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2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3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autoCompressPictures="0"/>
  <bookViews>
    <workbookView xWindow="3660" yWindow="140" windowWidth="25260" windowHeight="15540" tabRatio="966" firstSheet="1" activeTab="3"/>
  </bookViews>
  <sheets>
    <sheet name="Filtered_sample" sheetId="1" r:id="rId1"/>
    <sheet name="Diversity&amp;Neutrality" sheetId="2" r:id="rId2"/>
    <sheet name="Differentiation_Fst" sheetId="3" r:id="rId3"/>
    <sheet name="summary_MKT" sheetId="4" r:id="rId4"/>
    <sheet name="chr1" sheetId="5" r:id="rId5"/>
    <sheet name="chr2" sheetId="6" r:id="rId6"/>
    <sheet name="chr3" sheetId="7" r:id="rId7"/>
    <sheet name="chr4" sheetId="8" r:id="rId8"/>
    <sheet name="chr5" sheetId="9" r:id="rId9"/>
    <sheet name="chr6" sheetId="10" r:id="rId10"/>
    <sheet name="chr7" sheetId="11" r:id="rId11"/>
    <sheet name="chr8" sheetId="12" r:id="rId12"/>
    <sheet name="chr9" sheetId="13" r:id="rId13"/>
    <sheet name="chr10" sheetId="14" r:id="rId14"/>
    <sheet name="chr11" sheetId="15" r:id="rId15"/>
    <sheet name="chr12" sheetId="16" r:id="rId16"/>
    <sheet name="chr13" sheetId="17" r:id="rId17"/>
    <sheet name="chr14" sheetId="18" r:id="rId18"/>
    <sheet name="chr15" sheetId="19" r:id="rId19"/>
    <sheet name="chr16" sheetId="20" r:id="rId20"/>
    <sheet name="chr17" sheetId="21" r:id="rId21"/>
    <sheet name="chr18" sheetId="22" r:id="rId22"/>
    <sheet name="chr19" sheetId="23" r:id="rId23"/>
    <sheet name="chr20" sheetId="24" r:id="rId24"/>
    <sheet name="chr21" sheetId="25" r:id="rId25"/>
    <sheet name="chr22" sheetId="26" r:id="rId26"/>
    <sheet name="chrX" sheetId="27" r:id="rId27"/>
    <sheet name="clean_clust_inter" sheetId="34" r:id="rId28"/>
  </sheets>
  <definedNames>
    <definedName name="SUM">'chr1'!$D$204</definedName>
  </definedName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M22" i="4" l="1"/>
  <c r="BN22" i="4"/>
  <c r="BN23" i="4"/>
  <c r="BK22" i="4"/>
  <c r="BL22" i="4"/>
  <c r="BL23" i="4"/>
  <c r="CL22" i="4"/>
  <c r="CM22" i="4"/>
  <c r="CM23" i="4"/>
  <c r="CJ22" i="4"/>
  <c r="CK22" i="4"/>
  <c r="CK23" i="4"/>
  <c r="CG22" i="4"/>
  <c r="CH22" i="4"/>
  <c r="CH23" i="4"/>
  <c r="CE22" i="4"/>
  <c r="CF22" i="4"/>
  <c r="CF23" i="4"/>
  <c r="CB22" i="4"/>
  <c r="CC22" i="4"/>
  <c r="CC23" i="4"/>
  <c r="BZ22" i="4"/>
  <c r="CA22" i="4"/>
  <c r="CA23" i="4"/>
  <c r="BW22" i="4"/>
  <c r="BX22" i="4"/>
  <c r="BX23" i="4"/>
  <c r="BU22" i="4"/>
  <c r="BV22" i="4"/>
  <c r="BV23" i="4"/>
  <c r="BR22" i="4"/>
  <c r="BS22" i="4"/>
  <c r="BS23" i="4"/>
  <c r="BP22" i="4"/>
  <c r="BQ22" i="4"/>
  <c r="BQ23" i="4"/>
  <c r="B64" i="2"/>
  <c r="C64" i="2"/>
  <c r="B62" i="2"/>
  <c r="C62" i="2"/>
  <c r="J480" i="2"/>
  <c r="K480" i="2"/>
  <c r="L480" i="2"/>
  <c r="J481" i="2"/>
  <c r="K481" i="2"/>
  <c r="L481" i="2"/>
  <c r="J482" i="2"/>
  <c r="K482" i="2"/>
  <c r="L482" i="2"/>
  <c r="I482" i="2"/>
  <c r="I481" i="2"/>
  <c r="I480" i="2"/>
  <c r="O52" i="19"/>
  <c r="O53" i="19"/>
  <c r="O54" i="19"/>
  <c r="O55" i="19"/>
  <c r="O56" i="19"/>
  <c r="O57" i="19"/>
  <c r="O51" i="19"/>
  <c r="J330" i="2"/>
  <c r="K330" i="2"/>
  <c r="L330" i="2"/>
  <c r="J331" i="2"/>
  <c r="K331" i="2"/>
  <c r="L331" i="2"/>
  <c r="J332" i="2"/>
  <c r="K332" i="2"/>
  <c r="L332" i="2"/>
  <c r="I332" i="2"/>
  <c r="I331" i="2"/>
  <c r="I330" i="2"/>
  <c r="O42" i="19"/>
  <c r="O43" i="19"/>
  <c r="O44" i="19"/>
  <c r="O45" i="19"/>
  <c r="O46" i="19"/>
  <c r="O47" i="19"/>
  <c r="O41" i="19"/>
  <c r="G181" i="2"/>
  <c r="L179" i="2"/>
  <c r="M179" i="2"/>
  <c r="M180" i="2"/>
  <c r="C179" i="2"/>
  <c r="D179" i="2"/>
  <c r="D180" i="2"/>
  <c r="L151" i="2"/>
  <c r="M151" i="2"/>
  <c r="M152" i="2"/>
  <c r="C151" i="2"/>
  <c r="D151" i="2"/>
  <c r="D152" i="2"/>
  <c r="L123" i="2"/>
  <c r="M123" i="2"/>
  <c r="M124" i="2"/>
  <c r="C123" i="2"/>
  <c r="D123" i="2"/>
  <c r="D124" i="2"/>
  <c r="L95" i="2"/>
  <c r="M95" i="2"/>
  <c r="M96" i="2"/>
  <c r="C95" i="2"/>
  <c r="D95" i="2"/>
  <c r="D96" i="2"/>
  <c r="L55" i="2"/>
  <c r="M55" i="2"/>
  <c r="M56" i="2"/>
  <c r="C55" i="2"/>
  <c r="D55" i="2"/>
  <c r="D56" i="2"/>
  <c r="Q160" i="2"/>
  <c r="O179" i="2"/>
  <c r="P179" i="2"/>
  <c r="Q179" i="2"/>
  <c r="O180" i="2"/>
  <c r="P180" i="2"/>
  <c r="Q180" i="2"/>
  <c r="O181" i="2"/>
  <c r="P181" i="2"/>
  <c r="Q181" i="2"/>
  <c r="N181" i="2"/>
  <c r="N180" i="2"/>
  <c r="N179" i="2"/>
  <c r="F179" i="2"/>
  <c r="G179" i="2"/>
  <c r="H179" i="2"/>
  <c r="F180" i="2"/>
  <c r="G180" i="2"/>
  <c r="H180" i="2"/>
  <c r="F181" i="2"/>
  <c r="H181" i="2"/>
  <c r="E181" i="2"/>
  <c r="E180" i="2"/>
  <c r="E179" i="2"/>
  <c r="O151" i="2"/>
  <c r="P151" i="2"/>
  <c r="Q151" i="2"/>
  <c r="O152" i="2"/>
  <c r="P152" i="2"/>
  <c r="Q152" i="2"/>
  <c r="O153" i="2"/>
  <c r="P153" i="2"/>
  <c r="Q153" i="2"/>
  <c r="N153" i="2"/>
  <c r="N152" i="2"/>
  <c r="N151" i="2"/>
  <c r="F151" i="2"/>
  <c r="G151" i="2"/>
  <c r="H151" i="2"/>
  <c r="F152" i="2"/>
  <c r="G152" i="2"/>
  <c r="H152" i="2"/>
  <c r="F153" i="2"/>
  <c r="G153" i="2"/>
  <c r="H153" i="2"/>
  <c r="E153" i="2"/>
  <c r="E152" i="2"/>
  <c r="E151" i="2"/>
  <c r="O123" i="2"/>
  <c r="P123" i="2"/>
  <c r="Q123" i="2"/>
  <c r="O124" i="2"/>
  <c r="P124" i="2"/>
  <c r="Q124" i="2"/>
  <c r="O125" i="2"/>
  <c r="P125" i="2"/>
  <c r="Q125" i="2"/>
  <c r="N125" i="2"/>
  <c r="N124" i="2"/>
  <c r="N123" i="2"/>
  <c r="F123" i="2"/>
  <c r="G123" i="2"/>
  <c r="H123" i="2"/>
  <c r="F124" i="2"/>
  <c r="G124" i="2"/>
  <c r="H124" i="2"/>
  <c r="F125" i="2"/>
  <c r="G125" i="2"/>
  <c r="H125" i="2"/>
  <c r="E125" i="2"/>
  <c r="E124" i="2"/>
  <c r="E123" i="2"/>
  <c r="O95" i="2"/>
  <c r="P95" i="2"/>
  <c r="Q95" i="2"/>
  <c r="O96" i="2"/>
  <c r="P96" i="2"/>
  <c r="Q96" i="2"/>
  <c r="O97" i="2"/>
  <c r="P97" i="2"/>
  <c r="Q97" i="2"/>
  <c r="N97" i="2"/>
  <c r="N96" i="2"/>
  <c r="N95" i="2"/>
  <c r="F95" i="2"/>
  <c r="G95" i="2"/>
  <c r="H95" i="2"/>
  <c r="F96" i="2"/>
  <c r="G96" i="2"/>
  <c r="H96" i="2"/>
  <c r="F97" i="2"/>
  <c r="G97" i="2"/>
  <c r="H97" i="2"/>
  <c r="E97" i="2"/>
  <c r="E96" i="2"/>
  <c r="E95" i="2"/>
  <c r="O55" i="2"/>
  <c r="P55" i="2"/>
  <c r="Q55" i="2"/>
  <c r="O56" i="2"/>
  <c r="P56" i="2"/>
  <c r="Q56" i="2"/>
  <c r="O57" i="2"/>
  <c r="P57" i="2"/>
  <c r="Q57" i="2"/>
  <c r="B191" i="11"/>
  <c r="B185" i="11"/>
  <c r="B179" i="11"/>
  <c r="B173" i="11"/>
  <c r="B167" i="11"/>
  <c r="N57" i="2"/>
  <c r="N56" i="2"/>
  <c r="N55" i="2"/>
  <c r="F57" i="2"/>
  <c r="G57" i="2"/>
  <c r="H57" i="2"/>
  <c r="F56" i="2"/>
  <c r="G56" i="2"/>
  <c r="H56" i="2"/>
  <c r="F55" i="2"/>
  <c r="G55" i="2"/>
  <c r="H55" i="2"/>
  <c r="E57" i="2"/>
  <c r="E56" i="2"/>
  <c r="E55" i="2"/>
  <c r="O28" i="2"/>
  <c r="P28" i="2"/>
  <c r="Q28" i="2"/>
  <c r="N28" i="2"/>
  <c r="O26" i="2"/>
  <c r="O27" i="2"/>
  <c r="P26" i="2"/>
  <c r="P27" i="2"/>
  <c r="Q26" i="2"/>
  <c r="Q27" i="2"/>
  <c r="N26" i="2"/>
  <c r="N27" i="2"/>
  <c r="L26" i="2"/>
  <c r="M26" i="2"/>
  <c r="K26" i="2"/>
  <c r="F28" i="2"/>
  <c r="G28" i="2"/>
  <c r="H28" i="2"/>
  <c r="E28" i="2"/>
  <c r="F27" i="2"/>
  <c r="G27" i="2"/>
  <c r="H27" i="2"/>
  <c r="E27" i="2"/>
  <c r="F26" i="2"/>
  <c r="G26" i="2"/>
  <c r="H26" i="2"/>
  <c r="E26" i="2"/>
  <c r="D26" i="2"/>
  <c r="C26" i="2"/>
  <c r="B26" i="2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B28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B27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B26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D174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D173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D172" i="3"/>
  <c r="M51" i="26"/>
  <c r="P42" i="26"/>
  <c r="P43" i="26"/>
  <c r="P44" i="26"/>
  <c r="P45" i="26"/>
  <c r="P46" i="26"/>
  <c r="P41" i="26"/>
  <c r="M164" i="24"/>
  <c r="M163" i="24"/>
  <c r="M155" i="24"/>
  <c r="M157" i="20"/>
  <c r="M42" i="20"/>
  <c r="M43" i="20"/>
  <c r="M44" i="20"/>
  <c r="M45" i="20"/>
  <c r="M41" i="20"/>
  <c r="C86" i="20"/>
  <c r="C85" i="20"/>
  <c r="M51" i="18"/>
  <c r="J171" i="16"/>
  <c r="Q84" i="16"/>
  <c r="L102" i="15"/>
  <c r="L103" i="15"/>
  <c r="L104" i="15"/>
  <c r="L101" i="15"/>
  <c r="G102" i="15"/>
  <c r="G103" i="15"/>
  <c r="G104" i="15"/>
  <c r="G101" i="15"/>
  <c r="I17" i="22"/>
  <c r="I16" i="22"/>
  <c r="B156" i="11"/>
  <c r="AU230" i="4"/>
  <c r="AV230" i="4"/>
  <c r="U213" i="4"/>
  <c r="W213" i="4"/>
  <c r="H82" i="4"/>
  <c r="J82" i="4"/>
  <c r="H67" i="4"/>
  <c r="J67" i="4"/>
  <c r="AZ25" i="4"/>
  <c r="BA25" i="4"/>
  <c r="BB25" i="4"/>
  <c r="BC25" i="4"/>
  <c r="BD25" i="4"/>
  <c r="BE25" i="4"/>
  <c r="AP25" i="4"/>
  <c r="AQ25" i="4"/>
  <c r="AR25" i="4"/>
  <c r="AS25" i="4"/>
  <c r="AT25" i="4"/>
  <c r="AU25" i="4"/>
  <c r="AF25" i="4"/>
  <c r="AG25" i="4"/>
  <c r="AH25" i="4"/>
  <c r="AI25" i="4"/>
  <c r="AJ25" i="4"/>
  <c r="AK25" i="4"/>
  <c r="V25" i="4"/>
  <c r="W25" i="4"/>
  <c r="X25" i="4"/>
  <c r="Y25" i="4"/>
  <c r="Z25" i="4"/>
  <c r="AA25" i="4"/>
  <c r="L25" i="4"/>
  <c r="M25" i="4"/>
  <c r="N25" i="4"/>
  <c r="O25" i="4"/>
  <c r="P25" i="4"/>
  <c r="Q25" i="4"/>
  <c r="B26" i="4"/>
  <c r="C25" i="4"/>
  <c r="D26" i="4"/>
  <c r="E25" i="4"/>
  <c r="F26" i="4"/>
  <c r="G26" i="4"/>
  <c r="B25" i="4"/>
  <c r="D25" i="4"/>
  <c r="F25" i="4"/>
  <c r="G25" i="4"/>
  <c r="BH287" i="4"/>
  <c r="BI287" i="4"/>
  <c r="BG286" i="4"/>
  <c r="BH286" i="4"/>
  <c r="BG285" i="4"/>
  <c r="BH285" i="4"/>
  <c r="BG284" i="4"/>
  <c r="BI284" i="4"/>
  <c r="BG283" i="4"/>
  <c r="BH283" i="4"/>
  <c r="BG282" i="4"/>
  <c r="BH282" i="4"/>
  <c r="AU286" i="4"/>
  <c r="AV286" i="4"/>
  <c r="AU285" i="4"/>
  <c r="AV285" i="4"/>
  <c r="AU284" i="4"/>
  <c r="AV284" i="4"/>
  <c r="AU283" i="4"/>
  <c r="AV283" i="4"/>
  <c r="AU282" i="4"/>
  <c r="AV282" i="4"/>
  <c r="AU281" i="4"/>
  <c r="AV281" i="4"/>
  <c r="AH287" i="4"/>
  <c r="AI287" i="4"/>
  <c r="AH286" i="4"/>
  <c r="AI286" i="4"/>
  <c r="AH285" i="4"/>
  <c r="AI285" i="4"/>
  <c r="AH284" i="4"/>
  <c r="AJ284" i="4"/>
  <c r="AH283" i="4"/>
  <c r="AI283" i="4"/>
  <c r="AH282" i="4"/>
  <c r="AI282" i="4"/>
  <c r="U287" i="4"/>
  <c r="V287" i="4"/>
  <c r="U286" i="4"/>
  <c r="V286" i="4"/>
  <c r="U285" i="4"/>
  <c r="V285" i="4"/>
  <c r="U284" i="4"/>
  <c r="W284" i="4"/>
  <c r="U283" i="4"/>
  <c r="V283" i="4"/>
  <c r="U282" i="4"/>
  <c r="V282" i="4"/>
  <c r="H287" i="4"/>
  <c r="I287" i="4"/>
  <c r="H286" i="4"/>
  <c r="I286" i="4"/>
  <c r="H285" i="4"/>
  <c r="I285" i="4"/>
  <c r="H284" i="4"/>
  <c r="J284" i="4"/>
  <c r="H283" i="4"/>
  <c r="I283" i="4"/>
  <c r="H282" i="4"/>
  <c r="I282" i="4"/>
  <c r="H156" i="4"/>
  <c r="I156" i="4"/>
  <c r="H155" i="4"/>
  <c r="I155" i="4"/>
  <c r="H154" i="4"/>
  <c r="I154" i="4"/>
  <c r="H153" i="4"/>
  <c r="J153" i="4"/>
  <c r="H152" i="4"/>
  <c r="I152" i="4"/>
  <c r="H151" i="4"/>
  <c r="I151" i="4"/>
  <c r="BD21" i="4"/>
  <c r="BE21" i="4"/>
  <c r="AT21" i="4"/>
  <c r="AU21" i="4"/>
  <c r="AJ21" i="4"/>
  <c r="AK21" i="4"/>
  <c r="Z21" i="4"/>
  <c r="AA21" i="4"/>
  <c r="P21" i="4"/>
  <c r="Q21" i="4"/>
  <c r="F21" i="4"/>
  <c r="G21" i="4"/>
  <c r="BG280" i="4"/>
  <c r="BI280" i="4"/>
  <c r="BG279" i="4"/>
  <c r="BH279" i="4"/>
  <c r="BG278" i="4"/>
  <c r="BH278" i="4"/>
  <c r="BG277" i="4"/>
  <c r="BH277" i="4"/>
  <c r="AU279" i="4"/>
  <c r="AV279" i="4"/>
  <c r="AU278" i="4"/>
  <c r="AV278" i="4"/>
  <c r="AU277" i="4"/>
  <c r="AV277" i="4"/>
  <c r="AU276" i="4"/>
  <c r="AV276" i="4"/>
  <c r="AH280" i="4"/>
  <c r="AJ280" i="4"/>
  <c r="AH279" i="4"/>
  <c r="AI279" i="4"/>
  <c r="AH278" i="4"/>
  <c r="AI278" i="4"/>
  <c r="AH277" i="4"/>
  <c r="AI277" i="4"/>
  <c r="U280" i="4"/>
  <c r="W280" i="4"/>
  <c r="U279" i="4"/>
  <c r="V279" i="4"/>
  <c r="U278" i="4"/>
  <c r="V278" i="4"/>
  <c r="U277" i="4"/>
  <c r="V277" i="4"/>
  <c r="H280" i="4"/>
  <c r="J280" i="4"/>
  <c r="H279" i="4"/>
  <c r="I279" i="4"/>
  <c r="H278" i="4"/>
  <c r="I278" i="4"/>
  <c r="H277" i="4"/>
  <c r="I277" i="4"/>
  <c r="H149" i="4"/>
  <c r="J149" i="4"/>
  <c r="H148" i="4"/>
  <c r="J148" i="4"/>
  <c r="H147" i="4"/>
  <c r="J147" i="4"/>
  <c r="H146" i="4"/>
  <c r="I146" i="4"/>
  <c r="F17" i="4"/>
  <c r="G17" i="4"/>
  <c r="K172" i="20"/>
  <c r="K173" i="20"/>
  <c r="K174" i="20"/>
  <c r="K175" i="20"/>
  <c r="K176" i="20"/>
  <c r="K171" i="20"/>
  <c r="J172" i="20"/>
  <c r="J173" i="20"/>
  <c r="J174" i="20"/>
  <c r="J175" i="20"/>
  <c r="J176" i="20"/>
  <c r="J171" i="20"/>
  <c r="BD19" i="4"/>
  <c r="BE19" i="4"/>
  <c r="AT19" i="4"/>
  <c r="AU19" i="4"/>
  <c r="AJ19" i="4"/>
  <c r="AK19" i="4"/>
  <c r="Z19" i="4"/>
  <c r="AA19" i="4"/>
  <c r="P19" i="4"/>
  <c r="Q19" i="4"/>
  <c r="F19" i="4"/>
  <c r="G19" i="4"/>
  <c r="H145" i="4"/>
  <c r="J145" i="4"/>
  <c r="BG275" i="4"/>
  <c r="BH275" i="4"/>
  <c r="BG274" i="4"/>
  <c r="BH274" i="4"/>
  <c r="BG273" i="4"/>
  <c r="BH273" i="4"/>
  <c r="BG272" i="4"/>
  <c r="BH272" i="4"/>
  <c r="BG271" i="4"/>
  <c r="BH271" i="4"/>
  <c r="AU274" i="4"/>
  <c r="AV274" i="4"/>
  <c r="AU273" i="4"/>
  <c r="AV273" i="4"/>
  <c r="AU272" i="4"/>
  <c r="AV272" i="4"/>
  <c r="AU271" i="4"/>
  <c r="AV271" i="4"/>
  <c r="AU270" i="4"/>
  <c r="AV270" i="4"/>
  <c r="AH275" i="4"/>
  <c r="AI275" i="4"/>
  <c r="AH274" i="4"/>
  <c r="AI274" i="4"/>
  <c r="AH273" i="4"/>
  <c r="AI273" i="4"/>
  <c r="AH272" i="4"/>
  <c r="AI272" i="4"/>
  <c r="AH271" i="4"/>
  <c r="AI271" i="4"/>
  <c r="U275" i="4"/>
  <c r="V275" i="4"/>
  <c r="U274" i="4"/>
  <c r="V274" i="4"/>
  <c r="U273" i="4"/>
  <c r="V273" i="4"/>
  <c r="U272" i="4"/>
  <c r="V272" i="4"/>
  <c r="U271" i="4"/>
  <c r="V271" i="4"/>
  <c r="H275" i="4"/>
  <c r="I275" i="4"/>
  <c r="H274" i="4"/>
  <c r="I274" i="4"/>
  <c r="H273" i="4"/>
  <c r="I273" i="4"/>
  <c r="H272" i="4"/>
  <c r="I272" i="4"/>
  <c r="H271" i="4"/>
  <c r="I271" i="4"/>
  <c r="BD17" i="4"/>
  <c r="BE17" i="4"/>
  <c r="AT17" i="4"/>
  <c r="AU17" i="4"/>
  <c r="AJ17" i="4"/>
  <c r="AK17" i="4"/>
  <c r="Z17" i="4"/>
  <c r="AA17" i="4"/>
  <c r="P17" i="4"/>
  <c r="Q17" i="4"/>
  <c r="BG270" i="4"/>
  <c r="BH270" i="4"/>
  <c r="BG269" i="4"/>
  <c r="BH269" i="4"/>
  <c r="BG268" i="4"/>
  <c r="BH268" i="4"/>
  <c r="BG267" i="4"/>
  <c r="BH267" i="4"/>
  <c r="BG266" i="4"/>
  <c r="BH266" i="4"/>
  <c r="BG265" i="4"/>
  <c r="BH265" i="4"/>
  <c r="BG264" i="4"/>
  <c r="BH264" i="4"/>
  <c r="AU269" i="4"/>
  <c r="AV269" i="4"/>
  <c r="AU268" i="4"/>
  <c r="AV268" i="4"/>
  <c r="AU267" i="4"/>
  <c r="AV267" i="4"/>
  <c r="AU266" i="4"/>
  <c r="AV266" i="4"/>
  <c r="AU265" i="4"/>
  <c r="AV265" i="4"/>
  <c r="AU264" i="4"/>
  <c r="AV264" i="4"/>
  <c r="AU263" i="4"/>
  <c r="AV263" i="4"/>
  <c r="AH270" i="4"/>
  <c r="AI270" i="4"/>
  <c r="AH269" i="4"/>
  <c r="AI269" i="4"/>
  <c r="AH268" i="4"/>
  <c r="AI268" i="4"/>
  <c r="AH267" i="4"/>
  <c r="AI267" i="4"/>
  <c r="AH266" i="4"/>
  <c r="AI266" i="4"/>
  <c r="AH265" i="4"/>
  <c r="AI265" i="4"/>
  <c r="AH264" i="4"/>
  <c r="AI264" i="4"/>
  <c r="U270" i="4"/>
  <c r="V270" i="4"/>
  <c r="U269" i="4"/>
  <c r="V269" i="4"/>
  <c r="U268" i="4"/>
  <c r="V268" i="4"/>
  <c r="U267" i="4"/>
  <c r="V267" i="4"/>
  <c r="U266" i="4"/>
  <c r="V266" i="4"/>
  <c r="U265" i="4"/>
  <c r="V265" i="4"/>
  <c r="U264" i="4"/>
  <c r="V264" i="4"/>
  <c r="H270" i="4"/>
  <c r="J270" i="4"/>
  <c r="H269" i="4"/>
  <c r="I269" i="4"/>
  <c r="H268" i="4"/>
  <c r="I268" i="4"/>
  <c r="H267" i="4"/>
  <c r="I267" i="4"/>
  <c r="H266" i="4"/>
  <c r="I266" i="4"/>
  <c r="H265" i="4"/>
  <c r="J265" i="4"/>
  <c r="H264" i="4"/>
  <c r="I264" i="4"/>
  <c r="H139" i="4"/>
  <c r="J139" i="4"/>
  <c r="H138" i="4"/>
  <c r="I138" i="4"/>
  <c r="H137" i="4"/>
  <c r="I137" i="4"/>
  <c r="H136" i="4"/>
  <c r="J136" i="4"/>
  <c r="H135" i="4"/>
  <c r="I135" i="4"/>
  <c r="H134" i="4"/>
  <c r="J134" i="4"/>
  <c r="H133" i="4"/>
  <c r="I133" i="4"/>
  <c r="BD16" i="4"/>
  <c r="BE16" i="4"/>
  <c r="AT16" i="4"/>
  <c r="AU16" i="4"/>
  <c r="AJ16" i="4"/>
  <c r="AK16" i="4"/>
  <c r="Z16" i="4"/>
  <c r="AA16" i="4"/>
  <c r="P16" i="4"/>
  <c r="Q16" i="4"/>
  <c r="F16" i="4"/>
  <c r="G16" i="4"/>
  <c r="BG263" i="4"/>
  <c r="BH263" i="4"/>
  <c r="BG262" i="4"/>
  <c r="BH262" i="4"/>
  <c r="BG261" i="4"/>
  <c r="BH261" i="4"/>
  <c r="BG260" i="4"/>
  <c r="BH260" i="4"/>
  <c r="AU262" i="4"/>
  <c r="AV262" i="4"/>
  <c r="AU261" i="4"/>
  <c r="AV261" i="4"/>
  <c r="AU260" i="4"/>
  <c r="AV260" i="4"/>
  <c r="AU259" i="4"/>
  <c r="AV259" i="4"/>
  <c r="AH263" i="4"/>
  <c r="AI263" i="4"/>
  <c r="AH262" i="4"/>
  <c r="AI262" i="4"/>
  <c r="AH261" i="4"/>
  <c r="AI261" i="4"/>
  <c r="AH260" i="4"/>
  <c r="AI260" i="4"/>
  <c r="U263" i="4"/>
  <c r="V263" i="4"/>
  <c r="U262" i="4"/>
  <c r="V262" i="4"/>
  <c r="U261" i="4"/>
  <c r="V261" i="4"/>
  <c r="U260" i="4"/>
  <c r="V260" i="4"/>
  <c r="H263" i="4"/>
  <c r="I263" i="4"/>
  <c r="H262" i="4"/>
  <c r="I262" i="4"/>
  <c r="H261" i="4"/>
  <c r="I261" i="4"/>
  <c r="H260" i="4"/>
  <c r="I260" i="4"/>
  <c r="H132" i="4"/>
  <c r="I132" i="4"/>
  <c r="H131" i="4"/>
  <c r="I131" i="4"/>
  <c r="H130" i="4"/>
  <c r="I130" i="4"/>
  <c r="H129" i="4"/>
  <c r="J129" i="4"/>
  <c r="BD15" i="4"/>
  <c r="BE15" i="4"/>
  <c r="AT15" i="4"/>
  <c r="AU15" i="4"/>
  <c r="AJ15" i="4"/>
  <c r="AK15" i="4"/>
  <c r="Z15" i="4"/>
  <c r="AA15" i="4"/>
  <c r="P15" i="4"/>
  <c r="Q15" i="4"/>
  <c r="F15" i="4"/>
  <c r="G15" i="4"/>
  <c r="BG259" i="4"/>
  <c r="BH259" i="4"/>
  <c r="BG258" i="4"/>
  <c r="BH258" i="4"/>
  <c r="BG257" i="4"/>
  <c r="BH257" i="4"/>
  <c r="BG256" i="4"/>
  <c r="BH256" i="4"/>
  <c r="BG255" i="4"/>
  <c r="BH255" i="4"/>
  <c r="BG254" i="4"/>
  <c r="BH254" i="4"/>
  <c r="BG253" i="4"/>
  <c r="BH253" i="4"/>
  <c r="AU258" i="4"/>
  <c r="AV258" i="4"/>
  <c r="AU257" i="4"/>
  <c r="AV257" i="4"/>
  <c r="AU256" i="4"/>
  <c r="AV256" i="4"/>
  <c r="AU255" i="4"/>
  <c r="AV255" i="4"/>
  <c r="AU254" i="4"/>
  <c r="AV254" i="4"/>
  <c r="AU253" i="4"/>
  <c r="AV253" i="4"/>
  <c r="AH259" i="4"/>
  <c r="AI259" i="4"/>
  <c r="AH258" i="4"/>
  <c r="AI258" i="4"/>
  <c r="AH257" i="4"/>
  <c r="AI257" i="4"/>
  <c r="AH256" i="4"/>
  <c r="AI256" i="4"/>
  <c r="AH255" i="4"/>
  <c r="AI255" i="4"/>
  <c r="AH254" i="4"/>
  <c r="AI254" i="4"/>
  <c r="AH253" i="4"/>
  <c r="AI253" i="4"/>
  <c r="U259" i="4"/>
  <c r="V259" i="4"/>
  <c r="U258" i="4"/>
  <c r="V258" i="4"/>
  <c r="U257" i="4"/>
  <c r="V257" i="4"/>
  <c r="U256" i="4"/>
  <c r="V256" i="4"/>
  <c r="U255" i="4"/>
  <c r="V255" i="4"/>
  <c r="U254" i="4"/>
  <c r="V254" i="4"/>
  <c r="U253" i="4"/>
  <c r="V253" i="4"/>
  <c r="H259" i="4"/>
  <c r="I259" i="4"/>
  <c r="H258" i="4"/>
  <c r="I258" i="4"/>
  <c r="H257" i="4"/>
  <c r="I257" i="4"/>
  <c r="H256" i="4"/>
  <c r="I256" i="4"/>
  <c r="H255" i="4"/>
  <c r="I255" i="4"/>
  <c r="H254" i="4"/>
  <c r="I254" i="4"/>
  <c r="H253" i="4"/>
  <c r="I253" i="4"/>
  <c r="H128" i="4"/>
  <c r="I128" i="4"/>
  <c r="H127" i="4"/>
  <c r="I127" i="4"/>
  <c r="H126" i="4"/>
  <c r="I126" i="4"/>
  <c r="H125" i="4"/>
  <c r="I125" i="4"/>
  <c r="H124" i="4"/>
  <c r="I124" i="4"/>
  <c r="H123" i="4"/>
  <c r="I123" i="4"/>
  <c r="H122" i="4"/>
  <c r="I122" i="4"/>
  <c r="BD14" i="4"/>
  <c r="BE14" i="4"/>
  <c r="AT14" i="4"/>
  <c r="AU14" i="4"/>
  <c r="AJ14" i="4"/>
  <c r="AK14" i="4"/>
  <c r="Z14" i="4"/>
  <c r="AA14" i="4"/>
  <c r="P14" i="4"/>
  <c r="Q14" i="4"/>
  <c r="F14" i="4"/>
  <c r="G14" i="4"/>
  <c r="BG252" i="4"/>
  <c r="BH252" i="4"/>
  <c r="BG251" i="4"/>
  <c r="BH251" i="4"/>
  <c r="BG250" i="4"/>
  <c r="BI250" i="4"/>
  <c r="BG249" i="4"/>
  <c r="BH249" i="4"/>
  <c r="AU252" i="4"/>
  <c r="AV252" i="4"/>
  <c r="AU251" i="4"/>
  <c r="AV251" i="4"/>
  <c r="AU250" i="4"/>
  <c r="AV250" i="4"/>
  <c r="AU249" i="4"/>
  <c r="AV249" i="4"/>
  <c r="AH252" i="4"/>
  <c r="AI252" i="4"/>
  <c r="AH251" i="4"/>
  <c r="AI251" i="4"/>
  <c r="AH250" i="4"/>
  <c r="AI250" i="4"/>
  <c r="AH249" i="4"/>
  <c r="AI249" i="4"/>
  <c r="U252" i="4"/>
  <c r="V252" i="4"/>
  <c r="U251" i="4"/>
  <c r="V251" i="4"/>
  <c r="U250" i="4"/>
  <c r="V250" i="4"/>
  <c r="U249" i="4"/>
  <c r="V249" i="4"/>
  <c r="H252" i="4"/>
  <c r="I252" i="4"/>
  <c r="H251" i="4"/>
  <c r="I251" i="4"/>
  <c r="H250" i="4"/>
  <c r="J250" i="4"/>
  <c r="H249" i="4"/>
  <c r="I249" i="4"/>
  <c r="H121" i="4"/>
  <c r="I121" i="4"/>
  <c r="H120" i="4"/>
  <c r="I120" i="4"/>
  <c r="H119" i="4"/>
  <c r="J119" i="4"/>
  <c r="H118" i="4"/>
  <c r="I118" i="4"/>
  <c r="BD13" i="4"/>
  <c r="BE13" i="4"/>
  <c r="AT13" i="4"/>
  <c r="AU13" i="4"/>
  <c r="AJ13" i="4"/>
  <c r="AK13" i="4"/>
  <c r="Z13" i="4"/>
  <c r="AA13" i="4"/>
  <c r="P13" i="4"/>
  <c r="Q13" i="4"/>
  <c r="F13" i="4"/>
  <c r="G13" i="4"/>
  <c r="BG248" i="4"/>
  <c r="BH248" i="4"/>
  <c r="BG247" i="4"/>
  <c r="BH247" i="4"/>
  <c r="BG246" i="4"/>
  <c r="BH246" i="4"/>
  <c r="BG245" i="4"/>
  <c r="BH245" i="4"/>
  <c r="BG244" i="4"/>
  <c r="BH244" i="4"/>
  <c r="BG243" i="4"/>
  <c r="BI243" i="4"/>
  <c r="BG242" i="4"/>
  <c r="BI242" i="4"/>
  <c r="BG241" i="4"/>
  <c r="BH241" i="4"/>
  <c r="AU248" i="4"/>
  <c r="AV248" i="4"/>
  <c r="AU247" i="4"/>
  <c r="AV247" i="4"/>
  <c r="AU246" i="4"/>
  <c r="AV246" i="4"/>
  <c r="AU245" i="4"/>
  <c r="AV245" i="4"/>
  <c r="AU244" i="4"/>
  <c r="AV244" i="4"/>
  <c r="AU243" i="4"/>
  <c r="AV243" i="4"/>
  <c r="AU242" i="4"/>
  <c r="AV242" i="4"/>
  <c r="AU241" i="4"/>
  <c r="AV241" i="4"/>
  <c r="AH248" i="4"/>
  <c r="AJ248" i="4"/>
  <c r="AH247" i="4"/>
  <c r="AI247" i="4"/>
  <c r="AH246" i="4"/>
  <c r="AI246" i="4"/>
  <c r="AH245" i="4"/>
  <c r="AI245" i="4"/>
  <c r="AH244" i="4"/>
  <c r="AJ244" i="4"/>
  <c r="AH243" i="4"/>
  <c r="AJ243" i="4"/>
  <c r="AH242" i="4"/>
  <c r="AJ242" i="4"/>
  <c r="AH241" i="4"/>
  <c r="AI241" i="4"/>
  <c r="U248" i="4"/>
  <c r="V248" i="4"/>
  <c r="U247" i="4"/>
  <c r="V247" i="4"/>
  <c r="U246" i="4"/>
  <c r="V246" i="4"/>
  <c r="U245" i="4"/>
  <c r="V245" i="4"/>
  <c r="U244" i="4"/>
  <c r="V244" i="4"/>
  <c r="U243" i="4"/>
  <c r="W243" i="4"/>
  <c r="U242" i="4"/>
  <c r="W242" i="4"/>
  <c r="U241" i="4"/>
  <c r="V241" i="4"/>
  <c r="H248" i="4"/>
  <c r="I248" i="4"/>
  <c r="H247" i="4"/>
  <c r="I247" i="4"/>
  <c r="H246" i="4"/>
  <c r="I246" i="4"/>
  <c r="H245" i="4"/>
  <c r="I245" i="4"/>
  <c r="H244" i="4"/>
  <c r="J244" i="4"/>
  <c r="H243" i="4"/>
  <c r="J243" i="4"/>
  <c r="H242" i="4"/>
  <c r="J242" i="4"/>
  <c r="H241" i="4"/>
  <c r="I241" i="4"/>
  <c r="H117" i="4"/>
  <c r="I117" i="4"/>
  <c r="H116" i="4"/>
  <c r="I116" i="4"/>
  <c r="H115" i="4"/>
  <c r="I115" i="4"/>
  <c r="H114" i="4"/>
  <c r="I114" i="4"/>
  <c r="H113" i="4"/>
  <c r="J113" i="4"/>
  <c r="H112" i="4"/>
  <c r="J112" i="4"/>
  <c r="H111" i="4"/>
  <c r="J111" i="4"/>
  <c r="H110" i="4"/>
  <c r="I110" i="4"/>
  <c r="BD12" i="4"/>
  <c r="BE12" i="4"/>
  <c r="AT12" i="4"/>
  <c r="AU12" i="4"/>
  <c r="AJ12" i="4"/>
  <c r="AK12" i="4"/>
  <c r="Z12" i="4"/>
  <c r="AA12" i="4"/>
  <c r="P12" i="4"/>
  <c r="Q12" i="4"/>
  <c r="F12" i="4"/>
  <c r="G12" i="4"/>
  <c r="BG240" i="4"/>
  <c r="BH240" i="4"/>
  <c r="BG239" i="4"/>
  <c r="BH239" i="4"/>
  <c r="BG238" i="4"/>
  <c r="BH238" i="4"/>
  <c r="BG237" i="4"/>
  <c r="BH237" i="4"/>
  <c r="BG236" i="4"/>
  <c r="BH236" i="4"/>
  <c r="BG235" i="4"/>
  <c r="BI235" i="4"/>
  <c r="BG234" i="4"/>
  <c r="BH234" i="4"/>
  <c r="BG233" i="4"/>
  <c r="BI233" i="4"/>
  <c r="BG232" i="4"/>
  <c r="BH232" i="4"/>
  <c r="BG231" i="4"/>
  <c r="BH231" i="4"/>
  <c r="BG230" i="4"/>
  <c r="BI230" i="4"/>
  <c r="BG229" i="4"/>
  <c r="BI229" i="4"/>
  <c r="BG228" i="4"/>
  <c r="BH228" i="4"/>
  <c r="BG227" i="4"/>
  <c r="BH227" i="4"/>
  <c r="BG226" i="4"/>
  <c r="BH226" i="4"/>
  <c r="AU240" i="4"/>
  <c r="AV240" i="4"/>
  <c r="AU239" i="4"/>
  <c r="AV239" i="4"/>
  <c r="AU238" i="4"/>
  <c r="AV238" i="4"/>
  <c r="AU237" i="4"/>
  <c r="AV237" i="4"/>
  <c r="AU236" i="4"/>
  <c r="AV236" i="4"/>
  <c r="AU235" i="4"/>
  <c r="AV235" i="4"/>
  <c r="AU234" i="4"/>
  <c r="AV234" i="4"/>
  <c r="AU233" i="4"/>
  <c r="AV233" i="4"/>
  <c r="AU232" i="4"/>
  <c r="AV232" i="4"/>
  <c r="AU231" i="4"/>
  <c r="AV231" i="4"/>
  <c r="AU229" i="4"/>
  <c r="AV229" i="4"/>
  <c r="AU228" i="4"/>
  <c r="AV228" i="4"/>
  <c r="AU227" i="4"/>
  <c r="AV227" i="4"/>
  <c r="AU226" i="4"/>
  <c r="AV226" i="4"/>
  <c r="AH240" i="4"/>
  <c r="AI240" i="4"/>
  <c r="AH239" i="4"/>
  <c r="AI239" i="4"/>
  <c r="AH238" i="4"/>
  <c r="AI238" i="4"/>
  <c r="AH237" i="4"/>
  <c r="AI237" i="4"/>
  <c r="AH236" i="4"/>
  <c r="AI236" i="4"/>
  <c r="AH235" i="4"/>
  <c r="AJ235" i="4"/>
  <c r="AH234" i="4"/>
  <c r="AI234" i="4"/>
  <c r="AH233" i="4"/>
  <c r="AJ233" i="4"/>
  <c r="AH232" i="4"/>
  <c r="AI232" i="4"/>
  <c r="AH231" i="4"/>
  <c r="AI231" i="4"/>
  <c r="AH230" i="4"/>
  <c r="AJ230" i="4"/>
  <c r="AH229" i="4"/>
  <c r="AI229" i="4"/>
  <c r="AH228" i="4"/>
  <c r="AI228" i="4"/>
  <c r="AH227" i="4"/>
  <c r="AI227" i="4"/>
  <c r="AH226" i="4"/>
  <c r="AI226" i="4"/>
  <c r="U240" i="4"/>
  <c r="V240" i="4"/>
  <c r="U239" i="4"/>
  <c r="V239" i="4"/>
  <c r="U238" i="4"/>
  <c r="V238" i="4"/>
  <c r="U237" i="4"/>
  <c r="V237" i="4"/>
  <c r="U236" i="4"/>
  <c r="V236" i="4"/>
  <c r="U235" i="4"/>
  <c r="W235" i="4"/>
  <c r="U234" i="4"/>
  <c r="V234" i="4"/>
  <c r="U233" i="4"/>
  <c r="W233" i="4"/>
  <c r="U232" i="4"/>
  <c r="V232" i="4"/>
  <c r="U231" i="4"/>
  <c r="V231" i="4"/>
  <c r="U230" i="4"/>
  <c r="W230" i="4"/>
  <c r="U229" i="4"/>
  <c r="V229" i="4"/>
  <c r="U228" i="4"/>
  <c r="V228" i="4"/>
  <c r="U227" i="4"/>
  <c r="V227" i="4"/>
  <c r="U226" i="4"/>
  <c r="V226" i="4"/>
  <c r="H240" i="4"/>
  <c r="J240" i="4"/>
  <c r="H239" i="4"/>
  <c r="I239" i="4"/>
  <c r="H238" i="4"/>
  <c r="I238" i="4"/>
  <c r="H237" i="4"/>
  <c r="I237" i="4"/>
  <c r="H236" i="4"/>
  <c r="I236" i="4"/>
  <c r="H235" i="4"/>
  <c r="J235" i="4"/>
  <c r="H234" i="4"/>
  <c r="I234" i="4"/>
  <c r="H233" i="4"/>
  <c r="J233" i="4"/>
  <c r="H232" i="4"/>
  <c r="I232" i="4"/>
  <c r="H231" i="4"/>
  <c r="I231" i="4"/>
  <c r="H230" i="4"/>
  <c r="J230" i="4"/>
  <c r="H229" i="4"/>
  <c r="J229" i="4"/>
  <c r="H228" i="4"/>
  <c r="I228" i="4"/>
  <c r="H227" i="4"/>
  <c r="I227" i="4"/>
  <c r="H226" i="4"/>
  <c r="H109" i="4"/>
  <c r="J109" i="4"/>
  <c r="H108" i="4"/>
  <c r="I108" i="4"/>
  <c r="H107" i="4"/>
  <c r="I107" i="4"/>
  <c r="H106" i="4"/>
  <c r="J106" i="4"/>
  <c r="H105" i="4"/>
  <c r="I105" i="4"/>
  <c r="H104" i="4"/>
  <c r="J104" i="4"/>
  <c r="H103" i="4"/>
  <c r="I103" i="4"/>
  <c r="H102" i="4"/>
  <c r="I102" i="4"/>
  <c r="H101" i="4"/>
  <c r="I101" i="4"/>
  <c r="H100" i="4"/>
  <c r="I100" i="4"/>
  <c r="H99" i="4"/>
  <c r="J99" i="4"/>
  <c r="H98" i="4"/>
  <c r="I98" i="4"/>
  <c r="H97" i="4"/>
  <c r="I97" i="4"/>
  <c r="H96" i="4"/>
  <c r="I96" i="4"/>
  <c r="H95" i="4"/>
  <c r="I95" i="4"/>
  <c r="BD11" i="4"/>
  <c r="BE11" i="4"/>
  <c r="AT11" i="4"/>
  <c r="AU11" i="4"/>
  <c r="AJ11" i="4"/>
  <c r="AK11" i="4"/>
  <c r="Z11" i="4"/>
  <c r="AA11" i="4"/>
  <c r="P11" i="4"/>
  <c r="Q11" i="4"/>
  <c r="F11" i="4"/>
  <c r="G11" i="4"/>
  <c r="BG225" i="4"/>
  <c r="BH225" i="4"/>
  <c r="BG224" i="4"/>
  <c r="BH224" i="4"/>
  <c r="BG223" i="4"/>
  <c r="BH223" i="4"/>
  <c r="BG222" i="4"/>
  <c r="BH222" i="4"/>
  <c r="BG221" i="4"/>
  <c r="BH221" i="4"/>
  <c r="AU225" i="4"/>
  <c r="AV225" i="4"/>
  <c r="AU224" i="4"/>
  <c r="AV224" i="4"/>
  <c r="AU223" i="4"/>
  <c r="AV223" i="4"/>
  <c r="AU222" i="4"/>
  <c r="AV222" i="4"/>
  <c r="AU221" i="4"/>
  <c r="AV221" i="4"/>
  <c r="AH225" i="4"/>
  <c r="AI225" i="4"/>
  <c r="AH224" i="4"/>
  <c r="AI224" i="4"/>
  <c r="AH223" i="4"/>
  <c r="AI223" i="4"/>
  <c r="AH222" i="4"/>
  <c r="AI222" i="4"/>
  <c r="AH221" i="4"/>
  <c r="AI221" i="4"/>
  <c r="U225" i="4"/>
  <c r="V225" i="4"/>
  <c r="U224" i="4"/>
  <c r="V224" i="4"/>
  <c r="U223" i="4"/>
  <c r="V223" i="4"/>
  <c r="U222" i="4"/>
  <c r="V222" i="4"/>
  <c r="U221" i="4"/>
  <c r="V221" i="4"/>
  <c r="H225" i="4"/>
  <c r="I225" i="4"/>
  <c r="H224" i="4"/>
  <c r="I224" i="4"/>
  <c r="H223" i="4"/>
  <c r="I223" i="4"/>
  <c r="H222" i="4"/>
  <c r="I222" i="4"/>
  <c r="H221" i="4"/>
  <c r="I221" i="4"/>
  <c r="H94" i="4"/>
  <c r="I94" i="4"/>
  <c r="H93" i="4"/>
  <c r="I93" i="4"/>
  <c r="H92" i="4"/>
  <c r="I92" i="4"/>
  <c r="H91" i="4"/>
  <c r="I91" i="4"/>
  <c r="H90" i="4"/>
  <c r="I90" i="4"/>
  <c r="BD10" i="4"/>
  <c r="BE10" i="4"/>
  <c r="AT10" i="4"/>
  <c r="AU10" i="4"/>
  <c r="AJ10" i="4"/>
  <c r="AK10" i="4"/>
  <c r="Z10" i="4"/>
  <c r="AA10" i="4"/>
  <c r="P10" i="4"/>
  <c r="Q10" i="4"/>
  <c r="F10" i="4"/>
  <c r="G10" i="4"/>
  <c r="BG220" i="4"/>
  <c r="BH220" i="4"/>
  <c r="BG219" i="4"/>
  <c r="BH219" i="4"/>
  <c r="BG218" i="4"/>
  <c r="BH218" i="4"/>
  <c r="BG217" i="4"/>
  <c r="BH217" i="4"/>
  <c r="BG216" i="4"/>
  <c r="BH216" i="4"/>
  <c r="BG215" i="4"/>
  <c r="BI215" i="4"/>
  <c r="BG214" i="4"/>
  <c r="BI214" i="4"/>
  <c r="BG213" i="4"/>
  <c r="BI213" i="4"/>
  <c r="BG212" i="4"/>
  <c r="BH212" i="4"/>
  <c r="BG211" i="4"/>
  <c r="BH211" i="4"/>
  <c r="BG210" i="4"/>
  <c r="BH210" i="4"/>
  <c r="BG209" i="4"/>
  <c r="BH209" i="4"/>
  <c r="AU220" i="4"/>
  <c r="AV220" i="4"/>
  <c r="AU219" i="4"/>
  <c r="AV219" i="4"/>
  <c r="AU218" i="4"/>
  <c r="AV218" i="4"/>
  <c r="AU217" i="4"/>
  <c r="AV217" i="4"/>
  <c r="AU216" i="4"/>
  <c r="AV216" i="4"/>
  <c r="AU215" i="4"/>
  <c r="AV215" i="4"/>
  <c r="AU214" i="4"/>
  <c r="AV214" i="4"/>
  <c r="AU213" i="4"/>
  <c r="AV213" i="4"/>
  <c r="AU212" i="4"/>
  <c r="AV212" i="4"/>
  <c r="AU211" i="4"/>
  <c r="AV211" i="4"/>
  <c r="AU210" i="4"/>
  <c r="AV210" i="4"/>
  <c r="AU209" i="4"/>
  <c r="AV209" i="4"/>
  <c r="AH220" i="4"/>
  <c r="AI220" i="4"/>
  <c r="AH219" i="4"/>
  <c r="AI219" i="4"/>
  <c r="AH218" i="4"/>
  <c r="AI218" i="4"/>
  <c r="AH217" i="4"/>
  <c r="AI217" i="4"/>
  <c r="AH216" i="4"/>
  <c r="AI216" i="4"/>
  <c r="AH215" i="4"/>
  <c r="AJ215" i="4"/>
  <c r="AH214" i="4"/>
  <c r="AJ214" i="4"/>
  <c r="AH213" i="4"/>
  <c r="AJ213" i="4"/>
  <c r="AH212" i="4"/>
  <c r="AI212" i="4"/>
  <c r="AH211" i="4"/>
  <c r="AI211" i="4"/>
  <c r="AH210" i="4"/>
  <c r="AI210" i="4"/>
  <c r="AH209" i="4"/>
  <c r="AI209" i="4"/>
  <c r="U220" i="4"/>
  <c r="V220" i="4"/>
  <c r="U219" i="4"/>
  <c r="V219" i="4"/>
  <c r="U218" i="4"/>
  <c r="V218" i="4"/>
  <c r="U217" i="4"/>
  <c r="V217" i="4"/>
  <c r="U216" i="4"/>
  <c r="V216" i="4"/>
  <c r="U215" i="4"/>
  <c r="W215" i="4"/>
  <c r="U214" i="4"/>
  <c r="W214" i="4"/>
  <c r="U212" i="4"/>
  <c r="V212" i="4"/>
  <c r="U211" i="4"/>
  <c r="V211" i="4"/>
  <c r="U210" i="4"/>
  <c r="V210" i="4"/>
  <c r="U209" i="4"/>
  <c r="V209" i="4"/>
  <c r="H220" i="4"/>
  <c r="I220" i="4"/>
  <c r="H219" i="4"/>
  <c r="I219" i="4"/>
  <c r="H218" i="4"/>
  <c r="I218" i="4"/>
  <c r="H217" i="4"/>
  <c r="I217" i="4"/>
  <c r="H216" i="4"/>
  <c r="I216" i="4"/>
  <c r="H215" i="4"/>
  <c r="J215" i="4"/>
  <c r="H214" i="4"/>
  <c r="J214" i="4"/>
  <c r="H213" i="4"/>
  <c r="J213" i="4"/>
  <c r="H212" i="4"/>
  <c r="I212" i="4"/>
  <c r="H211" i="4"/>
  <c r="I211" i="4"/>
  <c r="H210" i="4"/>
  <c r="I210" i="4"/>
  <c r="H209" i="4"/>
  <c r="I209" i="4"/>
  <c r="H89" i="4"/>
  <c r="I89" i="4"/>
  <c r="H88" i="4"/>
  <c r="I88" i="4"/>
  <c r="H87" i="4"/>
  <c r="I87" i="4"/>
  <c r="H86" i="4"/>
  <c r="I86" i="4"/>
  <c r="H85" i="4"/>
  <c r="I85" i="4"/>
  <c r="H84" i="4"/>
  <c r="J84" i="4"/>
  <c r="H83" i="4"/>
  <c r="J83" i="4"/>
  <c r="H81" i="4"/>
  <c r="I81" i="4"/>
  <c r="H80" i="4"/>
  <c r="I80" i="4"/>
  <c r="H79" i="4"/>
  <c r="I79" i="4"/>
  <c r="H78" i="4"/>
  <c r="I78" i="4"/>
  <c r="BD9" i="4"/>
  <c r="BE9" i="4"/>
  <c r="AT9" i="4"/>
  <c r="AU9" i="4"/>
  <c r="AJ9" i="4"/>
  <c r="AK9" i="4"/>
  <c r="Z9" i="4"/>
  <c r="AA9" i="4"/>
  <c r="P9" i="4"/>
  <c r="Q9" i="4"/>
  <c r="F9" i="4"/>
  <c r="G9" i="4"/>
  <c r="BG208" i="4"/>
  <c r="BH208" i="4"/>
  <c r="BG207" i="4"/>
  <c r="BH207" i="4"/>
  <c r="BG206" i="4"/>
  <c r="BH206" i="4"/>
  <c r="BG205" i="4"/>
  <c r="BH205" i="4"/>
  <c r="BG204" i="4"/>
  <c r="BH204" i="4"/>
  <c r="BG203" i="4"/>
  <c r="BH203" i="4"/>
  <c r="BG202" i="4"/>
  <c r="BH202" i="4"/>
  <c r="BG201" i="4"/>
  <c r="BH201" i="4"/>
  <c r="BG200" i="4"/>
  <c r="BH200" i="4"/>
  <c r="BG199" i="4"/>
  <c r="BH199" i="4"/>
  <c r="BG198" i="4"/>
  <c r="BI198" i="4"/>
  <c r="BG197" i="4"/>
  <c r="BH197" i="4"/>
  <c r="BG196" i="4"/>
  <c r="BH196" i="4"/>
  <c r="BG195" i="4"/>
  <c r="BH195" i="4"/>
  <c r="BG194" i="4"/>
  <c r="BH194" i="4"/>
  <c r="BG193" i="4"/>
  <c r="BH193" i="4"/>
  <c r="BG192" i="4"/>
  <c r="BH192" i="4"/>
  <c r="AU208" i="4"/>
  <c r="AV208" i="4"/>
  <c r="AU207" i="4"/>
  <c r="AV207" i="4"/>
  <c r="AU206" i="4"/>
  <c r="AV206" i="4"/>
  <c r="AU205" i="4"/>
  <c r="AV205" i="4"/>
  <c r="AU204" i="4"/>
  <c r="AV204" i="4"/>
  <c r="AU203" i="4"/>
  <c r="AV203" i="4"/>
  <c r="AU202" i="4"/>
  <c r="AV202" i="4"/>
  <c r="AU201" i="4"/>
  <c r="AV201" i="4"/>
  <c r="AU200" i="4"/>
  <c r="AV200" i="4"/>
  <c r="AU199" i="4"/>
  <c r="AV199" i="4"/>
  <c r="AU198" i="4"/>
  <c r="AV198" i="4"/>
  <c r="AU197" i="4"/>
  <c r="AV197" i="4"/>
  <c r="AU196" i="4"/>
  <c r="AV196" i="4"/>
  <c r="AU195" i="4"/>
  <c r="AV195" i="4"/>
  <c r="AU194" i="4"/>
  <c r="AV194" i="4"/>
  <c r="AU193" i="4"/>
  <c r="AV193" i="4"/>
  <c r="AU192" i="4"/>
  <c r="AV192" i="4"/>
  <c r="AH208" i="4"/>
  <c r="AI208" i="4"/>
  <c r="AH207" i="4"/>
  <c r="AJ207" i="4"/>
  <c r="AH206" i="4"/>
  <c r="AI206" i="4"/>
  <c r="AH205" i="4"/>
  <c r="AI205" i="4"/>
  <c r="AH204" i="4"/>
  <c r="AI204" i="4"/>
  <c r="AH203" i="4"/>
  <c r="AI203" i="4"/>
  <c r="AH202" i="4"/>
  <c r="AI202" i="4"/>
  <c r="AH201" i="4"/>
  <c r="AI201" i="4"/>
  <c r="AH200" i="4"/>
  <c r="AI200" i="4"/>
  <c r="AH199" i="4"/>
  <c r="AI199" i="4"/>
  <c r="AH198" i="4"/>
  <c r="AJ198" i="4"/>
  <c r="AH197" i="4"/>
  <c r="AI197" i="4"/>
  <c r="AH196" i="4"/>
  <c r="AI196" i="4"/>
  <c r="AH195" i="4"/>
  <c r="AI195" i="4"/>
  <c r="AH194" i="4"/>
  <c r="AI194" i="4"/>
  <c r="AH193" i="4"/>
  <c r="AI193" i="4"/>
  <c r="AH192" i="4"/>
  <c r="AI192" i="4"/>
  <c r="U208" i="4"/>
  <c r="V208" i="4"/>
  <c r="U207" i="4"/>
  <c r="W207" i="4"/>
  <c r="U206" i="4"/>
  <c r="V206" i="4"/>
  <c r="U205" i="4"/>
  <c r="V205" i="4"/>
  <c r="U204" i="4"/>
  <c r="V204" i="4"/>
  <c r="U203" i="4"/>
  <c r="V203" i="4"/>
  <c r="U202" i="4"/>
  <c r="V202" i="4"/>
  <c r="U201" i="4"/>
  <c r="V201" i="4"/>
  <c r="U200" i="4"/>
  <c r="V200" i="4"/>
  <c r="U199" i="4"/>
  <c r="V199" i="4"/>
  <c r="U198" i="4"/>
  <c r="W198" i="4"/>
  <c r="U197" i="4"/>
  <c r="V197" i="4"/>
  <c r="U196" i="4"/>
  <c r="V196" i="4"/>
  <c r="U195" i="4"/>
  <c r="V195" i="4"/>
  <c r="U194" i="4"/>
  <c r="V194" i="4"/>
  <c r="U193" i="4"/>
  <c r="V193" i="4"/>
  <c r="U192" i="4"/>
  <c r="V192" i="4"/>
  <c r="H208" i="4"/>
  <c r="I208" i="4"/>
  <c r="H207" i="4"/>
  <c r="J207" i="4"/>
  <c r="H206" i="4"/>
  <c r="I206" i="4"/>
  <c r="H205" i="4"/>
  <c r="I205" i="4"/>
  <c r="H204" i="4"/>
  <c r="I204" i="4"/>
  <c r="H203" i="4"/>
  <c r="I203" i="4"/>
  <c r="H202" i="4"/>
  <c r="I202" i="4"/>
  <c r="H201" i="4"/>
  <c r="I201" i="4"/>
  <c r="H200" i="4"/>
  <c r="I200" i="4"/>
  <c r="H199" i="4"/>
  <c r="I199" i="4"/>
  <c r="H198" i="4"/>
  <c r="J198" i="4"/>
  <c r="H197" i="4"/>
  <c r="I197" i="4"/>
  <c r="H196" i="4"/>
  <c r="I196" i="4"/>
  <c r="H195" i="4"/>
  <c r="I195" i="4"/>
  <c r="H194" i="4"/>
  <c r="I194" i="4"/>
  <c r="H193" i="4"/>
  <c r="I193" i="4"/>
  <c r="H192" i="4"/>
  <c r="I192" i="4"/>
  <c r="H77" i="4"/>
  <c r="I77" i="4"/>
  <c r="H76" i="4"/>
  <c r="J76" i="4"/>
  <c r="H75" i="4"/>
  <c r="I75" i="4"/>
  <c r="H74" i="4"/>
  <c r="J74" i="4"/>
  <c r="H73" i="4"/>
  <c r="J73" i="4"/>
  <c r="H72" i="4"/>
  <c r="I72" i="4"/>
  <c r="H71" i="4"/>
  <c r="J71" i="4"/>
  <c r="H70" i="4"/>
  <c r="I70" i="4"/>
  <c r="H69" i="4"/>
  <c r="I69" i="4"/>
  <c r="H68" i="4"/>
  <c r="I68" i="4"/>
  <c r="H66" i="4"/>
  <c r="I66" i="4"/>
  <c r="H65" i="4"/>
  <c r="I65" i="4"/>
  <c r="H64" i="4"/>
  <c r="I64" i="4"/>
  <c r="H63" i="4"/>
  <c r="I63" i="4"/>
  <c r="H62" i="4"/>
  <c r="I62" i="4"/>
  <c r="H61" i="4"/>
  <c r="I61" i="4"/>
  <c r="BD8" i="4"/>
  <c r="BE8" i="4"/>
  <c r="AT8" i="4"/>
  <c r="AU8" i="4"/>
  <c r="AJ8" i="4"/>
  <c r="AK8" i="4"/>
  <c r="Z8" i="4"/>
  <c r="AA8" i="4"/>
  <c r="P8" i="4"/>
  <c r="Q8" i="4"/>
  <c r="F8" i="4"/>
  <c r="G8" i="4"/>
  <c r="B86" i="10"/>
  <c r="BG191" i="4"/>
  <c r="BH191" i="4"/>
  <c r="BG190" i="4"/>
  <c r="BH190" i="4"/>
  <c r="BG189" i="4"/>
  <c r="BH189" i="4"/>
  <c r="BG188" i="4"/>
  <c r="BH188" i="4"/>
  <c r="AU191" i="4"/>
  <c r="AV191" i="4"/>
  <c r="AU190" i="4"/>
  <c r="AV190" i="4"/>
  <c r="AU189" i="4"/>
  <c r="AV189" i="4"/>
  <c r="AU188" i="4"/>
  <c r="AV188" i="4"/>
  <c r="AH191" i="4"/>
  <c r="AI191" i="4"/>
  <c r="AH190" i="4"/>
  <c r="AI190" i="4"/>
  <c r="AH189" i="4"/>
  <c r="AI189" i="4"/>
  <c r="AH188" i="4"/>
  <c r="AI188" i="4"/>
  <c r="U191" i="4"/>
  <c r="V191" i="4"/>
  <c r="U190" i="4"/>
  <c r="V190" i="4"/>
  <c r="U189" i="4"/>
  <c r="V189" i="4"/>
  <c r="U188" i="4"/>
  <c r="V188" i="4"/>
  <c r="H191" i="4"/>
  <c r="I191" i="4"/>
  <c r="H190" i="4"/>
  <c r="I190" i="4"/>
  <c r="H189" i="4"/>
  <c r="I189" i="4"/>
  <c r="H188" i="4"/>
  <c r="I188" i="4"/>
  <c r="H60" i="4"/>
  <c r="I60" i="4"/>
  <c r="H59" i="4"/>
  <c r="I59" i="4"/>
  <c r="H58" i="4"/>
  <c r="I58" i="4"/>
  <c r="H57" i="4"/>
  <c r="I57" i="4"/>
  <c r="BD7" i="4"/>
  <c r="BE7" i="4"/>
  <c r="AT7" i="4"/>
  <c r="AU7" i="4"/>
  <c r="AJ7" i="4"/>
  <c r="AK7" i="4"/>
  <c r="Z7" i="4"/>
  <c r="AA7" i="4"/>
  <c r="P7" i="4"/>
  <c r="Q7" i="4"/>
  <c r="BG187" i="4"/>
  <c r="BI187" i="4"/>
  <c r="BG186" i="4"/>
  <c r="BH186" i="4"/>
  <c r="BG185" i="4"/>
  <c r="BH185" i="4"/>
  <c r="BG184" i="4"/>
  <c r="BH184" i="4"/>
  <c r="BG183" i="4"/>
  <c r="BH183" i="4"/>
  <c r="AU187" i="4"/>
  <c r="AV187" i="4"/>
  <c r="AU186" i="4"/>
  <c r="AV186" i="4"/>
  <c r="AU185" i="4"/>
  <c r="AV185" i="4"/>
  <c r="AU184" i="4"/>
  <c r="AV184" i="4"/>
  <c r="AU183" i="4"/>
  <c r="AV183" i="4"/>
  <c r="AH187" i="4"/>
  <c r="AJ187" i="4"/>
  <c r="AH186" i="4"/>
  <c r="AI186" i="4"/>
  <c r="AH185" i="4"/>
  <c r="AI185" i="4"/>
  <c r="AH184" i="4"/>
  <c r="AI184" i="4"/>
  <c r="AH183" i="4"/>
  <c r="AI183" i="4"/>
  <c r="U187" i="4"/>
  <c r="W187" i="4"/>
  <c r="U186" i="4"/>
  <c r="V186" i="4"/>
  <c r="U185" i="4"/>
  <c r="V185" i="4"/>
  <c r="U184" i="4"/>
  <c r="V184" i="4"/>
  <c r="U183" i="4"/>
  <c r="V183" i="4"/>
  <c r="H187" i="4"/>
  <c r="J187" i="4"/>
  <c r="H186" i="4"/>
  <c r="I186" i="4"/>
  <c r="H185" i="4"/>
  <c r="I185" i="4"/>
  <c r="H184" i="4"/>
  <c r="I184" i="4"/>
  <c r="H183" i="4"/>
  <c r="I183" i="4"/>
  <c r="BD6" i="4"/>
  <c r="BE6" i="4"/>
  <c r="AT6" i="4"/>
  <c r="AU6" i="4"/>
  <c r="AJ6" i="4"/>
  <c r="AK6" i="4"/>
  <c r="Z6" i="4"/>
  <c r="AA6" i="4"/>
  <c r="P6" i="4"/>
  <c r="Q6" i="4"/>
  <c r="F6" i="4"/>
  <c r="G6" i="4"/>
  <c r="C96" i="8"/>
  <c r="C95" i="8"/>
  <c r="C86" i="8"/>
  <c r="C85" i="8"/>
  <c r="C76" i="8"/>
  <c r="C75" i="8"/>
  <c r="C66" i="8"/>
  <c r="C65" i="8"/>
  <c r="BG182" i="4"/>
  <c r="BH182" i="4"/>
  <c r="BG181" i="4"/>
  <c r="BI181" i="4"/>
  <c r="BG180" i="4"/>
  <c r="BI180" i="4"/>
  <c r="BG179" i="4"/>
  <c r="BH179" i="4"/>
  <c r="BG178" i="4"/>
  <c r="BH178" i="4"/>
  <c r="AU182" i="4"/>
  <c r="AV182" i="4"/>
  <c r="AU181" i="4"/>
  <c r="AV181" i="4"/>
  <c r="AU180" i="4"/>
  <c r="AV180" i="4"/>
  <c r="AU179" i="4"/>
  <c r="AV179" i="4"/>
  <c r="AU178" i="4"/>
  <c r="AV178" i="4"/>
  <c r="AH182" i="4"/>
  <c r="AI182" i="4"/>
  <c r="AH181" i="4"/>
  <c r="AJ181" i="4"/>
  <c r="AH180" i="4"/>
  <c r="AJ180" i="4"/>
  <c r="AH179" i="4"/>
  <c r="AI179" i="4"/>
  <c r="AH178" i="4"/>
  <c r="AJ178" i="4"/>
  <c r="U182" i="4"/>
  <c r="V182" i="4"/>
  <c r="U181" i="4"/>
  <c r="W181" i="4"/>
  <c r="U180" i="4"/>
  <c r="W180" i="4"/>
  <c r="U179" i="4"/>
  <c r="V179" i="4"/>
  <c r="U178" i="4"/>
  <c r="W178" i="4"/>
  <c r="H182" i="4"/>
  <c r="I182" i="4"/>
  <c r="H181" i="4"/>
  <c r="J181" i="4"/>
  <c r="H180" i="4"/>
  <c r="J180" i="4"/>
  <c r="H179" i="4"/>
  <c r="I179" i="4"/>
  <c r="H178" i="4"/>
  <c r="I178" i="4"/>
  <c r="BD5" i="4"/>
  <c r="BE5" i="4"/>
  <c r="AT5" i="4"/>
  <c r="AU5" i="4"/>
  <c r="AJ5" i="4"/>
  <c r="AK5" i="4"/>
  <c r="Z5" i="4"/>
  <c r="AA5" i="4"/>
  <c r="P5" i="4"/>
  <c r="Q5" i="4"/>
  <c r="H51" i="4"/>
  <c r="I51" i="4"/>
  <c r="H50" i="4"/>
  <c r="J50" i="4"/>
  <c r="H49" i="4"/>
  <c r="J49" i="4"/>
  <c r="H48" i="4"/>
  <c r="J48" i="4"/>
  <c r="H47" i="4"/>
  <c r="J47" i="4"/>
  <c r="F5" i="4"/>
  <c r="G5" i="4"/>
  <c r="BG177" i="4"/>
  <c r="BH177" i="4"/>
  <c r="BG176" i="4"/>
  <c r="BH176" i="4"/>
  <c r="BG175" i="4"/>
  <c r="BH175" i="4"/>
  <c r="BG174" i="4"/>
  <c r="BH174" i="4"/>
  <c r="BG173" i="4"/>
  <c r="BH173" i="4"/>
  <c r="BG172" i="4"/>
  <c r="BH172" i="4"/>
  <c r="BG171" i="4"/>
  <c r="BH171" i="4"/>
  <c r="AU177" i="4"/>
  <c r="AV177" i="4"/>
  <c r="AU176" i="4"/>
  <c r="AV176" i="4"/>
  <c r="AU175" i="4"/>
  <c r="AV175" i="4"/>
  <c r="AU174" i="4"/>
  <c r="AV174" i="4"/>
  <c r="AU173" i="4"/>
  <c r="AV173" i="4"/>
  <c r="AU172" i="4"/>
  <c r="AV172" i="4"/>
  <c r="AU171" i="4"/>
  <c r="AV171" i="4"/>
  <c r="AH177" i="4"/>
  <c r="AI177" i="4"/>
  <c r="AH176" i="4"/>
  <c r="AI176" i="4"/>
  <c r="AH175" i="4"/>
  <c r="AI175" i="4"/>
  <c r="AH174" i="4"/>
  <c r="AI174" i="4"/>
  <c r="AH173" i="4"/>
  <c r="AI173" i="4"/>
  <c r="AH172" i="4"/>
  <c r="AI172" i="4"/>
  <c r="AH171" i="4"/>
  <c r="AI171" i="4"/>
  <c r="U177" i="4"/>
  <c r="V177" i="4"/>
  <c r="U176" i="4"/>
  <c r="V176" i="4"/>
  <c r="U175" i="4"/>
  <c r="V175" i="4"/>
  <c r="U174" i="4"/>
  <c r="V174" i="4"/>
  <c r="U173" i="4"/>
  <c r="V173" i="4"/>
  <c r="U172" i="4"/>
  <c r="V172" i="4"/>
  <c r="U171" i="4"/>
  <c r="V171" i="4"/>
  <c r="H177" i="4"/>
  <c r="I177" i="4"/>
  <c r="H176" i="4"/>
  <c r="I176" i="4"/>
  <c r="H175" i="4"/>
  <c r="J175" i="4"/>
  <c r="H174" i="4"/>
  <c r="I174" i="4"/>
  <c r="H173" i="4"/>
  <c r="I173" i="4"/>
  <c r="H172" i="4"/>
  <c r="I172" i="4"/>
  <c r="H171" i="4"/>
  <c r="I171" i="4"/>
  <c r="H46" i="4"/>
  <c r="J46" i="4"/>
  <c r="H45" i="4"/>
  <c r="I45" i="4"/>
  <c r="H44" i="4"/>
  <c r="J44" i="4"/>
  <c r="H43" i="4"/>
  <c r="I43" i="4"/>
  <c r="H42" i="4"/>
  <c r="I42" i="4"/>
  <c r="H41" i="4"/>
  <c r="J41" i="4"/>
  <c r="H40" i="4"/>
  <c r="I40" i="4"/>
  <c r="BD4" i="4"/>
  <c r="BE4" i="4"/>
  <c r="AT4" i="4"/>
  <c r="AU4" i="4"/>
  <c r="AJ4" i="4"/>
  <c r="AK4" i="4"/>
  <c r="Z4" i="4"/>
  <c r="AA4" i="4"/>
  <c r="P4" i="4"/>
  <c r="Q4" i="4"/>
  <c r="F4" i="4"/>
  <c r="G4" i="4"/>
  <c r="K161" i="6"/>
  <c r="F106" i="8"/>
  <c r="K55" i="25"/>
  <c r="K56" i="25"/>
  <c r="J55" i="25"/>
  <c r="J56" i="25"/>
  <c r="I55" i="25"/>
  <c r="I56" i="25"/>
  <c r="H55" i="25"/>
  <c r="H56" i="25"/>
  <c r="G55" i="25"/>
  <c r="G56" i="25"/>
  <c r="F55" i="25"/>
  <c r="F56" i="25"/>
  <c r="M48" i="25"/>
  <c r="K48" i="25"/>
  <c r="I48" i="25"/>
  <c r="G48" i="25"/>
  <c r="E48" i="25"/>
  <c r="C48" i="25"/>
  <c r="M47" i="25"/>
  <c r="K47" i="25"/>
  <c r="I47" i="25"/>
  <c r="G47" i="25"/>
  <c r="E47" i="25"/>
  <c r="C47" i="25"/>
  <c r="M39" i="25"/>
  <c r="K39" i="25"/>
  <c r="I39" i="25"/>
  <c r="G39" i="25"/>
  <c r="E39" i="25"/>
  <c r="C39" i="25"/>
  <c r="M23" i="25"/>
  <c r="K23" i="25"/>
  <c r="I23" i="25"/>
  <c r="G23" i="25"/>
  <c r="E23" i="25"/>
  <c r="C23" i="25"/>
  <c r="M17" i="25"/>
  <c r="K17" i="25"/>
  <c r="I17" i="25"/>
  <c r="G17" i="25"/>
  <c r="E17" i="25"/>
  <c r="C17" i="25"/>
  <c r="M16" i="25"/>
  <c r="K16" i="25"/>
  <c r="I16" i="25"/>
  <c r="G16" i="25"/>
  <c r="E16" i="25"/>
  <c r="C16" i="25"/>
  <c r="K55" i="22"/>
  <c r="K56" i="22"/>
  <c r="J55" i="22"/>
  <c r="J56" i="22"/>
  <c r="I55" i="22"/>
  <c r="I56" i="22"/>
  <c r="H55" i="22"/>
  <c r="H56" i="22"/>
  <c r="G55" i="22"/>
  <c r="G56" i="22"/>
  <c r="F55" i="22"/>
  <c r="F56" i="22"/>
  <c r="M48" i="22"/>
  <c r="K48" i="22"/>
  <c r="I48" i="22"/>
  <c r="G48" i="22"/>
  <c r="E48" i="22"/>
  <c r="C48" i="22"/>
  <c r="M47" i="22"/>
  <c r="K47" i="22"/>
  <c r="I47" i="22"/>
  <c r="G47" i="22"/>
  <c r="E47" i="22"/>
  <c r="C47" i="22"/>
  <c r="M39" i="22"/>
  <c r="K39" i="22"/>
  <c r="I39" i="22"/>
  <c r="G39" i="22"/>
  <c r="E39" i="22"/>
  <c r="C39" i="22"/>
  <c r="M37" i="22"/>
  <c r="K37" i="22"/>
  <c r="I37" i="22"/>
  <c r="G37" i="22"/>
  <c r="E37" i="22"/>
  <c r="C37" i="22"/>
  <c r="M23" i="22"/>
  <c r="K23" i="22"/>
  <c r="I23" i="22"/>
  <c r="G23" i="22"/>
  <c r="E23" i="22"/>
  <c r="C23" i="22"/>
  <c r="M21" i="22"/>
  <c r="K21" i="22"/>
  <c r="I21" i="22"/>
  <c r="G21" i="22"/>
  <c r="E21" i="22"/>
  <c r="C21" i="22"/>
  <c r="M17" i="22"/>
  <c r="K17" i="22"/>
  <c r="G17" i="22"/>
  <c r="E17" i="22"/>
  <c r="C17" i="22"/>
  <c r="M16" i="22"/>
  <c r="K16" i="22"/>
  <c r="G16" i="22"/>
  <c r="E16" i="22"/>
  <c r="C16" i="22"/>
  <c r="F197" i="17"/>
  <c r="G197" i="17"/>
  <c r="F196" i="17"/>
  <c r="G196" i="17"/>
  <c r="F195" i="17"/>
  <c r="G195" i="17"/>
  <c r="F193" i="17"/>
  <c r="G193" i="17"/>
  <c r="F192" i="17"/>
  <c r="G192" i="17"/>
  <c r="F191" i="17"/>
  <c r="G191" i="17"/>
  <c r="F189" i="17"/>
  <c r="G189" i="17"/>
  <c r="F188" i="17"/>
  <c r="G188" i="17"/>
  <c r="F187" i="17"/>
  <c r="G187" i="17"/>
  <c r="F185" i="17"/>
  <c r="G185" i="17"/>
  <c r="F184" i="17"/>
  <c r="G184" i="17"/>
  <c r="F183" i="17"/>
  <c r="G183" i="17"/>
  <c r="F181" i="17"/>
  <c r="G181" i="17"/>
  <c r="F180" i="17"/>
  <c r="G180" i="17"/>
  <c r="F179" i="17"/>
  <c r="G179" i="17"/>
  <c r="F176" i="17"/>
  <c r="G176" i="17"/>
  <c r="F175" i="17"/>
  <c r="G175" i="17"/>
  <c r="F174" i="17"/>
  <c r="G174" i="17"/>
  <c r="B112" i="17"/>
  <c r="Q160" i="17"/>
  <c r="N160" i="17"/>
  <c r="K160" i="17"/>
  <c r="H160" i="17"/>
  <c r="E160" i="17"/>
  <c r="C160" i="17"/>
  <c r="Q159" i="17"/>
  <c r="N159" i="17"/>
  <c r="K159" i="17"/>
  <c r="H159" i="17"/>
  <c r="E159" i="17"/>
  <c r="C159" i="17"/>
  <c r="Q151" i="17"/>
  <c r="N151" i="17"/>
  <c r="K151" i="17"/>
  <c r="H151" i="17"/>
  <c r="E151" i="17"/>
  <c r="C151" i="17"/>
  <c r="B3" i="17"/>
  <c r="AE103" i="17"/>
  <c r="Z103" i="17"/>
  <c r="U103" i="17"/>
  <c r="P103" i="17"/>
  <c r="K103" i="17"/>
  <c r="F103" i="17"/>
  <c r="AE102" i="17"/>
  <c r="Z102" i="17"/>
  <c r="U102" i="17"/>
  <c r="P102" i="17"/>
  <c r="K102" i="17"/>
  <c r="F102" i="17"/>
  <c r="AE101" i="17"/>
  <c r="Z101" i="17"/>
  <c r="U101" i="17"/>
  <c r="P101" i="17"/>
  <c r="K101" i="17"/>
  <c r="F101" i="17"/>
  <c r="C96" i="17"/>
  <c r="C95" i="17"/>
  <c r="O92" i="17"/>
  <c r="M92" i="17"/>
  <c r="O91" i="17"/>
  <c r="M91" i="17"/>
  <c r="C86" i="17"/>
  <c r="C85" i="17"/>
  <c r="O82" i="17"/>
  <c r="M82" i="17"/>
  <c r="O81" i="17"/>
  <c r="M81" i="17"/>
  <c r="C76" i="17"/>
  <c r="C75" i="17"/>
  <c r="O72" i="17"/>
  <c r="M72" i="17"/>
  <c r="O71" i="17"/>
  <c r="M71" i="17"/>
  <c r="C66" i="17"/>
  <c r="C65" i="17"/>
  <c r="O62" i="17"/>
  <c r="M62" i="17"/>
  <c r="O61" i="17"/>
  <c r="M61" i="17"/>
  <c r="C56" i="17"/>
  <c r="C55" i="17"/>
  <c r="O52" i="17"/>
  <c r="M52" i="17"/>
  <c r="O51" i="17"/>
  <c r="M51" i="17"/>
  <c r="C46" i="17"/>
  <c r="C45" i="17"/>
  <c r="O42" i="17"/>
  <c r="M42" i="17"/>
  <c r="O41" i="17"/>
  <c r="M41" i="17"/>
  <c r="G219" i="26"/>
  <c r="G220" i="26"/>
  <c r="G221" i="26"/>
  <c r="G222" i="26"/>
  <c r="G223" i="26"/>
  <c r="G224" i="26"/>
  <c r="G218" i="26"/>
  <c r="F219" i="26"/>
  <c r="F220" i="26"/>
  <c r="F221" i="26"/>
  <c r="F222" i="26"/>
  <c r="F223" i="26"/>
  <c r="F224" i="26"/>
  <c r="F218" i="26"/>
  <c r="G201" i="26"/>
  <c r="G202" i="26"/>
  <c r="G203" i="26"/>
  <c r="G204" i="26"/>
  <c r="G205" i="26"/>
  <c r="G206" i="26"/>
  <c r="G200" i="26"/>
  <c r="G210" i="26"/>
  <c r="G211" i="26"/>
  <c r="G212" i="26"/>
  <c r="G213" i="26"/>
  <c r="G214" i="26"/>
  <c r="G215" i="26"/>
  <c r="G209" i="26"/>
  <c r="F210" i="26"/>
  <c r="F211" i="26"/>
  <c r="F212" i="26"/>
  <c r="F213" i="26"/>
  <c r="F214" i="26"/>
  <c r="F215" i="26"/>
  <c r="F209" i="26"/>
  <c r="F201" i="26"/>
  <c r="F202" i="26"/>
  <c r="F203" i="26"/>
  <c r="F204" i="26"/>
  <c r="F205" i="26"/>
  <c r="F206" i="26"/>
  <c r="F200" i="26"/>
  <c r="G192" i="26"/>
  <c r="G193" i="26"/>
  <c r="G194" i="26"/>
  <c r="G195" i="26"/>
  <c r="G196" i="26"/>
  <c r="G197" i="26"/>
  <c r="G191" i="26"/>
  <c r="F197" i="26"/>
  <c r="F192" i="26"/>
  <c r="F193" i="26"/>
  <c r="F194" i="26"/>
  <c r="F195" i="26"/>
  <c r="F196" i="26"/>
  <c r="F191" i="26"/>
  <c r="G188" i="26"/>
  <c r="G183" i="26"/>
  <c r="G184" i="26"/>
  <c r="G185" i="26"/>
  <c r="G186" i="26"/>
  <c r="G187" i="26"/>
  <c r="G182" i="26"/>
  <c r="F183" i="26"/>
  <c r="F184" i="26"/>
  <c r="F185" i="26"/>
  <c r="F186" i="26"/>
  <c r="F187" i="26"/>
  <c r="F188" i="26"/>
  <c r="F182" i="26"/>
  <c r="K174" i="26"/>
  <c r="K175" i="26"/>
  <c r="K176" i="26"/>
  <c r="K177" i="26"/>
  <c r="K178" i="26"/>
  <c r="K179" i="26"/>
  <c r="K173" i="26"/>
  <c r="J174" i="26"/>
  <c r="J175" i="26"/>
  <c r="J176" i="26"/>
  <c r="J177" i="26"/>
  <c r="J178" i="26"/>
  <c r="J179" i="26"/>
  <c r="J173" i="26"/>
  <c r="M168" i="26"/>
  <c r="M167" i="26"/>
  <c r="K168" i="26"/>
  <c r="K167" i="26"/>
  <c r="I168" i="26"/>
  <c r="I167" i="26"/>
  <c r="G168" i="26"/>
  <c r="G167" i="26"/>
  <c r="E168" i="26"/>
  <c r="E167" i="26"/>
  <c r="C168" i="26"/>
  <c r="C167" i="26"/>
  <c r="M159" i="26"/>
  <c r="K159" i="26"/>
  <c r="I159" i="26"/>
  <c r="G159" i="26"/>
  <c r="E159" i="26"/>
  <c r="C159" i="26"/>
  <c r="AE102" i="26"/>
  <c r="AE103" i="26"/>
  <c r="AE104" i="26"/>
  <c r="AE105" i="26"/>
  <c r="AE106" i="26"/>
  <c r="AE101" i="26"/>
  <c r="Z102" i="26"/>
  <c r="Z103" i="26"/>
  <c r="Z104" i="26"/>
  <c r="Z105" i="26"/>
  <c r="Z106" i="26"/>
  <c r="Z101" i="26"/>
  <c r="U102" i="26"/>
  <c r="U103" i="26"/>
  <c r="U104" i="26"/>
  <c r="U105" i="26"/>
  <c r="U106" i="26"/>
  <c r="U101" i="26"/>
  <c r="P102" i="26"/>
  <c r="P103" i="26"/>
  <c r="P104" i="26"/>
  <c r="P105" i="26"/>
  <c r="P106" i="26"/>
  <c r="P101" i="26"/>
  <c r="K102" i="26"/>
  <c r="K103" i="26"/>
  <c r="K104" i="26"/>
  <c r="K105" i="26"/>
  <c r="K106" i="26"/>
  <c r="K101" i="26"/>
  <c r="F102" i="26"/>
  <c r="F103" i="26"/>
  <c r="F104" i="26"/>
  <c r="F105" i="26"/>
  <c r="F106" i="26"/>
  <c r="F101" i="26"/>
  <c r="AE107" i="26"/>
  <c r="Z107" i="26"/>
  <c r="U107" i="26"/>
  <c r="P107" i="26"/>
  <c r="K107" i="26"/>
  <c r="F107" i="26"/>
  <c r="O92" i="26"/>
  <c r="O93" i="26"/>
  <c r="O94" i="26"/>
  <c r="O95" i="26"/>
  <c r="O96" i="26"/>
  <c r="O91" i="26"/>
  <c r="M92" i="26"/>
  <c r="M93" i="26"/>
  <c r="M94" i="26"/>
  <c r="M95" i="26"/>
  <c r="M96" i="26"/>
  <c r="M91" i="26"/>
  <c r="O82" i="26"/>
  <c r="O83" i="26"/>
  <c r="O84" i="26"/>
  <c r="O85" i="26"/>
  <c r="O86" i="26"/>
  <c r="O81" i="26"/>
  <c r="M82" i="26"/>
  <c r="M83" i="26"/>
  <c r="M84" i="26"/>
  <c r="M85" i="26"/>
  <c r="M86" i="26"/>
  <c r="M81" i="26"/>
  <c r="O72" i="26"/>
  <c r="O73" i="26"/>
  <c r="O74" i="26"/>
  <c r="O75" i="26"/>
  <c r="O76" i="26"/>
  <c r="O71" i="26"/>
  <c r="M72" i="26"/>
  <c r="M73" i="26"/>
  <c r="M74" i="26"/>
  <c r="M75" i="26"/>
  <c r="M76" i="26"/>
  <c r="M71" i="26"/>
  <c r="O62" i="26"/>
  <c r="O63" i="26"/>
  <c r="O64" i="26"/>
  <c r="O65" i="26"/>
  <c r="O66" i="26"/>
  <c r="O61" i="26"/>
  <c r="M62" i="26"/>
  <c r="M63" i="26"/>
  <c r="M64" i="26"/>
  <c r="M65" i="26"/>
  <c r="M66" i="26"/>
  <c r="M61" i="26"/>
  <c r="O52" i="26"/>
  <c r="O53" i="26"/>
  <c r="O54" i="26"/>
  <c r="O55" i="26"/>
  <c r="O56" i="26"/>
  <c r="O51" i="26"/>
  <c r="M52" i="26"/>
  <c r="M53" i="26"/>
  <c r="M54" i="26"/>
  <c r="M55" i="26"/>
  <c r="M56" i="26"/>
  <c r="O42" i="26"/>
  <c r="O43" i="26"/>
  <c r="O44" i="26"/>
  <c r="O45" i="26"/>
  <c r="O46" i="26"/>
  <c r="O41" i="26"/>
  <c r="M42" i="26"/>
  <c r="M43" i="26"/>
  <c r="M44" i="26"/>
  <c r="M45" i="26"/>
  <c r="M46" i="26"/>
  <c r="M41" i="26"/>
  <c r="B3" i="26"/>
  <c r="C96" i="26"/>
  <c r="C95" i="26"/>
  <c r="C86" i="26"/>
  <c r="C85" i="26"/>
  <c r="C76" i="26"/>
  <c r="C75" i="26"/>
  <c r="C66" i="26"/>
  <c r="C65" i="26"/>
  <c r="C56" i="26"/>
  <c r="C55" i="26"/>
  <c r="C46" i="26"/>
  <c r="C45" i="26"/>
  <c r="G188" i="24"/>
  <c r="G189" i="24"/>
  <c r="G190" i="24"/>
  <c r="G191" i="24"/>
  <c r="G193" i="24"/>
  <c r="G194" i="24"/>
  <c r="G195" i="24"/>
  <c r="G196" i="24"/>
  <c r="G197" i="24"/>
  <c r="G199" i="24"/>
  <c r="G200" i="24"/>
  <c r="G201" i="24"/>
  <c r="G202" i="24"/>
  <c r="G203" i="24"/>
  <c r="G205" i="24"/>
  <c r="G206" i="24"/>
  <c r="G207" i="24"/>
  <c r="G208" i="24"/>
  <c r="G209" i="24"/>
  <c r="G211" i="24"/>
  <c r="G212" i="24"/>
  <c r="G213" i="24"/>
  <c r="G214" i="24"/>
  <c r="G215" i="24"/>
  <c r="G187" i="24"/>
  <c r="F193" i="24"/>
  <c r="F194" i="24"/>
  <c r="F195" i="24"/>
  <c r="F196" i="24"/>
  <c r="F197" i="24"/>
  <c r="F199" i="24"/>
  <c r="F200" i="24"/>
  <c r="F201" i="24"/>
  <c r="F202" i="24"/>
  <c r="F203" i="24"/>
  <c r="F205" i="24"/>
  <c r="F206" i="24"/>
  <c r="F207" i="24"/>
  <c r="F208" i="24"/>
  <c r="F209" i="24"/>
  <c r="F211" i="24"/>
  <c r="F212" i="24"/>
  <c r="F213" i="24"/>
  <c r="F214" i="24"/>
  <c r="F215" i="24"/>
  <c r="F188" i="24"/>
  <c r="F189" i="24"/>
  <c r="F190" i="24"/>
  <c r="F191" i="24"/>
  <c r="F187" i="24"/>
  <c r="G184" i="24"/>
  <c r="G181" i="24"/>
  <c r="G182" i="24"/>
  <c r="G183" i="24"/>
  <c r="G180" i="24"/>
  <c r="F181" i="24"/>
  <c r="F182" i="24"/>
  <c r="F183" i="24"/>
  <c r="F184" i="24"/>
  <c r="F180" i="24"/>
  <c r="K164" i="24"/>
  <c r="K163" i="24"/>
  <c r="K155" i="24"/>
  <c r="I164" i="24"/>
  <c r="I163" i="24"/>
  <c r="I155" i="24"/>
  <c r="G164" i="24"/>
  <c r="G163" i="24"/>
  <c r="G155" i="24"/>
  <c r="E155" i="24"/>
  <c r="E164" i="24"/>
  <c r="E163" i="24"/>
  <c r="C164" i="24"/>
  <c r="C163" i="24"/>
  <c r="C155" i="24"/>
  <c r="AE102" i="24"/>
  <c r="AE103" i="24"/>
  <c r="AE104" i="24"/>
  <c r="AE101" i="24"/>
  <c r="Z102" i="24"/>
  <c r="Z103" i="24"/>
  <c r="Z104" i="24"/>
  <c r="Z101" i="24"/>
  <c r="U102" i="24"/>
  <c r="U103" i="24"/>
  <c r="U104" i="24"/>
  <c r="U101" i="24"/>
  <c r="P102" i="24"/>
  <c r="P103" i="24"/>
  <c r="P104" i="24"/>
  <c r="P101" i="24"/>
  <c r="K102" i="24"/>
  <c r="K103" i="24"/>
  <c r="K104" i="24"/>
  <c r="K101" i="24"/>
  <c r="F102" i="24"/>
  <c r="F103" i="24"/>
  <c r="F104" i="24"/>
  <c r="F101" i="24"/>
  <c r="AE105" i="24"/>
  <c r="Z105" i="24"/>
  <c r="U105" i="24"/>
  <c r="P105" i="24"/>
  <c r="K105" i="24"/>
  <c r="F105" i="24"/>
  <c r="O92" i="24"/>
  <c r="O93" i="24"/>
  <c r="O94" i="24"/>
  <c r="O91" i="24"/>
  <c r="M92" i="24"/>
  <c r="M93" i="24"/>
  <c r="M94" i="24"/>
  <c r="M91" i="24"/>
  <c r="O82" i="24"/>
  <c r="O83" i="24"/>
  <c r="O84" i="24"/>
  <c r="O81" i="24"/>
  <c r="M82" i="24"/>
  <c r="M83" i="24"/>
  <c r="M84" i="24"/>
  <c r="M81" i="24"/>
  <c r="O72" i="24"/>
  <c r="O73" i="24"/>
  <c r="O74" i="24"/>
  <c r="O71" i="24"/>
  <c r="M72" i="24"/>
  <c r="M73" i="24"/>
  <c r="M74" i="24"/>
  <c r="M71" i="24"/>
  <c r="O62" i="24"/>
  <c r="O63" i="24"/>
  <c r="O64" i="24"/>
  <c r="O61" i="24"/>
  <c r="M62" i="24"/>
  <c r="M63" i="24"/>
  <c r="M64" i="24"/>
  <c r="M61" i="24"/>
  <c r="C96" i="24"/>
  <c r="C95" i="24"/>
  <c r="C76" i="24"/>
  <c r="C86" i="24"/>
  <c r="C85" i="24"/>
  <c r="C75" i="24"/>
  <c r="C66" i="24"/>
  <c r="C65" i="24"/>
  <c r="C56" i="24"/>
  <c r="C55" i="24"/>
  <c r="O52" i="24"/>
  <c r="O53" i="24"/>
  <c r="O54" i="24"/>
  <c r="O51" i="24"/>
  <c r="M52" i="24"/>
  <c r="M53" i="24"/>
  <c r="M54" i="24"/>
  <c r="M51" i="24"/>
  <c r="O42" i="24"/>
  <c r="O43" i="24"/>
  <c r="O44" i="24"/>
  <c r="O41" i="24"/>
  <c r="M42" i="24"/>
  <c r="M43" i="24"/>
  <c r="M44" i="24"/>
  <c r="M41" i="24"/>
  <c r="C46" i="24"/>
  <c r="C45" i="24"/>
  <c r="G205" i="23"/>
  <c r="G206" i="23"/>
  <c r="G207" i="23"/>
  <c r="G208" i="23"/>
  <c r="G209" i="23"/>
  <c r="G204" i="23"/>
  <c r="F205" i="23"/>
  <c r="F206" i="23"/>
  <c r="F207" i="23"/>
  <c r="F208" i="23"/>
  <c r="F209" i="23"/>
  <c r="F204" i="23"/>
  <c r="G197" i="23"/>
  <c r="G198" i="23"/>
  <c r="G199" i="23"/>
  <c r="G200" i="23"/>
  <c r="G201" i="23"/>
  <c r="G196" i="23"/>
  <c r="F197" i="23"/>
  <c r="F198" i="23"/>
  <c r="F199" i="23"/>
  <c r="F200" i="23"/>
  <c r="F201" i="23"/>
  <c r="F196" i="23"/>
  <c r="G189" i="23"/>
  <c r="G190" i="23"/>
  <c r="G191" i="23"/>
  <c r="G192" i="23"/>
  <c r="G193" i="23"/>
  <c r="G188" i="23"/>
  <c r="F189" i="23"/>
  <c r="F190" i="23"/>
  <c r="F191" i="23"/>
  <c r="F192" i="23"/>
  <c r="F193" i="23"/>
  <c r="F188" i="23"/>
  <c r="G181" i="23"/>
  <c r="G182" i="23"/>
  <c r="G183" i="23"/>
  <c r="G184" i="23"/>
  <c r="G185" i="23"/>
  <c r="G180" i="23"/>
  <c r="F181" i="23"/>
  <c r="F182" i="23"/>
  <c r="F183" i="23"/>
  <c r="F184" i="23"/>
  <c r="F185" i="23"/>
  <c r="F180" i="23"/>
  <c r="K172" i="23"/>
  <c r="K173" i="23"/>
  <c r="K174" i="23"/>
  <c r="K175" i="23"/>
  <c r="K176" i="23"/>
  <c r="K171" i="23"/>
  <c r="J172" i="23"/>
  <c r="J173" i="23"/>
  <c r="J174" i="23"/>
  <c r="J175" i="23"/>
  <c r="J176" i="23"/>
  <c r="J171" i="23"/>
  <c r="G213" i="23"/>
  <c r="G214" i="23"/>
  <c r="G215" i="23"/>
  <c r="G216" i="23"/>
  <c r="G217" i="23"/>
  <c r="G212" i="23"/>
  <c r="F213" i="23"/>
  <c r="F214" i="23"/>
  <c r="F215" i="23"/>
  <c r="F216" i="23"/>
  <c r="F217" i="23"/>
  <c r="F212" i="23"/>
  <c r="M166" i="23"/>
  <c r="M165" i="23"/>
  <c r="K166" i="23"/>
  <c r="K165" i="23"/>
  <c r="I166" i="23"/>
  <c r="I165" i="23"/>
  <c r="G166" i="23"/>
  <c r="G165" i="23"/>
  <c r="E166" i="23"/>
  <c r="E165" i="23"/>
  <c r="C166" i="23"/>
  <c r="C165" i="23"/>
  <c r="M157" i="23"/>
  <c r="K157" i="23"/>
  <c r="I157" i="23"/>
  <c r="G157" i="23"/>
  <c r="E157" i="23"/>
  <c r="C157" i="23"/>
  <c r="M188" i="21"/>
  <c r="M187" i="21"/>
  <c r="K188" i="21"/>
  <c r="K187" i="21"/>
  <c r="I188" i="21"/>
  <c r="I187" i="21"/>
  <c r="G188" i="21"/>
  <c r="G187" i="21"/>
  <c r="E188" i="21"/>
  <c r="E187" i="21"/>
  <c r="C188" i="21"/>
  <c r="C187" i="21"/>
  <c r="M179" i="21"/>
  <c r="K179" i="21"/>
  <c r="I179" i="21"/>
  <c r="G179" i="21"/>
  <c r="E179" i="21"/>
  <c r="C179" i="21"/>
  <c r="AE102" i="23"/>
  <c r="AE103" i="23"/>
  <c r="AE104" i="23"/>
  <c r="AE105" i="23"/>
  <c r="AE101" i="23"/>
  <c r="Z102" i="23"/>
  <c r="Z103" i="23"/>
  <c r="Z104" i="23"/>
  <c r="Z105" i="23"/>
  <c r="Z101" i="23"/>
  <c r="U102" i="23"/>
  <c r="U103" i="23"/>
  <c r="U104" i="23"/>
  <c r="U105" i="23"/>
  <c r="U101" i="23"/>
  <c r="P102" i="23"/>
  <c r="P103" i="23"/>
  <c r="P104" i="23"/>
  <c r="P105" i="23"/>
  <c r="P101" i="23"/>
  <c r="K102" i="23"/>
  <c r="K103" i="23"/>
  <c r="K104" i="23"/>
  <c r="K105" i="23"/>
  <c r="K101" i="23"/>
  <c r="F102" i="23"/>
  <c r="F103" i="23"/>
  <c r="F104" i="23"/>
  <c r="F105" i="23"/>
  <c r="F101" i="23"/>
  <c r="AE106" i="23"/>
  <c r="Z106" i="23"/>
  <c r="U106" i="23"/>
  <c r="P106" i="23"/>
  <c r="K106" i="23"/>
  <c r="F106" i="23"/>
  <c r="O92" i="23"/>
  <c r="O93" i="23"/>
  <c r="O94" i="23"/>
  <c r="O95" i="23"/>
  <c r="O91" i="23"/>
  <c r="O85" i="23"/>
  <c r="O82" i="23"/>
  <c r="O83" i="23"/>
  <c r="O84" i="23"/>
  <c r="O81" i="23"/>
  <c r="O72" i="23"/>
  <c r="O73" i="23"/>
  <c r="O74" i="23"/>
  <c r="O75" i="23"/>
  <c r="O71" i="23"/>
  <c r="O62" i="23"/>
  <c r="O63" i="23"/>
  <c r="O64" i="23"/>
  <c r="O65" i="23"/>
  <c r="O61" i="23"/>
  <c r="O52" i="23"/>
  <c r="O53" i="23"/>
  <c r="O54" i="23"/>
  <c r="O55" i="23"/>
  <c r="O51" i="23"/>
  <c r="O42" i="23"/>
  <c r="O43" i="23"/>
  <c r="O44" i="23"/>
  <c r="O45" i="23"/>
  <c r="O41" i="23"/>
  <c r="M92" i="23"/>
  <c r="M93" i="23"/>
  <c r="M94" i="23"/>
  <c r="M95" i="23"/>
  <c r="M91" i="23"/>
  <c r="M82" i="23"/>
  <c r="M83" i="23"/>
  <c r="M84" i="23"/>
  <c r="M85" i="23"/>
  <c r="M81" i="23"/>
  <c r="M72" i="23"/>
  <c r="M73" i="23"/>
  <c r="M74" i="23"/>
  <c r="M75" i="23"/>
  <c r="M71" i="23"/>
  <c r="M62" i="23"/>
  <c r="M63" i="23"/>
  <c r="M64" i="23"/>
  <c r="M65" i="23"/>
  <c r="M61" i="23"/>
  <c r="M52" i="23"/>
  <c r="M53" i="23"/>
  <c r="M54" i="23"/>
  <c r="M55" i="23"/>
  <c r="M51" i="23"/>
  <c r="M42" i="23"/>
  <c r="M43" i="23"/>
  <c r="M44" i="23"/>
  <c r="M45" i="23"/>
  <c r="M41" i="23"/>
  <c r="C96" i="23"/>
  <c r="C95" i="23"/>
  <c r="C86" i="23"/>
  <c r="C85" i="23"/>
  <c r="C76" i="23"/>
  <c r="C75" i="23"/>
  <c r="C66" i="23"/>
  <c r="C65" i="23"/>
  <c r="C56" i="23"/>
  <c r="C55" i="23"/>
  <c r="C46" i="23"/>
  <c r="C45" i="23"/>
  <c r="G259" i="21"/>
  <c r="G260" i="21"/>
  <c r="G261" i="21"/>
  <c r="G262" i="21"/>
  <c r="G263" i="21"/>
  <c r="G264" i="21"/>
  <c r="G265" i="21"/>
  <c r="G266" i="21"/>
  <c r="G267" i="21"/>
  <c r="G268" i="21"/>
  <c r="G258" i="21"/>
  <c r="F259" i="21"/>
  <c r="F260" i="21"/>
  <c r="F261" i="21"/>
  <c r="F262" i="21"/>
  <c r="F263" i="21"/>
  <c r="F264" i="21"/>
  <c r="F265" i="21"/>
  <c r="F266" i="21"/>
  <c r="F267" i="21"/>
  <c r="F268" i="21"/>
  <c r="F258" i="21"/>
  <c r="G246" i="21"/>
  <c r="G247" i="21"/>
  <c r="G248" i="21"/>
  <c r="G249" i="21"/>
  <c r="G250" i="21"/>
  <c r="G251" i="21"/>
  <c r="G252" i="21"/>
  <c r="G253" i="21"/>
  <c r="G254" i="21"/>
  <c r="G255" i="21"/>
  <c r="G245" i="21"/>
  <c r="F246" i="21"/>
  <c r="F247" i="21"/>
  <c r="F248" i="21"/>
  <c r="F249" i="21"/>
  <c r="F250" i="21"/>
  <c r="F251" i="21"/>
  <c r="F252" i="21"/>
  <c r="F253" i="21"/>
  <c r="F254" i="21"/>
  <c r="F255" i="21"/>
  <c r="F245" i="21"/>
  <c r="G233" i="21"/>
  <c r="G234" i="21"/>
  <c r="G235" i="21"/>
  <c r="G236" i="21"/>
  <c r="G237" i="21"/>
  <c r="G238" i="21"/>
  <c r="G239" i="21"/>
  <c r="G240" i="21"/>
  <c r="G241" i="21"/>
  <c r="G242" i="21"/>
  <c r="G232" i="21"/>
  <c r="F233" i="21"/>
  <c r="F234" i="21"/>
  <c r="F235" i="21"/>
  <c r="F236" i="21"/>
  <c r="F237" i="21"/>
  <c r="F238" i="21"/>
  <c r="F239" i="21"/>
  <c r="F240" i="21"/>
  <c r="F241" i="21"/>
  <c r="F242" i="21"/>
  <c r="F232" i="21"/>
  <c r="G220" i="21"/>
  <c r="G221" i="21"/>
  <c r="G222" i="21"/>
  <c r="G223" i="21"/>
  <c r="G224" i="21"/>
  <c r="G225" i="21"/>
  <c r="G226" i="21"/>
  <c r="G227" i="21"/>
  <c r="G228" i="21"/>
  <c r="G229" i="21"/>
  <c r="G219" i="21"/>
  <c r="F220" i="21"/>
  <c r="F221" i="21"/>
  <c r="F222" i="21"/>
  <c r="F223" i="21"/>
  <c r="F224" i="21"/>
  <c r="F225" i="21"/>
  <c r="F226" i="21"/>
  <c r="F227" i="21"/>
  <c r="F228" i="21"/>
  <c r="F229" i="21"/>
  <c r="F219" i="21"/>
  <c r="G207" i="21"/>
  <c r="G208" i="21"/>
  <c r="G209" i="21"/>
  <c r="G210" i="21"/>
  <c r="G211" i="21"/>
  <c r="G212" i="21"/>
  <c r="G213" i="21"/>
  <c r="G214" i="21"/>
  <c r="G215" i="21"/>
  <c r="G216" i="21"/>
  <c r="G206" i="21"/>
  <c r="F207" i="21"/>
  <c r="F208" i="21"/>
  <c r="F209" i="21"/>
  <c r="F210" i="21"/>
  <c r="F211" i="21"/>
  <c r="F212" i="21"/>
  <c r="F213" i="21"/>
  <c r="F214" i="21"/>
  <c r="F215" i="21"/>
  <c r="F216" i="21"/>
  <c r="F206" i="21"/>
  <c r="K203" i="21"/>
  <c r="K194" i="21"/>
  <c r="K195" i="21"/>
  <c r="K196" i="21"/>
  <c r="K197" i="21"/>
  <c r="K198" i="21"/>
  <c r="K199" i="21"/>
  <c r="K200" i="21"/>
  <c r="K201" i="21"/>
  <c r="K202" i="21"/>
  <c r="K193" i="21"/>
  <c r="J194" i="21"/>
  <c r="J195" i="21"/>
  <c r="J196" i="21"/>
  <c r="J197" i="21"/>
  <c r="J198" i="21"/>
  <c r="J199" i="21"/>
  <c r="J200" i="21"/>
  <c r="J201" i="21"/>
  <c r="J202" i="21"/>
  <c r="J203" i="21"/>
  <c r="J193" i="21"/>
  <c r="AE114" i="21"/>
  <c r="AE115" i="21"/>
  <c r="AE116" i="21"/>
  <c r="AE117" i="21"/>
  <c r="AE118" i="21"/>
  <c r="AE119" i="21"/>
  <c r="AE120" i="21"/>
  <c r="AE121" i="21"/>
  <c r="AE122" i="21"/>
  <c r="AE113" i="21"/>
  <c r="Z114" i="21"/>
  <c r="Z115" i="21"/>
  <c r="Z116" i="21"/>
  <c r="Z117" i="21"/>
  <c r="Z118" i="21"/>
  <c r="Z119" i="21"/>
  <c r="Z120" i="21"/>
  <c r="Z121" i="21"/>
  <c r="Z122" i="21"/>
  <c r="Z113" i="21"/>
  <c r="U114" i="21"/>
  <c r="U115" i="21"/>
  <c r="U116" i="21"/>
  <c r="U117" i="21"/>
  <c r="U118" i="21"/>
  <c r="U119" i="21"/>
  <c r="U120" i="21"/>
  <c r="U121" i="21"/>
  <c r="U122" i="21"/>
  <c r="U113" i="21"/>
  <c r="P114" i="21"/>
  <c r="P115" i="21"/>
  <c r="P116" i="21"/>
  <c r="P117" i="21"/>
  <c r="P118" i="21"/>
  <c r="P119" i="21"/>
  <c r="P120" i="21"/>
  <c r="P121" i="21"/>
  <c r="P122" i="21"/>
  <c r="P113" i="21"/>
  <c r="K114" i="21"/>
  <c r="K115" i="21"/>
  <c r="K116" i="21"/>
  <c r="K117" i="21"/>
  <c r="K118" i="21"/>
  <c r="K119" i="21"/>
  <c r="K120" i="21"/>
  <c r="K121" i="21"/>
  <c r="K122" i="21"/>
  <c r="K113" i="21"/>
  <c r="F114" i="21"/>
  <c r="F115" i="21"/>
  <c r="F116" i="21"/>
  <c r="F117" i="21"/>
  <c r="F118" i="21"/>
  <c r="F119" i="21"/>
  <c r="F120" i="21"/>
  <c r="F121" i="21"/>
  <c r="F122" i="21"/>
  <c r="F113" i="21"/>
  <c r="AE123" i="21"/>
  <c r="Z123" i="21"/>
  <c r="U123" i="21"/>
  <c r="P123" i="21"/>
  <c r="K123" i="21"/>
  <c r="F123" i="21"/>
  <c r="O102" i="21"/>
  <c r="O103" i="21"/>
  <c r="O104" i="21"/>
  <c r="O105" i="21"/>
  <c r="O106" i="21"/>
  <c r="O107" i="21"/>
  <c r="O108" i="21"/>
  <c r="O109" i="21"/>
  <c r="O110" i="21"/>
  <c r="O101" i="21"/>
  <c r="M102" i="21"/>
  <c r="M103" i="21"/>
  <c r="M104" i="21"/>
  <c r="M105" i="21"/>
  <c r="M106" i="21"/>
  <c r="M107" i="21"/>
  <c r="M108" i="21"/>
  <c r="M109" i="21"/>
  <c r="M110" i="21"/>
  <c r="M101" i="21"/>
  <c r="O90" i="21"/>
  <c r="O91" i="21"/>
  <c r="O92" i="21"/>
  <c r="O93" i="21"/>
  <c r="O94" i="21"/>
  <c r="O95" i="21"/>
  <c r="O96" i="21"/>
  <c r="O97" i="21"/>
  <c r="O98" i="21"/>
  <c r="O89" i="21"/>
  <c r="M90" i="21"/>
  <c r="M91" i="21"/>
  <c r="M92" i="21"/>
  <c r="M93" i="21"/>
  <c r="M94" i="21"/>
  <c r="M95" i="21"/>
  <c r="M96" i="21"/>
  <c r="M97" i="21"/>
  <c r="M98" i="21"/>
  <c r="M89" i="21"/>
  <c r="O78" i="21"/>
  <c r="O79" i="21"/>
  <c r="O80" i="21"/>
  <c r="O81" i="21"/>
  <c r="O82" i="21"/>
  <c r="O83" i="21"/>
  <c r="O84" i="21"/>
  <c r="O85" i="21"/>
  <c r="O86" i="21"/>
  <c r="O77" i="21"/>
  <c r="M78" i="21"/>
  <c r="M79" i="21"/>
  <c r="M80" i="21"/>
  <c r="M81" i="21"/>
  <c r="M82" i="21"/>
  <c r="M83" i="21"/>
  <c r="M84" i="21"/>
  <c r="M85" i="21"/>
  <c r="M86" i="21"/>
  <c r="M77" i="21"/>
  <c r="O66" i="21"/>
  <c r="O67" i="21"/>
  <c r="O68" i="21"/>
  <c r="O69" i="21"/>
  <c r="O70" i="21"/>
  <c r="O71" i="21"/>
  <c r="O72" i="21"/>
  <c r="O73" i="21"/>
  <c r="O74" i="21"/>
  <c r="O65" i="21"/>
  <c r="M66" i="21"/>
  <c r="M67" i="21"/>
  <c r="M68" i="21"/>
  <c r="M69" i="21"/>
  <c r="M70" i="21"/>
  <c r="M71" i="21"/>
  <c r="M72" i="21"/>
  <c r="M73" i="21"/>
  <c r="M74" i="21"/>
  <c r="M65" i="21"/>
  <c r="O54" i="21"/>
  <c r="O55" i="21"/>
  <c r="O56" i="21"/>
  <c r="O57" i="21"/>
  <c r="O58" i="21"/>
  <c r="O59" i="21"/>
  <c r="O60" i="21"/>
  <c r="O61" i="21"/>
  <c r="O62" i="21"/>
  <c r="O53" i="21"/>
  <c r="M54" i="21"/>
  <c r="M55" i="21"/>
  <c r="M56" i="21"/>
  <c r="M57" i="21"/>
  <c r="M58" i="21"/>
  <c r="M59" i="21"/>
  <c r="M60" i="21"/>
  <c r="M61" i="21"/>
  <c r="M62" i="21"/>
  <c r="M53" i="21"/>
  <c r="O42" i="21"/>
  <c r="O43" i="21"/>
  <c r="O44" i="21"/>
  <c r="O45" i="21"/>
  <c r="O46" i="21"/>
  <c r="O47" i="21"/>
  <c r="O48" i="21"/>
  <c r="O49" i="21"/>
  <c r="O50" i="21"/>
  <c r="O41" i="21"/>
  <c r="M42" i="21"/>
  <c r="M43" i="21"/>
  <c r="M44" i="21"/>
  <c r="M45" i="21"/>
  <c r="M46" i="21"/>
  <c r="M47" i="21"/>
  <c r="M48" i="21"/>
  <c r="M49" i="21"/>
  <c r="M50" i="21"/>
  <c r="M41" i="21"/>
  <c r="C106" i="21"/>
  <c r="C105" i="21"/>
  <c r="C94" i="21"/>
  <c r="C93" i="21"/>
  <c r="C82" i="21"/>
  <c r="C81" i="21"/>
  <c r="C70" i="21"/>
  <c r="C69" i="21"/>
  <c r="C58" i="21"/>
  <c r="C57" i="21"/>
  <c r="C46" i="21"/>
  <c r="C45" i="21"/>
  <c r="G213" i="20"/>
  <c r="G214" i="20"/>
  <c r="G215" i="20"/>
  <c r="G216" i="20"/>
  <c r="G217" i="20"/>
  <c r="G212" i="20"/>
  <c r="F213" i="20"/>
  <c r="F214" i="20"/>
  <c r="F215" i="20"/>
  <c r="F216" i="20"/>
  <c r="F217" i="20"/>
  <c r="F212" i="20"/>
  <c r="G205" i="20"/>
  <c r="G206" i="20"/>
  <c r="G207" i="20"/>
  <c r="G208" i="20"/>
  <c r="G209" i="20"/>
  <c r="G204" i="20"/>
  <c r="F205" i="20"/>
  <c r="F206" i="20"/>
  <c r="F207" i="20"/>
  <c r="F208" i="20"/>
  <c r="F209" i="20"/>
  <c r="F204" i="20"/>
  <c r="G197" i="20"/>
  <c r="G198" i="20"/>
  <c r="G199" i="20"/>
  <c r="G200" i="20"/>
  <c r="G201" i="20"/>
  <c r="G196" i="20"/>
  <c r="F197" i="20"/>
  <c r="F198" i="20"/>
  <c r="F199" i="20"/>
  <c r="F200" i="20"/>
  <c r="F201" i="20"/>
  <c r="F196" i="20"/>
  <c r="G189" i="20"/>
  <c r="G190" i="20"/>
  <c r="G191" i="20"/>
  <c r="G192" i="20"/>
  <c r="G193" i="20"/>
  <c r="G188" i="20"/>
  <c r="F189" i="20"/>
  <c r="F190" i="20"/>
  <c r="F191" i="20"/>
  <c r="F192" i="20"/>
  <c r="F193" i="20"/>
  <c r="F188" i="20"/>
  <c r="G181" i="20"/>
  <c r="G182" i="20"/>
  <c r="G183" i="20"/>
  <c r="G184" i="20"/>
  <c r="G185" i="20"/>
  <c r="G180" i="20"/>
  <c r="F181" i="20"/>
  <c r="F182" i="20"/>
  <c r="F183" i="20"/>
  <c r="F184" i="20"/>
  <c r="F185" i="20"/>
  <c r="F180" i="20"/>
  <c r="M166" i="20"/>
  <c r="M165" i="20"/>
  <c r="K166" i="20"/>
  <c r="K165" i="20"/>
  <c r="I166" i="20"/>
  <c r="I165" i="20"/>
  <c r="G166" i="20"/>
  <c r="G165" i="20"/>
  <c r="E166" i="20"/>
  <c r="E165" i="20"/>
  <c r="C166" i="20"/>
  <c r="C165" i="20"/>
  <c r="K157" i="20"/>
  <c r="I157" i="20"/>
  <c r="G157" i="20"/>
  <c r="E157" i="20"/>
  <c r="C157" i="20"/>
  <c r="AE102" i="20"/>
  <c r="AE103" i="20"/>
  <c r="AE104" i="20"/>
  <c r="AE105" i="20"/>
  <c r="AE101" i="20"/>
  <c r="Z102" i="20"/>
  <c r="Z103" i="20"/>
  <c r="Z104" i="20"/>
  <c r="Z105" i="20"/>
  <c r="Z101" i="20"/>
  <c r="U102" i="20"/>
  <c r="U103" i="20"/>
  <c r="U104" i="20"/>
  <c r="U105" i="20"/>
  <c r="U101" i="20"/>
  <c r="P102" i="20"/>
  <c r="P103" i="20"/>
  <c r="P104" i="20"/>
  <c r="P105" i="20"/>
  <c r="P101" i="20"/>
  <c r="K102" i="20"/>
  <c r="K103" i="20"/>
  <c r="K104" i="20"/>
  <c r="K105" i="20"/>
  <c r="K101" i="20"/>
  <c r="F102" i="20"/>
  <c r="F103" i="20"/>
  <c r="F104" i="20"/>
  <c r="F105" i="20"/>
  <c r="F101" i="20"/>
  <c r="AE106" i="20"/>
  <c r="Z106" i="20"/>
  <c r="U106" i="20"/>
  <c r="P106" i="20"/>
  <c r="K106" i="20"/>
  <c r="F106" i="20"/>
  <c r="O92" i="20"/>
  <c r="O93" i="20"/>
  <c r="O94" i="20"/>
  <c r="O95" i="20"/>
  <c r="O91" i="20"/>
  <c r="M92" i="20"/>
  <c r="M93" i="20"/>
  <c r="M94" i="20"/>
  <c r="M95" i="20"/>
  <c r="M91" i="20"/>
  <c r="O82" i="20"/>
  <c r="O83" i="20"/>
  <c r="O84" i="20"/>
  <c r="O85" i="20"/>
  <c r="O81" i="20"/>
  <c r="M82" i="20"/>
  <c r="M83" i="20"/>
  <c r="M84" i="20"/>
  <c r="M85" i="20"/>
  <c r="M81" i="20"/>
  <c r="O72" i="20"/>
  <c r="O73" i="20"/>
  <c r="O74" i="20"/>
  <c r="O75" i="20"/>
  <c r="O71" i="20"/>
  <c r="M72" i="20"/>
  <c r="M73" i="20"/>
  <c r="M74" i="20"/>
  <c r="M75" i="20"/>
  <c r="M71" i="20"/>
  <c r="O62" i="20"/>
  <c r="O63" i="20"/>
  <c r="O64" i="20"/>
  <c r="O65" i="20"/>
  <c r="O61" i="20"/>
  <c r="M62" i="20"/>
  <c r="M63" i="20"/>
  <c r="M64" i="20"/>
  <c r="M65" i="20"/>
  <c r="M61" i="20"/>
  <c r="O52" i="20"/>
  <c r="O53" i="20"/>
  <c r="O54" i="20"/>
  <c r="O55" i="20"/>
  <c r="O51" i="20"/>
  <c r="M52" i="20"/>
  <c r="M53" i="20"/>
  <c r="M54" i="20"/>
  <c r="M55" i="20"/>
  <c r="M51" i="20"/>
  <c r="C96" i="20"/>
  <c r="C95" i="20"/>
  <c r="C76" i="20"/>
  <c r="C75" i="20"/>
  <c r="C66" i="20"/>
  <c r="C65" i="20"/>
  <c r="C56" i="20"/>
  <c r="C55" i="20"/>
  <c r="O42" i="20"/>
  <c r="O43" i="20"/>
  <c r="O44" i="20"/>
  <c r="O45" i="20"/>
  <c r="O41" i="20"/>
  <c r="C46" i="20"/>
  <c r="C45" i="20"/>
  <c r="G226" i="19"/>
  <c r="G227" i="19"/>
  <c r="G228" i="19"/>
  <c r="G229" i="19"/>
  <c r="G230" i="19"/>
  <c r="G231" i="19"/>
  <c r="G232" i="19"/>
  <c r="G225" i="19"/>
  <c r="F226" i="19"/>
  <c r="F227" i="19"/>
  <c r="F228" i="19"/>
  <c r="F229" i="19"/>
  <c r="F230" i="19"/>
  <c r="F231" i="19"/>
  <c r="F232" i="19"/>
  <c r="F225" i="19"/>
  <c r="G216" i="19"/>
  <c r="G217" i="19"/>
  <c r="G218" i="19"/>
  <c r="G219" i="19"/>
  <c r="G220" i="19"/>
  <c r="G221" i="19"/>
  <c r="G222" i="19"/>
  <c r="G215" i="19"/>
  <c r="F216" i="19"/>
  <c r="F217" i="19"/>
  <c r="F218" i="19"/>
  <c r="F219" i="19"/>
  <c r="F220" i="19"/>
  <c r="F221" i="19"/>
  <c r="F222" i="19"/>
  <c r="F215" i="19"/>
  <c r="G206" i="19"/>
  <c r="G207" i="19"/>
  <c r="G208" i="19"/>
  <c r="G209" i="19"/>
  <c r="G210" i="19"/>
  <c r="G211" i="19"/>
  <c r="G212" i="19"/>
  <c r="G205" i="19"/>
  <c r="F206" i="19"/>
  <c r="F207" i="19"/>
  <c r="F208" i="19"/>
  <c r="F209" i="19"/>
  <c r="F210" i="19"/>
  <c r="F211" i="19"/>
  <c r="F212" i="19"/>
  <c r="F205" i="19"/>
  <c r="G196" i="19"/>
  <c r="G197" i="19"/>
  <c r="G198" i="19"/>
  <c r="G199" i="19"/>
  <c r="G200" i="19"/>
  <c r="G201" i="19"/>
  <c r="G202" i="19"/>
  <c r="G195" i="19"/>
  <c r="F196" i="19"/>
  <c r="F197" i="19"/>
  <c r="F198" i="19"/>
  <c r="F199" i="19"/>
  <c r="F200" i="19"/>
  <c r="F201" i="19"/>
  <c r="F202" i="19"/>
  <c r="F195" i="19"/>
  <c r="G186" i="19"/>
  <c r="G187" i="19"/>
  <c r="G188" i="19"/>
  <c r="G189" i="19"/>
  <c r="G190" i="19"/>
  <c r="G191" i="19"/>
  <c r="G192" i="19"/>
  <c r="G185" i="19"/>
  <c r="F186" i="19"/>
  <c r="F187" i="19"/>
  <c r="F188" i="19"/>
  <c r="F189" i="19"/>
  <c r="F190" i="19"/>
  <c r="F191" i="19"/>
  <c r="F192" i="19"/>
  <c r="F185" i="19"/>
  <c r="L176" i="19"/>
  <c r="L177" i="19"/>
  <c r="L178" i="19"/>
  <c r="L179" i="19"/>
  <c r="L180" i="19"/>
  <c r="L181" i="19"/>
  <c r="L182" i="19"/>
  <c r="L175" i="19"/>
  <c r="K176" i="19"/>
  <c r="K177" i="19"/>
  <c r="K178" i="19"/>
  <c r="K179" i="19"/>
  <c r="K180" i="19"/>
  <c r="K181" i="19"/>
  <c r="K182" i="19"/>
  <c r="K175" i="19"/>
  <c r="M170" i="19"/>
  <c r="M169" i="19"/>
  <c r="K170" i="19"/>
  <c r="K169" i="19"/>
  <c r="I170" i="19"/>
  <c r="I169" i="19"/>
  <c r="G170" i="19"/>
  <c r="G169" i="19"/>
  <c r="E170" i="19"/>
  <c r="E169" i="19"/>
  <c r="C170" i="19"/>
  <c r="C169" i="19"/>
  <c r="M161" i="19"/>
  <c r="K161" i="19"/>
  <c r="I161" i="19"/>
  <c r="G161" i="19"/>
  <c r="E161" i="19"/>
  <c r="C161" i="19"/>
  <c r="AE102" i="19"/>
  <c r="AE103" i="19"/>
  <c r="AE104" i="19"/>
  <c r="AE105" i="19"/>
  <c r="AE106" i="19"/>
  <c r="AE107" i="19"/>
  <c r="AE101" i="19"/>
  <c r="Z102" i="19"/>
  <c r="Z103" i="19"/>
  <c r="Z104" i="19"/>
  <c r="Z105" i="19"/>
  <c r="Z106" i="19"/>
  <c r="Z107" i="19"/>
  <c r="Z101" i="19"/>
  <c r="U102" i="19"/>
  <c r="U103" i="19"/>
  <c r="U104" i="19"/>
  <c r="U105" i="19"/>
  <c r="U106" i="19"/>
  <c r="U107" i="19"/>
  <c r="U101" i="19"/>
  <c r="P102" i="19"/>
  <c r="P103" i="19"/>
  <c r="P104" i="19"/>
  <c r="P105" i="19"/>
  <c r="P106" i="19"/>
  <c r="P107" i="19"/>
  <c r="P101" i="19"/>
  <c r="B3" i="19"/>
  <c r="AE108" i="19"/>
  <c r="Z108" i="19"/>
  <c r="U108" i="19"/>
  <c r="P108" i="19"/>
  <c r="K108" i="19"/>
  <c r="K102" i="19"/>
  <c r="K103" i="19"/>
  <c r="K104" i="19"/>
  <c r="K105" i="19"/>
  <c r="K106" i="19"/>
  <c r="K107" i="19"/>
  <c r="K101" i="19"/>
  <c r="F108" i="19"/>
  <c r="F102" i="19"/>
  <c r="F103" i="19"/>
  <c r="F104" i="19"/>
  <c r="F105" i="19"/>
  <c r="F106" i="19"/>
  <c r="F107" i="19"/>
  <c r="F101" i="19"/>
  <c r="O92" i="19"/>
  <c r="O93" i="19"/>
  <c r="O94" i="19"/>
  <c r="O95" i="19"/>
  <c r="O96" i="19"/>
  <c r="O97" i="19"/>
  <c r="O91" i="19"/>
  <c r="M92" i="19"/>
  <c r="M93" i="19"/>
  <c r="M94" i="19"/>
  <c r="M95" i="19"/>
  <c r="M96" i="19"/>
  <c r="M97" i="19"/>
  <c r="M91" i="19"/>
  <c r="O82" i="19"/>
  <c r="O83" i="19"/>
  <c r="O84" i="19"/>
  <c r="O85" i="19"/>
  <c r="O86" i="19"/>
  <c r="O87" i="19"/>
  <c r="O81" i="19"/>
  <c r="M82" i="19"/>
  <c r="M83" i="19"/>
  <c r="M84" i="19"/>
  <c r="M85" i="19"/>
  <c r="M86" i="19"/>
  <c r="M87" i="19"/>
  <c r="M81" i="19"/>
  <c r="O72" i="19"/>
  <c r="O73" i="19"/>
  <c r="O74" i="19"/>
  <c r="O75" i="19"/>
  <c r="O76" i="19"/>
  <c r="O77" i="19"/>
  <c r="O71" i="19"/>
  <c r="M77" i="19"/>
  <c r="M72" i="19"/>
  <c r="M73" i="19"/>
  <c r="M74" i="19"/>
  <c r="M75" i="19"/>
  <c r="M76" i="19"/>
  <c r="M71" i="19"/>
  <c r="O62" i="19"/>
  <c r="O63" i="19"/>
  <c r="O64" i="19"/>
  <c r="O65" i="19"/>
  <c r="O66" i="19"/>
  <c r="O67" i="19"/>
  <c r="O61" i="19"/>
  <c r="M62" i="19"/>
  <c r="M63" i="19"/>
  <c r="M64" i="19"/>
  <c r="M65" i="19"/>
  <c r="M66" i="19"/>
  <c r="M67" i="19"/>
  <c r="M61" i="19"/>
  <c r="M52" i="19"/>
  <c r="M53" i="19"/>
  <c r="M54" i="19"/>
  <c r="M55" i="19"/>
  <c r="M56" i="19"/>
  <c r="M57" i="19"/>
  <c r="M51" i="19"/>
  <c r="M46" i="19"/>
  <c r="M47" i="19"/>
  <c r="M42" i="19"/>
  <c r="M43" i="19"/>
  <c r="M44" i="19"/>
  <c r="M45" i="19"/>
  <c r="M41" i="19"/>
  <c r="C96" i="19"/>
  <c r="C95" i="19"/>
  <c r="C86" i="19"/>
  <c r="C85" i="19"/>
  <c r="C76" i="19"/>
  <c r="C75" i="19"/>
  <c r="C66" i="19"/>
  <c r="C65" i="19"/>
  <c r="C56" i="19"/>
  <c r="C55" i="19"/>
  <c r="C46" i="19"/>
  <c r="C45" i="19"/>
  <c r="G212" i="18"/>
  <c r="G213" i="18"/>
  <c r="G214" i="18"/>
  <c r="G215" i="18"/>
  <c r="G211" i="18"/>
  <c r="F212" i="18"/>
  <c r="F213" i="18"/>
  <c r="F214" i="18"/>
  <c r="F215" i="18"/>
  <c r="F211" i="18"/>
  <c r="G206" i="18"/>
  <c r="G207" i="18"/>
  <c r="G208" i="18"/>
  <c r="G209" i="18"/>
  <c r="G205" i="18"/>
  <c r="F206" i="18"/>
  <c r="F207" i="18"/>
  <c r="F208" i="18"/>
  <c r="F209" i="18"/>
  <c r="F205" i="18"/>
  <c r="G200" i="18"/>
  <c r="G201" i="18"/>
  <c r="G202" i="18"/>
  <c r="G203" i="18"/>
  <c r="G199" i="18"/>
  <c r="F200" i="18"/>
  <c r="F201" i="18"/>
  <c r="F202" i="18"/>
  <c r="F203" i="18"/>
  <c r="F199" i="18"/>
  <c r="G194" i="18"/>
  <c r="G195" i="18"/>
  <c r="G196" i="18"/>
  <c r="G197" i="18"/>
  <c r="G193" i="18"/>
  <c r="F194" i="18"/>
  <c r="F195" i="18"/>
  <c r="F196" i="18"/>
  <c r="F197" i="18"/>
  <c r="F193" i="18"/>
  <c r="G181" i="18"/>
  <c r="G182" i="18"/>
  <c r="G183" i="18"/>
  <c r="G184" i="18"/>
  <c r="G180" i="18"/>
  <c r="F184" i="18"/>
  <c r="F181" i="18"/>
  <c r="F182" i="18"/>
  <c r="F183" i="18"/>
  <c r="F180" i="18"/>
  <c r="G188" i="18"/>
  <c r="G189" i="18"/>
  <c r="G190" i="18"/>
  <c r="G191" i="18"/>
  <c r="G187" i="18"/>
  <c r="F191" i="18"/>
  <c r="F188" i="18"/>
  <c r="F189" i="18"/>
  <c r="F190" i="18"/>
  <c r="F187" i="18"/>
  <c r="M164" i="18"/>
  <c r="M163" i="18"/>
  <c r="K164" i="18"/>
  <c r="K163" i="18"/>
  <c r="I164" i="18"/>
  <c r="I163" i="18"/>
  <c r="G164" i="18"/>
  <c r="G163" i="18"/>
  <c r="E164" i="18"/>
  <c r="E163" i="18"/>
  <c r="C164" i="18"/>
  <c r="C163" i="18"/>
  <c r="M155" i="18"/>
  <c r="K155" i="18"/>
  <c r="I155" i="18"/>
  <c r="G155" i="18"/>
  <c r="E155" i="18"/>
  <c r="C155" i="18"/>
  <c r="AE102" i="18"/>
  <c r="AE103" i="18"/>
  <c r="AE104" i="18"/>
  <c r="AE101" i="18"/>
  <c r="AE105" i="18"/>
  <c r="Z105" i="18"/>
  <c r="Z102" i="18"/>
  <c r="Z103" i="18"/>
  <c r="Z104" i="18"/>
  <c r="Z101" i="18"/>
  <c r="U105" i="18"/>
  <c r="U102" i="18"/>
  <c r="U103" i="18"/>
  <c r="U104" i="18"/>
  <c r="U101" i="18"/>
  <c r="P105" i="18"/>
  <c r="P102" i="18"/>
  <c r="P103" i="18"/>
  <c r="P104" i="18"/>
  <c r="P101" i="18"/>
  <c r="K105" i="18"/>
  <c r="K102" i="18"/>
  <c r="K103" i="18"/>
  <c r="K104" i="18"/>
  <c r="K101" i="18"/>
  <c r="F105" i="18"/>
  <c r="F102" i="18"/>
  <c r="F103" i="18"/>
  <c r="F104" i="18"/>
  <c r="F101" i="18"/>
  <c r="O92" i="18"/>
  <c r="O93" i="18"/>
  <c r="O94" i="18"/>
  <c r="O91" i="18"/>
  <c r="M92" i="18"/>
  <c r="M93" i="18"/>
  <c r="M94" i="18"/>
  <c r="M91" i="18"/>
  <c r="O82" i="18"/>
  <c r="O83" i="18"/>
  <c r="O84" i="18"/>
  <c r="O81" i="18"/>
  <c r="M82" i="18"/>
  <c r="M83" i="18"/>
  <c r="M84" i="18"/>
  <c r="M81" i="18"/>
  <c r="O72" i="18"/>
  <c r="O73" i="18"/>
  <c r="O74" i="18"/>
  <c r="O71" i="18"/>
  <c r="M72" i="18"/>
  <c r="M73" i="18"/>
  <c r="M74" i="18"/>
  <c r="M71" i="18"/>
  <c r="O62" i="18"/>
  <c r="O63" i="18"/>
  <c r="O64" i="18"/>
  <c r="O61" i="18"/>
  <c r="M62" i="18"/>
  <c r="M63" i="18"/>
  <c r="M64" i="18"/>
  <c r="M61" i="18"/>
  <c r="O52" i="18"/>
  <c r="O53" i="18"/>
  <c r="O54" i="18"/>
  <c r="O51" i="18"/>
  <c r="M52" i="18"/>
  <c r="M53" i="18"/>
  <c r="M54" i="18"/>
  <c r="O42" i="18"/>
  <c r="O43" i="18"/>
  <c r="O44" i="18"/>
  <c r="O41" i="18"/>
  <c r="M42" i="18"/>
  <c r="M43" i="18"/>
  <c r="M44" i="18"/>
  <c r="M41" i="18"/>
  <c r="C96" i="18"/>
  <c r="C95" i="18"/>
  <c r="C86" i="18"/>
  <c r="C85" i="18"/>
  <c r="C76" i="18"/>
  <c r="C75" i="18"/>
  <c r="C66" i="18"/>
  <c r="C65" i="18"/>
  <c r="C56" i="18"/>
  <c r="C55" i="18"/>
  <c r="C46" i="18"/>
  <c r="C45" i="18"/>
  <c r="G226" i="16"/>
  <c r="G227" i="16"/>
  <c r="G228" i="16"/>
  <c r="G229" i="16"/>
  <c r="G230" i="16"/>
  <c r="G231" i="16"/>
  <c r="G232" i="16"/>
  <c r="G225" i="16"/>
  <c r="F226" i="16"/>
  <c r="F227" i="16"/>
  <c r="F228" i="16"/>
  <c r="F229" i="16"/>
  <c r="F230" i="16"/>
  <c r="F231" i="16"/>
  <c r="F232" i="16"/>
  <c r="F225" i="16"/>
  <c r="G219" i="16"/>
  <c r="G220" i="16"/>
  <c r="G221" i="16"/>
  <c r="G222" i="16"/>
  <c r="G218" i="16"/>
  <c r="G216" i="16"/>
  <c r="G215" i="16"/>
  <c r="F216" i="16"/>
  <c r="F218" i="16"/>
  <c r="F219" i="16"/>
  <c r="F220" i="16"/>
  <c r="F221" i="16"/>
  <c r="F222" i="16"/>
  <c r="F215" i="16"/>
  <c r="G206" i="16"/>
  <c r="G207" i="16"/>
  <c r="G208" i="16"/>
  <c r="G209" i="16"/>
  <c r="G210" i="16"/>
  <c r="G211" i="16"/>
  <c r="G212" i="16"/>
  <c r="G205" i="16"/>
  <c r="F206" i="16"/>
  <c r="F207" i="16"/>
  <c r="F208" i="16"/>
  <c r="F209" i="16"/>
  <c r="F210" i="16"/>
  <c r="F211" i="16"/>
  <c r="F212" i="16"/>
  <c r="F205" i="16"/>
  <c r="G196" i="16"/>
  <c r="G197" i="16"/>
  <c r="G198" i="16"/>
  <c r="G199" i="16"/>
  <c r="G200" i="16"/>
  <c r="G201" i="16"/>
  <c r="G202" i="16"/>
  <c r="G195" i="16"/>
  <c r="F196" i="16"/>
  <c r="F197" i="16"/>
  <c r="F198" i="16"/>
  <c r="F199" i="16"/>
  <c r="F200" i="16"/>
  <c r="F201" i="16"/>
  <c r="F202" i="16"/>
  <c r="F195" i="16"/>
  <c r="G186" i="16"/>
  <c r="G187" i="16"/>
  <c r="G188" i="16"/>
  <c r="G189" i="16"/>
  <c r="G190" i="16"/>
  <c r="G191" i="16"/>
  <c r="G192" i="16"/>
  <c r="G185" i="16"/>
  <c r="F186" i="16"/>
  <c r="F187" i="16"/>
  <c r="F188" i="16"/>
  <c r="F189" i="16"/>
  <c r="F190" i="16"/>
  <c r="F191" i="16"/>
  <c r="F192" i="16"/>
  <c r="F185" i="16"/>
  <c r="L176" i="16"/>
  <c r="L177" i="16"/>
  <c r="L178" i="16"/>
  <c r="L179" i="16"/>
  <c r="L180" i="16"/>
  <c r="L181" i="16"/>
  <c r="L182" i="16"/>
  <c r="L175" i="16"/>
  <c r="K176" i="16"/>
  <c r="K177" i="16"/>
  <c r="K178" i="16"/>
  <c r="K179" i="16"/>
  <c r="K180" i="16"/>
  <c r="K181" i="16"/>
  <c r="K182" i="16"/>
  <c r="K175" i="16"/>
  <c r="M170" i="16"/>
  <c r="M169" i="16"/>
  <c r="K170" i="16"/>
  <c r="K169" i="16"/>
  <c r="I170" i="16"/>
  <c r="I169" i="16"/>
  <c r="G170" i="16"/>
  <c r="G169" i="16"/>
  <c r="E170" i="16"/>
  <c r="E169" i="16"/>
  <c r="C170" i="16"/>
  <c r="C169" i="16"/>
  <c r="M161" i="16"/>
  <c r="K161" i="16"/>
  <c r="I161" i="16"/>
  <c r="G161" i="16"/>
  <c r="E161" i="16"/>
  <c r="AE102" i="16"/>
  <c r="AE103" i="16"/>
  <c r="AE104" i="16"/>
  <c r="AE105" i="16"/>
  <c r="AE106" i="16"/>
  <c r="AE107" i="16"/>
  <c r="AE101" i="16"/>
  <c r="Z102" i="16"/>
  <c r="Z103" i="16"/>
  <c r="Z104" i="16"/>
  <c r="Z105" i="16"/>
  <c r="Z106" i="16"/>
  <c r="Z107" i="16"/>
  <c r="Z101" i="16"/>
  <c r="U102" i="16"/>
  <c r="U103" i="16"/>
  <c r="U104" i="16"/>
  <c r="U105" i="16"/>
  <c r="U106" i="16"/>
  <c r="U107" i="16"/>
  <c r="U101" i="16"/>
  <c r="P102" i="16"/>
  <c r="P103" i="16"/>
  <c r="P104" i="16"/>
  <c r="P105" i="16"/>
  <c r="P106" i="16"/>
  <c r="P107" i="16"/>
  <c r="P101" i="16"/>
  <c r="K102" i="16"/>
  <c r="K103" i="16"/>
  <c r="K104" i="16"/>
  <c r="K105" i="16"/>
  <c r="K106" i="16"/>
  <c r="K107" i="16"/>
  <c r="K101" i="16"/>
  <c r="F102" i="16"/>
  <c r="F103" i="16"/>
  <c r="F104" i="16"/>
  <c r="F105" i="16"/>
  <c r="F106" i="16"/>
  <c r="F107" i="16"/>
  <c r="F101" i="16"/>
  <c r="P92" i="16"/>
  <c r="P93" i="16"/>
  <c r="P94" i="16"/>
  <c r="P95" i="16"/>
  <c r="P96" i="16"/>
  <c r="P97" i="16"/>
  <c r="P91" i="16"/>
  <c r="N92" i="16"/>
  <c r="N93" i="16"/>
  <c r="N94" i="16"/>
  <c r="N95" i="16"/>
  <c r="N96" i="16"/>
  <c r="N97" i="16"/>
  <c r="N91" i="16"/>
  <c r="P82" i="16"/>
  <c r="P83" i="16"/>
  <c r="P84" i="16"/>
  <c r="P85" i="16"/>
  <c r="P86" i="16"/>
  <c r="P87" i="16"/>
  <c r="P81" i="16"/>
  <c r="N82" i="16"/>
  <c r="N83" i="16"/>
  <c r="N84" i="16"/>
  <c r="N85" i="16"/>
  <c r="N86" i="16"/>
  <c r="N87" i="16"/>
  <c r="N81" i="16"/>
  <c r="P72" i="16"/>
  <c r="P73" i="16"/>
  <c r="P74" i="16"/>
  <c r="P75" i="16"/>
  <c r="P76" i="16"/>
  <c r="P77" i="16"/>
  <c r="P71" i="16"/>
  <c r="N72" i="16"/>
  <c r="N73" i="16"/>
  <c r="N74" i="16"/>
  <c r="N75" i="16"/>
  <c r="N76" i="16"/>
  <c r="N77" i="16"/>
  <c r="N71" i="16"/>
  <c r="P62" i="16"/>
  <c r="P63" i="16"/>
  <c r="P64" i="16"/>
  <c r="P65" i="16"/>
  <c r="P66" i="16"/>
  <c r="P67" i="16"/>
  <c r="P61" i="16"/>
  <c r="N62" i="16"/>
  <c r="N63" i="16"/>
  <c r="N64" i="16"/>
  <c r="N65" i="16"/>
  <c r="N66" i="16"/>
  <c r="N67" i="16"/>
  <c r="N61" i="16"/>
  <c r="P52" i="16"/>
  <c r="P53" i="16"/>
  <c r="P54" i="16"/>
  <c r="P55" i="16"/>
  <c r="P56" i="16"/>
  <c r="P57" i="16"/>
  <c r="P51" i="16"/>
  <c r="N52" i="16"/>
  <c r="N53" i="16"/>
  <c r="N54" i="16"/>
  <c r="N55" i="16"/>
  <c r="N56" i="16"/>
  <c r="N57" i="16"/>
  <c r="N51" i="16"/>
  <c r="P42" i="16"/>
  <c r="P43" i="16"/>
  <c r="P44" i="16"/>
  <c r="P45" i="16"/>
  <c r="P46" i="16"/>
  <c r="P47" i="16"/>
  <c r="P41" i="16"/>
  <c r="N42" i="16"/>
  <c r="N43" i="16"/>
  <c r="N44" i="16"/>
  <c r="N45" i="16"/>
  <c r="N46" i="16"/>
  <c r="N47" i="16"/>
  <c r="N41" i="16"/>
  <c r="G212" i="15"/>
  <c r="G213" i="15"/>
  <c r="G214" i="15"/>
  <c r="G215" i="15"/>
  <c r="G211" i="15"/>
  <c r="F212" i="15"/>
  <c r="F213" i="15"/>
  <c r="F214" i="15"/>
  <c r="F215" i="15"/>
  <c r="F211" i="15"/>
  <c r="G206" i="15"/>
  <c r="G207" i="15"/>
  <c r="G208" i="15"/>
  <c r="G209" i="15"/>
  <c r="G205" i="15"/>
  <c r="F206" i="15"/>
  <c r="F207" i="15"/>
  <c r="F208" i="15"/>
  <c r="F209" i="15"/>
  <c r="F205" i="15"/>
  <c r="G200" i="15"/>
  <c r="G201" i="15"/>
  <c r="G202" i="15"/>
  <c r="G203" i="15"/>
  <c r="G199" i="15"/>
  <c r="F200" i="15"/>
  <c r="F201" i="15"/>
  <c r="F202" i="15"/>
  <c r="F203" i="15"/>
  <c r="F199" i="15"/>
  <c r="G194" i="15"/>
  <c r="G195" i="15"/>
  <c r="G196" i="15"/>
  <c r="G197" i="15"/>
  <c r="G193" i="15"/>
  <c r="F194" i="15"/>
  <c r="F195" i="15"/>
  <c r="F196" i="15"/>
  <c r="F197" i="15"/>
  <c r="F193" i="15"/>
  <c r="G188" i="15"/>
  <c r="G189" i="15"/>
  <c r="G190" i="15"/>
  <c r="G191" i="15"/>
  <c r="G187" i="15"/>
  <c r="F188" i="15"/>
  <c r="F189" i="15"/>
  <c r="F190" i="15"/>
  <c r="F191" i="15"/>
  <c r="F187" i="15"/>
  <c r="G181" i="15"/>
  <c r="G182" i="15"/>
  <c r="G183" i="15"/>
  <c r="G184" i="15"/>
  <c r="G180" i="15"/>
  <c r="F181" i="15"/>
  <c r="F182" i="15"/>
  <c r="F183" i="15"/>
  <c r="F184" i="15"/>
  <c r="F180" i="15"/>
  <c r="M164" i="15"/>
  <c r="M163" i="15"/>
  <c r="K164" i="15"/>
  <c r="K163" i="15"/>
  <c r="I164" i="15"/>
  <c r="I163" i="15"/>
  <c r="G164" i="15"/>
  <c r="G163" i="15"/>
  <c r="E164" i="15"/>
  <c r="E163" i="15"/>
  <c r="C164" i="15"/>
  <c r="C163" i="15"/>
  <c r="M155" i="15"/>
  <c r="K155" i="15"/>
  <c r="I155" i="15"/>
  <c r="G155" i="15"/>
  <c r="E155" i="15"/>
  <c r="C155" i="15"/>
  <c r="AF102" i="15"/>
  <c r="AF103" i="15"/>
  <c r="AF104" i="15"/>
  <c r="AF101" i="15"/>
  <c r="AA102" i="15"/>
  <c r="AA103" i="15"/>
  <c r="AA104" i="15"/>
  <c r="AA101" i="15"/>
  <c r="AF105" i="15"/>
  <c r="AA105" i="15"/>
  <c r="V102" i="15"/>
  <c r="V103" i="15"/>
  <c r="V104" i="15"/>
  <c r="V101" i="15"/>
  <c r="V105" i="15"/>
  <c r="Q102" i="15"/>
  <c r="Q103" i="15"/>
  <c r="Q104" i="15"/>
  <c r="Q101" i="15"/>
  <c r="Q105" i="15"/>
  <c r="L105" i="15"/>
  <c r="G105" i="15"/>
  <c r="C96" i="15"/>
  <c r="C95" i="15"/>
  <c r="C86" i="15"/>
  <c r="C85" i="15"/>
  <c r="C76" i="15"/>
  <c r="C75" i="15"/>
  <c r="C66" i="15"/>
  <c r="C65" i="15"/>
  <c r="C56" i="15"/>
  <c r="C55" i="15"/>
  <c r="P92" i="15"/>
  <c r="P93" i="15"/>
  <c r="P94" i="15"/>
  <c r="P91" i="15"/>
  <c r="N92" i="15"/>
  <c r="N93" i="15"/>
  <c r="N94" i="15"/>
  <c r="N91" i="15"/>
  <c r="P82" i="15"/>
  <c r="P83" i="15"/>
  <c r="P84" i="15"/>
  <c r="P81" i="15"/>
  <c r="N82" i="15"/>
  <c r="N83" i="15"/>
  <c r="N84" i="15"/>
  <c r="N81" i="15"/>
  <c r="P72" i="15"/>
  <c r="P73" i="15"/>
  <c r="P74" i="15"/>
  <c r="P71" i="15"/>
  <c r="N72" i="15"/>
  <c r="N73" i="15"/>
  <c r="N74" i="15"/>
  <c r="N71" i="15"/>
  <c r="P62" i="15"/>
  <c r="P63" i="15"/>
  <c r="P64" i="15"/>
  <c r="P61" i="15"/>
  <c r="N62" i="15"/>
  <c r="N63" i="15"/>
  <c r="N64" i="15"/>
  <c r="N61" i="15"/>
  <c r="P52" i="15"/>
  <c r="P53" i="15"/>
  <c r="P54" i="15"/>
  <c r="P51" i="15"/>
  <c r="N52" i="15"/>
  <c r="N53" i="15"/>
  <c r="N54" i="15"/>
  <c r="N51" i="15"/>
  <c r="P42" i="15"/>
  <c r="P43" i="15"/>
  <c r="P44" i="15"/>
  <c r="P41" i="15"/>
  <c r="N42" i="15"/>
  <c r="N43" i="15"/>
  <c r="N44" i="15"/>
  <c r="N41" i="15"/>
  <c r="C46" i="15"/>
  <c r="C45" i="15"/>
  <c r="M172" i="14"/>
  <c r="M171" i="14"/>
  <c r="K172" i="14"/>
  <c r="K171" i="14"/>
  <c r="I172" i="14"/>
  <c r="I171" i="14"/>
  <c r="G172" i="14"/>
  <c r="G171" i="14"/>
  <c r="E172" i="14"/>
  <c r="E171" i="14"/>
  <c r="C172" i="14"/>
  <c r="C171" i="14"/>
  <c r="M163" i="14"/>
  <c r="K163" i="14"/>
  <c r="I163" i="14"/>
  <c r="G163" i="14"/>
  <c r="E163" i="14"/>
  <c r="C163" i="14"/>
  <c r="AE102" i="14"/>
  <c r="AE103" i="14"/>
  <c r="AE104" i="14"/>
  <c r="AE105" i="14"/>
  <c r="AE106" i="14"/>
  <c r="AE107" i="14"/>
  <c r="AE108" i="14"/>
  <c r="AE101" i="14"/>
  <c r="AE109" i="14"/>
  <c r="Z102" i="14"/>
  <c r="Z103" i="14"/>
  <c r="Z104" i="14"/>
  <c r="Z105" i="14"/>
  <c r="Z106" i="14"/>
  <c r="Z107" i="14"/>
  <c r="Z108" i="14"/>
  <c r="Z101" i="14"/>
  <c r="Z109" i="14"/>
  <c r="U102" i="14"/>
  <c r="U103" i="14"/>
  <c r="U104" i="14"/>
  <c r="U105" i="14"/>
  <c r="U106" i="14"/>
  <c r="U107" i="14"/>
  <c r="U108" i="14"/>
  <c r="U101" i="14"/>
  <c r="U109" i="14"/>
  <c r="P102" i="14"/>
  <c r="P103" i="14"/>
  <c r="P104" i="14"/>
  <c r="P105" i="14"/>
  <c r="P106" i="14"/>
  <c r="P107" i="14"/>
  <c r="P108" i="14"/>
  <c r="P101" i="14"/>
  <c r="K102" i="14"/>
  <c r="K103" i="14"/>
  <c r="K104" i="14"/>
  <c r="K105" i="14"/>
  <c r="K106" i="14"/>
  <c r="K107" i="14"/>
  <c r="K108" i="14"/>
  <c r="K101" i="14"/>
  <c r="P109" i="14"/>
  <c r="K109" i="14"/>
  <c r="F109" i="14"/>
  <c r="F102" i="14"/>
  <c r="F103" i="14"/>
  <c r="F104" i="14"/>
  <c r="F105" i="14"/>
  <c r="F106" i="14"/>
  <c r="F107" i="14"/>
  <c r="F108" i="14"/>
  <c r="F101" i="14"/>
  <c r="P92" i="14"/>
  <c r="P93" i="14"/>
  <c r="P94" i="14"/>
  <c r="P95" i="14"/>
  <c r="P96" i="14"/>
  <c r="P97" i="14"/>
  <c r="P98" i="14"/>
  <c r="P91" i="14"/>
  <c r="N92" i="14"/>
  <c r="N93" i="14"/>
  <c r="N94" i="14"/>
  <c r="N95" i="14"/>
  <c r="N96" i="14"/>
  <c r="N97" i="14"/>
  <c r="N98" i="14"/>
  <c r="N91" i="14"/>
  <c r="P82" i="14"/>
  <c r="P83" i="14"/>
  <c r="P84" i="14"/>
  <c r="P85" i="14"/>
  <c r="P86" i="14"/>
  <c r="P87" i="14"/>
  <c r="P88" i="14"/>
  <c r="P81" i="14"/>
  <c r="N82" i="14"/>
  <c r="N83" i="14"/>
  <c r="N84" i="14"/>
  <c r="N85" i="14"/>
  <c r="N86" i="14"/>
  <c r="N87" i="14"/>
  <c r="N88" i="14"/>
  <c r="N81" i="14"/>
  <c r="P72" i="14"/>
  <c r="P73" i="14"/>
  <c r="P74" i="14"/>
  <c r="P75" i="14"/>
  <c r="P76" i="14"/>
  <c r="P77" i="14"/>
  <c r="P78" i="14"/>
  <c r="P71" i="14"/>
  <c r="N72" i="14"/>
  <c r="N73" i="14"/>
  <c r="N74" i="14"/>
  <c r="N75" i="14"/>
  <c r="N76" i="14"/>
  <c r="N77" i="14"/>
  <c r="N78" i="14"/>
  <c r="N71" i="14"/>
  <c r="P62" i="14"/>
  <c r="P63" i="14"/>
  <c r="P64" i="14"/>
  <c r="P65" i="14"/>
  <c r="P66" i="14"/>
  <c r="P67" i="14"/>
  <c r="P68" i="14"/>
  <c r="P61" i="14"/>
  <c r="N62" i="14"/>
  <c r="N63" i="14"/>
  <c r="N64" i="14"/>
  <c r="N65" i="14"/>
  <c r="N66" i="14"/>
  <c r="N67" i="14"/>
  <c r="N68" i="14"/>
  <c r="N61" i="14"/>
  <c r="P52" i="14"/>
  <c r="P53" i="14"/>
  <c r="P54" i="14"/>
  <c r="P55" i="14"/>
  <c r="P56" i="14"/>
  <c r="P57" i="14"/>
  <c r="P58" i="14"/>
  <c r="P51" i="14"/>
  <c r="N52" i="14"/>
  <c r="N53" i="14"/>
  <c r="N54" i="14"/>
  <c r="N55" i="14"/>
  <c r="N56" i="14"/>
  <c r="N57" i="14"/>
  <c r="N58" i="14"/>
  <c r="N51" i="14"/>
  <c r="P42" i="14"/>
  <c r="P43" i="14"/>
  <c r="P44" i="14"/>
  <c r="P45" i="14"/>
  <c r="P46" i="14"/>
  <c r="P47" i="14"/>
  <c r="P48" i="14"/>
  <c r="P41" i="14"/>
  <c r="N42" i="14"/>
  <c r="N43" i="14"/>
  <c r="N44" i="14"/>
  <c r="N45" i="14"/>
  <c r="N46" i="14"/>
  <c r="N47" i="14"/>
  <c r="N48" i="14"/>
  <c r="N41" i="14"/>
  <c r="C96" i="14"/>
  <c r="C95" i="14"/>
  <c r="C86" i="14"/>
  <c r="C85" i="14"/>
  <c r="C76" i="14"/>
  <c r="C75" i="14"/>
  <c r="C66" i="14"/>
  <c r="C65" i="14"/>
  <c r="C56" i="14"/>
  <c r="C55" i="14"/>
  <c r="C46" i="14"/>
  <c r="C45" i="14"/>
  <c r="G233" i="14"/>
  <c r="G234" i="14"/>
  <c r="G235" i="14"/>
  <c r="G236" i="14"/>
  <c r="G237" i="14"/>
  <c r="G238" i="14"/>
  <c r="G239" i="14"/>
  <c r="G240" i="14"/>
  <c r="G232" i="14"/>
  <c r="F233" i="14"/>
  <c r="F234" i="14"/>
  <c r="F235" i="14"/>
  <c r="F236" i="14"/>
  <c r="F237" i="14"/>
  <c r="F238" i="14"/>
  <c r="F239" i="14"/>
  <c r="F240" i="14"/>
  <c r="F232" i="14"/>
  <c r="G222" i="14"/>
  <c r="G223" i="14"/>
  <c r="G224" i="14"/>
  <c r="G225" i="14"/>
  <c r="G226" i="14"/>
  <c r="G227" i="14"/>
  <c r="G228" i="14"/>
  <c r="G229" i="14"/>
  <c r="G221" i="14"/>
  <c r="F222" i="14"/>
  <c r="F223" i="14"/>
  <c r="F224" i="14"/>
  <c r="F225" i="14"/>
  <c r="F226" i="14"/>
  <c r="F227" i="14"/>
  <c r="F228" i="14"/>
  <c r="F229" i="14"/>
  <c r="F221" i="14"/>
  <c r="G211" i="14"/>
  <c r="G212" i="14"/>
  <c r="G213" i="14"/>
  <c r="G214" i="14"/>
  <c r="G215" i="14"/>
  <c r="G216" i="14"/>
  <c r="G217" i="14"/>
  <c r="G218" i="14"/>
  <c r="G210" i="14"/>
  <c r="F211" i="14"/>
  <c r="F212" i="14"/>
  <c r="F213" i="14"/>
  <c r="F214" i="14"/>
  <c r="F215" i="14"/>
  <c r="F216" i="14"/>
  <c r="F217" i="14"/>
  <c r="F218" i="14"/>
  <c r="F210" i="14"/>
  <c r="G200" i="14"/>
  <c r="G201" i="14"/>
  <c r="G202" i="14"/>
  <c r="G203" i="14"/>
  <c r="G204" i="14"/>
  <c r="G205" i="14"/>
  <c r="G206" i="14"/>
  <c r="G207" i="14"/>
  <c r="G199" i="14"/>
  <c r="F200" i="14"/>
  <c r="F201" i="14"/>
  <c r="F202" i="14"/>
  <c r="F203" i="14"/>
  <c r="F204" i="14"/>
  <c r="F205" i="14"/>
  <c r="F206" i="14"/>
  <c r="F207" i="14"/>
  <c r="F199" i="14"/>
  <c r="G189" i="14"/>
  <c r="G190" i="14"/>
  <c r="G191" i="14"/>
  <c r="G192" i="14"/>
  <c r="G193" i="14"/>
  <c r="G194" i="14"/>
  <c r="G195" i="14"/>
  <c r="G196" i="14"/>
  <c r="G188" i="14"/>
  <c r="F189" i="14"/>
  <c r="F190" i="14"/>
  <c r="F191" i="14"/>
  <c r="F192" i="14"/>
  <c r="F193" i="14"/>
  <c r="F194" i="14"/>
  <c r="F195" i="14"/>
  <c r="F196" i="14"/>
  <c r="F188" i="14"/>
  <c r="L178" i="14"/>
  <c r="L179" i="14"/>
  <c r="L180" i="14"/>
  <c r="L181" i="14"/>
  <c r="L182" i="14"/>
  <c r="L183" i="14"/>
  <c r="L184" i="14"/>
  <c r="L185" i="14"/>
  <c r="L177" i="14"/>
  <c r="K178" i="14"/>
  <c r="K179" i="14"/>
  <c r="K180" i="14"/>
  <c r="K181" i="14"/>
  <c r="K182" i="14"/>
  <c r="K183" i="14"/>
  <c r="K184" i="14"/>
  <c r="K185" i="14"/>
  <c r="K177" i="14"/>
  <c r="B188" i="13"/>
  <c r="M236" i="13"/>
  <c r="M235" i="13"/>
  <c r="K236" i="13"/>
  <c r="K235" i="13"/>
  <c r="I236" i="13"/>
  <c r="I235" i="13"/>
  <c r="G236" i="13"/>
  <c r="G235" i="13"/>
  <c r="E236" i="13"/>
  <c r="E235" i="13"/>
  <c r="C236" i="13"/>
  <c r="C235" i="13"/>
  <c r="M227" i="13"/>
  <c r="K227" i="13"/>
  <c r="I227" i="13"/>
  <c r="G227" i="13"/>
  <c r="E227" i="13"/>
  <c r="C227" i="13"/>
  <c r="AE150" i="13"/>
  <c r="AE151" i="13"/>
  <c r="AE152" i="13"/>
  <c r="AE153" i="13"/>
  <c r="AE154" i="13"/>
  <c r="AE155" i="13"/>
  <c r="AE156" i="13"/>
  <c r="AE157" i="13"/>
  <c r="AE158" i="13"/>
  <c r="AE159" i="13"/>
  <c r="AE160" i="13"/>
  <c r="AE161" i="13"/>
  <c r="AE162" i="13"/>
  <c r="AE163" i="13"/>
  <c r="AE164" i="13"/>
  <c r="AE149" i="13"/>
  <c r="Z150" i="13"/>
  <c r="Z151" i="13"/>
  <c r="Z152" i="13"/>
  <c r="Z153" i="13"/>
  <c r="Z154" i="13"/>
  <c r="Z155" i="13"/>
  <c r="Z156" i="13"/>
  <c r="Z157" i="13"/>
  <c r="Z158" i="13"/>
  <c r="Z159" i="13"/>
  <c r="Z160" i="13"/>
  <c r="Z161" i="13"/>
  <c r="Z162" i="13"/>
  <c r="Z163" i="13"/>
  <c r="Z164" i="13"/>
  <c r="Z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49" i="13"/>
  <c r="K165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49" i="13"/>
  <c r="AE165" i="13"/>
  <c r="U165" i="13"/>
  <c r="P165" i="13"/>
  <c r="F165" i="13"/>
  <c r="C136" i="13"/>
  <c r="C135" i="13"/>
  <c r="C118" i="13"/>
  <c r="C117" i="13"/>
  <c r="C100" i="13"/>
  <c r="C99" i="13"/>
  <c r="C82" i="13"/>
  <c r="C81" i="13"/>
  <c r="C64" i="13"/>
  <c r="C63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31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13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95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77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59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41" i="13"/>
  <c r="C46" i="13"/>
  <c r="C45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41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37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38" i="13"/>
  <c r="F337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18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299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80" i="13"/>
  <c r="S262" i="13"/>
  <c r="R262" i="13"/>
  <c r="O263" i="13"/>
  <c r="O264" i="13"/>
  <c r="O265" i="13"/>
  <c r="O266" i="13"/>
  <c r="O267" i="13"/>
  <c r="O268" i="13"/>
  <c r="O269" i="13"/>
  <c r="O270" i="13"/>
  <c r="O271" i="13"/>
  <c r="O272" i="13"/>
  <c r="O273" i="13"/>
  <c r="O274" i="13"/>
  <c r="O275" i="13"/>
  <c r="O276" i="13"/>
  <c r="O277" i="13"/>
  <c r="O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62" i="13"/>
  <c r="N261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42" i="13"/>
  <c r="P106" i="12"/>
  <c r="G213" i="12"/>
  <c r="G214" i="12"/>
  <c r="G215" i="12"/>
  <c r="G216" i="12"/>
  <c r="G217" i="12"/>
  <c r="G212" i="12"/>
  <c r="F213" i="12"/>
  <c r="F214" i="12"/>
  <c r="F215" i="12"/>
  <c r="F216" i="12"/>
  <c r="F217" i="12"/>
  <c r="F212" i="12"/>
  <c r="G205" i="12"/>
  <c r="G206" i="12"/>
  <c r="G207" i="12"/>
  <c r="G208" i="12"/>
  <c r="G209" i="12"/>
  <c r="G204" i="12"/>
  <c r="F205" i="12"/>
  <c r="F206" i="12"/>
  <c r="F207" i="12"/>
  <c r="F208" i="12"/>
  <c r="F209" i="12"/>
  <c r="F204" i="12"/>
  <c r="G197" i="12"/>
  <c r="G198" i="12"/>
  <c r="G199" i="12"/>
  <c r="G200" i="12"/>
  <c r="G201" i="12"/>
  <c r="G196" i="12"/>
  <c r="F197" i="12"/>
  <c r="F198" i="12"/>
  <c r="F199" i="12"/>
  <c r="F200" i="12"/>
  <c r="F201" i="12"/>
  <c r="F196" i="12"/>
  <c r="G189" i="12"/>
  <c r="G190" i="12"/>
  <c r="G191" i="12"/>
  <c r="G192" i="12"/>
  <c r="G193" i="12"/>
  <c r="G188" i="12"/>
  <c r="F189" i="12"/>
  <c r="F190" i="12"/>
  <c r="F191" i="12"/>
  <c r="F192" i="12"/>
  <c r="F193" i="12"/>
  <c r="F188" i="12"/>
  <c r="G181" i="12"/>
  <c r="G182" i="12"/>
  <c r="G183" i="12"/>
  <c r="G184" i="12"/>
  <c r="G185" i="12"/>
  <c r="G180" i="12"/>
  <c r="F181" i="12"/>
  <c r="F182" i="12"/>
  <c r="F183" i="12"/>
  <c r="F184" i="12"/>
  <c r="F185" i="12"/>
  <c r="F180" i="12"/>
  <c r="K172" i="12"/>
  <c r="K173" i="12"/>
  <c r="K174" i="12"/>
  <c r="K175" i="12"/>
  <c r="K176" i="12"/>
  <c r="K171" i="12"/>
  <c r="J172" i="12"/>
  <c r="J173" i="12"/>
  <c r="J174" i="12"/>
  <c r="J175" i="12"/>
  <c r="J176" i="12"/>
  <c r="J171" i="12"/>
  <c r="M166" i="12"/>
  <c r="M165" i="12"/>
  <c r="K166" i="12"/>
  <c r="K165" i="12"/>
  <c r="I166" i="12"/>
  <c r="I165" i="12"/>
  <c r="G166" i="12"/>
  <c r="G165" i="12"/>
  <c r="E166" i="12"/>
  <c r="E165" i="12"/>
  <c r="C166" i="12"/>
  <c r="C165" i="12"/>
  <c r="M157" i="12"/>
  <c r="K157" i="12"/>
  <c r="I157" i="12"/>
  <c r="G157" i="12"/>
  <c r="E157" i="12"/>
  <c r="C157" i="12"/>
  <c r="AE106" i="12"/>
  <c r="AE102" i="12"/>
  <c r="AE103" i="12"/>
  <c r="AE104" i="12"/>
  <c r="AE105" i="12"/>
  <c r="AE101" i="12"/>
  <c r="Z106" i="12"/>
  <c r="Z102" i="12"/>
  <c r="Z103" i="12"/>
  <c r="Z104" i="12"/>
  <c r="Z105" i="12"/>
  <c r="Z101" i="12"/>
  <c r="U106" i="12"/>
  <c r="U102" i="12"/>
  <c r="U103" i="12"/>
  <c r="U104" i="12"/>
  <c r="U105" i="12"/>
  <c r="U101" i="12"/>
  <c r="P102" i="12"/>
  <c r="P103" i="12"/>
  <c r="P104" i="12"/>
  <c r="P105" i="12"/>
  <c r="P101" i="12"/>
  <c r="K106" i="12"/>
  <c r="K102" i="12"/>
  <c r="K103" i="12"/>
  <c r="K104" i="12"/>
  <c r="K105" i="12"/>
  <c r="K101" i="12"/>
  <c r="F106" i="12"/>
  <c r="F102" i="12"/>
  <c r="F103" i="12"/>
  <c r="F104" i="12"/>
  <c r="F105" i="12"/>
  <c r="F101" i="12"/>
  <c r="O92" i="12"/>
  <c r="O93" i="12"/>
  <c r="O94" i="12"/>
  <c r="O95" i="12"/>
  <c r="O91" i="12"/>
  <c r="M92" i="12"/>
  <c r="M93" i="12"/>
  <c r="M94" i="12"/>
  <c r="M95" i="12"/>
  <c r="M91" i="12"/>
  <c r="C96" i="12"/>
  <c r="C95" i="12"/>
  <c r="O82" i="12"/>
  <c r="O83" i="12"/>
  <c r="O84" i="12"/>
  <c r="O85" i="12"/>
  <c r="O81" i="12"/>
  <c r="M82" i="12"/>
  <c r="M83" i="12"/>
  <c r="M84" i="12"/>
  <c r="M85" i="12"/>
  <c r="M81" i="12"/>
  <c r="C86" i="12"/>
  <c r="C85" i="12"/>
  <c r="O72" i="12"/>
  <c r="O73" i="12"/>
  <c r="O74" i="12"/>
  <c r="O75" i="12"/>
  <c r="O71" i="12"/>
  <c r="M72" i="12"/>
  <c r="M73" i="12"/>
  <c r="M74" i="12"/>
  <c r="M75" i="12"/>
  <c r="M71" i="12"/>
  <c r="C76" i="12"/>
  <c r="C75" i="12"/>
  <c r="O62" i="12"/>
  <c r="O63" i="12"/>
  <c r="O64" i="12"/>
  <c r="O65" i="12"/>
  <c r="O61" i="12"/>
  <c r="M62" i="12"/>
  <c r="M63" i="12"/>
  <c r="M64" i="12"/>
  <c r="M65" i="12"/>
  <c r="M61" i="12"/>
  <c r="C66" i="12"/>
  <c r="C65" i="12"/>
  <c r="O52" i="12"/>
  <c r="O53" i="12"/>
  <c r="O54" i="12"/>
  <c r="O55" i="12"/>
  <c r="O51" i="12"/>
  <c r="M52" i="12"/>
  <c r="M53" i="12"/>
  <c r="M54" i="12"/>
  <c r="M55" i="12"/>
  <c r="M51" i="12"/>
  <c r="C56" i="12"/>
  <c r="C55" i="12"/>
  <c r="O42" i="12"/>
  <c r="O43" i="12"/>
  <c r="O44" i="12"/>
  <c r="O45" i="12"/>
  <c r="O41" i="12"/>
  <c r="M42" i="12"/>
  <c r="M43" i="12"/>
  <c r="M44" i="12"/>
  <c r="M45" i="12"/>
  <c r="M41" i="12"/>
  <c r="C46" i="12"/>
  <c r="C45" i="12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287" i="11"/>
  <c r="G287" i="11"/>
  <c r="F273" i="11"/>
  <c r="G273" i="11"/>
  <c r="F274" i="11"/>
  <c r="G274" i="11"/>
  <c r="F275" i="11"/>
  <c r="G275" i="11"/>
  <c r="F276" i="11"/>
  <c r="G276" i="11"/>
  <c r="F277" i="11"/>
  <c r="G277" i="11"/>
  <c r="F278" i="11"/>
  <c r="G278" i="11"/>
  <c r="F279" i="11"/>
  <c r="G279" i="11"/>
  <c r="F280" i="11"/>
  <c r="G280" i="11"/>
  <c r="F281" i="11"/>
  <c r="G281" i="11"/>
  <c r="F282" i="11"/>
  <c r="G282" i="11"/>
  <c r="F283" i="11"/>
  <c r="G283" i="11"/>
  <c r="F284" i="11"/>
  <c r="G284" i="11"/>
  <c r="F272" i="11"/>
  <c r="G272" i="11"/>
  <c r="F258" i="11"/>
  <c r="G258" i="11"/>
  <c r="F259" i="11"/>
  <c r="G259" i="11"/>
  <c r="F260" i="11"/>
  <c r="G260" i="11"/>
  <c r="F261" i="11"/>
  <c r="G261" i="11"/>
  <c r="F262" i="11"/>
  <c r="G262" i="11"/>
  <c r="F263" i="11"/>
  <c r="G263" i="11"/>
  <c r="F264" i="11"/>
  <c r="G264" i="11"/>
  <c r="F265" i="11"/>
  <c r="G265" i="11"/>
  <c r="F266" i="11"/>
  <c r="G266" i="11"/>
  <c r="F267" i="11"/>
  <c r="G267" i="11"/>
  <c r="F268" i="11"/>
  <c r="G268" i="11"/>
  <c r="F269" i="11"/>
  <c r="G269" i="11"/>
  <c r="F257" i="11"/>
  <c r="G257" i="11"/>
  <c r="F243" i="11"/>
  <c r="G243" i="11"/>
  <c r="F244" i="11"/>
  <c r="G244" i="11"/>
  <c r="F245" i="11"/>
  <c r="G245" i="11"/>
  <c r="F246" i="11"/>
  <c r="G246" i="11"/>
  <c r="F247" i="11"/>
  <c r="G247" i="11"/>
  <c r="F248" i="11"/>
  <c r="G248" i="11"/>
  <c r="F249" i="11"/>
  <c r="G249" i="11"/>
  <c r="F250" i="11"/>
  <c r="G250" i="11"/>
  <c r="F251" i="11"/>
  <c r="G251" i="11"/>
  <c r="F252" i="11"/>
  <c r="G252" i="11"/>
  <c r="F253" i="11"/>
  <c r="G253" i="11"/>
  <c r="F254" i="11"/>
  <c r="G254" i="11"/>
  <c r="F242" i="11"/>
  <c r="G242" i="11"/>
  <c r="F228" i="11"/>
  <c r="G228" i="11"/>
  <c r="F229" i="11"/>
  <c r="G229" i="11"/>
  <c r="F230" i="11"/>
  <c r="G230" i="11"/>
  <c r="F231" i="11"/>
  <c r="G231" i="11"/>
  <c r="F232" i="11"/>
  <c r="G232" i="11"/>
  <c r="F233" i="11"/>
  <c r="G233" i="11"/>
  <c r="F234" i="11"/>
  <c r="G234" i="11"/>
  <c r="F235" i="11"/>
  <c r="G235" i="11"/>
  <c r="F236" i="11"/>
  <c r="G236" i="11"/>
  <c r="F237" i="11"/>
  <c r="G237" i="11"/>
  <c r="F238" i="11"/>
  <c r="G238" i="11"/>
  <c r="F239" i="11"/>
  <c r="G239" i="11"/>
  <c r="F227" i="11"/>
  <c r="G227" i="11"/>
  <c r="J209" i="11"/>
  <c r="K209" i="11"/>
  <c r="J210" i="11"/>
  <c r="K210" i="11"/>
  <c r="J211" i="11"/>
  <c r="K211" i="11"/>
  <c r="J212" i="11"/>
  <c r="K212" i="11"/>
  <c r="J213" i="11"/>
  <c r="K213" i="11"/>
  <c r="J214" i="11"/>
  <c r="K214" i="11"/>
  <c r="J215" i="11"/>
  <c r="K215" i="11"/>
  <c r="J216" i="11"/>
  <c r="K216" i="11"/>
  <c r="J217" i="11"/>
  <c r="K217" i="11"/>
  <c r="J218" i="11"/>
  <c r="K218" i="11"/>
  <c r="J219" i="11"/>
  <c r="K219" i="11"/>
  <c r="J220" i="11"/>
  <c r="K220" i="11"/>
  <c r="J208" i="11"/>
  <c r="K208" i="11"/>
  <c r="AE126" i="11"/>
  <c r="AE127" i="11"/>
  <c r="AE128" i="11"/>
  <c r="AE129" i="11"/>
  <c r="AE130" i="11"/>
  <c r="AE131" i="11"/>
  <c r="AE132" i="11"/>
  <c r="AE133" i="11"/>
  <c r="AE134" i="11"/>
  <c r="AE135" i="11"/>
  <c r="AE136" i="11"/>
  <c r="AE125" i="11"/>
  <c r="Z126" i="11"/>
  <c r="Z127" i="11"/>
  <c r="Z128" i="11"/>
  <c r="Z129" i="11"/>
  <c r="Z130" i="11"/>
  <c r="Z131" i="11"/>
  <c r="Z132" i="11"/>
  <c r="Z133" i="11"/>
  <c r="Z134" i="11"/>
  <c r="Z135" i="11"/>
  <c r="Z136" i="11"/>
  <c r="Z125" i="11"/>
  <c r="U126" i="11"/>
  <c r="U127" i="11"/>
  <c r="U128" i="11"/>
  <c r="U129" i="11"/>
  <c r="U130" i="11"/>
  <c r="U131" i="11"/>
  <c r="U132" i="11"/>
  <c r="U133" i="11"/>
  <c r="U134" i="11"/>
  <c r="U135" i="11"/>
  <c r="U136" i="11"/>
  <c r="U125" i="11"/>
  <c r="P126" i="11"/>
  <c r="P127" i="11"/>
  <c r="P128" i="11"/>
  <c r="P129" i="11"/>
  <c r="P130" i="11"/>
  <c r="P131" i="11"/>
  <c r="P132" i="11"/>
  <c r="P133" i="11"/>
  <c r="P134" i="11"/>
  <c r="P135" i="11"/>
  <c r="P136" i="11"/>
  <c r="P125" i="11"/>
  <c r="K126" i="11"/>
  <c r="K127" i="11"/>
  <c r="K128" i="11"/>
  <c r="K129" i="11"/>
  <c r="K130" i="11"/>
  <c r="K131" i="11"/>
  <c r="K132" i="11"/>
  <c r="K133" i="11"/>
  <c r="K134" i="11"/>
  <c r="K135" i="11"/>
  <c r="K136" i="11"/>
  <c r="K125" i="11"/>
  <c r="F126" i="11"/>
  <c r="F127" i="11"/>
  <c r="F128" i="11"/>
  <c r="F129" i="11"/>
  <c r="F130" i="11"/>
  <c r="F131" i="11"/>
  <c r="F132" i="11"/>
  <c r="F133" i="11"/>
  <c r="F134" i="11"/>
  <c r="F135" i="11"/>
  <c r="F136" i="11"/>
  <c r="F125" i="11"/>
  <c r="O42" i="11"/>
  <c r="O43" i="11"/>
  <c r="O44" i="11"/>
  <c r="O45" i="11"/>
  <c r="O46" i="11"/>
  <c r="O47" i="11"/>
  <c r="O48" i="11"/>
  <c r="O49" i="11"/>
  <c r="O50" i="11"/>
  <c r="O51" i="11"/>
  <c r="O52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41" i="11"/>
  <c r="M42" i="11"/>
  <c r="M43" i="11"/>
  <c r="M44" i="11"/>
  <c r="M45" i="11"/>
  <c r="M46" i="11"/>
  <c r="M47" i="11"/>
  <c r="M48" i="11"/>
  <c r="M49" i="11"/>
  <c r="M50" i="11"/>
  <c r="M51" i="11"/>
  <c r="M52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41" i="11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2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49" i="10"/>
  <c r="F310" i="10"/>
  <c r="G310" i="10"/>
  <c r="F311" i="10"/>
  <c r="G311" i="10"/>
  <c r="F312" i="10"/>
  <c r="G312" i="10"/>
  <c r="F313" i="10"/>
  <c r="G313" i="10"/>
  <c r="F314" i="10"/>
  <c r="G314" i="10"/>
  <c r="F315" i="10"/>
  <c r="G315" i="10"/>
  <c r="F316" i="10"/>
  <c r="G316" i="10"/>
  <c r="F317" i="10"/>
  <c r="G317" i="10"/>
  <c r="F318" i="10"/>
  <c r="G318" i="10"/>
  <c r="F319" i="10"/>
  <c r="G319" i="10"/>
  <c r="F320" i="10"/>
  <c r="G320" i="10"/>
  <c r="F321" i="10"/>
  <c r="G321" i="10"/>
  <c r="F322" i="10"/>
  <c r="G322" i="10"/>
  <c r="F323" i="10"/>
  <c r="G323" i="10"/>
  <c r="F324" i="10"/>
  <c r="G324" i="10"/>
  <c r="F325" i="10"/>
  <c r="G325" i="10"/>
  <c r="F326" i="10"/>
  <c r="G326" i="10"/>
  <c r="F309" i="10"/>
  <c r="G309" i="10"/>
  <c r="F290" i="10"/>
  <c r="G290" i="10"/>
  <c r="F291" i="10"/>
  <c r="G291" i="10"/>
  <c r="F292" i="10"/>
  <c r="G292" i="10"/>
  <c r="F293" i="10"/>
  <c r="G293" i="10"/>
  <c r="F294" i="10"/>
  <c r="G294" i="10"/>
  <c r="F295" i="10"/>
  <c r="G295" i="10"/>
  <c r="F296" i="10"/>
  <c r="G296" i="10"/>
  <c r="F297" i="10"/>
  <c r="G297" i="10"/>
  <c r="F298" i="10"/>
  <c r="G298" i="10"/>
  <c r="F299" i="10"/>
  <c r="G299" i="10"/>
  <c r="F300" i="10"/>
  <c r="G300" i="10"/>
  <c r="F301" i="10"/>
  <c r="G301" i="10"/>
  <c r="F302" i="10"/>
  <c r="G302" i="10"/>
  <c r="F303" i="10"/>
  <c r="G303" i="10"/>
  <c r="F304" i="10"/>
  <c r="G304" i="10"/>
  <c r="F305" i="10"/>
  <c r="G305" i="10"/>
  <c r="F306" i="10"/>
  <c r="G306" i="10"/>
  <c r="F289" i="10"/>
  <c r="G289" i="10"/>
  <c r="F270" i="10"/>
  <c r="G270" i="10"/>
  <c r="F271" i="10"/>
  <c r="G271" i="10"/>
  <c r="F272" i="10"/>
  <c r="G272" i="10"/>
  <c r="F273" i="10"/>
  <c r="G273" i="10"/>
  <c r="F274" i="10"/>
  <c r="G274" i="10"/>
  <c r="F275" i="10"/>
  <c r="G275" i="10"/>
  <c r="F276" i="10"/>
  <c r="G276" i="10"/>
  <c r="F277" i="10"/>
  <c r="G277" i="10"/>
  <c r="F278" i="10"/>
  <c r="G278" i="10"/>
  <c r="F279" i="10"/>
  <c r="G279" i="10"/>
  <c r="F280" i="10"/>
  <c r="G280" i="10"/>
  <c r="F281" i="10"/>
  <c r="G281" i="10"/>
  <c r="F282" i="10"/>
  <c r="G282" i="10"/>
  <c r="F283" i="10"/>
  <c r="G283" i="10"/>
  <c r="F284" i="10"/>
  <c r="G284" i="10"/>
  <c r="F285" i="10"/>
  <c r="G285" i="10"/>
  <c r="F286" i="10"/>
  <c r="G286" i="10"/>
  <c r="F269" i="10"/>
  <c r="G269" i="10"/>
  <c r="B231" i="10"/>
  <c r="B225" i="10"/>
  <c r="B219" i="10"/>
  <c r="B213" i="10"/>
  <c r="B207" i="10"/>
  <c r="B201" i="10"/>
  <c r="U196" i="10"/>
  <c r="T196" i="10"/>
  <c r="V196" i="10"/>
  <c r="W196" i="10"/>
  <c r="J250" i="10"/>
  <c r="K250" i="10"/>
  <c r="J251" i="10"/>
  <c r="K251" i="10"/>
  <c r="J252" i="10"/>
  <c r="K252" i="10"/>
  <c r="J253" i="10"/>
  <c r="K253" i="10"/>
  <c r="J254" i="10"/>
  <c r="K254" i="10"/>
  <c r="J255" i="10"/>
  <c r="K255" i="10"/>
  <c r="J256" i="10"/>
  <c r="K256" i="10"/>
  <c r="J257" i="10"/>
  <c r="K257" i="10"/>
  <c r="J258" i="10"/>
  <c r="K258" i="10"/>
  <c r="J259" i="10"/>
  <c r="K259" i="10"/>
  <c r="J260" i="10"/>
  <c r="K260" i="10"/>
  <c r="J261" i="10"/>
  <c r="K261" i="10"/>
  <c r="J262" i="10"/>
  <c r="K262" i="10"/>
  <c r="J263" i="10"/>
  <c r="K263" i="10"/>
  <c r="J264" i="10"/>
  <c r="K264" i="10"/>
  <c r="J265" i="10"/>
  <c r="K265" i="10"/>
  <c r="J266" i="10"/>
  <c r="K266" i="10"/>
  <c r="J249" i="10"/>
  <c r="K249" i="10"/>
  <c r="M244" i="10"/>
  <c r="L245" i="10"/>
  <c r="M243" i="10"/>
  <c r="K244" i="10"/>
  <c r="J245" i="10"/>
  <c r="K243" i="10"/>
  <c r="I244" i="10"/>
  <c r="H245" i="10"/>
  <c r="I243" i="10"/>
  <c r="G244" i="10"/>
  <c r="F245" i="10"/>
  <c r="G243" i="10"/>
  <c r="E244" i="10"/>
  <c r="D245" i="10"/>
  <c r="E243" i="10"/>
  <c r="C244" i="10"/>
  <c r="B245" i="10"/>
  <c r="C243" i="10"/>
  <c r="M235" i="10"/>
  <c r="K235" i="10"/>
  <c r="I235" i="10"/>
  <c r="G235" i="10"/>
  <c r="E235" i="10"/>
  <c r="C235" i="10"/>
  <c r="AE156" i="10"/>
  <c r="AE157" i="10"/>
  <c r="AE158" i="10"/>
  <c r="AE159" i="10"/>
  <c r="AE160" i="10"/>
  <c r="AE161" i="10"/>
  <c r="AE162" i="10"/>
  <c r="AE163" i="10"/>
  <c r="AE164" i="10"/>
  <c r="AE165" i="10"/>
  <c r="AE166" i="10"/>
  <c r="AE167" i="10"/>
  <c r="AE168" i="10"/>
  <c r="AE169" i="10"/>
  <c r="AE170" i="10"/>
  <c r="AE171" i="10"/>
  <c r="AE155" i="10"/>
  <c r="Z166" i="10"/>
  <c r="Z167" i="10"/>
  <c r="Z168" i="10"/>
  <c r="Z169" i="10"/>
  <c r="Z170" i="10"/>
  <c r="Z171" i="10"/>
  <c r="Z156" i="10"/>
  <c r="Z157" i="10"/>
  <c r="Z158" i="10"/>
  <c r="Z159" i="10"/>
  <c r="Z160" i="10"/>
  <c r="Z161" i="10"/>
  <c r="Z162" i="10"/>
  <c r="Z163" i="10"/>
  <c r="Z164" i="10"/>
  <c r="Z165" i="10"/>
  <c r="Z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55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60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41" i="10"/>
  <c r="M203" i="11"/>
  <c r="M202" i="11"/>
  <c r="K203" i="11"/>
  <c r="K202" i="11"/>
  <c r="I203" i="11"/>
  <c r="I202" i="11"/>
  <c r="G203" i="11"/>
  <c r="C195" i="11"/>
  <c r="E195" i="11"/>
  <c r="G195" i="11"/>
  <c r="I195" i="11"/>
  <c r="K195" i="11"/>
  <c r="M195" i="11"/>
  <c r="C202" i="11"/>
  <c r="C203" i="11"/>
  <c r="E202" i="11"/>
  <c r="E203" i="11"/>
  <c r="G202" i="11"/>
  <c r="F206" i="9"/>
  <c r="G206" i="9"/>
  <c r="F207" i="9"/>
  <c r="G207" i="9"/>
  <c r="F208" i="9"/>
  <c r="G208" i="9"/>
  <c r="F209" i="9"/>
  <c r="G209" i="9"/>
  <c r="F211" i="9"/>
  <c r="G211" i="9"/>
  <c r="F212" i="9"/>
  <c r="G212" i="9"/>
  <c r="F213" i="9"/>
  <c r="G213" i="9"/>
  <c r="F214" i="9"/>
  <c r="G214" i="9"/>
  <c r="F215" i="9"/>
  <c r="G215" i="9"/>
  <c r="F205" i="9"/>
  <c r="G205" i="9"/>
  <c r="F200" i="9"/>
  <c r="G200" i="9"/>
  <c r="F201" i="9"/>
  <c r="G201" i="9"/>
  <c r="F202" i="9"/>
  <c r="G202" i="9"/>
  <c r="F203" i="9"/>
  <c r="G203" i="9"/>
  <c r="F199" i="9"/>
  <c r="G199" i="9"/>
  <c r="F194" i="9"/>
  <c r="G194" i="9"/>
  <c r="F195" i="9"/>
  <c r="G195" i="9"/>
  <c r="F196" i="9"/>
  <c r="G196" i="9"/>
  <c r="F197" i="9"/>
  <c r="G197" i="9"/>
  <c r="F193" i="9"/>
  <c r="G193" i="9"/>
  <c r="F188" i="9"/>
  <c r="G188" i="9"/>
  <c r="F189" i="9"/>
  <c r="G189" i="9"/>
  <c r="F190" i="9"/>
  <c r="G190" i="9"/>
  <c r="F191" i="9"/>
  <c r="G191" i="9"/>
  <c r="F187" i="9"/>
  <c r="G187" i="9"/>
  <c r="F181" i="9"/>
  <c r="G181" i="9"/>
  <c r="F182" i="9"/>
  <c r="G182" i="9"/>
  <c r="F183" i="9"/>
  <c r="G183" i="9"/>
  <c r="F184" i="9"/>
  <c r="G184" i="9"/>
  <c r="F180" i="9"/>
  <c r="G180" i="9"/>
  <c r="B3" i="9"/>
  <c r="M164" i="9"/>
  <c r="M163" i="9"/>
  <c r="K164" i="9"/>
  <c r="K163" i="9"/>
  <c r="I164" i="9"/>
  <c r="I163" i="9"/>
  <c r="G164" i="9"/>
  <c r="G163" i="9"/>
  <c r="E164" i="9"/>
  <c r="E163" i="9"/>
  <c r="C164" i="9"/>
  <c r="C163" i="9"/>
  <c r="M155" i="9"/>
  <c r="K155" i="9"/>
  <c r="I155" i="9"/>
  <c r="G155" i="9"/>
  <c r="E155" i="9"/>
  <c r="C155" i="9"/>
  <c r="AD105" i="9"/>
  <c r="AD102" i="9"/>
  <c r="AD103" i="9"/>
  <c r="AD104" i="9"/>
  <c r="AD101" i="9"/>
  <c r="Y105" i="9"/>
  <c r="Y102" i="9"/>
  <c r="Y103" i="9"/>
  <c r="Y104" i="9"/>
  <c r="Y101" i="9"/>
  <c r="T105" i="9"/>
  <c r="T102" i="9"/>
  <c r="T103" i="9"/>
  <c r="T104" i="9"/>
  <c r="T101" i="9"/>
  <c r="O102" i="9"/>
  <c r="O103" i="9"/>
  <c r="O104" i="9"/>
  <c r="O101" i="9"/>
  <c r="O105" i="9"/>
  <c r="J102" i="9"/>
  <c r="J103" i="9"/>
  <c r="J104" i="9"/>
  <c r="J101" i="9"/>
  <c r="J105" i="9"/>
  <c r="E102" i="9"/>
  <c r="E103" i="9"/>
  <c r="E104" i="9"/>
  <c r="E101" i="9"/>
  <c r="E105" i="9"/>
  <c r="O92" i="9"/>
  <c r="O93" i="9"/>
  <c r="O94" i="9"/>
  <c r="O91" i="9"/>
  <c r="M92" i="9"/>
  <c r="M93" i="9"/>
  <c r="M94" i="9"/>
  <c r="M91" i="9"/>
  <c r="C96" i="9"/>
  <c r="C95" i="9"/>
  <c r="O82" i="9"/>
  <c r="O83" i="9"/>
  <c r="O84" i="9"/>
  <c r="O81" i="9"/>
  <c r="M82" i="9"/>
  <c r="M83" i="9"/>
  <c r="M84" i="9"/>
  <c r="M81" i="9"/>
  <c r="O72" i="9"/>
  <c r="O73" i="9"/>
  <c r="O74" i="9"/>
  <c r="O71" i="9"/>
  <c r="M72" i="9"/>
  <c r="M73" i="9"/>
  <c r="M74" i="9"/>
  <c r="M71" i="9"/>
  <c r="C86" i="9"/>
  <c r="C85" i="9"/>
  <c r="C76" i="9"/>
  <c r="C75" i="9"/>
  <c r="O62" i="9"/>
  <c r="O63" i="9"/>
  <c r="O64" i="9"/>
  <c r="O61" i="9"/>
  <c r="M62" i="9"/>
  <c r="M63" i="9"/>
  <c r="M64" i="9"/>
  <c r="M61" i="9"/>
  <c r="C66" i="9"/>
  <c r="C65" i="9"/>
  <c r="O52" i="9"/>
  <c r="O53" i="9"/>
  <c r="O54" i="9"/>
  <c r="O51" i="9"/>
  <c r="M52" i="9"/>
  <c r="M53" i="9"/>
  <c r="M54" i="9"/>
  <c r="M51" i="9"/>
  <c r="C56" i="9"/>
  <c r="C55" i="9"/>
  <c r="O42" i="9"/>
  <c r="O43" i="9"/>
  <c r="O44" i="9"/>
  <c r="O41" i="9"/>
  <c r="M42" i="9"/>
  <c r="M43" i="9"/>
  <c r="M44" i="9"/>
  <c r="M41" i="9"/>
  <c r="C46" i="9"/>
  <c r="C45" i="9"/>
  <c r="B117" i="27"/>
  <c r="B3" i="27"/>
  <c r="B120" i="26"/>
  <c r="B116" i="24"/>
  <c r="B3" i="24"/>
  <c r="B118" i="23"/>
  <c r="B3" i="23"/>
  <c r="B140" i="21"/>
  <c r="B3" i="21"/>
  <c r="B118" i="20"/>
  <c r="B3" i="20"/>
  <c r="B122" i="19"/>
  <c r="B116" i="18"/>
  <c r="B3" i="18"/>
  <c r="B122" i="16"/>
  <c r="B3" i="16"/>
  <c r="B116" i="15"/>
  <c r="B3" i="15"/>
  <c r="B124" i="14"/>
  <c r="B3" i="14"/>
  <c r="B3" i="13"/>
  <c r="B118" i="12"/>
  <c r="B3" i="12"/>
  <c r="B3" i="11"/>
  <c r="B3" i="10"/>
  <c r="B116" i="9"/>
  <c r="P51" i="9"/>
  <c r="F217" i="8"/>
  <c r="G217" i="8"/>
  <c r="F216" i="8"/>
  <c r="G216" i="8"/>
  <c r="F215" i="8"/>
  <c r="G215" i="8"/>
  <c r="F214" i="8"/>
  <c r="G214" i="8"/>
  <c r="F213" i="8"/>
  <c r="G213" i="8"/>
  <c r="F212" i="8"/>
  <c r="G212" i="8"/>
  <c r="F209" i="8"/>
  <c r="G209" i="8"/>
  <c r="F208" i="8"/>
  <c r="G208" i="8"/>
  <c r="F207" i="8"/>
  <c r="G207" i="8"/>
  <c r="F206" i="8"/>
  <c r="G206" i="8"/>
  <c r="F205" i="8"/>
  <c r="G205" i="8"/>
  <c r="F204" i="8"/>
  <c r="G204" i="8"/>
  <c r="F201" i="8"/>
  <c r="G201" i="8"/>
  <c r="F200" i="8"/>
  <c r="G200" i="8"/>
  <c r="F199" i="8"/>
  <c r="G199" i="8"/>
  <c r="F198" i="8"/>
  <c r="G198" i="8"/>
  <c r="F197" i="8"/>
  <c r="G197" i="8"/>
  <c r="F196" i="8"/>
  <c r="G196" i="8"/>
  <c r="F193" i="8"/>
  <c r="G193" i="8"/>
  <c r="F192" i="8"/>
  <c r="G192" i="8"/>
  <c r="F191" i="8"/>
  <c r="G191" i="8"/>
  <c r="F190" i="8"/>
  <c r="G190" i="8"/>
  <c r="F189" i="8"/>
  <c r="G189" i="8"/>
  <c r="F188" i="8"/>
  <c r="G188" i="8"/>
  <c r="F185" i="8"/>
  <c r="G185" i="8"/>
  <c r="F184" i="8"/>
  <c r="G184" i="8"/>
  <c r="F183" i="8"/>
  <c r="G183" i="8"/>
  <c r="F182" i="8"/>
  <c r="G182" i="8"/>
  <c r="F181" i="8"/>
  <c r="G181" i="8"/>
  <c r="F180" i="8"/>
  <c r="G180" i="8"/>
  <c r="J176" i="8"/>
  <c r="K176" i="8"/>
  <c r="J175" i="8"/>
  <c r="K175" i="8"/>
  <c r="J174" i="8"/>
  <c r="K174" i="8"/>
  <c r="J173" i="8"/>
  <c r="K173" i="8"/>
  <c r="J172" i="8"/>
  <c r="K172" i="8"/>
  <c r="J171" i="8"/>
  <c r="K171" i="8"/>
  <c r="B118" i="8"/>
  <c r="M166" i="8"/>
  <c r="L167" i="8"/>
  <c r="K166" i="8"/>
  <c r="I166" i="8"/>
  <c r="G166" i="8"/>
  <c r="E166" i="8"/>
  <c r="C166" i="8"/>
  <c r="M165" i="8"/>
  <c r="K165" i="8"/>
  <c r="I165" i="8"/>
  <c r="G165" i="8"/>
  <c r="E165" i="8"/>
  <c r="C165" i="8"/>
  <c r="M157" i="8"/>
  <c r="K157" i="8"/>
  <c r="I157" i="8"/>
  <c r="G157" i="8"/>
  <c r="E157" i="8"/>
  <c r="C157" i="8"/>
  <c r="B123" i="8"/>
  <c r="B3" i="8"/>
  <c r="AE106" i="8"/>
  <c r="Z106" i="8"/>
  <c r="U106" i="8"/>
  <c r="P106" i="8"/>
  <c r="K106" i="8"/>
  <c r="AE105" i="8"/>
  <c r="Z105" i="8"/>
  <c r="U105" i="8"/>
  <c r="P105" i="8"/>
  <c r="K105" i="8"/>
  <c r="F105" i="8"/>
  <c r="AE104" i="8"/>
  <c r="Z104" i="8"/>
  <c r="U104" i="8"/>
  <c r="P104" i="8"/>
  <c r="K104" i="8"/>
  <c r="F104" i="8"/>
  <c r="AE103" i="8"/>
  <c r="Z103" i="8"/>
  <c r="U103" i="8"/>
  <c r="P103" i="8"/>
  <c r="K103" i="8"/>
  <c r="F103" i="8"/>
  <c r="AE102" i="8"/>
  <c r="Z102" i="8"/>
  <c r="U102" i="8"/>
  <c r="P102" i="8"/>
  <c r="K102" i="8"/>
  <c r="F102" i="8"/>
  <c r="AE101" i="8"/>
  <c r="Z101" i="8"/>
  <c r="U101" i="8"/>
  <c r="P101" i="8"/>
  <c r="K101" i="8"/>
  <c r="F101" i="8"/>
  <c r="O95" i="8"/>
  <c r="M95" i="8"/>
  <c r="O94" i="8"/>
  <c r="M94" i="8"/>
  <c r="O93" i="8"/>
  <c r="M93" i="8"/>
  <c r="O92" i="8"/>
  <c r="M92" i="8"/>
  <c r="O91" i="8"/>
  <c r="M91" i="8"/>
  <c r="O85" i="8"/>
  <c r="M85" i="8"/>
  <c r="O84" i="8"/>
  <c r="M84" i="8"/>
  <c r="O83" i="8"/>
  <c r="M83" i="8"/>
  <c r="O82" i="8"/>
  <c r="M82" i="8"/>
  <c r="O81" i="8"/>
  <c r="M81" i="8"/>
  <c r="O75" i="8"/>
  <c r="M75" i="8"/>
  <c r="O74" i="8"/>
  <c r="M74" i="8"/>
  <c r="O73" i="8"/>
  <c r="M73" i="8"/>
  <c r="O72" i="8"/>
  <c r="M72" i="8"/>
  <c r="O71" i="8"/>
  <c r="M71" i="8"/>
  <c r="O65" i="8"/>
  <c r="M65" i="8"/>
  <c r="O64" i="8"/>
  <c r="M64" i="8"/>
  <c r="O63" i="8"/>
  <c r="M63" i="8"/>
  <c r="O62" i="8"/>
  <c r="M62" i="8"/>
  <c r="O61" i="8"/>
  <c r="M61" i="8"/>
  <c r="C56" i="8"/>
  <c r="O55" i="8"/>
  <c r="M55" i="8"/>
  <c r="C55" i="8"/>
  <c r="O54" i="8"/>
  <c r="M54" i="8"/>
  <c r="O53" i="8"/>
  <c r="M53" i="8"/>
  <c r="O52" i="8"/>
  <c r="M52" i="8"/>
  <c r="O51" i="8"/>
  <c r="M51" i="8"/>
  <c r="C46" i="8"/>
  <c r="O45" i="8"/>
  <c r="M45" i="8"/>
  <c r="C45" i="8"/>
  <c r="O44" i="8"/>
  <c r="M44" i="8"/>
  <c r="O43" i="8"/>
  <c r="M43" i="8"/>
  <c r="O42" i="8"/>
  <c r="M42" i="8"/>
  <c r="O41" i="8"/>
  <c r="M41" i="8"/>
  <c r="F217" i="7"/>
  <c r="G217" i="7"/>
  <c r="F216" i="7"/>
  <c r="G216" i="7"/>
  <c r="F215" i="7"/>
  <c r="G215" i="7"/>
  <c r="F214" i="7"/>
  <c r="G214" i="7"/>
  <c r="F213" i="7"/>
  <c r="G213" i="7"/>
  <c r="F212" i="7"/>
  <c r="G212" i="7"/>
  <c r="F209" i="7"/>
  <c r="G209" i="7"/>
  <c r="F208" i="7"/>
  <c r="G208" i="7"/>
  <c r="F207" i="7"/>
  <c r="G207" i="7"/>
  <c r="F206" i="7"/>
  <c r="G206" i="7"/>
  <c r="F205" i="7"/>
  <c r="G205" i="7"/>
  <c r="F204" i="7"/>
  <c r="G204" i="7"/>
  <c r="F201" i="7"/>
  <c r="G201" i="7"/>
  <c r="F200" i="7"/>
  <c r="G200" i="7"/>
  <c r="F199" i="7"/>
  <c r="G199" i="7"/>
  <c r="F198" i="7"/>
  <c r="G198" i="7"/>
  <c r="F197" i="7"/>
  <c r="G197" i="7"/>
  <c r="F196" i="7"/>
  <c r="G196" i="7"/>
  <c r="F193" i="7"/>
  <c r="G193" i="7"/>
  <c r="F192" i="7"/>
  <c r="G192" i="7"/>
  <c r="F191" i="7"/>
  <c r="G191" i="7"/>
  <c r="F190" i="7"/>
  <c r="G190" i="7"/>
  <c r="F189" i="7"/>
  <c r="G189" i="7"/>
  <c r="F188" i="7"/>
  <c r="G188" i="7"/>
  <c r="F185" i="7"/>
  <c r="G185" i="7"/>
  <c r="F184" i="7"/>
  <c r="G184" i="7"/>
  <c r="F183" i="7"/>
  <c r="G183" i="7"/>
  <c r="F182" i="7"/>
  <c r="G182" i="7"/>
  <c r="F181" i="7"/>
  <c r="G181" i="7"/>
  <c r="F180" i="7"/>
  <c r="G180" i="7"/>
  <c r="J176" i="7"/>
  <c r="K176" i="7"/>
  <c r="J175" i="7"/>
  <c r="K175" i="7"/>
  <c r="J174" i="7"/>
  <c r="K174" i="7"/>
  <c r="J173" i="7"/>
  <c r="K173" i="7"/>
  <c r="J172" i="7"/>
  <c r="K172" i="7"/>
  <c r="J171" i="7"/>
  <c r="K171" i="7"/>
  <c r="B3" i="7"/>
  <c r="M166" i="7"/>
  <c r="K166" i="7"/>
  <c r="I166" i="7"/>
  <c r="G166" i="7"/>
  <c r="E166" i="7"/>
  <c r="C166" i="7"/>
  <c r="M165" i="7"/>
  <c r="K165" i="7"/>
  <c r="I165" i="7"/>
  <c r="G165" i="7"/>
  <c r="E165" i="7"/>
  <c r="C165" i="7"/>
  <c r="M157" i="7"/>
  <c r="K157" i="7"/>
  <c r="I157" i="7"/>
  <c r="G157" i="7"/>
  <c r="E157" i="7"/>
  <c r="C157" i="7"/>
  <c r="M155" i="7"/>
  <c r="K155" i="7"/>
  <c r="I155" i="7"/>
  <c r="G155" i="7"/>
  <c r="E155" i="7"/>
  <c r="C155" i="7"/>
  <c r="B118" i="7"/>
  <c r="AE106" i="7"/>
  <c r="Z106" i="7"/>
  <c r="U106" i="7"/>
  <c r="P106" i="7"/>
  <c r="K106" i="7"/>
  <c r="F106" i="7"/>
  <c r="AE105" i="7"/>
  <c r="Z105" i="7"/>
  <c r="U105" i="7"/>
  <c r="P105" i="7"/>
  <c r="K105" i="7"/>
  <c r="F105" i="7"/>
  <c r="AE104" i="7"/>
  <c r="Z104" i="7"/>
  <c r="U104" i="7"/>
  <c r="P104" i="7"/>
  <c r="K104" i="7"/>
  <c r="F104" i="7"/>
  <c r="AE103" i="7"/>
  <c r="Z103" i="7"/>
  <c r="U103" i="7"/>
  <c r="P103" i="7"/>
  <c r="K103" i="7"/>
  <c r="F103" i="7"/>
  <c r="AE102" i="7"/>
  <c r="Z102" i="7"/>
  <c r="U102" i="7"/>
  <c r="P102" i="7"/>
  <c r="K102" i="7"/>
  <c r="F102" i="7"/>
  <c r="AE101" i="7"/>
  <c r="Z101" i="7"/>
  <c r="U101" i="7"/>
  <c r="P101" i="7"/>
  <c r="K101" i="7"/>
  <c r="F101" i="7"/>
  <c r="C96" i="7"/>
  <c r="O95" i="7"/>
  <c r="M95" i="7"/>
  <c r="C95" i="7"/>
  <c r="O94" i="7"/>
  <c r="M94" i="7"/>
  <c r="O93" i="7"/>
  <c r="M93" i="7"/>
  <c r="O92" i="7"/>
  <c r="M92" i="7"/>
  <c r="O91" i="7"/>
  <c r="M91" i="7"/>
  <c r="C86" i="7"/>
  <c r="O85" i="7"/>
  <c r="M85" i="7"/>
  <c r="C85" i="7"/>
  <c r="O84" i="7"/>
  <c r="M84" i="7"/>
  <c r="O83" i="7"/>
  <c r="M83" i="7"/>
  <c r="O82" i="7"/>
  <c r="M82" i="7"/>
  <c r="O81" i="7"/>
  <c r="M81" i="7"/>
  <c r="C76" i="7"/>
  <c r="O75" i="7"/>
  <c r="M75" i="7"/>
  <c r="C75" i="7"/>
  <c r="O74" i="7"/>
  <c r="M74" i="7"/>
  <c r="O73" i="7"/>
  <c r="M73" i="7"/>
  <c r="O72" i="7"/>
  <c r="M72" i="7"/>
  <c r="O71" i="7"/>
  <c r="M71" i="7"/>
  <c r="C66" i="7"/>
  <c r="O65" i="7"/>
  <c r="M65" i="7"/>
  <c r="C65" i="7"/>
  <c r="O64" i="7"/>
  <c r="M64" i="7"/>
  <c r="O63" i="7"/>
  <c r="M63" i="7"/>
  <c r="O62" i="7"/>
  <c r="M62" i="7"/>
  <c r="O61" i="7"/>
  <c r="M61" i="7"/>
  <c r="C56" i="7"/>
  <c r="O55" i="7"/>
  <c r="M55" i="7"/>
  <c r="C55" i="7"/>
  <c r="O54" i="7"/>
  <c r="M54" i="7"/>
  <c r="O53" i="7"/>
  <c r="M53" i="7"/>
  <c r="O52" i="7"/>
  <c r="M52" i="7"/>
  <c r="O51" i="7"/>
  <c r="M51" i="7"/>
  <c r="C46" i="7"/>
  <c r="O45" i="7"/>
  <c r="M45" i="7"/>
  <c r="C45" i="7"/>
  <c r="O44" i="7"/>
  <c r="M44" i="7"/>
  <c r="O43" i="7"/>
  <c r="M43" i="7"/>
  <c r="O42" i="7"/>
  <c r="M42" i="7"/>
  <c r="O41" i="7"/>
  <c r="M41" i="7"/>
  <c r="F232" i="6"/>
  <c r="G232" i="6"/>
  <c r="F231" i="6"/>
  <c r="G231" i="6"/>
  <c r="F230" i="6"/>
  <c r="G230" i="6"/>
  <c r="F229" i="6"/>
  <c r="G229" i="6"/>
  <c r="F228" i="6"/>
  <c r="G228" i="6"/>
  <c r="F227" i="6"/>
  <c r="G227" i="6"/>
  <c r="F226" i="6"/>
  <c r="G226" i="6"/>
  <c r="F225" i="6"/>
  <c r="G225" i="6"/>
  <c r="F222" i="6"/>
  <c r="G222" i="6"/>
  <c r="F221" i="6"/>
  <c r="G221" i="6"/>
  <c r="F220" i="6"/>
  <c r="G220" i="6"/>
  <c r="F219" i="6"/>
  <c r="G219" i="6"/>
  <c r="F218" i="6"/>
  <c r="G218" i="6"/>
  <c r="F217" i="6"/>
  <c r="G217" i="6"/>
  <c r="F216" i="6"/>
  <c r="G216" i="6"/>
  <c r="F215" i="6"/>
  <c r="G215" i="6"/>
  <c r="F212" i="6"/>
  <c r="G212" i="6"/>
  <c r="F211" i="6"/>
  <c r="G211" i="6"/>
  <c r="F210" i="6"/>
  <c r="G210" i="6"/>
  <c r="F209" i="6"/>
  <c r="G209" i="6"/>
  <c r="F208" i="6"/>
  <c r="G208" i="6"/>
  <c r="F207" i="6"/>
  <c r="G207" i="6"/>
  <c r="F206" i="6"/>
  <c r="G206" i="6"/>
  <c r="F205" i="6"/>
  <c r="G205" i="6"/>
  <c r="F202" i="6"/>
  <c r="G202" i="6"/>
  <c r="F201" i="6"/>
  <c r="G201" i="6"/>
  <c r="F200" i="6"/>
  <c r="G200" i="6"/>
  <c r="F199" i="6"/>
  <c r="G199" i="6"/>
  <c r="F198" i="6"/>
  <c r="G198" i="6"/>
  <c r="F197" i="6"/>
  <c r="G197" i="6"/>
  <c r="F196" i="6"/>
  <c r="G196" i="6"/>
  <c r="F195" i="6"/>
  <c r="G195" i="6"/>
  <c r="F192" i="6"/>
  <c r="G192" i="6"/>
  <c r="F191" i="6"/>
  <c r="G191" i="6"/>
  <c r="F190" i="6"/>
  <c r="G190" i="6"/>
  <c r="F189" i="6"/>
  <c r="G189" i="6"/>
  <c r="F188" i="6"/>
  <c r="G188" i="6"/>
  <c r="F187" i="6"/>
  <c r="G187" i="6"/>
  <c r="F186" i="6"/>
  <c r="G186" i="6"/>
  <c r="F185" i="6"/>
  <c r="G185" i="6"/>
  <c r="K182" i="6"/>
  <c r="L182" i="6"/>
  <c r="K181" i="6"/>
  <c r="L181" i="6"/>
  <c r="K180" i="6"/>
  <c r="L180" i="6"/>
  <c r="K179" i="6"/>
  <c r="L179" i="6"/>
  <c r="K178" i="6"/>
  <c r="L178" i="6"/>
  <c r="K177" i="6"/>
  <c r="L177" i="6"/>
  <c r="K176" i="6"/>
  <c r="L176" i="6"/>
  <c r="K175" i="6"/>
  <c r="L175" i="6"/>
  <c r="B122" i="6"/>
  <c r="M170" i="6"/>
  <c r="K170" i="6"/>
  <c r="I170" i="6"/>
  <c r="G170" i="6"/>
  <c r="E170" i="6"/>
  <c r="C170" i="6"/>
  <c r="M169" i="6"/>
  <c r="K169" i="6"/>
  <c r="I169" i="6"/>
  <c r="G169" i="6"/>
  <c r="E169" i="6"/>
  <c r="C169" i="6"/>
  <c r="M161" i="6"/>
  <c r="I161" i="6"/>
  <c r="G161" i="6"/>
  <c r="E161" i="6"/>
  <c r="C161" i="6"/>
  <c r="B3" i="6"/>
  <c r="AE108" i="6"/>
  <c r="Z108" i="6"/>
  <c r="U108" i="6"/>
  <c r="P108" i="6"/>
  <c r="K108" i="6"/>
  <c r="F108" i="6"/>
  <c r="AE107" i="6"/>
  <c r="Z107" i="6"/>
  <c r="U107" i="6"/>
  <c r="P107" i="6"/>
  <c r="K107" i="6"/>
  <c r="F107" i="6"/>
  <c r="AE106" i="6"/>
  <c r="Z106" i="6"/>
  <c r="U106" i="6"/>
  <c r="P106" i="6"/>
  <c r="K106" i="6"/>
  <c r="F106" i="6"/>
  <c r="AE105" i="6"/>
  <c r="Z105" i="6"/>
  <c r="U105" i="6"/>
  <c r="P105" i="6"/>
  <c r="K105" i="6"/>
  <c r="F105" i="6"/>
  <c r="AE104" i="6"/>
  <c r="Z104" i="6"/>
  <c r="U104" i="6"/>
  <c r="P104" i="6"/>
  <c r="K104" i="6"/>
  <c r="F104" i="6"/>
  <c r="AE103" i="6"/>
  <c r="Z103" i="6"/>
  <c r="U103" i="6"/>
  <c r="P103" i="6"/>
  <c r="K103" i="6"/>
  <c r="F103" i="6"/>
  <c r="AE102" i="6"/>
  <c r="Z102" i="6"/>
  <c r="U102" i="6"/>
  <c r="P102" i="6"/>
  <c r="K102" i="6"/>
  <c r="F102" i="6"/>
  <c r="AE101" i="6"/>
  <c r="Z101" i="6"/>
  <c r="U101" i="6"/>
  <c r="P101" i="6"/>
  <c r="K101" i="6"/>
  <c r="F101" i="6"/>
  <c r="P97" i="6"/>
  <c r="N97" i="6"/>
  <c r="P96" i="6"/>
  <c r="N96" i="6"/>
  <c r="C96" i="6"/>
  <c r="P95" i="6"/>
  <c r="N95" i="6"/>
  <c r="C95" i="6"/>
  <c r="P94" i="6"/>
  <c r="N94" i="6"/>
  <c r="P93" i="6"/>
  <c r="N93" i="6"/>
  <c r="P92" i="6"/>
  <c r="N92" i="6"/>
  <c r="P91" i="6"/>
  <c r="N91" i="6"/>
  <c r="P87" i="6"/>
  <c r="N87" i="6"/>
  <c r="P86" i="6"/>
  <c r="N86" i="6"/>
  <c r="C86" i="6"/>
  <c r="P85" i="6"/>
  <c r="N85" i="6"/>
  <c r="C85" i="6"/>
  <c r="P84" i="6"/>
  <c r="N84" i="6"/>
  <c r="P83" i="6"/>
  <c r="N83" i="6"/>
  <c r="P82" i="6"/>
  <c r="N82" i="6"/>
  <c r="P81" i="6"/>
  <c r="N81" i="6"/>
  <c r="P77" i="6"/>
  <c r="N77" i="6"/>
  <c r="P76" i="6"/>
  <c r="N76" i="6"/>
  <c r="C76" i="6"/>
  <c r="P75" i="6"/>
  <c r="N75" i="6"/>
  <c r="C75" i="6"/>
  <c r="P74" i="6"/>
  <c r="N74" i="6"/>
  <c r="P73" i="6"/>
  <c r="N73" i="6"/>
  <c r="P72" i="6"/>
  <c r="N72" i="6"/>
  <c r="P71" i="6"/>
  <c r="N71" i="6"/>
  <c r="P67" i="6"/>
  <c r="N67" i="6"/>
  <c r="P66" i="6"/>
  <c r="N66" i="6"/>
  <c r="C66" i="6"/>
  <c r="P65" i="6"/>
  <c r="N65" i="6"/>
  <c r="C65" i="6"/>
  <c r="P64" i="6"/>
  <c r="N64" i="6"/>
  <c r="P63" i="6"/>
  <c r="N63" i="6"/>
  <c r="P62" i="6"/>
  <c r="N62" i="6"/>
  <c r="P61" i="6"/>
  <c r="N61" i="6"/>
  <c r="P57" i="6"/>
  <c r="N57" i="6"/>
  <c r="P56" i="6"/>
  <c r="N56" i="6"/>
  <c r="C56" i="6"/>
  <c r="P55" i="6"/>
  <c r="N55" i="6"/>
  <c r="C55" i="6"/>
  <c r="P54" i="6"/>
  <c r="N54" i="6"/>
  <c r="P53" i="6"/>
  <c r="N53" i="6"/>
  <c r="P52" i="6"/>
  <c r="N52" i="6"/>
  <c r="P51" i="6"/>
  <c r="N51" i="6"/>
  <c r="P47" i="6"/>
  <c r="N47" i="6"/>
  <c r="P46" i="6"/>
  <c r="N46" i="6"/>
  <c r="C46" i="6"/>
  <c r="P45" i="6"/>
  <c r="N45" i="6"/>
  <c r="C45" i="6"/>
  <c r="P44" i="6"/>
  <c r="N44" i="6"/>
  <c r="P43" i="6"/>
  <c r="N43" i="6"/>
  <c r="P42" i="6"/>
  <c r="N42" i="6"/>
  <c r="P41" i="6"/>
  <c r="N41" i="6"/>
  <c r="F268" i="5"/>
  <c r="G268" i="5"/>
  <c r="F267" i="5"/>
  <c r="G267" i="5"/>
  <c r="F266" i="5"/>
  <c r="G266" i="5"/>
  <c r="F265" i="5"/>
  <c r="G265" i="5"/>
  <c r="F264" i="5"/>
  <c r="G264" i="5"/>
  <c r="F263" i="5"/>
  <c r="G263" i="5"/>
  <c r="F262" i="5"/>
  <c r="G262" i="5"/>
  <c r="F261" i="5"/>
  <c r="G261" i="5"/>
  <c r="F260" i="5"/>
  <c r="G260" i="5"/>
  <c r="F259" i="5"/>
  <c r="G259" i="5"/>
  <c r="F258" i="5"/>
  <c r="G258" i="5"/>
  <c r="F255" i="5"/>
  <c r="G255" i="5"/>
  <c r="F254" i="5"/>
  <c r="G254" i="5"/>
  <c r="F253" i="5"/>
  <c r="G253" i="5"/>
  <c r="F252" i="5"/>
  <c r="G252" i="5"/>
  <c r="F251" i="5"/>
  <c r="G251" i="5"/>
  <c r="F250" i="5"/>
  <c r="G250" i="5"/>
  <c r="F249" i="5"/>
  <c r="G249" i="5"/>
  <c r="F248" i="5"/>
  <c r="G248" i="5"/>
  <c r="F247" i="5"/>
  <c r="G247" i="5"/>
  <c r="F246" i="5"/>
  <c r="G246" i="5"/>
  <c r="F245" i="5"/>
  <c r="G245" i="5"/>
  <c r="F242" i="5"/>
  <c r="G242" i="5"/>
  <c r="F241" i="5"/>
  <c r="G241" i="5"/>
  <c r="F240" i="5"/>
  <c r="G240" i="5"/>
  <c r="F239" i="5"/>
  <c r="G239" i="5"/>
  <c r="F238" i="5"/>
  <c r="G238" i="5"/>
  <c r="F237" i="5"/>
  <c r="G237" i="5"/>
  <c r="F236" i="5"/>
  <c r="G236" i="5"/>
  <c r="F235" i="5"/>
  <c r="G235" i="5"/>
  <c r="F234" i="5"/>
  <c r="G234" i="5"/>
  <c r="F233" i="5"/>
  <c r="G233" i="5"/>
  <c r="F232" i="5"/>
  <c r="G232" i="5"/>
  <c r="F229" i="5"/>
  <c r="G229" i="5"/>
  <c r="F228" i="5"/>
  <c r="G228" i="5"/>
  <c r="F227" i="5"/>
  <c r="G227" i="5"/>
  <c r="F226" i="5"/>
  <c r="G226" i="5"/>
  <c r="F225" i="5"/>
  <c r="G225" i="5"/>
  <c r="F224" i="5"/>
  <c r="G224" i="5"/>
  <c r="F223" i="5"/>
  <c r="G223" i="5"/>
  <c r="F222" i="5"/>
  <c r="G222" i="5"/>
  <c r="F221" i="5"/>
  <c r="G221" i="5"/>
  <c r="F220" i="5"/>
  <c r="G220" i="5"/>
  <c r="F219" i="5"/>
  <c r="G219" i="5"/>
  <c r="F216" i="5"/>
  <c r="G216" i="5"/>
  <c r="F215" i="5"/>
  <c r="G215" i="5"/>
  <c r="F214" i="5"/>
  <c r="G214" i="5"/>
  <c r="F213" i="5"/>
  <c r="G213" i="5"/>
  <c r="F212" i="5"/>
  <c r="G212" i="5"/>
  <c r="F211" i="5"/>
  <c r="G211" i="5"/>
  <c r="F210" i="5"/>
  <c r="G210" i="5"/>
  <c r="F209" i="5"/>
  <c r="G209" i="5"/>
  <c r="F208" i="5"/>
  <c r="G208" i="5"/>
  <c r="F207" i="5"/>
  <c r="G207" i="5"/>
  <c r="F206" i="5"/>
  <c r="G206" i="5"/>
  <c r="J203" i="5"/>
  <c r="K203" i="5"/>
  <c r="J202" i="5"/>
  <c r="K202" i="5"/>
  <c r="J201" i="5"/>
  <c r="K201" i="5"/>
  <c r="J200" i="5"/>
  <c r="K200" i="5"/>
  <c r="J199" i="5"/>
  <c r="K199" i="5"/>
  <c r="J198" i="5"/>
  <c r="K198" i="5"/>
  <c r="J197" i="5"/>
  <c r="K197" i="5"/>
  <c r="J196" i="5"/>
  <c r="K196" i="5"/>
  <c r="J195" i="5"/>
  <c r="K195" i="5"/>
  <c r="J194" i="5"/>
  <c r="K194" i="5"/>
  <c r="J193" i="5"/>
  <c r="K193" i="5"/>
  <c r="B140" i="5"/>
  <c r="M188" i="5"/>
  <c r="K188" i="5"/>
  <c r="I188" i="5"/>
  <c r="G188" i="5"/>
  <c r="E188" i="5"/>
  <c r="C188" i="5"/>
  <c r="M187" i="5"/>
  <c r="K187" i="5"/>
  <c r="I187" i="5"/>
  <c r="G187" i="5"/>
  <c r="E187" i="5"/>
  <c r="C187" i="5"/>
  <c r="M179" i="5"/>
  <c r="K179" i="5"/>
  <c r="I179" i="5"/>
  <c r="G179" i="5"/>
  <c r="E179" i="5"/>
  <c r="C179" i="5"/>
  <c r="B3" i="5"/>
  <c r="AE123" i="5"/>
  <c r="Z123" i="5"/>
  <c r="U123" i="5"/>
  <c r="P123" i="5"/>
  <c r="K123" i="5"/>
  <c r="F123" i="5"/>
  <c r="AE122" i="5"/>
  <c r="Z122" i="5"/>
  <c r="U122" i="5"/>
  <c r="P122" i="5"/>
  <c r="K122" i="5"/>
  <c r="F122" i="5"/>
  <c r="AE121" i="5"/>
  <c r="Z121" i="5"/>
  <c r="U121" i="5"/>
  <c r="P121" i="5"/>
  <c r="K121" i="5"/>
  <c r="F121" i="5"/>
  <c r="AE120" i="5"/>
  <c r="Z120" i="5"/>
  <c r="U120" i="5"/>
  <c r="P120" i="5"/>
  <c r="K120" i="5"/>
  <c r="F120" i="5"/>
  <c r="AE119" i="5"/>
  <c r="Z119" i="5"/>
  <c r="U119" i="5"/>
  <c r="P119" i="5"/>
  <c r="K119" i="5"/>
  <c r="F119" i="5"/>
  <c r="AE118" i="5"/>
  <c r="Z118" i="5"/>
  <c r="U118" i="5"/>
  <c r="P118" i="5"/>
  <c r="K118" i="5"/>
  <c r="F118" i="5"/>
  <c r="AE117" i="5"/>
  <c r="Z117" i="5"/>
  <c r="U117" i="5"/>
  <c r="P117" i="5"/>
  <c r="K117" i="5"/>
  <c r="F117" i="5"/>
  <c r="AE116" i="5"/>
  <c r="Z116" i="5"/>
  <c r="U116" i="5"/>
  <c r="P116" i="5"/>
  <c r="K116" i="5"/>
  <c r="F116" i="5"/>
  <c r="AE115" i="5"/>
  <c r="Z115" i="5"/>
  <c r="U115" i="5"/>
  <c r="P115" i="5"/>
  <c r="K115" i="5"/>
  <c r="F115" i="5"/>
  <c r="AE114" i="5"/>
  <c r="Z114" i="5"/>
  <c r="U114" i="5"/>
  <c r="P114" i="5"/>
  <c r="K114" i="5"/>
  <c r="F114" i="5"/>
  <c r="AE113" i="5"/>
  <c r="Z113" i="5"/>
  <c r="U113" i="5"/>
  <c r="P113" i="5"/>
  <c r="K113" i="5"/>
  <c r="F113" i="5"/>
  <c r="O110" i="5"/>
  <c r="M110" i="5"/>
  <c r="O109" i="5"/>
  <c r="M109" i="5"/>
  <c r="O108" i="5"/>
  <c r="M108" i="5"/>
  <c r="O107" i="5"/>
  <c r="M107" i="5"/>
  <c r="O106" i="5"/>
  <c r="M106" i="5"/>
  <c r="C106" i="5"/>
  <c r="O105" i="5"/>
  <c r="M105" i="5"/>
  <c r="C105" i="5"/>
  <c r="O104" i="5"/>
  <c r="M104" i="5"/>
  <c r="O103" i="5"/>
  <c r="M103" i="5"/>
  <c r="O102" i="5"/>
  <c r="M102" i="5"/>
  <c r="O101" i="5"/>
  <c r="M101" i="5"/>
  <c r="O98" i="5"/>
  <c r="M98" i="5"/>
  <c r="O97" i="5"/>
  <c r="M97" i="5"/>
  <c r="O96" i="5"/>
  <c r="M96" i="5"/>
  <c r="O95" i="5"/>
  <c r="M95" i="5"/>
  <c r="O94" i="5"/>
  <c r="M94" i="5"/>
  <c r="C94" i="5"/>
  <c r="O93" i="5"/>
  <c r="M93" i="5"/>
  <c r="C93" i="5"/>
  <c r="O92" i="5"/>
  <c r="M92" i="5"/>
  <c r="O91" i="5"/>
  <c r="M91" i="5"/>
  <c r="O90" i="5"/>
  <c r="M90" i="5"/>
  <c r="O89" i="5"/>
  <c r="M89" i="5"/>
  <c r="O86" i="5"/>
  <c r="M86" i="5"/>
  <c r="O85" i="5"/>
  <c r="M85" i="5"/>
  <c r="O84" i="5"/>
  <c r="M84" i="5"/>
  <c r="O83" i="5"/>
  <c r="M83" i="5"/>
  <c r="O82" i="5"/>
  <c r="M82" i="5"/>
  <c r="C82" i="5"/>
  <c r="O81" i="5"/>
  <c r="M81" i="5"/>
  <c r="C81" i="5"/>
  <c r="O80" i="5"/>
  <c r="M80" i="5"/>
  <c r="O79" i="5"/>
  <c r="M79" i="5"/>
  <c r="O78" i="5"/>
  <c r="M78" i="5"/>
  <c r="O77" i="5"/>
  <c r="M77" i="5"/>
  <c r="O74" i="5"/>
  <c r="M74" i="5"/>
  <c r="O73" i="5"/>
  <c r="M73" i="5"/>
  <c r="O72" i="5"/>
  <c r="M72" i="5"/>
  <c r="O71" i="5"/>
  <c r="M71" i="5"/>
  <c r="O70" i="5"/>
  <c r="M70" i="5"/>
  <c r="C70" i="5"/>
  <c r="O69" i="5"/>
  <c r="M69" i="5"/>
  <c r="C69" i="5"/>
  <c r="O68" i="5"/>
  <c r="M68" i="5"/>
  <c r="O67" i="5"/>
  <c r="M67" i="5"/>
  <c r="O66" i="5"/>
  <c r="M66" i="5"/>
  <c r="O65" i="5"/>
  <c r="M65" i="5"/>
  <c r="O62" i="5"/>
  <c r="M62" i="5"/>
  <c r="O61" i="5"/>
  <c r="M61" i="5"/>
  <c r="O60" i="5"/>
  <c r="M60" i="5"/>
  <c r="O59" i="5"/>
  <c r="M59" i="5"/>
  <c r="O58" i="5"/>
  <c r="M58" i="5"/>
  <c r="C58" i="5"/>
  <c r="O57" i="5"/>
  <c r="M57" i="5"/>
  <c r="C57" i="5"/>
  <c r="O56" i="5"/>
  <c r="M56" i="5"/>
  <c r="O55" i="5"/>
  <c r="M55" i="5"/>
  <c r="O54" i="5"/>
  <c r="M54" i="5"/>
  <c r="O53" i="5"/>
  <c r="M53" i="5"/>
  <c r="O50" i="5"/>
  <c r="M50" i="5"/>
  <c r="O49" i="5"/>
  <c r="M49" i="5"/>
  <c r="O48" i="5"/>
  <c r="M48" i="5"/>
  <c r="O47" i="5"/>
  <c r="M47" i="5"/>
  <c r="O46" i="5"/>
  <c r="M46" i="5"/>
  <c r="C46" i="5"/>
  <c r="O45" i="5"/>
  <c r="M45" i="5"/>
  <c r="C45" i="5"/>
  <c r="O44" i="5"/>
  <c r="M44" i="5"/>
  <c r="O43" i="5"/>
  <c r="M43" i="5"/>
  <c r="O42" i="5"/>
  <c r="M42" i="5"/>
  <c r="O41" i="5"/>
  <c r="M41" i="5"/>
  <c r="AE108" i="16"/>
  <c r="Z108" i="16"/>
  <c r="U108" i="16"/>
  <c r="P108" i="16"/>
  <c r="K108" i="16"/>
  <c r="F108" i="16"/>
  <c r="C96" i="16"/>
  <c r="C95" i="16"/>
  <c r="C86" i="16"/>
  <c r="C85" i="16"/>
  <c r="C76" i="16"/>
  <c r="C75" i="16"/>
  <c r="C66" i="16"/>
  <c r="C65" i="16"/>
  <c r="C56" i="16"/>
  <c r="C55" i="16"/>
  <c r="C46" i="16"/>
  <c r="C45" i="16"/>
  <c r="AE137" i="11"/>
  <c r="Z137" i="11"/>
  <c r="U137" i="11"/>
  <c r="P137" i="11"/>
  <c r="K137" i="11"/>
  <c r="C116" i="11"/>
  <c r="C115" i="11"/>
  <c r="C102" i="11"/>
  <c r="C101" i="11"/>
  <c r="C88" i="11"/>
  <c r="C87" i="11"/>
  <c r="C74" i="11"/>
  <c r="C73" i="11"/>
  <c r="C60" i="11"/>
  <c r="C59" i="11"/>
  <c r="C46" i="11"/>
  <c r="C45" i="11"/>
  <c r="AE172" i="10"/>
  <c r="Z172" i="10"/>
  <c r="U172" i="10"/>
  <c r="P172" i="10"/>
  <c r="K172" i="10"/>
  <c r="F172" i="10"/>
  <c r="C141" i="10"/>
  <c r="C140" i="10"/>
  <c r="C122" i="10"/>
  <c r="C121" i="10"/>
  <c r="C103" i="10"/>
  <c r="C102" i="10"/>
  <c r="C84" i="10"/>
  <c r="C83" i="10"/>
  <c r="C65" i="10"/>
  <c r="C64" i="10"/>
  <c r="C46" i="10"/>
  <c r="C45" i="10"/>
</calcChain>
</file>

<file path=xl/comments1.xml><?xml version="1.0" encoding="utf-8"?>
<comments xmlns="http://schemas.openxmlformats.org/spreadsheetml/2006/main">
  <authors>
    <author>Admin</author>
  </authors>
  <commentList>
    <comment ref="D188" author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<sst xmlns="http://schemas.openxmlformats.org/spreadsheetml/2006/main" count="22674" uniqueCount="2751">
  <si>
    <t>sample</t>
  </si>
  <si>
    <t>pop</t>
  </si>
  <si>
    <t>super_pop</t>
  </si>
  <si>
    <t>gender</t>
  </si>
  <si>
    <t>AFR</t>
  </si>
  <si>
    <t>African</t>
  </si>
  <si>
    <t>HG01880</t>
  </si>
  <si>
    <t>ACB</t>
  </si>
  <si>
    <t>female</t>
  </si>
  <si>
    <t>AMR</t>
  </si>
  <si>
    <t>American</t>
  </si>
  <si>
    <t>HG01883</t>
  </si>
  <si>
    <t>EUR</t>
  </si>
  <si>
    <t>European</t>
  </si>
  <si>
    <t>HG01886</t>
  </si>
  <si>
    <t>EAS</t>
  </si>
  <si>
    <t>East Asian</t>
  </si>
  <si>
    <t>HG01889</t>
  </si>
  <si>
    <t xml:space="preserve">SAS </t>
  </si>
  <si>
    <t>South Asian</t>
  </si>
  <si>
    <t>HG01894</t>
  </si>
  <si>
    <t>HG01896</t>
  </si>
  <si>
    <t>HG01956</t>
  </si>
  <si>
    <t>HG01958</t>
  </si>
  <si>
    <t>HG01985</t>
  </si>
  <si>
    <t>HG01989</t>
  </si>
  <si>
    <t>HG02010</t>
  </si>
  <si>
    <t>HG02012</t>
  </si>
  <si>
    <t>HG02052</t>
  </si>
  <si>
    <t>HG02054</t>
  </si>
  <si>
    <t>HG02095</t>
  </si>
  <si>
    <t>HG02108</t>
  </si>
  <si>
    <t>HG02111</t>
  </si>
  <si>
    <t>HG02144</t>
  </si>
  <si>
    <t>HG02256</t>
  </si>
  <si>
    <t>HG02282</t>
  </si>
  <si>
    <t>HG02308</t>
  </si>
  <si>
    <t>HG02309</t>
  </si>
  <si>
    <t>HG02315</t>
  </si>
  <si>
    <t>HG02318</t>
  </si>
  <si>
    <t>HG02322</t>
  </si>
  <si>
    <t>HG02325</t>
  </si>
  <si>
    <t>HG02337</t>
  </si>
  <si>
    <t>HG02339</t>
  </si>
  <si>
    <t>HG02419</t>
  </si>
  <si>
    <t>HG02427</t>
  </si>
  <si>
    <t>HG02450</t>
  </si>
  <si>
    <t>HG02462</t>
  </si>
  <si>
    <t>GWD</t>
  </si>
  <si>
    <t>HG02465</t>
  </si>
  <si>
    <t>HG02476</t>
  </si>
  <si>
    <t>HG02477</t>
  </si>
  <si>
    <t>HG02479</t>
  </si>
  <si>
    <t>HG02485</t>
  </si>
  <si>
    <t>HG02497</t>
  </si>
  <si>
    <t>HG02502</t>
  </si>
  <si>
    <t>HG02505</t>
  </si>
  <si>
    <t>HG02508</t>
  </si>
  <si>
    <t>HG02511</t>
  </si>
  <si>
    <t>HG02537</t>
  </si>
  <si>
    <t>HG02546</t>
  </si>
  <si>
    <t>HG02549</t>
  </si>
  <si>
    <t>HG02555</t>
  </si>
  <si>
    <t>HG02558</t>
  </si>
  <si>
    <t>HG02562</t>
  </si>
  <si>
    <t>HG02568</t>
  </si>
  <si>
    <t>HG02571</t>
  </si>
  <si>
    <t>HG02574</t>
  </si>
  <si>
    <t>HG02577</t>
  </si>
  <si>
    <t>HG02580</t>
  </si>
  <si>
    <t>HG02583</t>
  </si>
  <si>
    <t>HG02586</t>
  </si>
  <si>
    <t>HG02589</t>
  </si>
  <si>
    <t>HG02595</t>
  </si>
  <si>
    <t>HG02611</t>
  </si>
  <si>
    <t>HG02614</t>
  </si>
  <si>
    <t>HG02621</t>
  </si>
  <si>
    <t>HG02629</t>
  </si>
  <si>
    <t>HG02635</t>
  </si>
  <si>
    <t>HG02646</t>
  </si>
  <si>
    <t>HG02667</t>
  </si>
  <si>
    <t>HG02676</t>
  </si>
  <si>
    <t>HG02679</t>
  </si>
  <si>
    <t>HG02703</t>
  </si>
  <si>
    <t>HG02716</t>
  </si>
  <si>
    <t>HG02722</t>
  </si>
  <si>
    <t>HG02757</t>
  </si>
  <si>
    <t>HG02760</t>
  </si>
  <si>
    <t>HG02763</t>
  </si>
  <si>
    <t>HG02769</t>
  </si>
  <si>
    <t>HG02772</t>
  </si>
  <si>
    <t>HG02799</t>
  </si>
  <si>
    <t>HG02808</t>
  </si>
  <si>
    <t>HG02811</t>
  </si>
  <si>
    <t>HG02814</t>
  </si>
  <si>
    <t>HG02817</t>
  </si>
  <si>
    <t>HG02820</t>
  </si>
  <si>
    <t>HG02837</t>
  </si>
  <si>
    <t>HG02840</t>
  </si>
  <si>
    <t>HG02855</t>
  </si>
  <si>
    <t>HG02861</t>
  </si>
  <si>
    <t>HG02870</t>
  </si>
  <si>
    <t>HG02879</t>
  </si>
  <si>
    <t>HG02882</t>
  </si>
  <si>
    <t>HG02885</t>
  </si>
  <si>
    <t>HG02888</t>
  </si>
  <si>
    <t>HG02891</t>
  </si>
  <si>
    <t>HG02922</t>
  </si>
  <si>
    <t>ESN</t>
  </si>
  <si>
    <t>HG02943</t>
  </si>
  <si>
    <t>HG02946</t>
  </si>
  <si>
    <t>HG02952</t>
  </si>
  <si>
    <t>HG02970</t>
  </si>
  <si>
    <t>HG02974</t>
  </si>
  <si>
    <t>HG02976</t>
  </si>
  <si>
    <t>HG02979</t>
  </si>
  <si>
    <t>HG02983</t>
  </si>
  <si>
    <t>HG03025</t>
  </si>
  <si>
    <t>HG03028</t>
  </si>
  <si>
    <t>HG03040</t>
  </si>
  <si>
    <t>HG03049</t>
  </si>
  <si>
    <t>HG03052</t>
  </si>
  <si>
    <t>MSL</t>
  </si>
  <si>
    <t>HG03055</t>
  </si>
  <si>
    <t>HG03058</t>
  </si>
  <si>
    <t>HG03061</t>
  </si>
  <si>
    <t>HG03064</t>
  </si>
  <si>
    <t>HG03073</t>
  </si>
  <si>
    <t>HG03079</t>
  </si>
  <si>
    <t>HG03082</t>
  </si>
  <si>
    <t>HG03086</t>
  </si>
  <si>
    <t>HG03088</t>
  </si>
  <si>
    <t>HG03091</t>
  </si>
  <si>
    <t>HG03095</t>
  </si>
  <si>
    <t>HG03099</t>
  </si>
  <si>
    <t>HG03105</t>
  </si>
  <si>
    <t>HG03108</t>
  </si>
  <si>
    <t>HG03111</t>
  </si>
  <si>
    <t>HG03117</t>
  </si>
  <si>
    <t>HG03123</t>
  </si>
  <si>
    <t>HG03126</t>
  </si>
  <si>
    <t>HG03129</t>
  </si>
  <si>
    <t>HG03132</t>
  </si>
  <si>
    <t>HG03135</t>
  </si>
  <si>
    <t>HG03159</t>
  </si>
  <si>
    <t>HG03162</t>
  </si>
  <si>
    <t>HG03168</t>
  </si>
  <si>
    <t>HG03189</t>
  </si>
  <si>
    <t>HG03195</t>
  </si>
  <si>
    <t>HG03198</t>
  </si>
  <si>
    <t>HG03212</t>
  </si>
  <si>
    <t>HG03267</t>
  </si>
  <si>
    <t>HG03270</t>
  </si>
  <si>
    <t>HG03279</t>
  </si>
  <si>
    <t>HG03291</t>
  </si>
  <si>
    <t>HG03294</t>
  </si>
  <si>
    <t>HG03297</t>
  </si>
  <si>
    <t>HG03303</t>
  </si>
  <si>
    <t>HG03342</t>
  </si>
  <si>
    <t>HG03351</t>
  </si>
  <si>
    <t>HG03363</t>
  </si>
  <si>
    <t>HG03366</t>
  </si>
  <si>
    <t>HG03369</t>
  </si>
  <si>
    <t>HG03372</t>
  </si>
  <si>
    <t>HG03378</t>
  </si>
  <si>
    <t>HG03401</t>
  </si>
  <si>
    <t>HG03410</t>
  </si>
  <si>
    <t>HG03419</t>
  </si>
  <si>
    <t>HG03437</t>
  </si>
  <si>
    <t>HG03446</t>
  </si>
  <si>
    <t>HG03449</t>
  </si>
  <si>
    <t>HG03452</t>
  </si>
  <si>
    <t>HG03455</t>
  </si>
  <si>
    <t>HG03461</t>
  </si>
  <si>
    <t>HG03470</t>
  </si>
  <si>
    <t>HG03473</t>
  </si>
  <si>
    <t>HG03476</t>
  </si>
  <si>
    <t>HG03479</t>
  </si>
  <si>
    <t>HG03485</t>
  </si>
  <si>
    <t>HG03499</t>
  </si>
  <si>
    <t>HG03511</t>
  </si>
  <si>
    <t>HG03514</t>
  </si>
  <si>
    <t>HG03517</t>
  </si>
  <si>
    <t>HG03520</t>
  </si>
  <si>
    <t>HG03539</t>
  </si>
  <si>
    <t>HG03548</t>
  </si>
  <si>
    <t>HG03558</t>
  </si>
  <si>
    <t>HG03563</t>
  </si>
  <si>
    <t>HG03567</t>
  </si>
  <si>
    <t>HG03572</t>
  </si>
  <si>
    <t>HG03575</t>
  </si>
  <si>
    <t>HG03578</t>
  </si>
  <si>
    <t>HG03583</t>
  </si>
  <si>
    <t>NA18488</t>
  </si>
  <si>
    <t>YRI</t>
  </si>
  <si>
    <t>NA18489</t>
  </si>
  <si>
    <t>NA18499</t>
  </si>
  <si>
    <t>NA18502</t>
  </si>
  <si>
    <t>NA18505</t>
  </si>
  <si>
    <t>NA18508</t>
  </si>
  <si>
    <t>NA18511</t>
  </si>
  <si>
    <t>NA18517</t>
  </si>
  <si>
    <t>NA18520</t>
  </si>
  <si>
    <t>NA18523</t>
  </si>
  <si>
    <t>NA18858</t>
  </si>
  <si>
    <t>NA18861</t>
  </si>
  <si>
    <t>NA18864</t>
  </si>
  <si>
    <t>NA18867</t>
  </si>
  <si>
    <t>NA18870</t>
  </si>
  <si>
    <t>NA18873</t>
  </si>
  <si>
    <t>NA18876</t>
  </si>
  <si>
    <t>NA18878</t>
  </si>
  <si>
    <t>NA18881</t>
  </si>
  <si>
    <t>NA18907</t>
  </si>
  <si>
    <t>NA18909</t>
  </si>
  <si>
    <t>NA18912</t>
  </si>
  <si>
    <t>NA18916</t>
  </si>
  <si>
    <t>NA18924</t>
  </si>
  <si>
    <t>NA18933</t>
  </si>
  <si>
    <t>NA19017</t>
  </si>
  <si>
    <t>LWK</t>
  </si>
  <si>
    <t>NA19019</t>
  </si>
  <si>
    <t>NA19023</t>
  </si>
  <si>
    <t>NA19024</t>
  </si>
  <si>
    <t>NA19030</t>
  </si>
  <si>
    <t>NA19036</t>
  </si>
  <si>
    <t>NA19037</t>
  </si>
  <si>
    <t>NA19038</t>
  </si>
  <si>
    <t>NA19093</t>
  </si>
  <si>
    <t>NA19095</t>
  </si>
  <si>
    <t>NA19099</t>
  </si>
  <si>
    <t>NA19102</t>
  </si>
  <si>
    <t>NA19108</t>
  </si>
  <si>
    <t>NA19114</t>
  </si>
  <si>
    <t>NA19116</t>
  </si>
  <si>
    <t>NA19118</t>
  </si>
  <si>
    <t>NA19129</t>
  </si>
  <si>
    <t>NA19131</t>
  </si>
  <si>
    <t>NA19137</t>
  </si>
  <si>
    <t>NA19143</t>
  </si>
  <si>
    <t>NA19147</t>
  </si>
  <si>
    <t>NA19149</t>
  </si>
  <si>
    <t>NA19152</t>
  </si>
  <si>
    <t>NA19159</t>
  </si>
  <si>
    <t>NA19172</t>
  </si>
  <si>
    <t>NA19185</t>
  </si>
  <si>
    <t>NA19190</t>
  </si>
  <si>
    <t>NA19197</t>
  </si>
  <si>
    <t>NA19201</t>
  </si>
  <si>
    <t>NA19204</t>
  </si>
  <si>
    <t>NA19206</t>
  </si>
  <si>
    <t>NA19209</t>
  </si>
  <si>
    <t>NA19214</t>
  </si>
  <si>
    <t>NA19222</t>
  </si>
  <si>
    <t>NA19225</t>
  </si>
  <si>
    <t>NA19235</t>
  </si>
  <si>
    <t>NA19238</t>
  </si>
  <si>
    <t>NA19247</t>
  </si>
  <si>
    <t>NA19310</t>
  </si>
  <si>
    <t>NA19314</t>
  </si>
  <si>
    <t>NA19315</t>
  </si>
  <si>
    <t>NA19321</t>
  </si>
  <si>
    <t>NA19323</t>
  </si>
  <si>
    <t>NA19324</t>
  </si>
  <si>
    <t>NA19327</t>
  </si>
  <si>
    <t>NA19328</t>
  </si>
  <si>
    <t>NA19332</t>
  </si>
  <si>
    <t>NA19338</t>
  </si>
  <si>
    <t>NA19351</t>
  </si>
  <si>
    <t>NA19355</t>
  </si>
  <si>
    <t>NA19377</t>
  </si>
  <si>
    <t>NA19378</t>
  </si>
  <si>
    <t>NA19390</t>
  </si>
  <si>
    <t>NA19391</t>
  </si>
  <si>
    <t>NA19399</t>
  </si>
  <si>
    <t>NA19401</t>
  </si>
  <si>
    <t>NA19403</t>
  </si>
  <si>
    <t>NA19404</t>
  </si>
  <si>
    <t>NA19431</t>
  </si>
  <si>
    <t>NA19435</t>
  </si>
  <si>
    <t>NA19436</t>
  </si>
  <si>
    <t>NA19437</t>
  </si>
  <si>
    <t>NA19438</t>
  </si>
  <si>
    <t>NA19439</t>
  </si>
  <si>
    <t>NA19440</t>
  </si>
  <si>
    <t>NA19445</t>
  </si>
  <si>
    <t>NA19446</t>
  </si>
  <si>
    <t>NA19449</t>
  </si>
  <si>
    <t>NA19456</t>
  </si>
  <si>
    <t>NA19457</t>
  </si>
  <si>
    <t>NA19462</t>
  </si>
  <si>
    <t>NA19463</t>
  </si>
  <si>
    <t>NA19467</t>
  </si>
  <si>
    <t>NA19468</t>
  </si>
  <si>
    <t>NA19472</t>
  </si>
  <si>
    <t>NA19473</t>
  </si>
  <si>
    <t>NA19474</t>
  </si>
  <si>
    <t>NA19475</t>
  </si>
  <si>
    <t>NA19701</t>
  </si>
  <si>
    <t>ASW</t>
  </si>
  <si>
    <t>NA19707</t>
  </si>
  <si>
    <t>NA19712</t>
  </si>
  <si>
    <t>NA19819</t>
  </si>
  <si>
    <t>NA19835</t>
  </si>
  <si>
    <t>NA19901</t>
  </si>
  <si>
    <t>NA19909</t>
  </si>
  <si>
    <t>NA19914</t>
  </si>
  <si>
    <t>NA19917</t>
  </si>
  <si>
    <t>NA19921</t>
  </si>
  <si>
    <t>NA19923</t>
  </si>
  <si>
    <t>NA20127</t>
  </si>
  <si>
    <t>NA20274</t>
  </si>
  <si>
    <t>NA20276</t>
  </si>
  <si>
    <t>NA20282</t>
  </si>
  <si>
    <t>NA20287</t>
  </si>
  <si>
    <t>NA20289</t>
  </si>
  <si>
    <t>NA20294</t>
  </si>
  <si>
    <t>NA20317</t>
  </si>
  <si>
    <t>NA20321</t>
  </si>
  <si>
    <t>NA20332</t>
  </si>
  <si>
    <t>NA20334</t>
  </si>
  <si>
    <t>NA20339</t>
  </si>
  <si>
    <t>NA20357</t>
  </si>
  <si>
    <t>NA20359</t>
  </si>
  <si>
    <t>NA20412</t>
  </si>
  <si>
    <t>HG00551</t>
  </si>
  <si>
    <t>PUR</t>
  </si>
  <si>
    <t>HG00554</t>
  </si>
  <si>
    <t>HG00638</t>
  </si>
  <si>
    <t>HG00641</t>
  </si>
  <si>
    <t>HG00732</t>
  </si>
  <si>
    <t>HG00734</t>
  </si>
  <si>
    <t>HG00737</t>
  </si>
  <si>
    <t>HG00740</t>
  </si>
  <si>
    <t>HG00743</t>
  </si>
  <si>
    <t>HG01049</t>
  </si>
  <si>
    <t>HG01052</t>
  </si>
  <si>
    <t>HG01055</t>
  </si>
  <si>
    <t>HG01058</t>
  </si>
  <si>
    <t>HG01064</t>
  </si>
  <si>
    <t>HG01067</t>
  </si>
  <si>
    <t>HG01070</t>
  </si>
  <si>
    <t>HG01073</t>
  </si>
  <si>
    <t>HG01077</t>
  </si>
  <si>
    <t>HG01080</t>
  </si>
  <si>
    <t>HG01086</t>
  </si>
  <si>
    <t>HG01089</t>
  </si>
  <si>
    <t>HG01092</t>
  </si>
  <si>
    <t>HG01095</t>
  </si>
  <si>
    <t>HG01098</t>
  </si>
  <si>
    <t>HG01102</t>
  </si>
  <si>
    <t>HG01105</t>
  </si>
  <si>
    <t>HG01108</t>
  </si>
  <si>
    <t>HG01111</t>
  </si>
  <si>
    <t>HG01113</t>
  </si>
  <si>
    <t>CLM</t>
  </si>
  <si>
    <t>HG01119</t>
  </si>
  <si>
    <t>HG01122</t>
  </si>
  <si>
    <t>HG01125</t>
  </si>
  <si>
    <t>HG01131</t>
  </si>
  <si>
    <t>HG01137</t>
  </si>
  <si>
    <t>HG01140</t>
  </si>
  <si>
    <t>HG01149</t>
  </si>
  <si>
    <t>HG01162</t>
  </si>
  <si>
    <t>HG01168</t>
  </si>
  <si>
    <t>HG01171</t>
  </si>
  <si>
    <t>HG01174</t>
  </si>
  <si>
    <t>HG01177</t>
  </si>
  <si>
    <t>HG01183</t>
  </si>
  <si>
    <t>HG01188</t>
  </si>
  <si>
    <t>HG01191</t>
  </si>
  <si>
    <t>HG01205</t>
  </si>
  <si>
    <t>HG01242</t>
  </si>
  <si>
    <t>HG01248</t>
  </si>
  <si>
    <t>HG01251</t>
  </si>
  <si>
    <t>HG01254</t>
  </si>
  <si>
    <t>HG01257</t>
  </si>
  <si>
    <t>HG01269</t>
  </si>
  <si>
    <t>HG01272</t>
  </si>
  <si>
    <t>HG01281</t>
  </si>
  <si>
    <t>HG01284</t>
  </si>
  <si>
    <t>HG01303</t>
  </si>
  <si>
    <t>HG01312</t>
  </si>
  <si>
    <t>HG01323</t>
  </si>
  <si>
    <t>HG01326</t>
  </si>
  <si>
    <t>HG01342</t>
  </si>
  <si>
    <t>HG01345</t>
  </si>
  <si>
    <t>HG01351</t>
  </si>
  <si>
    <t>HG01357</t>
  </si>
  <si>
    <t>HG01360</t>
  </si>
  <si>
    <t>HG01363</t>
  </si>
  <si>
    <t>HG01366</t>
  </si>
  <si>
    <t>HG01369</t>
  </si>
  <si>
    <t>HG01372</t>
  </si>
  <si>
    <t>HG01375</t>
  </si>
  <si>
    <t>HG01378</t>
  </si>
  <si>
    <t>HG01384</t>
  </si>
  <si>
    <t>HG01390</t>
  </si>
  <si>
    <t>HG01393</t>
  </si>
  <si>
    <t>HG01396</t>
  </si>
  <si>
    <t>HG01403</t>
  </si>
  <si>
    <t>HG01414</t>
  </si>
  <si>
    <t>HG01432</t>
  </si>
  <si>
    <t>HG01435</t>
  </si>
  <si>
    <t>HG01441</t>
  </si>
  <si>
    <t>HG01444</t>
  </si>
  <si>
    <t>HG01447</t>
  </si>
  <si>
    <t>HG01456</t>
  </si>
  <si>
    <t>HG01459</t>
  </si>
  <si>
    <t>HG01462</t>
  </si>
  <si>
    <t>HG01474</t>
  </si>
  <si>
    <t>HG01486</t>
  </si>
  <si>
    <t>HG01489</t>
  </si>
  <si>
    <t>HG01492</t>
  </si>
  <si>
    <t>HG01495</t>
  </si>
  <si>
    <t>HG01551</t>
  </si>
  <si>
    <t>HG01566</t>
  </si>
  <si>
    <t>PEL</t>
  </si>
  <si>
    <t>HG01572</t>
  </si>
  <si>
    <t>HG01578</t>
  </si>
  <si>
    <t>HG01893</t>
  </si>
  <si>
    <t>HG01918</t>
  </si>
  <si>
    <t>HG01921</t>
  </si>
  <si>
    <t>HG01924</t>
  </si>
  <si>
    <t>HG01927</t>
  </si>
  <si>
    <t>HG01933</t>
  </si>
  <si>
    <t>HG01936</t>
  </si>
  <si>
    <t>HG01939</t>
  </si>
  <si>
    <t>HG01942</t>
  </si>
  <si>
    <t>HG01945</t>
  </si>
  <si>
    <t>HG01948</t>
  </si>
  <si>
    <t>HG01954</t>
  </si>
  <si>
    <t>HG01965</t>
  </si>
  <si>
    <t>HG01968</t>
  </si>
  <si>
    <t>HG01971</t>
  </si>
  <si>
    <t>HG01973</t>
  </si>
  <si>
    <t>HG01976</t>
  </si>
  <si>
    <t>HG01980</t>
  </si>
  <si>
    <t>HG01992</t>
  </si>
  <si>
    <t>HG01997</t>
  </si>
  <si>
    <t>HG02003</t>
  </si>
  <si>
    <t>HG02006</t>
  </si>
  <si>
    <t>HG02089</t>
  </si>
  <si>
    <t>HG02102</t>
  </si>
  <si>
    <t>HG02105</t>
  </si>
  <si>
    <t>HG02147</t>
  </si>
  <si>
    <t>HG02252</t>
  </si>
  <si>
    <t>HG02260</t>
  </si>
  <si>
    <t>HG02266</t>
  </si>
  <si>
    <t>HG02272</t>
  </si>
  <si>
    <t>HG02275</t>
  </si>
  <si>
    <t>HG02278</t>
  </si>
  <si>
    <t>HG02286</t>
  </si>
  <si>
    <t>HG02292</t>
  </si>
  <si>
    <t>HG02298</t>
  </si>
  <si>
    <t>HG02301</t>
  </si>
  <si>
    <t>HG02312</t>
  </si>
  <si>
    <t>HG02345</t>
  </si>
  <si>
    <t>HG02348</t>
  </si>
  <si>
    <t>HG02425</t>
  </si>
  <si>
    <t>NA19651</t>
  </si>
  <si>
    <t>MXL</t>
  </si>
  <si>
    <t>NA19654</t>
  </si>
  <si>
    <t>NA19663</t>
  </si>
  <si>
    <t>NA19669</t>
  </si>
  <si>
    <t>NA19678</t>
  </si>
  <si>
    <t>NA19681</t>
  </si>
  <si>
    <t>NA19684</t>
  </si>
  <si>
    <t>NA19716</t>
  </si>
  <si>
    <t>NA19719</t>
  </si>
  <si>
    <t>NA19722</t>
  </si>
  <si>
    <t>NA19725</t>
  </si>
  <si>
    <t>NA19728</t>
  </si>
  <si>
    <t>NA19731</t>
  </si>
  <si>
    <t>NA19734</t>
  </si>
  <si>
    <t>NA19740</t>
  </si>
  <si>
    <t>NA19746</t>
  </si>
  <si>
    <t>NA19749</t>
  </si>
  <si>
    <t>NA19752</t>
  </si>
  <si>
    <t>NA19755</t>
  </si>
  <si>
    <t>NA19758</t>
  </si>
  <si>
    <t>NA19761</t>
  </si>
  <si>
    <t>NA19764</t>
  </si>
  <si>
    <t>NA19770</t>
  </si>
  <si>
    <t>NA19773</t>
  </si>
  <si>
    <t>NA19776</t>
  </si>
  <si>
    <t>NA19779</t>
  </si>
  <si>
    <t>NA19782</t>
  </si>
  <si>
    <t>NA19785</t>
  </si>
  <si>
    <t>NA19788</t>
  </si>
  <si>
    <t>NA19794</t>
  </si>
  <si>
    <t>HG00404</t>
  </si>
  <si>
    <t>CHS</t>
  </si>
  <si>
    <t>HG00407</t>
  </si>
  <si>
    <t>HG00410</t>
  </si>
  <si>
    <t>HG00419</t>
  </si>
  <si>
    <t>HG00422</t>
  </si>
  <si>
    <t>HG00428</t>
  </si>
  <si>
    <t>HG00437</t>
  </si>
  <si>
    <t>HG00443</t>
  </si>
  <si>
    <t>HG00446</t>
  </si>
  <si>
    <t>HG00449</t>
  </si>
  <si>
    <t>HG00452</t>
  </si>
  <si>
    <t>HG00458</t>
  </si>
  <si>
    <t>HG00464</t>
  </si>
  <si>
    <t>HG00473</t>
  </si>
  <si>
    <t>HG00476</t>
  </si>
  <si>
    <t>HG00479</t>
  </si>
  <si>
    <t>HG00513</t>
  </si>
  <si>
    <t>HG00525</t>
  </si>
  <si>
    <t>HG00531</t>
  </si>
  <si>
    <t>HG00534</t>
  </si>
  <si>
    <t>HG00537</t>
  </si>
  <si>
    <t>HG00543</t>
  </si>
  <si>
    <t>HG00557</t>
  </si>
  <si>
    <t>HG00560</t>
  </si>
  <si>
    <t>HG00566</t>
  </si>
  <si>
    <t>HG00584</t>
  </si>
  <si>
    <t>HG00590</t>
  </si>
  <si>
    <t>HG00593</t>
  </si>
  <si>
    <t>HG00596</t>
  </si>
  <si>
    <t>HG00599</t>
  </si>
  <si>
    <t>HG00608</t>
  </si>
  <si>
    <t>HG00611</t>
  </si>
  <si>
    <t>HG00614</t>
  </si>
  <si>
    <t>HG00620</t>
  </si>
  <si>
    <t>HG00623</t>
  </si>
  <si>
    <t>HG00626</t>
  </si>
  <si>
    <t>HG00629</t>
  </si>
  <si>
    <t>HG00632</t>
  </si>
  <si>
    <t>HG00651</t>
  </si>
  <si>
    <t>HG00654</t>
  </si>
  <si>
    <t>HG00657</t>
  </si>
  <si>
    <t>HG00663</t>
  </si>
  <si>
    <t>HG00672</t>
  </si>
  <si>
    <t>HG00675</t>
  </si>
  <si>
    <t>HG00684</t>
  </si>
  <si>
    <t>HG00690</t>
  </si>
  <si>
    <t>HG00693</t>
  </si>
  <si>
    <t>HG00699</t>
  </si>
  <si>
    <t>HG00705</t>
  </si>
  <si>
    <t>HG00717</t>
  </si>
  <si>
    <t>HG00729</t>
  </si>
  <si>
    <t>HG00759</t>
  </si>
  <si>
    <t>CDX</t>
  </si>
  <si>
    <t>HG00851</t>
  </si>
  <si>
    <t>HG00864</t>
  </si>
  <si>
    <t>HG00867</t>
  </si>
  <si>
    <t>HG00879</t>
  </si>
  <si>
    <t>HG00956</t>
  </si>
  <si>
    <t>HG00978</t>
  </si>
  <si>
    <t>HG01029</t>
  </si>
  <si>
    <t>HG01046</t>
  </si>
  <si>
    <t>HG01595</t>
  </si>
  <si>
    <t>KHV</t>
  </si>
  <si>
    <t>HG01597</t>
  </si>
  <si>
    <t>HG01598</t>
  </si>
  <si>
    <t>HG01599</t>
  </si>
  <si>
    <t>HG01600</t>
  </si>
  <si>
    <t>HG01794</t>
  </si>
  <si>
    <t>HG01796</t>
  </si>
  <si>
    <t>HG01797</t>
  </si>
  <si>
    <t>HG01798</t>
  </si>
  <si>
    <t>HG01799</t>
  </si>
  <si>
    <t>HG01800</t>
  </si>
  <si>
    <t>HG01801</t>
  </si>
  <si>
    <t>HG01802</t>
  </si>
  <si>
    <t>HG01804</t>
  </si>
  <si>
    <t>HG01805</t>
  </si>
  <si>
    <t>HG01806</t>
  </si>
  <si>
    <t>HG01807</t>
  </si>
  <si>
    <t>HG01808</t>
  </si>
  <si>
    <t>HG01809</t>
  </si>
  <si>
    <t>HG01812</t>
  </si>
  <si>
    <t>HG01813</t>
  </si>
  <si>
    <t>HG01815</t>
  </si>
  <si>
    <t>HG01817</t>
  </si>
  <si>
    <t>HG01841</t>
  </si>
  <si>
    <t>HG01843</t>
  </si>
  <si>
    <t>HG01845</t>
  </si>
  <si>
    <t>HG01847</t>
  </si>
  <si>
    <t>HG01848</t>
  </si>
  <si>
    <t>HG01850</t>
  </si>
  <si>
    <t>HG01851</t>
  </si>
  <si>
    <t>HG01853</t>
  </si>
  <si>
    <t>HG01855</t>
  </si>
  <si>
    <t>HG01857</t>
  </si>
  <si>
    <t>HG01858</t>
  </si>
  <si>
    <t>HG01859</t>
  </si>
  <si>
    <t>HG01862</t>
  </si>
  <si>
    <t>HG01863</t>
  </si>
  <si>
    <t>HG01868</t>
  </si>
  <si>
    <t>HG01869</t>
  </si>
  <si>
    <t>HG01870</t>
  </si>
  <si>
    <t>HG01871</t>
  </si>
  <si>
    <t>HG01874</t>
  </si>
  <si>
    <t>HG01878</t>
  </si>
  <si>
    <t>HG02016</t>
  </si>
  <si>
    <t>HG02019</t>
  </si>
  <si>
    <t>HG02025</t>
  </si>
  <si>
    <t>HG02028</t>
  </si>
  <si>
    <t>HG02031</t>
  </si>
  <si>
    <t>HG02048</t>
  </si>
  <si>
    <t>HG02049</t>
  </si>
  <si>
    <t>HG02057</t>
  </si>
  <si>
    <t>HG02069</t>
  </si>
  <si>
    <t>HG02072</t>
  </si>
  <si>
    <t>HG02075</t>
  </si>
  <si>
    <t>HG02078</t>
  </si>
  <si>
    <t>HG02081</t>
  </si>
  <si>
    <t>HG02084</t>
  </si>
  <si>
    <t>HG02086</t>
  </si>
  <si>
    <t>HG02087</t>
  </si>
  <si>
    <t>HG02113</t>
  </si>
  <si>
    <t>HG02121</t>
  </si>
  <si>
    <t>HG02127</t>
  </si>
  <si>
    <t>HG02130</t>
  </si>
  <si>
    <t>HG02133</t>
  </si>
  <si>
    <t>HG02136</t>
  </si>
  <si>
    <t>HG02139</t>
  </si>
  <si>
    <t>HG02140</t>
  </si>
  <si>
    <t>HG02142</t>
  </si>
  <si>
    <t>HG02151</t>
  </si>
  <si>
    <t>HG02152</t>
  </si>
  <si>
    <t>HG02153</t>
  </si>
  <si>
    <t>HG02154</t>
  </si>
  <si>
    <t>HG02155</t>
  </si>
  <si>
    <t>HG02156</t>
  </si>
  <si>
    <t>HG02164</t>
  </si>
  <si>
    <t>HG02165</t>
  </si>
  <si>
    <t>HG02178</t>
  </si>
  <si>
    <t>HG02179</t>
  </si>
  <si>
    <t>HG02180</t>
  </si>
  <si>
    <t>HG02181</t>
  </si>
  <si>
    <t>HG02182</t>
  </si>
  <si>
    <t>HG02184</t>
  </si>
  <si>
    <t>HG02185</t>
  </si>
  <si>
    <t>HG02186</t>
  </si>
  <si>
    <t>HG02187</t>
  </si>
  <si>
    <t>HG02190</t>
  </si>
  <si>
    <t>HG02513</t>
  </si>
  <si>
    <t>HG02522</t>
  </si>
  <si>
    <t>NA18525</t>
  </si>
  <si>
    <t>CHB</t>
  </si>
  <si>
    <t>NA18526</t>
  </si>
  <si>
    <t>NA18528</t>
  </si>
  <si>
    <t>NA18531</t>
  </si>
  <si>
    <t>NA18532</t>
  </si>
  <si>
    <t>NA18533</t>
  </si>
  <si>
    <t>NA18535</t>
  </si>
  <si>
    <t>NA18537</t>
  </si>
  <si>
    <t>NA18538</t>
  </si>
  <si>
    <t>NA18539</t>
  </si>
  <si>
    <t>NA18541</t>
  </si>
  <si>
    <t>NA18542</t>
  </si>
  <si>
    <t>NA18545</t>
  </si>
  <si>
    <t>NA18547</t>
  </si>
  <si>
    <t>NA18550</t>
  </si>
  <si>
    <t>NA18552</t>
  </si>
  <si>
    <t>NA18553</t>
  </si>
  <si>
    <t>NA18555</t>
  </si>
  <si>
    <t>NA18560</t>
  </si>
  <si>
    <t>NA18564</t>
  </si>
  <si>
    <t>NA18565</t>
  </si>
  <si>
    <t>NA18566</t>
  </si>
  <si>
    <t>NA18567</t>
  </si>
  <si>
    <t>NA18570</t>
  </si>
  <si>
    <t>NA18571</t>
  </si>
  <si>
    <t>NA18573</t>
  </si>
  <si>
    <t>NA18574</t>
  </si>
  <si>
    <t>NA18577</t>
  </si>
  <si>
    <t>NA18579</t>
  </si>
  <si>
    <t>NA18582</t>
  </si>
  <si>
    <t>NA18591</t>
  </si>
  <si>
    <t>NA18592</t>
  </si>
  <si>
    <t>NA18593</t>
  </si>
  <si>
    <t>NA18595</t>
  </si>
  <si>
    <t>NA18596</t>
  </si>
  <si>
    <t>NA18597</t>
  </si>
  <si>
    <t>NA18599</t>
  </si>
  <si>
    <t>NA18602</t>
  </si>
  <si>
    <t>NA18610</t>
  </si>
  <si>
    <t>NA18614</t>
  </si>
  <si>
    <t>NA18615</t>
  </si>
  <si>
    <t>NA18616</t>
  </si>
  <si>
    <t>NA18617</t>
  </si>
  <si>
    <t>NA18618</t>
  </si>
  <si>
    <t>NA18619</t>
  </si>
  <si>
    <t>NA18625</t>
  </si>
  <si>
    <t>NA18626</t>
  </si>
  <si>
    <t>NA18627</t>
  </si>
  <si>
    <t>NA18628</t>
  </si>
  <si>
    <t>NA18630</t>
  </si>
  <si>
    <t>NA18631</t>
  </si>
  <si>
    <t>NA18634</t>
  </si>
  <si>
    <t>NA18640</t>
  </si>
  <si>
    <t>NA18641</t>
  </si>
  <si>
    <t>NA18642</t>
  </si>
  <si>
    <t>NA18644</t>
  </si>
  <si>
    <t>NA18646</t>
  </si>
  <si>
    <t>NA18939</t>
  </si>
  <si>
    <t>JPT</t>
  </si>
  <si>
    <t>NA18941</t>
  </si>
  <si>
    <t>NA18942</t>
  </si>
  <si>
    <t>NA18946</t>
  </si>
  <si>
    <t>NA18947</t>
  </si>
  <si>
    <t>NA18949</t>
  </si>
  <si>
    <t>NA18950</t>
  </si>
  <si>
    <t>NA18951</t>
  </si>
  <si>
    <t>NA18954</t>
  </si>
  <si>
    <t>NA18956</t>
  </si>
  <si>
    <t>NA18957</t>
  </si>
  <si>
    <t>NA18963</t>
  </si>
  <si>
    <t>NA18964</t>
  </si>
  <si>
    <t>NA18968</t>
  </si>
  <si>
    <t>NA18969</t>
  </si>
  <si>
    <t>NA18972</t>
  </si>
  <si>
    <t>NA18973</t>
  </si>
  <si>
    <t>NA18975</t>
  </si>
  <si>
    <t>NA18976</t>
  </si>
  <si>
    <t>NA18978</t>
  </si>
  <si>
    <t>NA18979</t>
  </si>
  <si>
    <t>NA18980</t>
  </si>
  <si>
    <t>NA18981</t>
  </si>
  <si>
    <t>NA18991</t>
  </si>
  <si>
    <t>NA18993</t>
  </si>
  <si>
    <t>NA18997</t>
  </si>
  <si>
    <t>NA18998</t>
  </si>
  <si>
    <t>NA18999</t>
  </si>
  <si>
    <t>NA19001</t>
  </si>
  <si>
    <t>NA19002</t>
  </si>
  <si>
    <t>NA19003</t>
  </si>
  <si>
    <t>NA19010</t>
  </si>
  <si>
    <t>NA19011</t>
  </si>
  <si>
    <t>NA19054</t>
  </si>
  <si>
    <t>NA19057</t>
  </si>
  <si>
    <t>NA19059</t>
  </si>
  <si>
    <t>NA19064</t>
  </si>
  <si>
    <t>NA19065</t>
  </si>
  <si>
    <t>NA19074</t>
  </si>
  <si>
    <t>NA19077</t>
  </si>
  <si>
    <t>NA19078</t>
  </si>
  <si>
    <t>NA19080</t>
  </si>
  <si>
    <t>NA19081</t>
  </si>
  <si>
    <t>NA19084</t>
  </si>
  <si>
    <t>NA19087</t>
  </si>
  <si>
    <t>NA19090</t>
  </si>
  <si>
    <t>HG00097</t>
  </si>
  <si>
    <t>GBR</t>
  </si>
  <si>
    <t>HG00099</t>
  </si>
  <si>
    <t>HG00102</t>
  </si>
  <si>
    <t>HG00110</t>
  </si>
  <si>
    <t>HG00111</t>
  </si>
  <si>
    <t>HG00118</t>
  </si>
  <si>
    <t>HG00120</t>
  </si>
  <si>
    <t>HG00121</t>
  </si>
  <si>
    <t>HG00122</t>
  </si>
  <si>
    <t>HG00125</t>
  </si>
  <si>
    <t>HG00127</t>
  </si>
  <si>
    <t>HG00128</t>
  </si>
  <si>
    <t>HG00130</t>
  </si>
  <si>
    <t>HG00132</t>
  </si>
  <si>
    <t>HG00133</t>
  </si>
  <si>
    <t>HG00137</t>
  </si>
  <si>
    <t>HG00146</t>
  </si>
  <si>
    <t>HG00150</t>
  </si>
  <si>
    <t>HG00154</t>
  </si>
  <si>
    <t>HG00158</t>
  </si>
  <si>
    <t>HG00171</t>
  </si>
  <si>
    <t>FIN</t>
  </si>
  <si>
    <t>HG00173</t>
  </si>
  <si>
    <t>HG00174</t>
  </si>
  <si>
    <t>HG00176</t>
  </si>
  <si>
    <t>HG00177</t>
  </si>
  <si>
    <t>HG00178</t>
  </si>
  <si>
    <t>HG00179</t>
  </si>
  <si>
    <t>HG00180</t>
  </si>
  <si>
    <t>HG00231</t>
  </si>
  <si>
    <t>HG00232</t>
  </si>
  <si>
    <t>HG00233</t>
  </si>
  <si>
    <t>HG00235</t>
  </si>
  <si>
    <t>HG00236</t>
  </si>
  <si>
    <t>HG00237</t>
  </si>
  <si>
    <t>HG00238</t>
  </si>
  <si>
    <t>HG00239</t>
  </si>
  <si>
    <t>HG00245</t>
  </si>
  <si>
    <t>HG00250</t>
  </si>
  <si>
    <t>HG00253</t>
  </si>
  <si>
    <t>HG00254</t>
  </si>
  <si>
    <t>HG00255</t>
  </si>
  <si>
    <t>HG00257</t>
  </si>
  <si>
    <t>HG00258</t>
  </si>
  <si>
    <t>HG00259</t>
  </si>
  <si>
    <t>HG00261</t>
  </si>
  <si>
    <t>HG00262</t>
  </si>
  <si>
    <t>HG00263</t>
  </si>
  <si>
    <t>HG00266</t>
  </si>
  <si>
    <t>HG00268</t>
  </si>
  <si>
    <t>HG00269</t>
  </si>
  <si>
    <t>HG00272</t>
  </si>
  <si>
    <t>HG00274</t>
  </si>
  <si>
    <t>HG00275</t>
  </si>
  <si>
    <t>HG00276</t>
  </si>
  <si>
    <t>HG00281</t>
  </si>
  <si>
    <t>HG00282</t>
  </si>
  <si>
    <t>HG00285</t>
  </si>
  <si>
    <t>HG00288</t>
  </si>
  <si>
    <t>HG00304</t>
  </si>
  <si>
    <t>HG00306</t>
  </si>
  <si>
    <t>HG00309</t>
  </si>
  <si>
    <t>HG00313</t>
  </si>
  <si>
    <t>HG00315</t>
  </si>
  <si>
    <t>HG00318</t>
  </si>
  <si>
    <t>HG00319</t>
  </si>
  <si>
    <t>HG00320</t>
  </si>
  <si>
    <t>HG00323</t>
  </si>
  <si>
    <t>HG00324</t>
  </si>
  <si>
    <t>HG00326</t>
  </si>
  <si>
    <t>HG00327</t>
  </si>
  <si>
    <t>HG00328</t>
  </si>
  <si>
    <t>HG00330</t>
  </si>
  <si>
    <t>HG00331</t>
  </si>
  <si>
    <t>HG00332</t>
  </si>
  <si>
    <t>HG00334</t>
  </si>
  <si>
    <t>HG00337</t>
  </si>
  <si>
    <t>HG00339</t>
  </si>
  <si>
    <t>HG00343</t>
  </si>
  <si>
    <t>HG00344</t>
  </si>
  <si>
    <t>HG00346</t>
  </si>
  <si>
    <t>HG00349</t>
  </si>
  <si>
    <t>HG00350</t>
  </si>
  <si>
    <t>HG00353</t>
  </si>
  <si>
    <t>HG00355</t>
  </si>
  <si>
    <t>HG00356</t>
  </si>
  <si>
    <t>HG00357</t>
  </si>
  <si>
    <t>HG00361</t>
  </si>
  <si>
    <t>HG00362</t>
  </si>
  <si>
    <t>HG00364</t>
  </si>
  <si>
    <t>HG00365</t>
  </si>
  <si>
    <t>HG00367</t>
  </si>
  <si>
    <t>HG00368</t>
  </si>
  <si>
    <t>HG00373</t>
  </si>
  <si>
    <t>HG00376</t>
  </si>
  <si>
    <t>HG00378</t>
  </si>
  <si>
    <t>HG00379</t>
  </si>
  <si>
    <t>HG00380</t>
  </si>
  <si>
    <t>HG00381</t>
  </si>
  <si>
    <t>HG00383</t>
  </si>
  <si>
    <t>HG00384</t>
  </si>
  <si>
    <t>HG01501</t>
  </si>
  <si>
    <t>IBS</t>
  </si>
  <si>
    <t>HG01504</t>
  </si>
  <si>
    <t>HG01507</t>
  </si>
  <si>
    <t>HG01510</t>
  </si>
  <si>
    <t>HG01513</t>
  </si>
  <si>
    <t>HG01516</t>
  </si>
  <si>
    <t>HG01519</t>
  </si>
  <si>
    <t>HG01522</t>
  </si>
  <si>
    <t>HG01525</t>
  </si>
  <si>
    <t>HG01528</t>
  </si>
  <si>
    <t>HG01531</t>
  </si>
  <si>
    <t>HG01537</t>
  </si>
  <si>
    <t>HG01602</t>
  </si>
  <si>
    <t>HG01605</t>
  </si>
  <si>
    <t>HG01607</t>
  </si>
  <si>
    <t>HG01612</t>
  </si>
  <si>
    <t>HG01613</t>
  </si>
  <si>
    <t>HG01618</t>
  </si>
  <si>
    <t>HG01620</t>
  </si>
  <si>
    <t>HG01623</t>
  </si>
  <si>
    <t>HG01626</t>
  </si>
  <si>
    <t>HG01628</t>
  </si>
  <si>
    <t>HG01632</t>
  </si>
  <si>
    <t>HG01668</t>
  </si>
  <si>
    <t>HG01670</t>
  </si>
  <si>
    <t>HG01673</t>
  </si>
  <si>
    <t>HG01676</t>
  </si>
  <si>
    <t>HG01679</t>
  </si>
  <si>
    <t>HG01684</t>
  </si>
  <si>
    <t>HG01685</t>
  </si>
  <si>
    <t>HG01695</t>
  </si>
  <si>
    <t>HG01697</t>
  </si>
  <si>
    <t>HG01702</t>
  </si>
  <si>
    <t>HG01704</t>
  </si>
  <si>
    <t>HG01707</t>
  </si>
  <si>
    <t>HG01710</t>
  </si>
  <si>
    <t>HG01746</t>
  </si>
  <si>
    <t>HG01757</t>
  </si>
  <si>
    <t>HG01762</t>
  </si>
  <si>
    <t>HG01766</t>
  </si>
  <si>
    <t>HG01768</t>
  </si>
  <si>
    <t>HG01770</t>
  </si>
  <si>
    <t>HG01773</t>
  </si>
  <si>
    <t>HG01776</t>
  </si>
  <si>
    <t>HG01779</t>
  </si>
  <si>
    <t>HG01784</t>
  </si>
  <si>
    <t>HG01786</t>
  </si>
  <si>
    <t>HG01790</t>
  </si>
  <si>
    <t>HG02215</t>
  </si>
  <si>
    <t>HG02220</t>
  </si>
  <si>
    <t>HG02223</t>
  </si>
  <si>
    <t>HG02230</t>
  </si>
  <si>
    <t>HG02232</t>
  </si>
  <si>
    <t>HG02235</t>
  </si>
  <si>
    <t>HG02239</t>
  </si>
  <si>
    <t>NA06985</t>
  </si>
  <si>
    <t>CEU</t>
  </si>
  <si>
    <t>NA06989</t>
  </si>
  <si>
    <t>NA07000</t>
  </si>
  <si>
    <t>NA07037</t>
  </si>
  <si>
    <t>NA07056</t>
  </si>
  <si>
    <t>NA10847</t>
  </si>
  <si>
    <t>NA11830</t>
  </si>
  <si>
    <t>NA11832</t>
  </si>
  <si>
    <t>NA11840</t>
  </si>
  <si>
    <t>NA11892</t>
  </si>
  <si>
    <t>NA11894</t>
  </si>
  <si>
    <t>NA11918</t>
  </si>
  <si>
    <t>NA11920</t>
  </si>
  <si>
    <t>NA11933</t>
  </si>
  <si>
    <t>NA11995</t>
  </si>
  <si>
    <t>NA12004</t>
  </si>
  <si>
    <t>NA12006</t>
  </si>
  <si>
    <t>NA12044</t>
  </si>
  <si>
    <t>NA12046</t>
  </si>
  <si>
    <t>NA12058</t>
  </si>
  <si>
    <t>NA12156</t>
  </si>
  <si>
    <t>NA12234</t>
  </si>
  <si>
    <t>NA12249</t>
  </si>
  <si>
    <t>NA12273</t>
  </si>
  <si>
    <t>NA12275</t>
  </si>
  <si>
    <t>NA12283</t>
  </si>
  <si>
    <t>NA12287</t>
  </si>
  <si>
    <t>NA12341</t>
  </si>
  <si>
    <t>NA12348</t>
  </si>
  <si>
    <t>NA12400</t>
  </si>
  <si>
    <t>NA12414</t>
  </si>
  <si>
    <t>NA12489</t>
  </si>
  <si>
    <t>NA12717</t>
  </si>
  <si>
    <t>NA12718</t>
  </si>
  <si>
    <t>NA12749</t>
  </si>
  <si>
    <t>NA12751</t>
  </si>
  <si>
    <t>NA12761</t>
  </si>
  <si>
    <t>NA12763</t>
  </si>
  <si>
    <t>NA12776</t>
  </si>
  <si>
    <t>NA12778</t>
  </si>
  <si>
    <t>NA12813</t>
  </si>
  <si>
    <t>NA12815</t>
  </si>
  <si>
    <t>NA12828</t>
  </si>
  <si>
    <t>NA12830</t>
  </si>
  <si>
    <t>NA12843</t>
  </si>
  <si>
    <t>NA12873</t>
  </si>
  <si>
    <t>NA12878</t>
  </si>
  <si>
    <t>NA12890</t>
  </si>
  <si>
    <t>NA20502</t>
  </si>
  <si>
    <t>TSI</t>
  </si>
  <si>
    <t>NA20503</t>
  </si>
  <si>
    <t>NA20504</t>
  </si>
  <si>
    <t>NA20505</t>
  </si>
  <si>
    <t>NA20506</t>
  </si>
  <si>
    <t>NA20507</t>
  </si>
  <si>
    <t>NA20508</t>
  </si>
  <si>
    <t>NA20514</t>
  </si>
  <si>
    <t>NA20517</t>
  </si>
  <si>
    <t>NA20522</t>
  </si>
  <si>
    <t>NA20529</t>
  </si>
  <si>
    <t>NA20530</t>
  </si>
  <si>
    <t>NA20531</t>
  </si>
  <si>
    <t>NA20533</t>
  </si>
  <si>
    <t>NA20535</t>
  </si>
  <si>
    <t>NA20540</t>
  </si>
  <si>
    <t>NA20541</t>
  </si>
  <si>
    <t>NA20542</t>
  </si>
  <si>
    <t>NA20582</t>
  </si>
  <si>
    <t>NA20585</t>
  </si>
  <si>
    <t>NA20587</t>
  </si>
  <si>
    <t>NA20589</t>
  </si>
  <si>
    <t>NA20753</t>
  </si>
  <si>
    <t>NA20756</t>
  </si>
  <si>
    <t>NA20757</t>
  </si>
  <si>
    <t>NA20760</t>
  </si>
  <si>
    <t>NA20761</t>
  </si>
  <si>
    <t>NA20764</t>
  </si>
  <si>
    <t>NA20766</t>
  </si>
  <si>
    <t>NA20768</t>
  </si>
  <si>
    <t>NA20769</t>
  </si>
  <si>
    <t>NA20771</t>
  </si>
  <si>
    <t>NA20772</t>
  </si>
  <si>
    <t>NA20773</t>
  </si>
  <si>
    <t>NA20774</t>
  </si>
  <si>
    <t>NA20775</t>
  </si>
  <si>
    <t>NA20790</t>
  </si>
  <si>
    <t>NA20795</t>
  </si>
  <si>
    <t>NA20797</t>
  </si>
  <si>
    <t>NA20799</t>
  </si>
  <si>
    <t>NA20800</t>
  </si>
  <si>
    <t>NA20802</t>
  </si>
  <si>
    <t>NA20804</t>
  </si>
  <si>
    <t>NA20807</t>
  </si>
  <si>
    <t>NA20808</t>
  </si>
  <si>
    <t>NA20813</t>
  </si>
  <si>
    <t>NA20818</t>
  </si>
  <si>
    <t>NA20819</t>
  </si>
  <si>
    <t>NA20821</t>
  </si>
  <si>
    <t>NA20822</t>
  </si>
  <si>
    <t>NA20826</t>
  </si>
  <si>
    <t>NA20828</t>
  </si>
  <si>
    <t>NA20832</t>
  </si>
  <si>
    <t>HG02491</t>
  </si>
  <si>
    <t>PJL</t>
  </si>
  <si>
    <t>SAS</t>
  </si>
  <si>
    <t>HG02494</t>
  </si>
  <si>
    <t>HG02601</t>
  </si>
  <si>
    <t>HG02652</t>
  </si>
  <si>
    <t>HG02661</t>
  </si>
  <si>
    <t>HG02688</t>
  </si>
  <si>
    <t>HG02697</t>
  </si>
  <si>
    <t>HG02725</t>
  </si>
  <si>
    <t>HG02728</t>
  </si>
  <si>
    <t>HG02731</t>
  </si>
  <si>
    <t>HG02737</t>
  </si>
  <si>
    <t>HG02775</t>
  </si>
  <si>
    <t>HG02778</t>
  </si>
  <si>
    <t>HG02784</t>
  </si>
  <si>
    <t>HG02787</t>
  </si>
  <si>
    <t>HG02790</t>
  </si>
  <si>
    <t>HG02793</t>
  </si>
  <si>
    <t>HG03007</t>
  </si>
  <si>
    <t>BEB</t>
  </si>
  <si>
    <t>HG03016</t>
  </si>
  <si>
    <t>HG03235</t>
  </si>
  <si>
    <t>HG03238</t>
  </si>
  <si>
    <t>HG03488</t>
  </si>
  <si>
    <t>HG03491</t>
  </si>
  <si>
    <t>HG03589</t>
  </si>
  <si>
    <t>HG03595</t>
  </si>
  <si>
    <t>HG03598</t>
  </si>
  <si>
    <t>HG03604</t>
  </si>
  <si>
    <t>HG03607</t>
  </si>
  <si>
    <t>HG03611</t>
  </si>
  <si>
    <t>HG03616</t>
  </si>
  <si>
    <t>HG03631</t>
  </si>
  <si>
    <t>HG03634</t>
  </si>
  <si>
    <t>HG03640</t>
  </si>
  <si>
    <t>HG03642</t>
  </si>
  <si>
    <t>STU</t>
  </si>
  <si>
    <t>HG03643</t>
  </si>
  <si>
    <t>HG03645</t>
  </si>
  <si>
    <t>HG03653</t>
  </si>
  <si>
    <t>HG03668</t>
  </si>
  <si>
    <t>HG03673</t>
  </si>
  <si>
    <t>HG03684</t>
  </si>
  <si>
    <t>HG03689</t>
  </si>
  <si>
    <t>HG03692</t>
  </si>
  <si>
    <t>HG03698</t>
  </si>
  <si>
    <t>HG03703</t>
  </si>
  <si>
    <t>HG03706</t>
  </si>
  <si>
    <t>HG03709</t>
  </si>
  <si>
    <t>HG03714</t>
  </si>
  <si>
    <t>ITU</t>
  </si>
  <si>
    <t>HG03717</t>
  </si>
  <si>
    <t>HG03730</t>
  </si>
  <si>
    <t>HG03731</t>
  </si>
  <si>
    <t>HG03736</t>
  </si>
  <si>
    <t>HG03757</t>
  </si>
  <si>
    <t>HG03760</t>
  </si>
  <si>
    <t>HG03762</t>
  </si>
  <si>
    <t>HG03765</t>
  </si>
  <si>
    <t>HG03770</t>
  </si>
  <si>
    <t>HG03772</t>
  </si>
  <si>
    <t>HG03774</t>
  </si>
  <si>
    <t>HG03780</t>
  </si>
  <si>
    <t>HG03781</t>
  </si>
  <si>
    <t>HG03782</t>
  </si>
  <si>
    <t>HG03787</t>
  </si>
  <si>
    <t>HG03789</t>
  </si>
  <si>
    <t>HG03793</t>
  </si>
  <si>
    <t>HG03796</t>
  </si>
  <si>
    <t>HG03802</t>
  </si>
  <si>
    <t>HG03805</t>
  </si>
  <si>
    <t>HG03808</t>
  </si>
  <si>
    <t>HG03814</t>
  </si>
  <si>
    <t>HG03817</t>
  </si>
  <si>
    <t>HG03823</t>
  </si>
  <si>
    <t>HG03826</t>
  </si>
  <si>
    <t>HG03829</t>
  </si>
  <si>
    <t>HG03832</t>
  </si>
  <si>
    <t>HG03849</t>
  </si>
  <si>
    <t>HG03857</t>
  </si>
  <si>
    <t>HG03861</t>
  </si>
  <si>
    <t>HG03863</t>
  </si>
  <si>
    <t>HG03868</t>
  </si>
  <si>
    <t>HG03874</t>
  </si>
  <si>
    <t>HG03882</t>
  </si>
  <si>
    <t>HG03886</t>
  </si>
  <si>
    <t>HG03888</t>
  </si>
  <si>
    <t>HG03897</t>
  </si>
  <si>
    <t>HG03907</t>
  </si>
  <si>
    <t>HG03910</t>
  </si>
  <si>
    <t>HG03913</t>
  </si>
  <si>
    <t>HG03916</t>
  </si>
  <si>
    <t>HG03919</t>
  </si>
  <si>
    <t>HG03922</t>
  </si>
  <si>
    <t>HG03925</t>
  </si>
  <si>
    <t>HG03928</t>
  </si>
  <si>
    <t>HG03931</t>
  </si>
  <si>
    <t>HG03934</t>
  </si>
  <si>
    <t>HG03937</t>
  </si>
  <si>
    <t>HG03940</t>
  </si>
  <si>
    <t>HG03945</t>
  </si>
  <si>
    <t>HG03947</t>
  </si>
  <si>
    <t>HG03949</t>
  </si>
  <si>
    <t>HG03951</t>
  </si>
  <si>
    <t>HG03968</t>
  </si>
  <si>
    <t>HG03973</t>
  </si>
  <si>
    <t>HG03977</t>
  </si>
  <si>
    <t>HG03986</t>
  </si>
  <si>
    <t>HG03989</t>
  </si>
  <si>
    <t>HG04001</t>
  </si>
  <si>
    <t>HG04014</t>
  </si>
  <si>
    <t>HG04018</t>
  </si>
  <si>
    <t>HG04025</t>
  </si>
  <si>
    <t>HG04026</t>
  </si>
  <si>
    <t>HG04042</t>
  </si>
  <si>
    <t>HG04047</t>
  </si>
  <si>
    <t>HG04059</t>
  </si>
  <si>
    <t>HG04062</t>
  </si>
  <si>
    <t>HG04063</t>
  </si>
  <si>
    <t>HG04075</t>
  </si>
  <si>
    <t>HG04076</t>
  </si>
  <si>
    <t>HG04090</t>
  </si>
  <si>
    <t>HG04099</t>
  </si>
  <si>
    <t>HG04118</t>
  </si>
  <si>
    <t>HG04141</t>
  </si>
  <si>
    <t>HG04144</t>
  </si>
  <si>
    <t>HG04153</t>
  </si>
  <si>
    <t>HG04156</t>
  </si>
  <si>
    <t>HG04159</t>
  </si>
  <si>
    <t>HG04171</t>
  </si>
  <si>
    <t>HG04177</t>
  </si>
  <si>
    <t>HG04180</t>
  </si>
  <si>
    <t>HG04183</t>
  </si>
  <si>
    <t>HG04186</t>
  </si>
  <si>
    <t>HG04189</t>
  </si>
  <si>
    <t>HG04195</t>
  </si>
  <si>
    <t>HG04200</t>
  </si>
  <si>
    <t>HG04202</t>
  </si>
  <si>
    <t>HG04212</t>
  </si>
  <si>
    <t>HG04214</t>
  </si>
  <si>
    <t>HG04216</t>
  </si>
  <si>
    <t>HG04227</t>
  </si>
  <si>
    <t>NA20847</t>
  </si>
  <si>
    <t>GIH</t>
  </si>
  <si>
    <t>NA20849</t>
  </si>
  <si>
    <t>NA20851</t>
  </si>
  <si>
    <t>NA20853</t>
  </si>
  <si>
    <t>NA20854</t>
  </si>
  <si>
    <t>NA20856</t>
  </si>
  <si>
    <t>NA20859</t>
  </si>
  <si>
    <t>NA20862</t>
  </si>
  <si>
    <t>NA20868</t>
  </si>
  <si>
    <t>NA20869</t>
  </si>
  <si>
    <t>NA20872</t>
  </si>
  <si>
    <t>NA20874</t>
  </si>
  <si>
    <t>NA20875</t>
  </si>
  <si>
    <t>NA20876</t>
  </si>
  <si>
    <t>NA20877</t>
  </si>
  <si>
    <t>NA20878</t>
  </si>
  <si>
    <t>NA20881</t>
  </si>
  <si>
    <t>NA20882</t>
  </si>
  <si>
    <t>NA20888</t>
  </si>
  <si>
    <t>NA20892</t>
  </si>
  <si>
    <t>NA20894</t>
  </si>
  <si>
    <t>NA20896</t>
  </si>
  <si>
    <t>NA20899</t>
  </si>
  <si>
    <t>NA20902</t>
  </si>
  <si>
    <t>NA20906</t>
  </si>
  <si>
    <t>NA20908</t>
  </si>
  <si>
    <t>NA20910</t>
  </si>
  <si>
    <t>NA21086</t>
  </si>
  <si>
    <t>NA21088</t>
  </si>
  <si>
    <t>NA21089</t>
  </si>
  <si>
    <t>NA21097</t>
  </si>
  <si>
    <t>NA21101</t>
  </si>
  <si>
    <t>NA21102</t>
  </si>
  <si>
    <t>NA21103</t>
  </si>
  <si>
    <t>NA21106</t>
  </si>
  <si>
    <t>NA21108</t>
  </si>
  <si>
    <t>NA21110</t>
  </si>
  <si>
    <t>NA21120</t>
  </si>
  <si>
    <t>NA21122</t>
  </si>
  <si>
    <t>NA21125</t>
  </si>
  <si>
    <t>NA21137</t>
  </si>
  <si>
    <t>NA21141</t>
  </si>
  <si>
    <t>NA21143</t>
  </si>
  <si>
    <t>NA21144</t>
  </si>
  <si>
    <t>HG01879</t>
  </si>
  <si>
    <t>male</t>
  </si>
  <si>
    <t>HG01882</t>
  </si>
  <si>
    <t>HG01885</t>
  </si>
  <si>
    <t>HG01890</t>
  </si>
  <si>
    <t>HG01912</t>
  </si>
  <si>
    <t>HG01914</t>
  </si>
  <si>
    <t>HG01986</t>
  </si>
  <si>
    <t>HG01988</t>
  </si>
  <si>
    <t>HG01990</t>
  </si>
  <si>
    <t>HG02009</t>
  </si>
  <si>
    <t>HG02013</t>
  </si>
  <si>
    <t>HG02014</t>
  </si>
  <si>
    <t>HG02051</t>
  </si>
  <si>
    <t>HG02053</t>
  </si>
  <si>
    <t>HG02107</t>
  </si>
  <si>
    <t>HG02143</t>
  </si>
  <si>
    <t>HG02255</t>
  </si>
  <si>
    <t>HG02281</t>
  </si>
  <si>
    <t>HG02284</t>
  </si>
  <si>
    <t>HG02307</t>
  </si>
  <si>
    <t>HG02314</t>
  </si>
  <si>
    <t>HG02317</t>
  </si>
  <si>
    <t>HG02323</t>
  </si>
  <si>
    <t>HG02330</t>
  </si>
  <si>
    <t>HG02332</t>
  </si>
  <si>
    <t>HG02334</t>
  </si>
  <si>
    <t>HG02343</t>
  </si>
  <si>
    <t>HG02420</t>
  </si>
  <si>
    <t>HG02433</t>
  </si>
  <si>
    <t>HG02439</t>
  </si>
  <si>
    <t>HG02442</t>
  </si>
  <si>
    <t>HG02445</t>
  </si>
  <si>
    <t>HG02449</t>
  </si>
  <si>
    <t>HG02455</t>
  </si>
  <si>
    <t>HG02461</t>
  </si>
  <si>
    <t>HG02470</t>
  </si>
  <si>
    <t>HG02481</t>
  </si>
  <si>
    <t>HG02484</t>
  </si>
  <si>
    <t>HG02489</t>
  </si>
  <si>
    <t>HG02496</t>
  </si>
  <si>
    <t>HG02501</t>
  </si>
  <si>
    <t>HG02536</t>
  </si>
  <si>
    <t>HG02541</t>
  </si>
  <si>
    <t>HG02545</t>
  </si>
  <si>
    <t>HG02554</t>
  </si>
  <si>
    <t>HG02557</t>
  </si>
  <si>
    <t>HG02570</t>
  </si>
  <si>
    <t>HG02573</t>
  </si>
  <si>
    <t>HG02582</t>
  </si>
  <si>
    <t>HG02585</t>
  </si>
  <si>
    <t>HG02588</t>
  </si>
  <si>
    <t>HG02594</t>
  </si>
  <si>
    <t>HG02613</t>
  </si>
  <si>
    <t>HG02620</t>
  </si>
  <si>
    <t>HG02623</t>
  </si>
  <si>
    <t>HG02628</t>
  </si>
  <si>
    <t>HG02634</t>
  </si>
  <si>
    <t>HG02642</t>
  </si>
  <si>
    <t>HG02645</t>
  </si>
  <si>
    <t>HG02666</t>
  </si>
  <si>
    <t>HG02675</t>
  </si>
  <si>
    <t>HG02702</t>
  </si>
  <si>
    <t>HG02715</t>
  </si>
  <si>
    <t>HG02721</t>
  </si>
  <si>
    <t>HG02756</t>
  </si>
  <si>
    <t>HG02768</t>
  </si>
  <si>
    <t>HG02771</t>
  </si>
  <si>
    <t>HG02798</t>
  </si>
  <si>
    <t>HG02804</t>
  </si>
  <si>
    <t>HG02807</t>
  </si>
  <si>
    <t>HG02813</t>
  </si>
  <si>
    <t>HG02816</t>
  </si>
  <si>
    <t>HG02819</t>
  </si>
  <si>
    <t>HG02836</t>
  </si>
  <si>
    <t>HG02839</t>
  </si>
  <si>
    <t>HG02851</t>
  </si>
  <si>
    <t>HG02854</t>
  </si>
  <si>
    <t>HG02860</t>
  </si>
  <si>
    <t>HG02878</t>
  </si>
  <si>
    <t>HG02884</t>
  </si>
  <si>
    <t>HG02887</t>
  </si>
  <si>
    <t>HG02890</t>
  </si>
  <si>
    <t>HG02923</t>
  </si>
  <si>
    <t>HG02938</t>
  </si>
  <si>
    <t>HG02941</t>
  </si>
  <si>
    <t>HG02944</t>
  </si>
  <si>
    <t>HG02947</t>
  </si>
  <si>
    <t>HG02953</t>
  </si>
  <si>
    <t>HG02968</t>
  </si>
  <si>
    <t>HG02971</t>
  </si>
  <si>
    <t>HG02977</t>
  </si>
  <si>
    <t>HG02981</t>
  </si>
  <si>
    <t>HG02982</t>
  </si>
  <si>
    <t>HG03024</t>
  </si>
  <si>
    <t>HG03027</t>
  </si>
  <si>
    <t>HG03039</t>
  </si>
  <si>
    <t>HG03045</t>
  </si>
  <si>
    <t>HG03048</t>
  </si>
  <si>
    <t>HG03057</t>
  </si>
  <si>
    <t>HG03060</t>
  </si>
  <si>
    <t>HG03063</t>
  </si>
  <si>
    <t>HG03066</t>
  </si>
  <si>
    <t>HG03069</t>
  </si>
  <si>
    <t>HG03072</t>
  </si>
  <si>
    <t>HG03074</t>
  </si>
  <si>
    <t>HG03077</t>
  </si>
  <si>
    <t>HG03078</t>
  </si>
  <si>
    <t>HG03081</t>
  </si>
  <si>
    <t>HG03084</t>
  </si>
  <si>
    <t>HG03096</t>
  </si>
  <si>
    <t>HG03100</t>
  </si>
  <si>
    <t>HG03103</t>
  </si>
  <si>
    <t>HG03109</t>
  </si>
  <si>
    <t>HG03112</t>
  </si>
  <si>
    <t>HG03115</t>
  </si>
  <si>
    <t>HG03118</t>
  </si>
  <si>
    <t>HG03120</t>
  </si>
  <si>
    <t>HG03124</t>
  </si>
  <si>
    <t>HG03127</t>
  </si>
  <si>
    <t>HG03130</t>
  </si>
  <si>
    <t>HG03133</t>
  </si>
  <si>
    <t>HG03136</t>
  </si>
  <si>
    <t>HG03139</t>
  </si>
  <si>
    <t>HG03157</t>
  </si>
  <si>
    <t>HG03160</t>
  </si>
  <si>
    <t>HG03163</t>
  </si>
  <si>
    <t>HG03169</t>
  </si>
  <si>
    <t>HG03172</t>
  </si>
  <si>
    <t>HG03175</t>
  </si>
  <si>
    <t>HG03193</t>
  </si>
  <si>
    <t>HG03196</t>
  </si>
  <si>
    <t>HG03199</t>
  </si>
  <si>
    <t>HG03202</t>
  </si>
  <si>
    <t>HG03209</t>
  </si>
  <si>
    <t>HG03224</t>
  </si>
  <si>
    <t>HG03225</t>
  </si>
  <si>
    <t>HG03240</t>
  </si>
  <si>
    <t>HG03246</t>
  </si>
  <si>
    <t>HG03258</t>
  </si>
  <si>
    <t>HG03265</t>
  </si>
  <si>
    <t>HG03268</t>
  </si>
  <si>
    <t>HG03295</t>
  </si>
  <si>
    <t>HG03298</t>
  </si>
  <si>
    <t>HG03304</t>
  </si>
  <si>
    <t>HG03311</t>
  </si>
  <si>
    <t>HG03313</t>
  </si>
  <si>
    <t>HG03343</t>
  </si>
  <si>
    <t>HG03370</t>
  </si>
  <si>
    <t>HG03376</t>
  </si>
  <si>
    <t>HG03382</t>
  </si>
  <si>
    <t>HG03385</t>
  </si>
  <si>
    <t>HG03388</t>
  </si>
  <si>
    <t>HG03391</t>
  </si>
  <si>
    <t>HG03394</t>
  </si>
  <si>
    <t>HG03397</t>
  </si>
  <si>
    <t>HG03432</t>
  </si>
  <si>
    <t>HG03433</t>
  </si>
  <si>
    <t>HG03436</t>
  </si>
  <si>
    <t>HG03439</t>
  </si>
  <si>
    <t>HG03442</t>
  </si>
  <si>
    <t>HG03445</t>
  </si>
  <si>
    <t>HG03451</t>
  </si>
  <si>
    <t>HG03457</t>
  </si>
  <si>
    <t>HG03460</t>
  </si>
  <si>
    <t>HG03469</t>
  </si>
  <si>
    <t>HG03472</t>
  </si>
  <si>
    <t>HG03515</t>
  </si>
  <si>
    <t>HG03518</t>
  </si>
  <si>
    <t>HG03538</t>
  </si>
  <si>
    <t>HG03547</t>
  </si>
  <si>
    <t>HG03556</t>
  </si>
  <si>
    <t>HG03559</t>
  </si>
  <si>
    <t>HG03565</t>
  </si>
  <si>
    <t>HG03571</t>
  </si>
  <si>
    <t>HG03577</t>
  </si>
  <si>
    <t>NA18486</t>
  </si>
  <si>
    <t>NA18498</t>
  </si>
  <si>
    <t>NA18501</t>
  </si>
  <si>
    <t>NA18504</t>
  </si>
  <si>
    <t>NA18507</t>
  </si>
  <si>
    <t>NA18510</t>
  </si>
  <si>
    <t>NA18516</t>
  </si>
  <si>
    <t>NA18519</t>
  </si>
  <si>
    <t>NA18522</t>
  </si>
  <si>
    <t>NA18853</t>
  </si>
  <si>
    <t>NA18856</t>
  </si>
  <si>
    <t>NA18865</t>
  </si>
  <si>
    <t>NA18868</t>
  </si>
  <si>
    <t>NA18871</t>
  </si>
  <si>
    <t>NA18874</t>
  </si>
  <si>
    <t>NA18877</t>
  </si>
  <si>
    <t>NA18879</t>
  </si>
  <si>
    <t>NA18908</t>
  </si>
  <si>
    <t>NA18910</t>
  </si>
  <si>
    <t>NA18915</t>
  </si>
  <si>
    <t>NA18917</t>
  </si>
  <si>
    <t>NA18923</t>
  </si>
  <si>
    <t>NA18934</t>
  </si>
  <si>
    <t>NA19020</t>
  </si>
  <si>
    <t>NA19025</t>
  </si>
  <si>
    <t>NA19027</t>
  </si>
  <si>
    <t>NA19028</t>
  </si>
  <si>
    <t>NA19031</t>
  </si>
  <si>
    <t>NA19035</t>
  </si>
  <si>
    <t>NA19041</t>
  </si>
  <si>
    <t>NA19043</t>
  </si>
  <si>
    <t>NA19092</t>
  </si>
  <si>
    <t>NA19096</t>
  </si>
  <si>
    <t>NA19098</t>
  </si>
  <si>
    <t>NA19107</t>
  </si>
  <si>
    <t>NA19113</t>
  </si>
  <si>
    <t>NA19117</t>
  </si>
  <si>
    <t>NA19119</t>
  </si>
  <si>
    <t>NA19121</t>
  </si>
  <si>
    <t>NA19130</t>
  </si>
  <si>
    <t>NA19138</t>
  </si>
  <si>
    <t>NA19141</t>
  </si>
  <si>
    <t>NA19144</t>
  </si>
  <si>
    <t>NA19146</t>
  </si>
  <si>
    <t>NA19153</t>
  </si>
  <si>
    <t>NA19160</t>
  </si>
  <si>
    <t>NA19171</t>
  </si>
  <si>
    <t>NA19175</t>
  </si>
  <si>
    <t>NA19184</t>
  </si>
  <si>
    <t>NA19189</t>
  </si>
  <si>
    <t>NA19198</t>
  </si>
  <si>
    <t>NA19200</t>
  </si>
  <si>
    <t>NA19207</t>
  </si>
  <si>
    <t>NA19210</t>
  </si>
  <si>
    <t>NA19213</t>
  </si>
  <si>
    <t>NA19223</t>
  </si>
  <si>
    <t>NA19236</t>
  </si>
  <si>
    <t>NA19239</t>
  </si>
  <si>
    <t>NA19248</t>
  </si>
  <si>
    <t>NA19256</t>
  </si>
  <si>
    <t>NA19308</t>
  </si>
  <si>
    <t>NA19309</t>
  </si>
  <si>
    <t>NA19312</t>
  </si>
  <si>
    <t>NA19319</t>
  </si>
  <si>
    <t>NA19334</t>
  </si>
  <si>
    <t>NA19346</t>
  </si>
  <si>
    <t>NA19360</t>
  </si>
  <si>
    <t>NA19372</t>
  </si>
  <si>
    <t>NA19374</t>
  </si>
  <si>
    <t>NA19380</t>
  </si>
  <si>
    <t>NA19383</t>
  </si>
  <si>
    <t>NA19393</t>
  </si>
  <si>
    <t>NA19394</t>
  </si>
  <si>
    <t>NA19397</t>
  </si>
  <si>
    <t>NA19428</t>
  </si>
  <si>
    <t>NA19429</t>
  </si>
  <si>
    <t>NA19443</t>
  </si>
  <si>
    <t>NA19448</t>
  </si>
  <si>
    <t>NA19454</t>
  </si>
  <si>
    <t>NA19455</t>
  </si>
  <si>
    <t>NA19700</t>
  </si>
  <si>
    <t>NA19711</t>
  </si>
  <si>
    <t>NA19818</t>
  </si>
  <si>
    <t>NA19834</t>
  </si>
  <si>
    <t>NA19900</t>
  </si>
  <si>
    <t>NA19908</t>
  </si>
  <si>
    <t>NA19916</t>
  </si>
  <si>
    <t>NA19922</t>
  </si>
  <si>
    <t>NA19982</t>
  </si>
  <si>
    <t>NA19984</t>
  </si>
  <si>
    <t>NA20126</t>
  </si>
  <si>
    <t>NA20278</t>
  </si>
  <si>
    <t>NA20291</t>
  </si>
  <si>
    <t>NA20298</t>
  </si>
  <si>
    <t>NA20342</t>
  </si>
  <si>
    <t>NA20346</t>
  </si>
  <si>
    <t>NA20348</t>
  </si>
  <si>
    <t>NA20351</t>
  </si>
  <si>
    <t>NA20356</t>
  </si>
  <si>
    <t>HG00553</t>
  </si>
  <si>
    <t>HG00637</t>
  </si>
  <si>
    <t>HG00640</t>
  </si>
  <si>
    <t>HG00731</t>
  </si>
  <si>
    <t>HG00736</t>
  </si>
  <si>
    <t>HG00739</t>
  </si>
  <si>
    <t>HG00742</t>
  </si>
  <si>
    <t>HG01047</t>
  </si>
  <si>
    <t>HG01048</t>
  </si>
  <si>
    <t>HG01051</t>
  </si>
  <si>
    <t>HG01054</t>
  </si>
  <si>
    <t>HG01060</t>
  </si>
  <si>
    <t>HG01063</t>
  </si>
  <si>
    <t>HG01066</t>
  </si>
  <si>
    <t>HG01069</t>
  </si>
  <si>
    <t>HG01072</t>
  </si>
  <si>
    <t>HG01075</t>
  </si>
  <si>
    <t>HG01079</t>
  </si>
  <si>
    <t>HG01082</t>
  </si>
  <si>
    <t>HG01085</t>
  </si>
  <si>
    <t>HG01088</t>
  </si>
  <si>
    <t>HG01094</t>
  </si>
  <si>
    <t>HG01097</t>
  </si>
  <si>
    <t>HG01101</t>
  </si>
  <si>
    <t>HG01104</t>
  </si>
  <si>
    <t>HG01107</t>
  </si>
  <si>
    <t>HG01110</t>
  </si>
  <si>
    <t>HG01121</t>
  </si>
  <si>
    <t>HG01124</t>
  </si>
  <si>
    <t>HG01130</t>
  </si>
  <si>
    <t>HG01133</t>
  </si>
  <si>
    <t>HG01136</t>
  </si>
  <si>
    <t>HG01139</t>
  </si>
  <si>
    <t>HG01142</t>
  </si>
  <si>
    <t>HG01161</t>
  </si>
  <si>
    <t>HG01164</t>
  </si>
  <si>
    <t>HG01167</t>
  </si>
  <si>
    <t>HG01170</t>
  </si>
  <si>
    <t>HG01173</t>
  </si>
  <si>
    <t>HG01176</t>
  </si>
  <si>
    <t>HG01182</t>
  </si>
  <si>
    <t>HG01187</t>
  </si>
  <si>
    <t>HG01190</t>
  </si>
  <si>
    <t>HG01197</t>
  </si>
  <si>
    <t>HG01200</t>
  </si>
  <si>
    <t>HG01204</t>
  </si>
  <si>
    <t>HG01247</t>
  </si>
  <si>
    <t>HG01250</t>
  </si>
  <si>
    <t>HG01253</t>
  </si>
  <si>
    <t>HG01256</t>
  </si>
  <si>
    <t>HG01271</t>
  </si>
  <si>
    <t>HG01277</t>
  </si>
  <si>
    <t>HG01280</t>
  </si>
  <si>
    <t>HG01286</t>
  </si>
  <si>
    <t>HG01302</t>
  </si>
  <si>
    <t>HG01305</t>
  </si>
  <si>
    <t>HG01308</t>
  </si>
  <si>
    <t>HG01311</t>
  </si>
  <si>
    <t>HG01325</t>
  </si>
  <si>
    <t>HG01341</t>
  </si>
  <si>
    <t>HG01344</t>
  </si>
  <si>
    <t>HG01350</t>
  </si>
  <si>
    <t>HG01353</t>
  </si>
  <si>
    <t>HG01356</t>
  </si>
  <si>
    <t>HG01359</t>
  </si>
  <si>
    <t>HG01362</t>
  </si>
  <si>
    <t>HG01365</t>
  </si>
  <si>
    <t>HG01374</t>
  </si>
  <si>
    <t>HG01377</t>
  </si>
  <si>
    <t>HG01383</t>
  </si>
  <si>
    <t>HG01392</t>
  </si>
  <si>
    <t>HG01395</t>
  </si>
  <si>
    <t>HG01398</t>
  </si>
  <si>
    <t>HG01402</t>
  </si>
  <si>
    <t>HG01405</t>
  </si>
  <si>
    <t>HG01412</t>
  </si>
  <si>
    <t>HG01413</t>
  </si>
  <si>
    <t>HG01431</t>
  </si>
  <si>
    <t>HG01437</t>
  </si>
  <si>
    <t>HG01440</t>
  </si>
  <si>
    <t>HG01443</t>
  </si>
  <si>
    <t>HG01455</t>
  </si>
  <si>
    <t>HG01461</t>
  </si>
  <si>
    <t>HG01464</t>
  </si>
  <si>
    <t>HG01479</t>
  </si>
  <si>
    <t>HG01485</t>
  </si>
  <si>
    <t>HG01488</t>
  </si>
  <si>
    <t>HG01494</t>
  </si>
  <si>
    <t>HG01497</t>
  </si>
  <si>
    <t>HG01550</t>
  </si>
  <si>
    <t>HG01556</t>
  </si>
  <si>
    <t>HG01565</t>
  </si>
  <si>
    <t>HG01571</t>
  </si>
  <si>
    <t>HG01577</t>
  </si>
  <si>
    <t>HG01892</t>
  </si>
  <si>
    <t>HG01917</t>
  </si>
  <si>
    <t>HG01920</t>
  </si>
  <si>
    <t>HG01923</t>
  </si>
  <si>
    <t>HG01932</t>
  </si>
  <si>
    <t>HG01935</t>
  </si>
  <si>
    <t>HG01941</t>
  </si>
  <si>
    <t>HG01944</t>
  </si>
  <si>
    <t>HG01947</t>
  </si>
  <si>
    <t>HG01950</t>
  </si>
  <si>
    <t>HG01953</t>
  </si>
  <si>
    <t>HG01961</t>
  </si>
  <si>
    <t>HG01967</t>
  </si>
  <si>
    <t>HG01974</t>
  </si>
  <si>
    <t>HG01977</t>
  </si>
  <si>
    <t>HG01979</t>
  </si>
  <si>
    <t>HG01982</t>
  </si>
  <si>
    <t>HG01991</t>
  </si>
  <si>
    <t>HG02002</t>
  </si>
  <si>
    <t>HG02008</t>
  </si>
  <si>
    <t>HG02090</t>
  </si>
  <si>
    <t>HG02104</t>
  </si>
  <si>
    <t>HG02146</t>
  </si>
  <si>
    <t>HG02253</t>
  </si>
  <si>
    <t>HG02259</t>
  </si>
  <si>
    <t>HG02262</t>
  </si>
  <si>
    <t>HG02265</t>
  </si>
  <si>
    <t>HG02274</t>
  </si>
  <si>
    <t>HG02277</t>
  </si>
  <si>
    <t>HG02285</t>
  </si>
  <si>
    <t>HG02291</t>
  </si>
  <si>
    <t>HG02299</t>
  </si>
  <si>
    <t>HG02304</t>
  </si>
  <si>
    <t>NA19649</t>
  </si>
  <si>
    <t>NA19652</t>
  </si>
  <si>
    <t>NA19655</t>
  </si>
  <si>
    <t>NA19658</t>
  </si>
  <si>
    <t>NA19664</t>
  </si>
  <si>
    <t>NA19670</t>
  </si>
  <si>
    <t>NA19676</t>
  </si>
  <si>
    <t>NA19682</t>
  </si>
  <si>
    <t>NA19717</t>
  </si>
  <si>
    <t>NA19720</t>
  </si>
  <si>
    <t>NA19723</t>
  </si>
  <si>
    <t>NA19726</t>
  </si>
  <si>
    <t>NA19735</t>
  </si>
  <si>
    <t>NA19741</t>
  </si>
  <si>
    <t>NA19747</t>
  </si>
  <si>
    <t>NA19750</t>
  </si>
  <si>
    <t>NA19756</t>
  </si>
  <si>
    <t>NA19759</t>
  </si>
  <si>
    <t>NA19762</t>
  </si>
  <si>
    <t>NA19771</t>
  </si>
  <si>
    <t>NA19774</t>
  </si>
  <si>
    <t>NA19777</t>
  </si>
  <si>
    <t>NA19780</t>
  </si>
  <si>
    <t>NA19783</t>
  </si>
  <si>
    <t>NA19786</t>
  </si>
  <si>
    <t>NA19789</t>
  </si>
  <si>
    <t>NA19792</t>
  </si>
  <si>
    <t>NA19795</t>
  </si>
  <si>
    <t>HG00403</t>
  </si>
  <si>
    <t>HG00406</t>
  </si>
  <si>
    <t>HG00409</t>
  </si>
  <si>
    <t>HG00421</t>
  </si>
  <si>
    <t>HG00436</t>
  </si>
  <si>
    <t>HG00442</t>
  </si>
  <si>
    <t>HG00445</t>
  </si>
  <si>
    <t>HG00448</t>
  </si>
  <si>
    <t>HG00451</t>
  </si>
  <si>
    <t>HG00457</t>
  </si>
  <si>
    <t>HG00463</t>
  </si>
  <si>
    <t>HG00472</t>
  </si>
  <si>
    <t>HG00478</t>
  </si>
  <si>
    <t>HG00524</t>
  </si>
  <si>
    <t>HG00530</t>
  </si>
  <si>
    <t>HG00533</t>
  </si>
  <si>
    <t>HG00536</t>
  </si>
  <si>
    <t>HG00542</t>
  </si>
  <si>
    <t>HG00556</t>
  </si>
  <si>
    <t>HG00559</t>
  </si>
  <si>
    <t>HG00565</t>
  </si>
  <si>
    <t>HG00580</t>
  </si>
  <si>
    <t>HG00583</t>
  </si>
  <si>
    <t>HG00589</t>
  </si>
  <si>
    <t>HG00592</t>
  </si>
  <si>
    <t>HG00598</t>
  </si>
  <si>
    <t>HG00607</t>
  </si>
  <si>
    <t>HG00610</t>
  </si>
  <si>
    <t>HG00613</t>
  </si>
  <si>
    <t>HG00619</t>
  </si>
  <si>
    <t>HG00622</t>
  </si>
  <si>
    <t>HG00625</t>
  </si>
  <si>
    <t>HG00628</t>
  </si>
  <si>
    <t>HG00631</t>
  </si>
  <si>
    <t>HG00634</t>
  </si>
  <si>
    <t>HG00650</t>
  </si>
  <si>
    <t>HG00653</t>
  </si>
  <si>
    <t>HG00656</t>
  </si>
  <si>
    <t>HG00662</t>
  </si>
  <si>
    <t>HG00671</t>
  </si>
  <si>
    <t>HG00674</t>
  </si>
  <si>
    <t>HG00683</t>
  </si>
  <si>
    <t>HG00689</t>
  </si>
  <si>
    <t>HG00692</t>
  </si>
  <si>
    <t>HG00701</t>
  </si>
  <si>
    <t>HG00704</t>
  </si>
  <si>
    <t>HG00707</t>
  </si>
  <si>
    <t>HG00728</t>
  </si>
  <si>
    <t>HG00844</t>
  </si>
  <si>
    <t>HG00982</t>
  </si>
  <si>
    <t>HG01028</t>
  </si>
  <si>
    <t>HG01596</t>
  </si>
  <si>
    <t>HG01810</t>
  </si>
  <si>
    <t>HG01811</t>
  </si>
  <si>
    <t>HG01840</t>
  </si>
  <si>
    <t>HG01842</t>
  </si>
  <si>
    <t>HG01844</t>
  </si>
  <si>
    <t>HG01846</t>
  </si>
  <si>
    <t>HG01849</t>
  </si>
  <si>
    <t>HG01852</t>
  </si>
  <si>
    <t>HG01860</t>
  </si>
  <si>
    <t>HG01861</t>
  </si>
  <si>
    <t>HG01864</t>
  </si>
  <si>
    <t>HG01865</t>
  </si>
  <si>
    <t>HG01866</t>
  </si>
  <si>
    <t>HG01867</t>
  </si>
  <si>
    <t>HG01872</t>
  </si>
  <si>
    <t>HG01873</t>
  </si>
  <si>
    <t>HG02017</t>
  </si>
  <si>
    <t>HG02020</t>
  </si>
  <si>
    <t>HG02023</t>
  </si>
  <si>
    <t>HG02026</t>
  </si>
  <si>
    <t>HG02029</t>
  </si>
  <si>
    <t>HG02032</t>
  </si>
  <si>
    <t>HG02035</t>
  </si>
  <si>
    <t>HG02040</t>
  </si>
  <si>
    <t>HG02047</t>
  </si>
  <si>
    <t>HG02050</t>
  </si>
  <si>
    <t>HG02058</t>
  </si>
  <si>
    <t>HG02061</t>
  </si>
  <si>
    <t>HG02064</t>
  </si>
  <si>
    <t>HG02067</t>
  </si>
  <si>
    <t>HG02070</t>
  </si>
  <si>
    <t>HG02073</t>
  </si>
  <si>
    <t>HG02076</t>
  </si>
  <si>
    <t>HG02079</t>
  </si>
  <si>
    <t>HG02082</t>
  </si>
  <si>
    <t>HG02085</t>
  </si>
  <si>
    <t>HG02088</t>
  </si>
  <si>
    <t>HG02116</t>
  </si>
  <si>
    <t>HG02122</t>
  </si>
  <si>
    <t>HG02128</t>
  </si>
  <si>
    <t>HG02131</t>
  </si>
  <si>
    <t>HG02134</t>
  </si>
  <si>
    <t>HG02137</t>
  </si>
  <si>
    <t>HG02138</t>
  </si>
  <si>
    <t>HG02141</t>
  </si>
  <si>
    <t>HG02351</t>
  </si>
  <si>
    <t>HG02355</t>
  </si>
  <si>
    <t>HG02356</t>
  </si>
  <si>
    <t>HG02360</t>
  </si>
  <si>
    <t>HG02364</t>
  </si>
  <si>
    <t>HG02367</t>
  </si>
  <si>
    <t>HG02371</t>
  </si>
  <si>
    <t>HG02373</t>
  </si>
  <si>
    <t>HG02374</t>
  </si>
  <si>
    <t>HG02375</t>
  </si>
  <si>
    <t>HG02382</t>
  </si>
  <si>
    <t>HG02383</t>
  </si>
  <si>
    <t>HG02384</t>
  </si>
  <si>
    <t>HG02385</t>
  </si>
  <si>
    <t>HG02386</t>
  </si>
  <si>
    <t>HG02389</t>
  </si>
  <si>
    <t>HG02390</t>
  </si>
  <si>
    <t>HG02391</t>
  </si>
  <si>
    <t>HG02392</t>
  </si>
  <si>
    <t>HG02394</t>
  </si>
  <si>
    <t>HG02395</t>
  </si>
  <si>
    <t>HG02396</t>
  </si>
  <si>
    <t>HG02397</t>
  </si>
  <si>
    <t>HG02398</t>
  </si>
  <si>
    <t>HG02399</t>
  </si>
  <si>
    <t>HG02401</t>
  </si>
  <si>
    <t>HG02402</t>
  </si>
  <si>
    <t>HG02406</t>
  </si>
  <si>
    <t>HG02407</t>
  </si>
  <si>
    <t>HG02408</t>
  </si>
  <si>
    <t>HG02409</t>
  </si>
  <si>
    <t>HG02410</t>
  </si>
  <si>
    <t>HG02512</t>
  </si>
  <si>
    <t>HG02521</t>
  </si>
  <si>
    <t>NA18530</t>
  </si>
  <si>
    <t>NA18534</t>
  </si>
  <si>
    <t>NA18536</t>
  </si>
  <si>
    <t>NA18543</t>
  </si>
  <si>
    <t>NA18544</t>
  </si>
  <si>
    <t>NA18546</t>
  </si>
  <si>
    <t>NA18548</t>
  </si>
  <si>
    <t>NA18549</t>
  </si>
  <si>
    <t>NA18557</t>
  </si>
  <si>
    <t>NA18558</t>
  </si>
  <si>
    <t>NA18559</t>
  </si>
  <si>
    <t>NA18561</t>
  </si>
  <si>
    <t>NA18562</t>
  </si>
  <si>
    <t>NA18563</t>
  </si>
  <si>
    <t>NA18572</t>
  </si>
  <si>
    <t>NA18603</t>
  </si>
  <si>
    <t>NA18605</t>
  </si>
  <si>
    <t>NA18608</t>
  </si>
  <si>
    <t>NA18609</t>
  </si>
  <si>
    <t>NA18611</t>
  </si>
  <si>
    <t>NA18612</t>
  </si>
  <si>
    <t>NA18613</t>
  </si>
  <si>
    <t>NA18620</t>
  </si>
  <si>
    <t>NA18621</t>
  </si>
  <si>
    <t>NA18622</t>
  </si>
  <si>
    <t>NA18623</t>
  </si>
  <si>
    <t>NA18624</t>
  </si>
  <si>
    <t>NA18629</t>
  </si>
  <si>
    <t>NA18632</t>
  </si>
  <si>
    <t>NA18633</t>
  </si>
  <si>
    <t>NA18635</t>
  </si>
  <si>
    <t>NA18636</t>
  </si>
  <si>
    <t>NA18637</t>
  </si>
  <si>
    <t>NA18638</t>
  </si>
  <si>
    <t>NA18639</t>
  </si>
  <si>
    <t>NA18643</t>
  </si>
  <si>
    <t>NA18645</t>
  </si>
  <si>
    <t>NA18647</t>
  </si>
  <si>
    <t>NA18648</t>
  </si>
  <si>
    <t>NA18740</t>
  </si>
  <si>
    <t>NA18745</t>
  </si>
  <si>
    <t>NA18747</t>
  </si>
  <si>
    <t>NA18748</t>
  </si>
  <si>
    <t>NA18749</t>
  </si>
  <si>
    <t>NA18757</t>
  </si>
  <si>
    <t>NA18940</t>
  </si>
  <si>
    <t>NA18943</t>
  </si>
  <si>
    <t>NA18944</t>
  </si>
  <si>
    <t>NA18945</t>
  </si>
  <si>
    <t>NA18948</t>
  </si>
  <si>
    <t>NA18952</t>
  </si>
  <si>
    <t>NA18953</t>
  </si>
  <si>
    <t>NA18959</t>
  </si>
  <si>
    <t>NA18960</t>
  </si>
  <si>
    <t>NA18961</t>
  </si>
  <si>
    <t>NA18962</t>
  </si>
  <si>
    <t>NA18965</t>
  </si>
  <si>
    <t>NA18966</t>
  </si>
  <si>
    <t>NA18967</t>
  </si>
  <si>
    <t>NA18970</t>
  </si>
  <si>
    <t>NA18971</t>
  </si>
  <si>
    <t>NA18974</t>
  </si>
  <si>
    <t>NA18977</t>
  </si>
  <si>
    <t>NA18982</t>
  </si>
  <si>
    <t>NA18983</t>
  </si>
  <si>
    <t>NA18985</t>
  </si>
  <si>
    <t>NA18986</t>
  </si>
  <si>
    <t>NA18988</t>
  </si>
  <si>
    <t>NA18989</t>
  </si>
  <si>
    <t>NA18990</t>
  </si>
  <si>
    <t>NA18994</t>
  </si>
  <si>
    <t>NA18995</t>
  </si>
  <si>
    <t>NA19000</t>
  </si>
  <si>
    <t>NA19004</t>
  </si>
  <si>
    <t>NA19005</t>
  </si>
  <si>
    <t>NA19006</t>
  </si>
  <si>
    <t>NA19007</t>
  </si>
  <si>
    <t>NA19009</t>
  </si>
  <si>
    <t>NA19055</t>
  </si>
  <si>
    <t>NA19056</t>
  </si>
  <si>
    <t>NA19058</t>
  </si>
  <si>
    <t>NA19060</t>
  </si>
  <si>
    <t>NA19062</t>
  </si>
  <si>
    <t>NA19063</t>
  </si>
  <si>
    <t>NA19066</t>
  </si>
  <si>
    <t>NA19067</t>
  </si>
  <si>
    <t>NA19068</t>
  </si>
  <si>
    <t>NA19070</t>
  </si>
  <si>
    <t>NA19072</t>
  </si>
  <si>
    <t>NA19075</t>
  </si>
  <si>
    <t>NA19076</t>
  </si>
  <si>
    <t>NA19079</t>
  </si>
  <si>
    <t>NA19082</t>
  </si>
  <si>
    <t>NA19083</t>
  </si>
  <si>
    <t>NA19085</t>
  </si>
  <si>
    <t>NA19086</t>
  </si>
  <si>
    <t>NA19088</t>
  </si>
  <si>
    <t>NA19089</t>
  </si>
  <si>
    <t>NA19091</t>
  </si>
  <si>
    <t>HG00096</t>
  </si>
  <si>
    <t>HG00101</t>
  </si>
  <si>
    <t>HG00103</t>
  </si>
  <si>
    <t>HG00105</t>
  </si>
  <si>
    <t>HG00107</t>
  </si>
  <si>
    <t>HG00108</t>
  </si>
  <si>
    <t>HG00109</t>
  </si>
  <si>
    <t>HG00112</t>
  </si>
  <si>
    <t>HG00113</t>
  </si>
  <si>
    <t>HG00114</t>
  </si>
  <si>
    <t>HG00115</t>
  </si>
  <si>
    <t>HG00119</t>
  </si>
  <si>
    <t>HG00126</t>
  </si>
  <si>
    <t>HG00129</t>
  </si>
  <si>
    <t>HG00131</t>
  </si>
  <si>
    <t>HG00136</t>
  </si>
  <si>
    <t>HG00138</t>
  </si>
  <si>
    <t>HG00139</t>
  </si>
  <si>
    <t>HG00140</t>
  </si>
  <si>
    <t>HG00141</t>
  </si>
  <si>
    <t>HG00142</t>
  </si>
  <si>
    <t>HG00143</t>
  </si>
  <si>
    <t>HG00145</t>
  </si>
  <si>
    <t>HG00148</t>
  </si>
  <si>
    <t>HG00149</t>
  </si>
  <si>
    <t>HG00151</t>
  </si>
  <si>
    <t>HG00155</t>
  </si>
  <si>
    <t>HG00157</t>
  </si>
  <si>
    <t>HG00159</t>
  </si>
  <si>
    <t>HG00160</t>
  </si>
  <si>
    <t>HG00181</t>
  </si>
  <si>
    <t>HG00182</t>
  </si>
  <si>
    <t>HG00183</t>
  </si>
  <si>
    <t>HG00185</t>
  </si>
  <si>
    <t>HG00186</t>
  </si>
  <si>
    <t>HG00187</t>
  </si>
  <si>
    <t>HG00188</t>
  </si>
  <si>
    <t>HG00189</t>
  </si>
  <si>
    <t>HG00190</t>
  </si>
  <si>
    <t>HG00234</t>
  </si>
  <si>
    <t>HG00242</t>
  </si>
  <si>
    <t>HG00243</t>
  </si>
  <si>
    <t>HG00244</t>
  </si>
  <si>
    <t>HG00246</t>
  </si>
  <si>
    <t>HG00251</t>
  </si>
  <si>
    <t>HG00252</t>
  </si>
  <si>
    <t>HG00256</t>
  </si>
  <si>
    <t>HG00260</t>
  </si>
  <si>
    <t>HG00264</t>
  </si>
  <si>
    <t>HG00265</t>
  </si>
  <si>
    <t>HG00267</t>
  </si>
  <si>
    <t>HG00271</t>
  </si>
  <si>
    <t>HG00273</t>
  </si>
  <si>
    <t>HG00277</t>
  </si>
  <si>
    <t>HG00278</t>
  </si>
  <si>
    <t>HG00280</t>
  </si>
  <si>
    <t>HG00284</t>
  </si>
  <si>
    <t>HG00290</t>
  </si>
  <si>
    <t>HG00308</t>
  </si>
  <si>
    <t>HG00310</t>
  </si>
  <si>
    <t>HG00311</t>
  </si>
  <si>
    <t>HG00321</t>
  </si>
  <si>
    <t>HG00325</t>
  </si>
  <si>
    <t>HG00329</t>
  </si>
  <si>
    <t>HG00335</t>
  </si>
  <si>
    <t>HG00336</t>
  </si>
  <si>
    <t>HG00338</t>
  </si>
  <si>
    <t>HG00341</t>
  </si>
  <si>
    <t>HG00342</t>
  </si>
  <si>
    <t>HG00345</t>
  </si>
  <si>
    <t>HG00351</t>
  </si>
  <si>
    <t>HG00358</t>
  </si>
  <si>
    <t>HG00360</t>
  </si>
  <si>
    <t>HG00366</t>
  </si>
  <si>
    <t>HG00369</t>
  </si>
  <si>
    <t>HG00371</t>
  </si>
  <si>
    <t>HG00372</t>
  </si>
  <si>
    <t>HG00375</t>
  </si>
  <si>
    <t>HG00382</t>
  </si>
  <si>
    <t>HG01334</t>
  </si>
  <si>
    <t>HG01500</t>
  </si>
  <si>
    <t>HG01503</t>
  </si>
  <si>
    <t>HG01506</t>
  </si>
  <si>
    <t>HG01509</t>
  </si>
  <si>
    <t>HG01512</t>
  </si>
  <si>
    <t>HG01515</t>
  </si>
  <si>
    <t>HG01518</t>
  </si>
  <si>
    <t>HG01521</t>
  </si>
  <si>
    <t>HG01524</t>
  </si>
  <si>
    <t>HG01527</t>
  </si>
  <si>
    <t>HG01530</t>
  </si>
  <si>
    <t>HG01536</t>
  </si>
  <si>
    <t>HG01603</t>
  </si>
  <si>
    <t>HG01606</t>
  </si>
  <si>
    <t>HG01608</t>
  </si>
  <si>
    <t>HG01610</t>
  </si>
  <si>
    <t>HG01615</t>
  </si>
  <si>
    <t>HG01617</t>
  </si>
  <si>
    <t>HG01619</t>
  </si>
  <si>
    <t>HG01624</t>
  </si>
  <si>
    <t>HG01625</t>
  </si>
  <si>
    <t>HG01630</t>
  </si>
  <si>
    <t>HG01631</t>
  </si>
  <si>
    <t>HG01669</t>
  </si>
  <si>
    <t>HG01672</t>
  </si>
  <si>
    <t>HG01675</t>
  </si>
  <si>
    <t>HG01678</t>
  </si>
  <si>
    <t>HG01680</t>
  </si>
  <si>
    <t>HG01682</t>
  </si>
  <si>
    <t>HG01686</t>
  </si>
  <si>
    <t>HG01694</t>
  </si>
  <si>
    <t>HG01699</t>
  </si>
  <si>
    <t>HG01700</t>
  </si>
  <si>
    <t>HG01705</t>
  </si>
  <si>
    <t>HG01708</t>
  </si>
  <si>
    <t>HG01709</t>
  </si>
  <si>
    <t>HG01747</t>
  </si>
  <si>
    <t>HG01756</t>
  </si>
  <si>
    <t>HG01761</t>
  </si>
  <si>
    <t>HG01765</t>
  </si>
  <si>
    <t>HG01767</t>
  </si>
  <si>
    <t>HG01771</t>
  </si>
  <si>
    <t>HG01775</t>
  </si>
  <si>
    <t>HG01777</t>
  </si>
  <si>
    <t>HG01781</t>
  </si>
  <si>
    <t>HG01783</t>
  </si>
  <si>
    <t>HG01785</t>
  </si>
  <si>
    <t>HG01789</t>
  </si>
  <si>
    <t>HG01791</t>
  </si>
  <si>
    <t>HG02219</t>
  </si>
  <si>
    <t>HG02221</t>
  </si>
  <si>
    <t>HG02224</t>
  </si>
  <si>
    <t>HG02231</t>
  </si>
  <si>
    <t>HG02233</t>
  </si>
  <si>
    <t>HG02236</t>
  </si>
  <si>
    <t>HG02238</t>
  </si>
  <si>
    <t>NA06984</t>
  </si>
  <si>
    <t>NA06986</t>
  </si>
  <si>
    <t>NA06994</t>
  </si>
  <si>
    <t>NA07048</t>
  </si>
  <si>
    <t>NA07051</t>
  </si>
  <si>
    <t>NA07347</t>
  </si>
  <si>
    <t>NA07357</t>
  </si>
  <si>
    <t>NA10851</t>
  </si>
  <si>
    <t>NA11829</t>
  </si>
  <si>
    <t>NA11831</t>
  </si>
  <si>
    <t>NA11843</t>
  </si>
  <si>
    <t>NA11881</t>
  </si>
  <si>
    <t>NA11893</t>
  </si>
  <si>
    <t>NA11919</t>
  </si>
  <si>
    <t>NA11930</t>
  </si>
  <si>
    <t>NA11932</t>
  </si>
  <si>
    <t>NA11992</t>
  </si>
  <si>
    <t>NA11994</t>
  </si>
  <si>
    <t>NA12003</t>
  </si>
  <si>
    <t>NA12005</t>
  </si>
  <si>
    <t>NA12043</t>
  </si>
  <si>
    <t>NA12144</t>
  </si>
  <si>
    <t>NA12154</t>
  </si>
  <si>
    <t>NA12272</t>
  </si>
  <si>
    <t>NA12282</t>
  </si>
  <si>
    <t>NA12286</t>
  </si>
  <si>
    <t>NA12340</t>
  </si>
  <si>
    <t>NA12342</t>
  </si>
  <si>
    <t>NA12347</t>
  </si>
  <si>
    <t>NA12399</t>
  </si>
  <si>
    <t>NA12413</t>
  </si>
  <si>
    <t>NA12546</t>
  </si>
  <si>
    <t>NA12716</t>
  </si>
  <si>
    <t>NA12748</t>
  </si>
  <si>
    <t>NA12750</t>
  </si>
  <si>
    <t>NA12762</t>
  </si>
  <si>
    <t>NA12775</t>
  </si>
  <si>
    <t>NA12777</t>
  </si>
  <si>
    <t>NA12812</t>
  </si>
  <si>
    <t>NA12814</t>
  </si>
  <si>
    <t>NA12827</t>
  </si>
  <si>
    <t>NA12829</t>
  </si>
  <si>
    <t>NA12842</t>
  </si>
  <si>
    <t>NA12872</t>
  </si>
  <si>
    <t>NA12874</t>
  </si>
  <si>
    <t>NA12889</t>
  </si>
  <si>
    <t>NA20509</t>
  </si>
  <si>
    <t>NA20510</t>
  </si>
  <si>
    <t>NA20511</t>
  </si>
  <si>
    <t>NA20512</t>
  </si>
  <si>
    <t>NA20513</t>
  </si>
  <si>
    <t>NA20515</t>
  </si>
  <si>
    <t>NA20516</t>
  </si>
  <si>
    <t>NA20518</t>
  </si>
  <si>
    <t>NA20519</t>
  </si>
  <si>
    <t>NA20520</t>
  </si>
  <si>
    <t>NA20521</t>
  </si>
  <si>
    <t>NA20524</t>
  </si>
  <si>
    <t>NA20525</t>
  </si>
  <si>
    <t>NA20527</t>
  </si>
  <si>
    <t>NA20528</t>
  </si>
  <si>
    <t>NA20532</t>
  </si>
  <si>
    <t>NA20534</t>
  </si>
  <si>
    <t>NA20536</t>
  </si>
  <si>
    <t>NA20538</t>
  </si>
  <si>
    <t>NA20539</t>
  </si>
  <si>
    <t>NA20543</t>
  </si>
  <si>
    <t>NA20544</t>
  </si>
  <si>
    <t>NA20581</t>
  </si>
  <si>
    <t>NA20586</t>
  </si>
  <si>
    <t>NA20588</t>
  </si>
  <si>
    <t>NA20752</t>
  </si>
  <si>
    <t>NA20754</t>
  </si>
  <si>
    <t>NA20755</t>
  </si>
  <si>
    <t>NA20758</t>
  </si>
  <si>
    <t>NA20759</t>
  </si>
  <si>
    <t>NA20762</t>
  </si>
  <si>
    <t>NA20763</t>
  </si>
  <si>
    <t>NA20765</t>
  </si>
  <si>
    <t>NA20767</t>
  </si>
  <si>
    <t>NA20778</t>
  </si>
  <si>
    <t>NA20783</t>
  </si>
  <si>
    <t>NA20785</t>
  </si>
  <si>
    <t>NA20792</t>
  </si>
  <si>
    <t>NA20796</t>
  </si>
  <si>
    <t>NA20798</t>
  </si>
  <si>
    <t>NA20801</t>
  </si>
  <si>
    <t>NA20803</t>
  </si>
  <si>
    <t>NA20805</t>
  </si>
  <si>
    <t>NA20806</t>
  </si>
  <si>
    <t>NA20809</t>
  </si>
  <si>
    <t>NA20810</t>
  </si>
  <si>
    <t>NA20811</t>
  </si>
  <si>
    <t>NA20812</t>
  </si>
  <si>
    <t>NA20814</t>
  </si>
  <si>
    <t>NA20815</t>
  </si>
  <si>
    <t>NA20827</t>
  </si>
  <si>
    <t>HG01583</t>
  </si>
  <si>
    <t>HG01586</t>
  </si>
  <si>
    <t>HG02493</t>
  </si>
  <si>
    <t>HG02597</t>
  </si>
  <si>
    <t>HG02600</t>
  </si>
  <si>
    <t>HG02603</t>
  </si>
  <si>
    <t>HG02651</t>
  </si>
  <si>
    <t>HG02660</t>
  </si>
  <si>
    <t>HG02681</t>
  </si>
  <si>
    <t>HG02696</t>
  </si>
  <si>
    <t>HG02724</t>
  </si>
  <si>
    <t>HG02727</t>
  </si>
  <si>
    <t>HG02733</t>
  </si>
  <si>
    <t>HG02774</t>
  </si>
  <si>
    <t>HG02783</t>
  </si>
  <si>
    <t>HG02786</t>
  </si>
  <si>
    <t>HG02789</t>
  </si>
  <si>
    <t>HG02792</t>
  </si>
  <si>
    <t>HG03006</t>
  </si>
  <si>
    <t>HG03009</t>
  </si>
  <si>
    <t>HG03012</t>
  </si>
  <si>
    <t>HG03015</t>
  </si>
  <si>
    <t>HG03018</t>
  </si>
  <si>
    <t>HG03021</t>
  </si>
  <si>
    <t>HG03237</t>
  </si>
  <si>
    <t>HG03585</t>
  </si>
  <si>
    <t>HG03593</t>
  </si>
  <si>
    <t>HG03594</t>
  </si>
  <si>
    <t>HG03600</t>
  </si>
  <si>
    <t>HG03603</t>
  </si>
  <si>
    <t>HG03624</t>
  </si>
  <si>
    <t>HG03629</t>
  </si>
  <si>
    <t>HG03636</t>
  </si>
  <si>
    <t>HG03644</t>
  </si>
  <si>
    <t>HG03646</t>
  </si>
  <si>
    <t>HG03649</t>
  </si>
  <si>
    <t>HG03652</t>
  </si>
  <si>
    <t>HG03660</t>
  </si>
  <si>
    <t>HG03663</t>
  </si>
  <si>
    <t>HG03667</t>
  </si>
  <si>
    <t>HG03679</t>
  </si>
  <si>
    <t>HG03680</t>
  </si>
  <si>
    <t>HG03681</t>
  </si>
  <si>
    <t>HG03685</t>
  </si>
  <si>
    <t>HG03686</t>
  </si>
  <si>
    <t>HG03691</t>
  </si>
  <si>
    <t>HG03693</t>
  </si>
  <si>
    <t>HG03694</t>
  </si>
  <si>
    <t>HG03695</t>
  </si>
  <si>
    <t>HG03697</t>
  </si>
  <si>
    <t>HG03702</t>
  </si>
  <si>
    <t>HG03705</t>
  </si>
  <si>
    <t>HG03708</t>
  </si>
  <si>
    <t>HG03713</t>
  </si>
  <si>
    <t>HG03716</t>
  </si>
  <si>
    <t>HG03718</t>
  </si>
  <si>
    <t>HG03720</t>
  </si>
  <si>
    <t>HG03727</t>
  </si>
  <si>
    <t>HG03729</t>
  </si>
  <si>
    <t>HG03742</t>
  </si>
  <si>
    <t>HG03743</t>
  </si>
  <si>
    <t>HG03744</t>
  </si>
  <si>
    <t>HG03746</t>
  </si>
  <si>
    <t>HG03750</t>
  </si>
  <si>
    <t>HG03753</t>
  </si>
  <si>
    <t>HG03755</t>
  </si>
  <si>
    <t>HG03767</t>
  </si>
  <si>
    <t>HG03771</t>
  </si>
  <si>
    <t>HG03773</t>
  </si>
  <si>
    <t>HG03775</t>
  </si>
  <si>
    <t>HG03777</t>
  </si>
  <si>
    <t>HG03778</t>
  </si>
  <si>
    <t>HG03779</t>
  </si>
  <si>
    <t>HG03785</t>
  </si>
  <si>
    <t>HG03786</t>
  </si>
  <si>
    <t>HG03788</t>
  </si>
  <si>
    <t>HG03790</t>
  </si>
  <si>
    <t>HG03792</t>
  </si>
  <si>
    <t>HG03800</t>
  </si>
  <si>
    <t>HG03803</t>
  </si>
  <si>
    <t>HG03809</t>
  </si>
  <si>
    <t>HG03812</t>
  </si>
  <si>
    <t>HG03815</t>
  </si>
  <si>
    <t>HG03821</t>
  </si>
  <si>
    <t>HG03824</t>
  </si>
  <si>
    <t>HG03830</t>
  </si>
  <si>
    <t>HG03833</t>
  </si>
  <si>
    <t>HG03844</t>
  </si>
  <si>
    <t>HG03846</t>
  </si>
  <si>
    <t>HG03848</t>
  </si>
  <si>
    <t>HG03850</t>
  </si>
  <si>
    <t>HG03851</t>
  </si>
  <si>
    <t>HG03856</t>
  </si>
  <si>
    <t>HG03864</t>
  </si>
  <si>
    <t>HG03866</t>
  </si>
  <si>
    <t>HG03869</t>
  </si>
  <si>
    <t>HG03870</t>
  </si>
  <si>
    <t>HG03871</t>
  </si>
  <si>
    <t>HG03872</t>
  </si>
  <si>
    <t>HG03887</t>
  </si>
  <si>
    <t>HG03890</t>
  </si>
  <si>
    <t>HG03902</t>
  </si>
  <si>
    <t>HG03905</t>
  </si>
  <si>
    <t>HG03908</t>
  </si>
  <si>
    <t>HG03911</t>
  </si>
  <si>
    <t>HG03914</t>
  </si>
  <si>
    <t>HG03917</t>
  </si>
  <si>
    <t>HG03920</t>
  </si>
  <si>
    <t>HG03926</t>
  </si>
  <si>
    <t>HG03941</t>
  </si>
  <si>
    <t>HG03943</t>
  </si>
  <si>
    <t>HG03950</t>
  </si>
  <si>
    <t>HG03953</t>
  </si>
  <si>
    <t>HG03960</t>
  </si>
  <si>
    <t>HG03963</t>
  </si>
  <si>
    <t>HG03965</t>
  </si>
  <si>
    <t>HG03969</t>
  </si>
  <si>
    <t>HG03971</t>
  </si>
  <si>
    <t>HG03974</t>
  </si>
  <si>
    <t>HG03978</t>
  </si>
  <si>
    <t>HG03990</t>
  </si>
  <si>
    <t>HG03998</t>
  </si>
  <si>
    <t>HG03999</t>
  </si>
  <si>
    <t>HG04002</t>
  </si>
  <si>
    <t>HG04003</t>
  </si>
  <si>
    <t>HG04006</t>
  </si>
  <si>
    <t>HG04015</t>
  </si>
  <si>
    <t>HG04017</t>
  </si>
  <si>
    <t>HG04019</t>
  </si>
  <si>
    <t>HG04020</t>
  </si>
  <si>
    <t>HG04022</t>
  </si>
  <si>
    <t>HG04033</t>
  </si>
  <si>
    <t>HG04039</t>
  </si>
  <si>
    <t>HG04060</t>
  </si>
  <si>
    <t>HG04061</t>
  </si>
  <si>
    <t>HG04080</t>
  </si>
  <si>
    <t>HG04093</t>
  </si>
  <si>
    <t>HG04094</t>
  </si>
  <si>
    <t>HG04098</t>
  </si>
  <si>
    <t>HG04100</t>
  </si>
  <si>
    <t>HG04131</t>
  </si>
  <si>
    <t>HG04134</t>
  </si>
  <si>
    <t>HG04140</t>
  </si>
  <si>
    <t>HG04146</t>
  </si>
  <si>
    <t>HG04155</t>
  </si>
  <si>
    <t>HG04158</t>
  </si>
  <si>
    <t>HG04161</t>
  </si>
  <si>
    <t>HG04164</t>
  </si>
  <si>
    <t>HG04173</t>
  </si>
  <si>
    <t>HG04176</t>
  </si>
  <si>
    <t>HG04182</t>
  </si>
  <si>
    <t>HG04185</t>
  </si>
  <si>
    <t>HG04188</t>
  </si>
  <si>
    <t>HG04194</t>
  </si>
  <si>
    <t>HG04206</t>
  </si>
  <si>
    <t>HG04210</t>
  </si>
  <si>
    <t>HG04219</t>
  </si>
  <si>
    <t>HG04222</t>
  </si>
  <si>
    <t>HG04225</t>
  </si>
  <si>
    <t>HG04229</t>
  </si>
  <si>
    <t>HG04235</t>
  </si>
  <si>
    <t>HG04238</t>
  </si>
  <si>
    <t>HG04239</t>
  </si>
  <si>
    <t>NA20845</t>
  </si>
  <si>
    <t>NA20846</t>
  </si>
  <si>
    <t>NA20850</t>
  </si>
  <si>
    <t>NA20852</t>
  </si>
  <si>
    <t>NA20858</t>
  </si>
  <si>
    <t>NA20861</t>
  </si>
  <si>
    <t>NA20863</t>
  </si>
  <si>
    <t>NA20866</t>
  </si>
  <si>
    <t>NA20867</t>
  </si>
  <si>
    <t>NA20870</t>
  </si>
  <si>
    <t>NA20885</t>
  </si>
  <si>
    <t>NA20887</t>
  </si>
  <si>
    <t>NA20889</t>
  </si>
  <si>
    <t>NA20890</t>
  </si>
  <si>
    <t>NA20891</t>
  </si>
  <si>
    <t>NA20895</t>
  </si>
  <si>
    <t>NA20897</t>
  </si>
  <si>
    <t>NA20901</t>
  </si>
  <si>
    <t>NA20903</t>
  </si>
  <si>
    <t>NA20904</t>
  </si>
  <si>
    <t>NA20905</t>
  </si>
  <si>
    <t>NA20911</t>
  </si>
  <si>
    <t>NA21087</t>
  </si>
  <si>
    <t>NA21090</t>
  </si>
  <si>
    <t>NA21091</t>
  </si>
  <si>
    <t>NA21092</t>
  </si>
  <si>
    <t>NA21093</t>
  </si>
  <si>
    <t>NA21094</t>
  </si>
  <si>
    <t>NA21095</t>
  </si>
  <si>
    <t>NA21098</t>
  </si>
  <si>
    <t>NA21099</t>
  </si>
  <si>
    <t>NA21100</t>
  </si>
  <si>
    <t>NA21105</t>
  </si>
  <si>
    <t>NA21107</t>
  </si>
  <si>
    <t>NA21109</t>
  </si>
  <si>
    <t>NA21111</t>
  </si>
  <si>
    <t>NA21112</t>
  </si>
  <si>
    <t>NA21113</t>
  </si>
  <si>
    <t>NA21114</t>
  </si>
  <si>
    <t>NA21115</t>
  </si>
  <si>
    <t>NA21116</t>
  </si>
  <si>
    <t>NA21117</t>
  </si>
  <si>
    <t>NA21118</t>
  </si>
  <si>
    <t>NA21119</t>
  </si>
  <si>
    <t>NA21123</t>
  </si>
  <si>
    <t>NA21124</t>
  </si>
  <si>
    <t>NA21126</t>
  </si>
  <si>
    <t>NA21127</t>
  </si>
  <si>
    <t>NA21128</t>
  </si>
  <si>
    <t>NA21129</t>
  </si>
  <si>
    <t>NA21130</t>
  </si>
  <si>
    <t>NA21133</t>
  </si>
  <si>
    <t>PiRNA clusters</t>
  </si>
  <si>
    <t>Closest intergenic regions</t>
  </si>
  <si>
    <t>Chromosome</t>
  </si>
  <si>
    <t>n.sites</t>
  </si>
  <si>
    <t>Pi</t>
  </si>
  <si>
    <t>Theta_Watterson</t>
  </si>
  <si>
    <t>Tajima’s D</t>
  </si>
  <si>
    <t>Fu&amp;Li’s D</t>
  </si>
  <si>
    <t>Cluster</t>
  </si>
  <si>
    <t>Cluster coordinates</t>
  </si>
  <si>
    <t>Start</t>
  </si>
  <si>
    <t>End</t>
  </si>
  <si>
    <t>1589488 – 1598460</t>
  </si>
  <si>
    <t>2330653 - 2340397</t>
  </si>
  <si>
    <t>6675490 - 6687718</t>
  </si>
  <si>
    <t>10434145 - 10443830</t>
  </si>
  <si>
    <t>20230789 - 20241453</t>
  </si>
  <si>
    <t>24082785 - 24091256</t>
  </si>
  <si>
    <t>27647875 - 27656513</t>
  </si>
  <si>
    <t>27728548 - 27736940</t>
  </si>
  <si>
    <t>28293521 - 28302527</t>
  </si>
  <si>
    <t>36383977 - 36395547</t>
  </si>
  <si>
    <t>90498900 - 91730960</t>
  </si>
  <si>
    <t>95419856 - 95459749</t>
  </si>
  <si>
    <t>95521847 - 95541715</t>
  </si>
  <si>
    <t>109109513 - 109132449</t>
  </si>
  <si>
    <t>111431722 - 111476470</t>
  </si>
  <si>
    <t>118670582 - 118680425</t>
  </si>
  <si>
    <t>121973698 - 121982558</t>
  </si>
  <si>
    <t>11593927 - 11604472</t>
  </si>
  <si>
    <t>12888513 - 12921417</t>
  </si>
  <si>
    <t>14982534 - 14991527</t>
  </si>
  <si>
    <t>49758613 - 49768420</t>
  </si>
  <si>
    <t>75437154 - 75449116</t>
  </si>
  <si>
    <t>10114669 - 10167627</t>
  </si>
  <si>
    <t>41981218 - 41989614</t>
  </si>
  <si>
    <t>119547188 - 119563146</t>
  </si>
  <si>
    <t>120323190 - 120336158</t>
  </si>
  <si>
    <t>152584172 - 152591018</t>
  </si>
  <si>
    <t>42989118 - 42997891</t>
  </si>
  <si>
    <t>178250015 - 178259870</t>
  </si>
  <si>
    <t>179503105 - 179510993</t>
  </si>
  <si>
    <t>180104021 - 180120384</t>
  </si>
  <si>
    <t>4185730 - 4194263</t>
  </si>
  <si>
    <t>25723034 - 25734245</t>
  </si>
  <si>
    <t>26103393 - 26113254</t>
  </si>
  <si>
    <t>26153437 - 26161250</t>
  </si>
  <si>
    <t>26212797 - 26220651</t>
  </si>
  <si>
    <t>26231685 - 26239237</t>
  </si>
  <si>
    <t>29493892 - 29505708</t>
  </si>
  <si>
    <t>33829822 - 33894785</t>
  </si>
  <si>
    <t>34245126 - 34257679</t>
  </si>
  <si>
    <t>36451822 - 36460692</t>
  </si>
  <si>
    <t>39068783 - 39093690</t>
  </si>
  <si>
    <t>39094797 - 39108646</t>
  </si>
  <si>
    <t>40343104 - 40351746</t>
  </si>
  <si>
    <t>41754742 - 41766722</t>
  </si>
  <si>
    <t>42689739 - 42699763</t>
  </si>
  <si>
    <t>42842946 - 42858545</t>
  </si>
  <si>
    <t>107383411 - 107395081</t>
  </si>
  <si>
    <t>6198867 - 6207568</t>
  </si>
  <si>
    <t>6617659 - 6633659</t>
  </si>
  <si>
    <t>27493034 - 27502607</t>
  </si>
  <si>
    <t>32789788 - 32801547</t>
  </si>
  <si>
    <t>35732666 - 35739378</t>
  </si>
  <si>
    <t>44034600 - 44051584</t>
  </si>
  <si>
    <t>47995597 - 48005031</t>
  </si>
  <si>
    <t>56550800 - 56568648</t>
  </si>
  <si>
    <t>56870712 - 56905707</t>
  </si>
  <si>
    <t>63200389 - 63215405</t>
  </si>
  <si>
    <t>64293379 - 64300618</t>
  </si>
  <si>
    <t>66102024 - 66109739</t>
  </si>
  <si>
    <t>156150 - 165015</t>
  </si>
  <si>
    <t>28605622 - 28614366</t>
  </si>
  <si>
    <t>28904563 - 28924544</t>
  </si>
  <si>
    <t>42556169 - 42563569</t>
  </si>
  <si>
    <t>42976160 - 42989101</t>
  </si>
  <si>
    <t>26620003 - 26644650</t>
  </si>
  <si>
    <t>33572015 - 33582959</t>
  </si>
  <si>
    <t>37435083 - 37445725</t>
  </si>
  <si>
    <t>37771083 - 37784016</t>
  </si>
  <si>
    <t>38539024 - 38572019</t>
  </si>
  <si>
    <t>42447328 - 42458192</t>
  </si>
  <si>
    <t>44017295 - 44031054</t>
  </si>
  <si>
    <t>67290040 - 67306943</t>
  </si>
  <si>
    <t>69446439 - 69483196</t>
  </si>
  <si>
    <t>71678163 - 71688943</t>
  </si>
  <si>
    <t>82495927 - 82518848</t>
  </si>
  <si>
    <t>82522045 - 82532928</t>
  </si>
  <si>
    <t>84523917 - 84548943</t>
  </si>
  <si>
    <t>84587919 - 84596471</t>
  </si>
  <si>
    <t>90528916 - 90548943</t>
  </si>
  <si>
    <t>29074929 - 29088891</t>
  </si>
  <si>
    <t>43131450 - 43151464</t>
  </si>
  <si>
    <t>45489591 - 45499469</t>
  </si>
  <si>
    <t>51765930 - 51773243</t>
  </si>
  <si>
    <t>59862000 - 59868949</t>
  </si>
  <si>
    <t>70624775 - 70653782</t>
  </si>
  <si>
    <t>72179774 - 72190667</t>
  </si>
  <si>
    <t>81266826 - 81276783</t>
  </si>
  <si>
    <t>203003 - 208937</t>
  </si>
  <si>
    <t>5948358 - 5962026</t>
  </si>
  <si>
    <t>12957595 - 12966248</t>
  </si>
  <si>
    <t>17392631 - 17403471</t>
  </si>
  <si>
    <t>3549195 - 3602193</t>
  </si>
  <si>
    <t>9462671 - 9525135</t>
  </si>
  <si>
    <t>9544701 - 9557062</t>
  </si>
  <si>
    <t>54621785 - 54637501</t>
  </si>
  <si>
    <t>58210790 - 58222803</t>
  </si>
  <si>
    <t>58320819 - 58333655</t>
  </si>
  <si>
    <t>100545969 - 100570873</t>
  </si>
  <si>
    <t>19581332 - 19605056</t>
  </si>
  <si>
    <t>61578302 - 61587727</t>
  </si>
  <si>
    <t>71187038 - 71198306</t>
  </si>
  <si>
    <t>88594365 - 88638180</t>
  </si>
  <si>
    <t>24223168 - 24254145</t>
  </si>
  <si>
    <t>24269210 - 24279095</t>
  </si>
  <si>
    <t>34813351 - 34827063</t>
  </si>
  <si>
    <t>41590243 - 41601181</t>
  </si>
  <si>
    <t>43029219 - 43039793</t>
  </si>
  <si>
    <t>51538199 - 51600225</t>
  </si>
  <si>
    <t>62496215 - 62573211</t>
  </si>
  <si>
    <t>1721787 - 1730027</t>
  </si>
  <si>
    <t>2811804 - 2818587</t>
  </si>
  <si>
    <t>21513376 - 21530322</t>
  </si>
  <si>
    <t>23677355 - 23690204</t>
  </si>
  <si>
    <t>28381362 - 28391348</t>
  </si>
  <si>
    <t>6924291 - 6929859</t>
  </si>
  <si>
    <t>2122793 - 2129142</t>
  </si>
  <si>
    <t>5171677 - 5179628</t>
  </si>
  <si>
    <t>5473972 - 5486585</t>
  </si>
  <si>
    <t>31436063 - 31444827</t>
  </si>
  <si>
    <t xml:space="preserve">45886885 – 45920909 </t>
  </si>
  <si>
    <t>18208834 - 18217791</t>
  </si>
  <si>
    <t>18832651 - 18840619</t>
  </si>
  <si>
    <t>21040679 - 21049277</t>
  </si>
  <si>
    <t>31317615 - 31325981</t>
  </si>
  <si>
    <t>31671114 - 31689434</t>
  </si>
  <si>
    <t>37739052 - 37774984</t>
  </si>
  <si>
    <t>Overall F_ST</t>
  </si>
  <si>
    <t>Differentiation between populations (females), F_ST</t>
  </si>
  <si>
    <t>AFR/AMR</t>
  </si>
  <si>
    <t>AFR/EAS</t>
  </si>
  <si>
    <t>AFR/EUR</t>
  </si>
  <si>
    <t>AFR/SAS</t>
  </si>
  <si>
    <t>AMR/EAS</t>
  </si>
  <si>
    <t>AMR/EUR</t>
  </si>
  <si>
    <t>AMR/SAS</t>
  </si>
  <si>
    <t>EAS/EUR</t>
  </si>
  <si>
    <t>EAS/SAS</t>
  </si>
  <si>
    <t>EUR/SAS</t>
  </si>
  <si>
    <t>Clusters</t>
  </si>
  <si>
    <t>MKT per chromosome</t>
  </si>
  <si>
    <t>MKT per cluster</t>
  </si>
  <si>
    <t>Chromosomes</t>
  </si>
  <si>
    <t>P(non-neutr)</t>
  </si>
  <si>
    <t>P(neutr)</t>
  </si>
  <si>
    <t>D(non-neutr)</t>
  </si>
  <si>
    <t>D(neutr)</t>
  </si>
  <si>
    <t>NI</t>
  </si>
  <si>
    <t>Alpha</t>
  </si>
  <si>
    <t>Chi-square</t>
  </si>
  <si>
    <t>P-values</t>
  </si>
  <si>
    <t>Comments</t>
  </si>
  <si>
    <t>P-value</t>
  </si>
  <si>
    <t>Piwi-RNA Data</t>
  </si>
  <si>
    <t>Summary Data</t>
  </si>
  <si>
    <t>Cluster1</t>
  </si>
  <si>
    <t>Cluster2</t>
  </si>
  <si>
    <t>Cluster3</t>
  </si>
  <si>
    <t>Cluster4</t>
  </si>
  <si>
    <t>Cluster5</t>
  </si>
  <si>
    <t>Cluster6</t>
  </si>
  <si>
    <t>Cluster7</t>
  </si>
  <si>
    <t>Cluster8</t>
  </si>
  <si>
    <t>Cluster9</t>
  </si>
  <si>
    <t>Cluster10</t>
  </si>
  <si>
    <t>n.biallelic.sites</t>
  </si>
  <si>
    <t>n.polyallelic.sites</t>
  </si>
  <si>
    <t>trans.transv.ratio</t>
  </si>
  <si>
    <t>n.divergent sites</t>
  </si>
  <si>
    <t>D</t>
  </si>
  <si>
    <t>Summary Data (AFR)</t>
  </si>
  <si>
    <t>Summary Data (AMR)</t>
  </si>
  <si>
    <t>Summary Data (EAS)</t>
  </si>
  <si>
    <t>Summary Data (EUR)</t>
  </si>
  <si>
    <t>Summary Data (SAS)</t>
  </si>
  <si>
    <t>Neutrality stat. Overall</t>
  </si>
  <si>
    <t>Per cluster</t>
  </si>
  <si>
    <t>Tajima.D</t>
  </si>
  <si>
    <t>Coordinates</t>
  </si>
  <si>
    <t xml:space="preserve">    Tajima.D</t>
  </si>
  <si>
    <t xml:space="preserve"> n.segregating.sites</t>
  </si>
  <si>
    <t>Rozas.R_2</t>
  </si>
  <si>
    <t xml:space="preserve">  Fu.Li.F</t>
  </si>
  <si>
    <t xml:space="preserve">    Fu.Li.D</t>
  </si>
  <si>
    <t xml:space="preserve"> theta_Tajima</t>
  </si>
  <si>
    <t xml:space="preserve"> theta_Watterson</t>
  </si>
  <si>
    <t>Mu</t>
  </si>
  <si>
    <t>Recombination rate</t>
  </si>
  <si>
    <t>n.segregating.sites</t>
  </si>
  <si>
    <t>Fu.Li.F</t>
  </si>
  <si>
    <t>Fu.Li.D</t>
  </si>
  <si>
    <t>theta_Tajima</t>
  </si>
  <si>
    <t>theta_Watterson</t>
  </si>
  <si>
    <t>Mu (mutation rate)</t>
  </si>
  <si>
    <t>Neutrality stat.(AFR)</t>
  </si>
  <si>
    <t xml:space="preserve">Per cluster </t>
  </si>
  <si>
    <t>Neutrality stat.(AMR)</t>
  </si>
  <si>
    <t>Neutrality stat.(EAS)</t>
  </si>
  <si>
    <t>Neutrality stat.(EUR)</t>
  </si>
  <si>
    <t>Neutrality stat.(SAS)</t>
  </si>
  <si>
    <t>Diversity per cluster</t>
  </si>
  <si>
    <t xml:space="preserve">nuc.diversity.within </t>
  </si>
  <si>
    <t>hap.diversity.within</t>
  </si>
  <si>
    <t>Pi(PopGenome)</t>
  </si>
  <si>
    <t>Pi_R</t>
  </si>
  <si>
    <t>overall</t>
  </si>
  <si>
    <t>Overall</t>
  </si>
  <si>
    <t>AFR/all</t>
  </si>
  <si>
    <t>AMR/all</t>
  </si>
  <si>
    <t>EAS/all</t>
  </si>
  <si>
    <t>EUR/all</t>
  </si>
  <si>
    <t>SAS/all</t>
  </si>
  <si>
    <t>[1,]</t>
  </si>
  <si>
    <t xml:space="preserve"> [2,]</t>
  </si>
  <si>
    <t xml:space="preserve"> [3,]</t>
  </si>
  <si>
    <t xml:space="preserve"> [4,]</t>
  </si>
  <si>
    <t xml:space="preserve"> [5,]</t>
  </si>
  <si>
    <t xml:space="preserve"> [6,]</t>
  </si>
  <si>
    <t xml:space="preserve"> [7,]</t>
  </si>
  <si>
    <t xml:space="preserve"> [8,]</t>
  </si>
  <si>
    <t xml:space="preserve"> [9,]</t>
  </si>
  <si>
    <t>[10,]</t>
  </si>
  <si>
    <t>Intergenic regions</t>
  </si>
  <si>
    <t>Region1</t>
  </si>
  <si>
    <t>Region2</t>
  </si>
  <si>
    <t>Region3</t>
  </si>
  <si>
    <t>Region4</t>
  </si>
  <si>
    <t>Region5</t>
  </si>
  <si>
    <t>Region6</t>
  </si>
  <si>
    <t>Region7</t>
  </si>
  <si>
    <t>Region8</t>
  </si>
  <si>
    <t>Region9</t>
  </si>
  <si>
    <t>Region10</t>
  </si>
  <si>
    <t>NaN</t>
  </si>
  <si>
    <t>Diversity</t>
  </si>
  <si>
    <t xml:space="preserve">Nuc. diversity within </t>
  </si>
  <si>
    <t>Hap. diversity within</t>
  </si>
  <si>
    <t>Neutrality stat.</t>
  </si>
  <si>
    <t>Ne</t>
  </si>
  <si>
    <t>MKT</t>
  </si>
  <si>
    <t>P(non-n)=</t>
  </si>
  <si>
    <t>P-value (based on 2000 replicates)</t>
  </si>
  <si>
    <t>D(non-n)=</t>
  </si>
  <si>
    <t>P(n)=</t>
  </si>
  <si>
    <t>D(n)=</t>
  </si>
  <si>
    <t>NI= (P(non-n)/P(n))/(D(non-n)/D(n))=</t>
  </si>
  <si>
    <t>Alpha=1-NI=</t>
  </si>
  <si>
    <t>MKT (AFR)</t>
  </si>
  <si>
    <t>MKT (AMR)</t>
  </si>
  <si>
    <t>MKT (EAS)</t>
  </si>
  <si>
    <t>MKT (EUR)</t>
  </si>
  <si>
    <t>MKT (SAS)</t>
  </si>
  <si>
    <t xml:space="preserve">  Tajima.D</t>
  </si>
  <si>
    <t>Neutrality stat. (AFR)</t>
  </si>
  <si>
    <t>Neutrality stat. (AMR)</t>
  </si>
  <si>
    <t>Neutrality stat. (EAS)</t>
  </si>
  <si>
    <t>[2,]</t>
  </si>
  <si>
    <t>[3,]</t>
  </si>
  <si>
    <t>[4,]</t>
  </si>
  <si>
    <t>[5,]</t>
  </si>
  <si>
    <t>[6,]</t>
  </si>
  <si>
    <t>[7,]</t>
  </si>
  <si>
    <t>MKT (Overall)</t>
  </si>
  <si>
    <t xml:space="preserve"> NaN</t>
  </si>
  <si>
    <t>Neutrality stat. (Overall)</t>
  </si>
  <si>
    <t>Neutrality stat. (EUR)</t>
  </si>
  <si>
    <t>Neutrality stat. (SAS)</t>
  </si>
  <si>
    <t>P_R</t>
  </si>
  <si>
    <t>aqui</t>
  </si>
  <si>
    <t xml:space="preserve">Pi (PopGenome) </t>
  </si>
  <si>
    <t>MKT(Overall)</t>
  </si>
  <si>
    <t>Cluster11</t>
  </si>
  <si>
    <t>Cluster12</t>
  </si>
  <si>
    <t>Cluster13</t>
  </si>
  <si>
    <t>Cluster14</t>
  </si>
  <si>
    <t>Cluster15</t>
  </si>
  <si>
    <t>Cluster16</t>
  </si>
  <si>
    <t>Cluster17</t>
  </si>
  <si>
    <t>NAN</t>
  </si>
  <si>
    <t xml:space="preserve"> [1,]</t>
  </si>
  <si>
    <t>[11,]</t>
  </si>
  <si>
    <t>[12,]</t>
  </si>
  <si>
    <t>[13,]</t>
  </si>
  <si>
    <t>[14,]</t>
  </si>
  <si>
    <t>[15,]</t>
  </si>
  <si>
    <t>[16,]</t>
  </si>
  <si>
    <t>[17,]</t>
  </si>
  <si>
    <t>Region11</t>
  </si>
  <si>
    <t>Region12</t>
  </si>
  <si>
    <t>Region13</t>
  </si>
  <si>
    <t>Region14</t>
  </si>
  <si>
    <t>Region15</t>
  </si>
  <si>
    <t>Region16</t>
  </si>
  <si>
    <t>Region17</t>
  </si>
  <si>
    <t>Contingency table</t>
  </si>
  <si>
    <t>Polymorphism</t>
  </si>
  <si>
    <t>Divergence</t>
  </si>
  <si>
    <t>Total</t>
  </si>
  <si>
    <t>Neutral</t>
  </si>
  <si>
    <t>Non-neutral</t>
  </si>
  <si>
    <t xml:space="preserve">Chi-square= </t>
  </si>
  <si>
    <t>P-value=</t>
  </si>
  <si>
    <t>OVERALL</t>
  </si>
  <si>
    <t>MKT (AFR) Per cluster</t>
  </si>
  <si>
    <t>MKT (AMR) Per cluster</t>
  </si>
  <si>
    <t>MKT (EAS) Per cluster</t>
  </si>
  <si>
    <t>MKT (EUR) Per cluster</t>
  </si>
  <si>
    <t>MKT (SAS) Per cluster</t>
  </si>
  <si>
    <t>Chi-square=</t>
  </si>
  <si>
    <t>P-value&lt;0.00001</t>
  </si>
  <si>
    <t>n. of sites</t>
  </si>
  <si>
    <t>Piwi-RNA Cluster Data</t>
  </si>
  <si>
    <t>Summary Data (Overall)</t>
  </si>
  <si>
    <t>Observations</t>
  </si>
  <si>
    <t>plot and compare with intergenic regions</t>
  </si>
  <si>
    <t>Neutrality stat. Per population (females)</t>
  </si>
  <si>
    <t>plot compare with intergenic regions</t>
  </si>
  <si>
    <t>plot and  compare with pi and that of intergenic regions.</t>
  </si>
  <si>
    <t>convert into logarithm and make comparizon - plot with neutral intergenic regions and genes.</t>
  </si>
  <si>
    <t>Diversity per population (females)</t>
  </si>
  <si>
    <t>Pi(script)</t>
  </si>
  <si>
    <t xml:space="preserve">plot compare wiht intergenic regions </t>
  </si>
  <si>
    <t>convert into logarithm and make comparizon - plot with clusters</t>
  </si>
  <si>
    <t>P(non-n)</t>
  </si>
  <si>
    <t>P(n)</t>
  </si>
  <si>
    <t>D(non-n)</t>
  </si>
  <si>
    <t>D(n)</t>
  </si>
  <si>
    <t>plot</t>
  </si>
  <si>
    <t>p-value</t>
  </si>
  <si>
    <t>Df=1</t>
  </si>
  <si>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</si>
  <si>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</si>
  <si>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</si>
  <si>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</si>
  <si>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</si>
  <si>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</si>
  <si>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</si>
  <si>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</si>
  <si>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</si>
  <si>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</si>
  <si>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</si>
  <si>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</si>
  <si>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</si>
  <si>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</si>
  <si>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</si>
  <si>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</si>
  <si>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</si>
  <si>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</si>
  <si>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</si>
  <si>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</si>
  <si>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</si>
  <si>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</si>
  <si>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chrX</t>
  </si>
  <si>
    <t>[8,]</t>
  </si>
  <si>
    <t>[9,]</t>
  </si>
  <si>
    <t>Inf</t>
  </si>
  <si>
    <t>Neutrality</t>
  </si>
  <si>
    <t>NA</t>
  </si>
  <si>
    <t>)</t>
  </si>
  <si>
    <t> 24.2401</t>
  </si>
  <si>
    <t>&lt; .00001</t>
  </si>
  <si>
    <t> .00475</t>
  </si>
  <si>
    <t> 4.9587</t>
  </si>
  <si>
    <t> .02596</t>
  </si>
  <si>
    <t xml:space="preserve"> NA</t>
  </si>
  <si>
    <t>&gt; Intergenic4_S</t>
  </si>
  <si>
    <t>&gt; MKT =rbind(c</t>
  </si>
  <si>
    <t>vcf is not merged with chimp??? bial=div</t>
  </si>
  <si>
    <t>Check intergenic Afr = Overall</t>
  </si>
  <si>
    <t>the same error as with chr17</t>
  </si>
  <si>
    <t>MKT could not be valid</t>
  </si>
  <si>
    <t>there is no dif. Between polymorphic and divergent sites and betwwen pop.</t>
  </si>
  <si>
    <t>Parameters per chromosome</t>
  </si>
  <si>
    <t>Parameters per chromosome per population</t>
  </si>
  <si>
    <t>Parameters per cluster</t>
  </si>
  <si>
    <t>Parameters per cluster per population</t>
  </si>
  <si>
    <t>n. bial. sites</t>
  </si>
  <si>
    <t>n.polyal.sites</t>
  </si>
  <si>
    <t>Mut.rate</t>
  </si>
  <si>
    <t>AFR:</t>
  </si>
  <si>
    <t>Nearest intergenic regions</t>
  </si>
  <si>
    <t>AMR:</t>
  </si>
  <si>
    <t>EAS:</t>
  </si>
  <si>
    <t>EUR:</t>
  </si>
  <si>
    <t>SAS:</t>
  </si>
  <si>
    <t>6/14- positive selection</t>
  </si>
  <si>
    <t xml:space="preserve">14/19-significant </t>
  </si>
  <si>
    <t>11/19-significant</t>
  </si>
  <si>
    <t>5/11-positive</t>
  </si>
  <si>
    <t>7/19-significant</t>
  </si>
  <si>
    <t>2/7 - positive</t>
  </si>
  <si>
    <t>8/19-significant</t>
  </si>
  <si>
    <t>3/8-positive</t>
  </si>
  <si>
    <t>3/7-positive</t>
  </si>
  <si>
    <t>6/19-significant</t>
  </si>
  <si>
    <t>2/6 - positive</t>
  </si>
  <si>
    <t>alpha significant</t>
  </si>
  <si>
    <t>39/127- significant=30,7%</t>
  </si>
  <si>
    <t>18/39-positive=46,15%</t>
  </si>
  <si>
    <t>25/127 -significant=19,7%</t>
  </si>
  <si>
    <t>19/127-significant=15%</t>
  </si>
  <si>
    <t>8/19- positive=42,1%</t>
  </si>
  <si>
    <t>20/127-signif.=15,7%</t>
  </si>
  <si>
    <t>9/20-postive=45%</t>
  </si>
  <si>
    <t>10/25 -positive=40%</t>
  </si>
  <si>
    <t>15/126 -signif.=11,9%</t>
  </si>
  <si>
    <t>7/15 -positive=46,7%</t>
  </si>
  <si>
    <t>17/127-signif.=13,4%</t>
  </si>
  <si>
    <t>7/17-positive=41,2%</t>
  </si>
  <si>
    <t>MIN</t>
  </si>
  <si>
    <t>MAX</t>
  </si>
  <si>
    <t>AVERAGE</t>
  </si>
  <si>
    <t>Difference clusters vs. Intergenic regions (segregating sites): chi2 =</t>
  </si>
  <si>
    <t>P=</t>
  </si>
  <si>
    <t>Value chi2</t>
  </si>
  <si>
    <t>Prob</t>
  </si>
  <si>
    <t xml:space="preserve">Difference clusters vs. Intergenic regions (segregating sites): </t>
  </si>
  <si>
    <t>AFR-AMR</t>
  </si>
  <si>
    <t>Chi-2</t>
  </si>
  <si>
    <t>p</t>
  </si>
  <si>
    <t>AFR-EAS</t>
  </si>
  <si>
    <t>AFR-EUR</t>
  </si>
  <si>
    <t>AFR-SAS</t>
  </si>
  <si>
    <t>AMR- EAS</t>
  </si>
  <si>
    <t>AMR-EUR</t>
  </si>
  <si>
    <t>AMR-SAS</t>
  </si>
  <si>
    <t>EAS-EUR</t>
  </si>
  <si>
    <t>EAS-SAS</t>
  </si>
  <si>
    <t>EUR-SAS</t>
  </si>
  <si>
    <t>SUM</t>
  </si>
  <si>
    <t>D/P=</t>
  </si>
  <si>
    <t>Differentiation between populations, F_ST</t>
  </si>
  <si>
    <t>Nº</t>
  </si>
  <si>
    <t>AV.</t>
  </si>
  <si>
    <t>Chr.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</si>
</sst>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0000"/>
    <numFmt numFmtId="165" formatCode="0.000000"/>
    <numFmt numFmtId="166" formatCode="* #,##0.00&quot;    &quot;;\-* #,##0.00&quot;    &quot;;* \-#&quot;    &quot;;@\ "/>
    <numFmt numFmtId="167" formatCode="#,##0.000000"/>
    <numFmt numFmtId="168" formatCode="0.00000000"/>
  </numFmts>
  <fonts count="62" x14ac:knownFonts="1">
    <font>
      <sz val="11"/>
      <color rgb="FF000000"/>
      <name val="Calibri"/>
      <family val="2"/>
      <charset val="1"/>
    </font>
    <font>
      <sz val="10"/>
      <color rgb="FFFFFFFF"/>
      <name val="Calibri"/>
      <family val="2"/>
      <charset val="1"/>
    </font>
    <font>
      <b/>
      <sz val="10"/>
      <color rgb="FF330099"/>
      <name val="Calibri"/>
      <family val="2"/>
      <charset val="1"/>
    </font>
    <font>
      <b/>
      <sz val="10"/>
      <color rgb="FF330066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color rgb="FF000000"/>
      <name val="Caliobri"/>
      <charset val="1"/>
    </font>
    <font>
      <sz val="10"/>
      <color rgb="FF000000"/>
      <name val="Lucida Console"/>
      <family val="3"/>
      <charset val="1"/>
    </font>
    <font>
      <sz val="10"/>
      <color rgb="FFFF3333"/>
      <name val="Calibri"/>
      <family val="2"/>
      <charset val="1"/>
    </font>
    <font>
      <b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0"/>
      <color rgb="FFFFFFFF"/>
      <name val="Lucida Console"/>
      <family val="3"/>
      <charset val="1"/>
    </font>
    <font>
      <sz val="10"/>
      <name val="Lucida Console"/>
      <family val="3"/>
      <charset val="1"/>
    </font>
    <font>
      <sz val="12"/>
      <color rgb="FF000000"/>
      <name val="Calibri"/>
      <family val="2"/>
      <charset val="1"/>
    </font>
    <font>
      <sz val="11"/>
      <color rgb="FFFFFF00"/>
      <name val="Calibri"/>
      <family val="2"/>
      <charset val="1"/>
    </font>
    <font>
      <sz val="11"/>
      <color rgb="FF111111"/>
      <name val="Calibri"/>
      <family val="2"/>
      <charset val="1"/>
    </font>
    <font>
      <sz val="11"/>
      <color rgb="FFFF3333"/>
      <name val="Calibri"/>
      <family val="2"/>
      <charset val="1"/>
    </font>
    <font>
      <sz val="11"/>
      <name val="Calibri"/>
      <family val="2"/>
      <charset val="1"/>
    </font>
    <font>
      <sz val="11"/>
      <color rgb="FF0066FF"/>
      <name val="Calibri"/>
      <family val="2"/>
      <charset val="1"/>
    </font>
    <font>
      <sz val="11"/>
      <color rgb="FF00CC00"/>
      <name val="Calibri"/>
      <family val="2"/>
      <charset val="1"/>
    </font>
    <font>
      <sz val="10"/>
      <color rgb="FFFF0000"/>
      <name val="Lucida Console"/>
      <family val="3"/>
      <charset val="1"/>
    </font>
    <font>
      <sz val="10"/>
      <color rgb="FF70AD47"/>
      <name val="Lucida Console"/>
      <family val="3"/>
      <charset val="1"/>
    </font>
    <font>
      <sz val="10"/>
      <color rgb="FF00B050"/>
      <name val="Lucida Console"/>
      <family val="3"/>
      <charset val="1"/>
    </font>
    <font>
      <sz val="11"/>
      <color rgb="FF009900"/>
      <name val="Calibri"/>
      <family val="2"/>
      <charset val="1"/>
    </font>
    <font>
      <b/>
      <sz val="10"/>
      <color rgb="FFFFFFFF"/>
      <name val="Calibri"/>
      <family val="2"/>
      <charset val="1"/>
    </font>
    <font>
      <sz val="10"/>
      <name val="Calibri"/>
      <family val="2"/>
      <charset val="1"/>
    </font>
    <font>
      <sz val="10"/>
      <color rgb="FF0066FF"/>
      <name val="Calibri"/>
      <family val="2"/>
      <charset val="1"/>
    </font>
    <font>
      <sz val="10"/>
      <color rgb="FFFFFF00"/>
      <name val="Calibri"/>
      <family val="2"/>
      <charset val="1"/>
    </font>
    <font>
      <sz val="10"/>
      <color rgb="FF111111"/>
      <name val="Calibri"/>
      <family val="2"/>
      <charset val="1"/>
    </font>
    <font>
      <sz val="10"/>
      <color rgb="FF0000FF"/>
      <name val="Calibri"/>
      <family val="2"/>
      <charset val="1"/>
    </font>
    <font>
      <sz val="9"/>
      <color rgb="FF000000"/>
      <name val="Calibri"/>
      <family val="2"/>
      <charset val="1"/>
    </font>
    <font>
      <sz val="9"/>
      <color rgb="FFFF3333"/>
      <name val="Calibri"/>
      <family val="2"/>
      <charset val="1"/>
    </font>
    <font>
      <sz val="9"/>
      <color rgb="FF0000FF"/>
      <name val="Calibri"/>
      <family val="2"/>
      <charset val="1"/>
    </font>
    <font>
      <sz val="11"/>
      <color rgb="FF000000"/>
      <name val="Calibri"/>
      <family val="2"/>
      <charset val="1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  <font>
      <sz val="11"/>
      <color theme="1"/>
      <name val="Calibri"/>
      <family val="2"/>
      <charset val="1"/>
    </font>
    <font>
      <sz val="11"/>
      <color rgb="FF00B050"/>
      <name val="Calibri"/>
      <family val="2"/>
      <charset val="1"/>
    </font>
    <font>
      <sz val="11"/>
      <color rgb="FFFF0000"/>
      <name val="Calibri"/>
      <family val="2"/>
      <charset val="1"/>
    </font>
    <font>
      <sz val="10"/>
      <name val="Verdana"/>
      <family val="2"/>
    </font>
    <font>
      <sz val="10"/>
      <color theme="1"/>
      <name val="Verdan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70C0"/>
      <name val="Calibri"/>
      <family val="2"/>
      <charset val="1"/>
    </font>
    <font>
      <sz val="10"/>
      <color rgb="FF0000FF"/>
      <name val="Verdana"/>
      <family val="2"/>
    </font>
    <font>
      <sz val="8"/>
      <name val="Calibri"/>
      <family val="2"/>
      <charset val="1"/>
    </font>
    <font>
      <sz val="11"/>
      <color rgb="FF008000"/>
      <name val="Calibri"/>
    </font>
    <font>
      <b/>
      <sz val="18"/>
      <color rgb="FF660066"/>
      <name val="Calibri"/>
    </font>
    <font>
      <sz val="10"/>
      <color rgb="FF660066"/>
      <name val="Calibri"/>
    </font>
    <font>
      <b/>
      <sz val="14"/>
      <color rgb="FF660066"/>
      <name val="Calibri"/>
    </font>
    <font>
      <b/>
      <sz val="11"/>
      <color theme="7" tint="-0.499984740745262"/>
      <name val="Calibri"/>
    </font>
    <font>
      <b/>
      <sz val="11"/>
      <color rgb="FF403151"/>
      <name val="Calibri"/>
    </font>
    <font>
      <b/>
      <sz val="14"/>
      <color theme="7" tint="-0.499984740745262"/>
      <name val="Calibri"/>
    </font>
    <font>
      <sz val="13"/>
      <color rgb="FFFF0000"/>
      <name val="Verdana"/>
    </font>
    <font>
      <b/>
      <sz val="11"/>
      <color rgb="FF000000"/>
      <name val="Calibri"/>
    </font>
    <font>
      <sz val="13"/>
      <color rgb="FF000000"/>
      <name val="Verdana"/>
    </font>
    <font>
      <u/>
      <sz val="13"/>
      <color rgb="FF000000"/>
      <name val="Verdana"/>
    </font>
    <font>
      <i/>
      <sz val="13"/>
      <color rgb="FF000000"/>
      <name val="Verdana"/>
    </font>
    <font>
      <b/>
      <sz val="10"/>
      <color rgb="FF000000"/>
      <name val="Calibri"/>
    </font>
    <font>
      <b/>
      <sz val="16"/>
      <color rgb="FF000000"/>
      <name val="Calibri"/>
    </font>
    <font>
      <i/>
      <sz val="11"/>
      <color rgb="FF000000"/>
      <name val="Calibri"/>
      <family val="2"/>
      <charset val="1"/>
    </font>
    <font>
      <sz val="11"/>
      <color rgb="FF70AD47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FF66CC"/>
        <bgColor rgb="FFCC66FF"/>
      </patternFill>
    </fill>
    <fill>
      <patternFill patternType="solid">
        <fgColor rgb="FFCC66FF"/>
        <bgColor rgb="FFFF66CC"/>
      </patternFill>
    </fill>
    <fill>
      <patternFill patternType="solid">
        <fgColor rgb="FFFF9999"/>
        <bgColor rgb="FFCC99CC"/>
      </patternFill>
    </fill>
    <fill>
      <patternFill patternType="solid">
        <fgColor rgb="FFFF99FF"/>
        <bgColor rgb="FFCC99FF"/>
      </patternFill>
    </fill>
    <fill>
      <patternFill patternType="solid">
        <fgColor rgb="FF663399"/>
        <bgColor rgb="FF993366"/>
      </patternFill>
    </fill>
    <fill>
      <patternFill patternType="solid">
        <fgColor rgb="FFCC99FF"/>
        <bgColor rgb="FFCC99CC"/>
      </patternFill>
    </fill>
    <fill>
      <patternFill patternType="solid">
        <fgColor rgb="FF6600CC"/>
        <bgColor rgb="FF800080"/>
      </patternFill>
    </fill>
    <fill>
      <patternFill patternType="solid">
        <fgColor rgb="FFCC99CC"/>
        <bgColor rgb="FFCC99FF"/>
      </patternFill>
    </fill>
    <fill>
      <patternFill patternType="solid">
        <fgColor rgb="FFFFFFFF"/>
        <bgColor rgb="FFFFFFCC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rgb="FFCC99FF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rgb="FFFF66CC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4D79B"/>
        <bgColor rgb="FF000000"/>
      </patternFill>
    </fill>
    <fill>
      <patternFill patternType="solid">
        <fgColor theme="3" tint="0.79998168889431442"/>
        <bgColor rgb="FF99CCFF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-0.249977111117893"/>
        <bgColor rgb="FFFF66CC"/>
      </patternFill>
    </fill>
    <fill>
      <patternFill patternType="solid">
        <fgColor theme="7" tint="0.59999389629810485"/>
        <bgColor rgb="FFCC99FF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rgb="FF99CCFF"/>
      </patternFill>
    </fill>
    <fill>
      <patternFill patternType="solid">
        <fgColor theme="3" tint="0.79998168889431442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99CCFF"/>
      </patternFill>
    </fill>
    <fill>
      <patternFill patternType="solid">
        <fgColor theme="7" tint="0.39997558519241921"/>
        <bgColor rgb="FFCC99FF"/>
      </patternFill>
    </fill>
  </fills>
  <borders count="1">
    <border>
      <left/>
      <right/>
      <top/>
      <bottom/>
      <diagonal/>
    </border>
  </borders>
  <cellStyleXfs count="9752">
    <xf numFmtId="0" fontId="0" fillId="0" borderId="0"/>
    <xf numFmtId="166" fontId="33" fillId="0" borderId="0" applyBorder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</cellStyleXfs>
  <cellXfs count="382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1" fillId="3" borderId="0" xfId="0" applyFont="1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1" fontId="6" fillId="0" borderId="0" xfId="0" applyNumberFormat="1" applyFont="1" applyAlignment="1">
      <alignment vertical="center"/>
    </xf>
    <xf numFmtId="165" fontId="6" fillId="0" borderId="0" xfId="0" applyNumberFormat="1" applyFont="1" applyAlignment="1">
      <alignment vertical="center"/>
    </xf>
    <xf numFmtId="0" fontId="6" fillId="0" borderId="0" xfId="0" applyFont="1" applyAlignment="1">
      <alignment wrapText="1"/>
    </xf>
    <xf numFmtId="0" fontId="4" fillId="2" borderId="0" xfId="0" applyFont="1" applyFill="1"/>
    <xf numFmtId="0" fontId="7" fillId="0" borderId="0" xfId="0" applyFont="1" applyAlignment="1">
      <alignment vertical="center"/>
    </xf>
    <xf numFmtId="164" fontId="4" fillId="0" borderId="0" xfId="1" applyNumberFormat="1" applyFont="1" applyBorder="1" applyAlignment="1" applyProtection="1"/>
    <xf numFmtId="0" fontId="7" fillId="0" borderId="0" xfId="1" applyNumberFormat="1" applyFont="1" applyBorder="1" applyAlignment="1" applyProtection="1">
      <alignment vertical="center"/>
    </xf>
    <xf numFmtId="165" fontId="4" fillId="0" borderId="0" xfId="0" applyNumberFormat="1" applyFont="1"/>
    <xf numFmtId="1" fontId="4" fillId="0" borderId="0" xfId="0" applyNumberFormat="1" applyFont="1"/>
    <xf numFmtId="0" fontId="4" fillId="0" borderId="0" xfId="1" applyNumberFormat="1" applyFont="1" applyBorder="1" applyAlignment="1" applyProtection="1">
      <alignment horizontal="right"/>
    </xf>
    <xf numFmtId="165" fontId="4" fillId="0" borderId="0" xfId="1" applyNumberFormat="1" applyFont="1" applyBorder="1" applyAlignment="1" applyProtection="1"/>
    <xf numFmtId="0" fontId="4" fillId="0" borderId="0" xfId="1" applyNumberFormat="1" applyFont="1" applyBorder="1" applyProtection="1"/>
    <xf numFmtId="3" fontId="4" fillId="0" borderId="0" xfId="1" applyNumberFormat="1" applyFont="1" applyBorder="1" applyAlignment="1" applyProtection="1"/>
    <xf numFmtId="167" fontId="4" fillId="0" borderId="0" xfId="1" applyNumberFormat="1" applyFont="1" applyBorder="1" applyAlignment="1" applyProtection="1">
      <alignment horizontal="right"/>
    </xf>
    <xf numFmtId="0" fontId="4" fillId="0" borderId="0" xfId="1" applyNumberFormat="1" applyFont="1" applyBorder="1" applyAlignment="1" applyProtection="1"/>
    <xf numFmtId="0" fontId="5" fillId="0" borderId="0" xfId="1" applyNumberFormat="1" applyFont="1" applyBorder="1" applyAlignment="1" applyProtection="1"/>
    <xf numFmtId="0" fontId="4" fillId="0" borderId="0" xfId="0" applyFont="1" applyAlignment="1">
      <alignment vertical="center"/>
    </xf>
    <xf numFmtId="0" fontId="4" fillId="4" borderId="0" xfId="0" applyFont="1" applyFill="1"/>
    <xf numFmtId="0" fontId="4" fillId="3" borderId="0" xfId="0" applyFont="1" applyFill="1"/>
    <xf numFmtId="0" fontId="4" fillId="5" borderId="0" xfId="0" applyFont="1" applyFill="1"/>
    <xf numFmtId="165" fontId="4" fillId="5" borderId="0" xfId="0" applyNumberFormat="1" applyFont="1" applyFill="1"/>
    <xf numFmtId="0" fontId="4" fillId="5" borderId="0" xfId="0" applyFont="1" applyFill="1" applyAlignment="1">
      <alignment vertical="center"/>
    </xf>
    <xf numFmtId="164" fontId="4" fillId="0" borderId="0" xfId="0" applyNumberFormat="1" applyFont="1"/>
    <xf numFmtId="0" fontId="8" fillId="0" borderId="0" xfId="0" applyFont="1"/>
    <xf numFmtId="0" fontId="9" fillId="6" borderId="0" xfId="0" applyFont="1" applyFill="1"/>
    <xf numFmtId="0" fontId="10" fillId="6" borderId="0" xfId="0" applyFont="1" applyFill="1"/>
    <xf numFmtId="165" fontId="10" fillId="6" borderId="0" xfId="0" applyNumberFormat="1" applyFont="1" applyFill="1"/>
    <xf numFmtId="165" fontId="10" fillId="6" borderId="0" xfId="1" applyNumberFormat="1" applyFont="1" applyFill="1" applyBorder="1" applyAlignment="1" applyProtection="1"/>
    <xf numFmtId="166" fontId="11" fillId="6" borderId="0" xfId="1" applyFont="1" applyFill="1" applyBorder="1" applyAlignment="1" applyProtection="1">
      <alignment vertical="center"/>
    </xf>
    <xf numFmtId="164" fontId="10" fillId="6" borderId="0" xfId="0" applyNumberFormat="1" applyFont="1" applyFill="1"/>
    <xf numFmtId="0" fontId="7" fillId="3" borderId="0" xfId="0" applyFont="1" applyFill="1" applyAlignment="1">
      <alignment vertical="center"/>
    </xf>
    <xf numFmtId="165" fontId="0" fillId="3" borderId="0" xfId="0" applyNumberFormat="1" applyFill="1"/>
    <xf numFmtId="1" fontId="0" fillId="3" borderId="0" xfId="0" applyNumberFormat="1" applyFont="1" applyFill="1"/>
    <xf numFmtId="0" fontId="0" fillId="3" borderId="0" xfId="0" applyFont="1" applyFill="1"/>
    <xf numFmtId="0" fontId="12" fillId="0" borderId="0" xfId="0" applyFont="1" applyAlignment="1">
      <alignment vertical="center"/>
    </xf>
    <xf numFmtId="0" fontId="0" fillId="0" borderId="0" xfId="0" applyFont="1" applyAlignment="1">
      <alignment wrapText="1"/>
    </xf>
    <xf numFmtId="0" fontId="0" fillId="0" borderId="0" xfId="1" applyNumberFormat="1" applyFont="1" applyBorder="1" applyProtection="1"/>
    <xf numFmtId="165" fontId="0" fillId="0" borderId="0" xfId="0" applyNumberFormat="1"/>
    <xf numFmtId="0" fontId="0" fillId="0" borderId="0" xfId="1" applyNumberFormat="1" applyFont="1" applyBorder="1" applyAlignment="1" applyProtection="1"/>
    <xf numFmtId="0" fontId="7" fillId="7" borderId="0" xfId="0" applyFont="1" applyFill="1" applyAlignment="1">
      <alignment vertical="center"/>
    </xf>
    <xf numFmtId="165" fontId="0" fillId="7" borderId="0" xfId="0" applyNumberFormat="1" applyFill="1"/>
    <xf numFmtId="1" fontId="0" fillId="7" borderId="0" xfId="0" applyNumberFormat="1" applyFont="1" applyFill="1"/>
    <xf numFmtId="0" fontId="0" fillId="7" borderId="0" xfId="0" applyFont="1" applyFill="1"/>
    <xf numFmtId="166" fontId="7" fillId="3" borderId="0" xfId="1" applyFont="1" applyFill="1" applyBorder="1" applyAlignment="1" applyProtection="1">
      <alignment vertical="center"/>
    </xf>
    <xf numFmtId="164" fontId="0" fillId="3" borderId="0" xfId="0" applyNumberFormat="1" applyFill="1"/>
    <xf numFmtId="1" fontId="0" fillId="0" borderId="0" xfId="0" applyNumberFormat="1" applyFont="1"/>
    <xf numFmtId="0" fontId="13" fillId="0" borderId="0" xfId="0" applyFont="1"/>
    <xf numFmtId="164" fontId="0" fillId="0" borderId="0" xfId="1" applyNumberFormat="1" applyFont="1" applyBorder="1" applyAlignment="1" applyProtection="1"/>
    <xf numFmtId="166" fontId="7" fillId="7" borderId="0" xfId="1" applyFont="1" applyFill="1" applyBorder="1" applyAlignment="1" applyProtection="1">
      <alignment vertical="center"/>
    </xf>
    <xf numFmtId="164" fontId="0" fillId="7" borderId="0" xfId="0" applyNumberFormat="1" applyFill="1"/>
    <xf numFmtId="164" fontId="0" fillId="0" borderId="0" xfId="0" applyNumberFormat="1"/>
    <xf numFmtId="0" fontId="13" fillId="3" borderId="0" xfId="0" applyFont="1" applyFill="1"/>
    <xf numFmtId="0" fontId="0" fillId="3" borderId="0" xfId="0" applyFill="1"/>
    <xf numFmtId="0" fontId="14" fillId="3" borderId="0" xfId="0" applyFont="1" applyFill="1"/>
    <xf numFmtId="0" fontId="0" fillId="5" borderId="0" xfId="0" applyFont="1" applyFill="1"/>
    <xf numFmtId="165" fontId="0" fillId="5" borderId="0" xfId="0" applyNumberFormat="1" applyFont="1" applyFill="1"/>
    <xf numFmtId="0" fontId="0" fillId="5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1" fontId="10" fillId="6" borderId="0" xfId="0" applyNumberFormat="1" applyFont="1" applyFill="1"/>
    <xf numFmtId="0" fontId="15" fillId="3" borderId="0" xfId="0" applyFont="1" applyFill="1"/>
    <xf numFmtId="165" fontId="15" fillId="3" borderId="0" xfId="0" applyNumberFormat="1" applyFont="1" applyFill="1"/>
    <xf numFmtId="0" fontId="15" fillId="7" borderId="0" xfId="0" applyFont="1" applyFill="1"/>
    <xf numFmtId="165" fontId="15" fillId="7" borderId="0" xfId="0" applyNumberFormat="1" applyFont="1" applyFill="1"/>
    <xf numFmtId="1" fontId="15" fillId="3" borderId="0" xfId="0" applyNumberFormat="1" applyFont="1" applyFill="1"/>
    <xf numFmtId="0" fontId="0" fillId="0" borderId="0" xfId="0" applyFont="1"/>
    <xf numFmtId="164" fontId="0" fillId="0" borderId="0" xfId="0" applyNumberFormat="1" applyFont="1"/>
    <xf numFmtId="11" fontId="0" fillId="0" borderId="0" xfId="0" applyNumberFormat="1"/>
    <xf numFmtId="0" fontId="16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7" fillId="0" borderId="0" xfId="0" applyFont="1"/>
    <xf numFmtId="166" fontId="0" fillId="3" borderId="0" xfId="1" applyFont="1" applyFill="1" applyBorder="1" applyAlignment="1" applyProtection="1"/>
    <xf numFmtId="0" fontId="0" fillId="0" borderId="0" xfId="1" applyNumberFormat="1" applyFont="1" applyBorder="1" applyAlignment="1" applyProtection="1">
      <alignment horizontal="right"/>
    </xf>
    <xf numFmtId="165" fontId="0" fillId="0" borderId="0" xfId="1" applyNumberFormat="1" applyFont="1" applyBorder="1" applyAlignment="1" applyProtection="1"/>
    <xf numFmtId="0" fontId="0" fillId="7" borderId="0" xfId="0" applyFill="1"/>
    <xf numFmtId="166" fontId="0" fillId="7" borderId="0" xfId="1" applyFont="1" applyFill="1" applyBorder="1" applyAlignment="1" applyProtection="1"/>
    <xf numFmtId="0" fontId="18" fillId="3" borderId="0" xfId="0" applyFont="1" applyFill="1"/>
    <xf numFmtId="0" fontId="0" fillId="8" borderId="0" xfId="0" applyFont="1" applyFill="1"/>
    <xf numFmtId="0" fontId="15" fillId="8" borderId="0" xfId="0" applyFont="1" applyFill="1"/>
    <xf numFmtId="0" fontId="0" fillId="3" borderId="0" xfId="0" applyFont="1" applyFill="1" applyAlignment="1">
      <alignment wrapText="1"/>
    </xf>
    <xf numFmtId="0" fontId="0" fillId="9" borderId="0" xfId="0" applyFont="1" applyFill="1"/>
    <xf numFmtId="0" fontId="19" fillId="0" borderId="0" xfId="0" applyFont="1" applyAlignment="1">
      <alignment wrapText="1"/>
    </xf>
    <xf numFmtId="166" fontId="7" fillId="0" borderId="0" xfId="1" applyFont="1" applyBorder="1" applyAlignment="1" applyProtection="1">
      <alignment vertical="center"/>
    </xf>
    <xf numFmtId="166" fontId="0" fillId="0" borderId="0" xfId="1" applyFont="1" applyBorder="1" applyAlignment="1" applyProtection="1"/>
    <xf numFmtId="0" fontId="7" fillId="9" borderId="0" xfId="0" applyFont="1" applyFill="1" applyAlignment="1">
      <alignment vertical="center"/>
    </xf>
    <xf numFmtId="165" fontId="0" fillId="9" borderId="0" xfId="0" applyNumberFormat="1" applyFill="1"/>
    <xf numFmtId="1" fontId="0" fillId="9" borderId="0" xfId="0" applyNumberFormat="1" applyFont="1" applyFill="1"/>
    <xf numFmtId="166" fontId="7" fillId="9" borderId="0" xfId="1" applyFont="1" applyFill="1" applyBorder="1" applyAlignment="1" applyProtection="1">
      <alignment vertical="center"/>
    </xf>
    <xf numFmtId="164" fontId="0" fillId="9" borderId="0" xfId="0" applyNumberFormat="1" applyFill="1"/>
    <xf numFmtId="166" fontId="0" fillId="9" borderId="0" xfId="1" applyFont="1" applyFill="1" applyBorder="1" applyAlignment="1" applyProtection="1"/>
    <xf numFmtId="0" fontId="15" fillId="9" borderId="0" xfId="0" applyFont="1" applyFill="1"/>
    <xf numFmtId="165" fontId="15" fillId="9" borderId="0" xfId="0" applyNumberFormat="1" applyFont="1" applyFill="1"/>
    <xf numFmtId="0" fontId="16" fillId="0" borderId="0" xfId="0" applyFont="1"/>
    <xf numFmtId="167" fontId="0" fillId="0" borderId="0" xfId="1" applyNumberFormat="1" applyFont="1" applyBorder="1" applyProtection="1"/>
    <xf numFmtId="167" fontId="0" fillId="0" borderId="0" xfId="1" applyNumberFormat="1" applyFont="1" applyBorder="1" applyAlignment="1" applyProtection="1">
      <alignment horizontal="right"/>
    </xf>
    <xf numFmtId="3" fontId="0" fillId="0" borderId="0" xfId="1" applyNumberFormat="1" applyFont="1" applyBorder="1" applyAlignment="1" applyProtection="1"/>
    <xf numFmtId="11" fontId="7" fillId="0" borderId="0" xfId="0" applyNumberFormat="1" applyFont="1" applyAlignment="1">
      <alignment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17" fillId="0" borderId="0" xfId="0" applyFont="1" applyAlignment="1">
      <alignment wrapText="1"/>
    </xf>
    <xf numFmtId="0" fontId="22" fillId="0" borderId="0" xfId="0" applyFont="1" applyAlignment="1">
      <alignment vertical="center"/>
    </xf>
    <xf numFmtId="0" fontId="0" fillId="9" borderId="0" xfId="0" applyFill="1"/>
    <xf numFmtId="0" fontId="13" fillId="0" borderId="0" xfId="0" applyFont="1" applyAlignment="1">
      <alignment vertical="center"/>
    </xf>
    <xf numFmtId="11" fontId="0" fillId="0" borderId="0" xfId="0" applyNumberFormat="1" applyFont="1" applyAlignment="1">
      <alignment wrapText="1"/>
    </xf>
    <xf numFmtId="0" fontId="15" fillId="0" borderId="0" xfId="0" applyFont="1"/>
    <xf numFmtId="166" fontId="0" fillId="0" borderId="0" xfId="1" applyFont="1" applyBorder="1" applyProtection="1"/>
    <xf numFmtId="0" fontId="0" fillId="9" borderId="0" xfId="1" applyNumberFormat="1" applyFont="1" applyFill="1" applyBorder="1" applyProtection="1"/>
    <xf numFmtId="0" fontId="0" fillId="9" borderId="0" xfId="0" applyFont="1" applyFill="1" applyAlignment="1">
      <alignment wrapText="1"/>
    </xf>
    <xf numFmtId="0" fontId="23" fillId="0" borderId="0" xfId="0" applyFont="1"/>
    <xf numFmtId="0" fontId="24" fillId="6" borderId="0" xfId="0" applyFont="1" applyFill="1"/>
    <xf numFmtId="0" fontId="4" fillId="6" borderId="0" xfId="0" applyFont="1" applyFill="1"/>
    <xf numFmtId="165" fontId="1" fillId="6" borderId="0" xfId="0" applyNumberFormat="1" applyFont="1" applyFill="1"/>
    <xf numFmtId="165" fontId="1" fillId="6" borderId="0" xfId="1" applyNumberFormat="1" applyFont="1" applyFill="1" applyBorder="1" applyAlignment="1" applyProtection="1"/>
    <xf numFmtId="166" fontId="1" fillId="6" borderId="0" xfId="1" applyFont="1" applyFill="1" applyBorder="1" applyAlignment="1" applyProtection="1">
      <alignment vertical="center"/>
    </xf>
    <xf numFmtId="164" fontId="1" fillId="6" borderId="0" xfId="0" applyNumberFormat="1" applyFont="1" applyFill="1"/>
    <xf numFmtId="0" fontId="4" fillId="9" borderId="0" xfId="0" applyFont="1" applyFill="1" applyAlignment="1">
      <alignment vertical="center"/>
    </xf>
    <xf numFmtId="165" fontId="4" fillId="9" borderId="0" xfId="0" applyNumberFormat="1" applyFont="1" applyFill="1"/>
    <xf numFmtId="1" fontId="4" fillId="9" borderId="0" xfId="0" applyNumberFormat="1" applyFont="1" applyFill="1"/>
    <xf numFmtId="0" fontId="4" fillId="9" borderId="0" xfId="0" applyFont="1" applyFill="1"/>
    <xf numFmtId="166" fontId="4" fillId="9" borderId="0" xfId="1" applyFont="1" applyFill="1" applyBorder="1" applyAlignment="1" applyProtection="1">
      <alignment vertical="center"/>
    </xf>
    <xf numFmtId="164" fontId="4" fillId="9" borderId="0" xfId="0" applyNumberFormat="1" applyFont="1" applyFill="1"/>
    <xf numFmtId="0" fontId="25" fillId="0" borderId="0" xfId="0" applyFont="1" applyAlignment="1">
      <alignment vertical="center"/>
    </xf>
    <xf numFmtId="166" fontId="4" fillId="0" borderId="0" xfId="1" applyFont="1" applyBorder="1" applyAlignment="1" applyProtection="1">
      <alignment vertical="center"/>
    </xf>
    <xf numFmtId="166" fontId="4" fillId="0" borderId="0" xfId="1" applyFont="1" applyBorder="1" applyAlignment="1" applyProtection="1"/>
    <xf numFmtId="0" fontId="24" fillId="3" borderId="0" xfId="0" applyFont="1" applyFill="1"/>
    <xf numFmtId="165" fontId="24" fillId="3" borderId="0" xfId="0" applyNumberFormat="1" applyFont="1" applyFill="1"/>
    <xf numFmtId="166" fontId="24" fillId="3" borderId="0" xfId="1" applyFont="1" applyFill="1" applyBorder="1" applyAlignment="1" applyProtection="1">
      <alignment vertical="center"/>
    </xf>
    <xf numFmtId="0" fontId="24" fillId="3" borderId="0" xfId="0" applyFont="1" applyFill="1" applyAlignment="1">
      <alignment vertical="center"/>
    </xf>
    <xf numFmtId="166" fontId="24" fillId="3" borderId="0" xfId="1" applyFont="1" applyFill="1" applyBorder="1" applyAlignment="1" applyProtection="1"/>
    <xf numFmtId="164" fontId="24" fillId="3" borderId="0" xfId="0" applyNumberFormat="1" applyFont="1" applyFill="1"/>
    <xf numFmtId="1" fontId="4" fillId="0" borderId="0" xfId="1" applyNumberFormat="1" applyFont="1" applyBorder="1" applyAlignment="1" applyProtection="1">
      <alignment horizontal="right"/>
    </xf>
    <xf numFmtId="166" fontId="4" fillId="9" borderId="0" xfId="1" applyFont="1" applyFill="1" applyBorder="1" applyAlignment="1" applyProtection="1"/>
    <xf numFmtId="0" fontId="26" fillId="3" borderId="0" xfId="0" applyFont="1" applyFill="1"/>
    <xf numFmtId="0" fontId="27" fillId="3" borderId="0" xfId="0" applyFont="1" applyFill="1"/>
    <xf numFmtId="0" fontId="24" fillId="6" borderId="0" xfId="0" applyFont="1" applyFill="1" applyAlignment="1">
      <alignment vertical="center"/>
    </xf>
    <xf numFmtId="1" fontId="1" fillId="6" borderId="0" xfId="0" applyNumberFormat="1" applyFont="1" applyFill="1"/>
    <xf numFmtId="165" fontId="28" fillId="6" borderId="0" xfId="0" applyNumberFormat="1" applyFont="1" applyFill="1"/>
    <xf numFmtId="0" fontId="28" fillId="6" borderId="0" xfId="0" applyFont="1" applyFill="1"/>
    <xf numFmtId="0" fontId="28" fillId="3" borderId="0" xfId="0" applyFont="1" applyFill="1"/>
    <xf numFmtId="165" fontId="28" fillId="3" borderId="0" xfId="0" applyNumberFormat="1" applyFont="1" applyFill="1"/>
    <xf numFmtId="165" fontId="4" fillId="3" borderId="0" xfId="0" applyNumberFormat="1" applyFont="1" applyFill="1"/>
    <xf numFmtId="0" fontId="28" fillId="9" borderId="0" xfId="0" applyFont="1" applyFill="1"/>
    <xf numFmtId="165" fontId="28" fillId="9" borderId="0" xfId="0" applyNumberFormat="1" applyFont="1" applyFill="1"/>
    <xf numFmtId="1" fontId="28" fillId="3" borderId="0" xfId="0" applyNumberFormat="1" applyFont="1" applyFill="1"/>
    <xf numFmtId="0" fontId="4" fillId="3" borderId="0" xfId="0" applyFont="1" applyFill="1" applyAlignment="1">
      <alignment wrapText="1"/>
    </xf>
    <xf numFmtId="0" fontId="4" fillId="3" borderId="0" xfId="0" applyFont="1" applyFill="1" applyAlignment="1">
      <alignment vertical="center"/>
    </xf>
    <xf numFmtId="164" fontId="4" fillId="3" borderId="0" xfId="0" applyNumberFormat="1" applyFont="1" applyFill="1"/>
    <xf numFmtId="1" fontId="4" fillId="3" borderId="0" xfId="0" applyNumberFormat="1" applyFont="1" applyFill="1"/>
    <xf numFmtId="0" fontId="0" fillId="8" borderId="0" xfId="0" applyFill="1"/>
    <xf numFmtId="0" fontId="1" fillId="6" borderId="0" xfId="0" applyFont="1" applyFill="1"/>
    <xf numFmtId="166" fontId="4" fillId="3" borderId="0" xfId="1" applyFont="1" applyFill="1" applyBorder="1" applyAlignment="1" applyProtection="1">
      <alignment vertical="center"/>
    </xf>
    <xf numFmtId="166" fontId="4" fillId="3" borderId="0" xfId="1" applyFont="1" applyFill="1" applyBorder="1" applyAlignment="1" applyProtection="1"/>
    <xf numFmtId="1" fontId="4" fillId="5" borderId="0" xfId="0" applyNumberFormat="1" applyFont="1" applyFill="1"/>
    <xf numFmtId="166" fontId="4" fillId="5" borderId="0" xfId="1" applyFont="1" applyFill="1" applyBorder="1" applyAlignment="1" applyProtection="1">
      <alignment vertical="center"/>
    </xf>
    <xf numFmtId="166" fontId="4" fillId="5" borderId="0" xfId="1" applyFont="1" applyFill="1" applyBorder="1" applyAlignment="1" applyProtection="1"/>
    <xf numFmtId="164" fontId="4" fillId="5" borderId="0" xfId="0" applyNumberFormat="1" applyFont="1" applyFill="1"/>
    <xf numFmtId="168" fontId="4" fillId="0" borderId="0" xfId="0" applyNumberFormat="1" applyFont="1"/>
    <xf numFmtId="165" fontId="4" fillId="0" borderId="0" xfId="0" applyNumberFormat="1" applyFont="1" applyAlignment="1">
      <alignment vertical="center"/>
    </xf>
    <xf numFmtId="165" fontId="4" fillId="0" borderId="0" xfId="1" applyNumberFormat="1" applyFont="1" applyBorder="1" applyAlignment="1" applyProtection="1">
      <alignment horizontal="right"/>
    </xf>
    <xf numFmtId="168" fontId="4" fillId="0" borderId="0" xfId="0" applyNumberFormat="1" applyFont="1" applyAlignment="1">
      <alignment vertical="center"/>
    </xf>
    <xf numFmtId="168" fontId="4" fillId="0" borderId="0" xfId="1" applyNumberFormat="1" applyFont="1" applyBorder="1" applyAlignment="1" applyProtection="1">
      <alignment horizontal="right"/>
    </xf>
    <xf numFmtId="168" fontId="4" fillId="0" borderId="0" xfId="1" applyNumberFormat="1" applyFont="1" applyBorder="1" applyAlignment="1" applyProtection="1"/>
    <xf numFmtId="0" fontId="29" fillId="10" borderId="0" xfId="0" applyFont="1" applyFill="1" applyAlignment="1">
      <alignment vertical="center"/>
    </xf>
    <xf numFmtId="0" fontId="30" fillId="0" borderId="0" xfId="0" applyFont="1"/>
    <xf numFmtId="165" fontId="30" fillId="0" borderId="0" xfId="0" applyNumberFormat="1" applyFont="1"/>
    <xf numFmtId="164" fontId="30" fillId="0" borderId="0" xfId="0" applyNumberFormat="1" applyFont="1"/>
    <xf numFmtId="1" fontId="30" fillId="0" borderId="0" xfId="0" applyNumberFormat="1" applyFont="1"/>
    <xf numFmtId="0" fontId="30" fillId="0" borderId="0" xfId="0" applyFont="1" applyAlignment="1">
      <alignment wrapText="1"/>
    </xf>
    <xf numFmtId="0" fontId="31" fillId="0" borderId="0" xfId="0" applyFont="1"/>
    <xf numFmtId="0" fontId="32" fillId="10" borderId="0" xfId="0" applyFont="1" applyFill="1" applyAlignment="1">
      <alignment vertical="center"/>
    </xf>
    <xf numFmtId="0" fontId="0" fillId="0" borderId="0" xfId="0" applyNumberFormat="1" applyFont="1"/>
    <xf numFmtId="0" fontId="0" fillId="0" borderId="0" xfId="0" applyNumberFormat="1"/>
    <xf numFmtId="11" fontId="0" fillId="0" borderId="0" xfId="0" applyNumberFormat="1" applyFont="1"/>
    <xf numFmtId="3" fontId="0" fillId="0" borderId="0" xfId="0" applyNumberFormat="1" applyFont="1"/>
    <xf numFmtId="0" fontId="7" fillId="0" borderId="0" xfId="0" applyNumberFormat="1" applyFont="1" applyAlignment="1">
      <alignment vertical="center"/>
    </xf>
    <xf numFmtId="0" fontId="0" fillId="0" borderId="0" xfId="0" applyNumberFormat="1" applyFont="1" applyAlignment="1">
      <alignment wrapText="1"/>
    </xf>
    <xf numFmtId="0" fontId="0" fillId="11" borderId="0" xfId="0" applyFont="1" applyFill="1"/>
    <xf numFmtId="3" fontId="0" fillId="0" borderId="0" xfId="0" applyNumberFormat="1"/>
    <xf numFmtId="3" fontId="0" fillId="0" borderId="0" xfId="0" applyNumberFormat="1" applyFont="1" applyAlignment="1">
      <alignment wrapText="1"/>
    </xf>
    <xf numFmtId="0" fontId="0" fillId="0" borderId="0" xfId="1" applyNumberFormat="1" applyFont="1" applyFill="1" applyBorder="1" applyAlignment="1" applyProtection="1"/>
    <xf numFmtId="0" fontId="0" fillId="12" borderId="0" xfId="0" applyFill="1"/>
    <xf numFmtId="0" fontId="37" fillId="0" borderId="0" xfId="0" applyFont="1" applyAlignment="1">
      <alignment wrapText="1"/>
    </xf>
    <xf numFmtId="0" fontId="36" fillId="0" borderId="0" xfId="0" applyFont="1" applyAlignment="1">
      <alignment wrapText="1"/>
    </xf>
    <xf numFmtId="0" fontId="38" fillId="0" borderId="0" xfId="0" applyFont="1" applyAlignment="1">
      <alignment wrapText="1"/>
    </xf>
    <xf numFmtId="0" fontId="38" fillId="0" borderId="0" xfId="0" applyFont="1"/>
    <xf numFmtId="0" fontId="39" fillId="0" borderId="0" xfId="0" applyFont="1"/>
    <xf numFmtId="0" fontId="37" fillId="0" borderId="0" xfId="0" applyFont="1"/>
    <xf numFmtId="11" fontId="0" fillId="0" borderId="0" xfId="1" applyNumberFormat="1" applyFont="1" applyBorder="1" applyProtection="1"/>
    <xf numFmtId="0" fontId="14" fillId="3" borderId="0" xfId="0" applyNumberFormat="1" applyFont="1" applyFill="1"/>
    <xf numFmtId="0" fontId="36" fillId="0" borderId="0" xfId="0" applyFont="1"/>
    <xf numFmtId="0" fontId="40" fillId="0" borderId="0" xfId="0" applyFont="1"/>
    <xf numFmtId="0" fontId="12" fillId="0" borderId="0" xfId="0" applyFont="1" applyFill="1" applyAlignment="1">
      <alignment vertical="center"/>
    </xf>
    <xf numFmtId="0" fontId="0" fillId="0" borderId="0" xfId="0" applyFont="1" applyFill="1" applyAlignment="1">
      <alignment wrapText="1"/>
    </xf>
    <xf numFmtId="1" fontId="0" fillId="0" borderId="0" xfId="0" applyNumberFormat="1" applyFont="1" applyFill="1"/>
    <xf numFmtId="0" fontId="0" fillId="0" borderId="0" xfId="0" applyFont="1" applyFill="1"/>
    <xf numFmtId="0" fontId="7" fillId="0" borderId="0" xfId="0" applyFont="1" applyFill="1" applyAlignment="1">
      <alignment vertical="center"/>
    </xf>
    <xf numFmtId="164" fontId="0" fillId="0" borderId="0" xfId="0" applyNumberFormat="1" applyFont="1" applyFill="1"/>
    <xf numFmtId="165" fontId="0" fillId="0" borderId="0" xfId="0" applyNumberFormat="1" applyFill="1"/>
    <xf numFmtId="0" fontId="0" fillId="0" borderId="0" xfId="0" applyFill="1"/>
    <xf numFmtId="0" fontId="7" fillId="0" borderId="0" xfId="1" applyNumberFormat="1" applyFont="1" applyFill="1" applyBorder="1" applyAlignment="1" applyProtection="1">
      <alignment vertical="center"/>
    </xf>
    <xf numFmtId="164" fontId="0" fillId="0" borderId="0" xfId="0" applyNumberFormat="1" applyFill="1"/>
    <xf numFmtId="164" fontId="0" fillId="0" borderId="0" xfId="1" applyNumberFormat="1" applyFont="1" applyFill="1" applyBorder="1" applyAlignment="1" applyProtection="1"/>
    <xf numFmtId="165" fontId="0" fillId="0" borderId="0" xfId="1" applyNumberFormat="1" applyFont="1" applyFill="1" applyBorder="1" applyAlignment="1" applyProtection="1"/>
    <xf numFmtId="0" fontId="10" fillId="0" borderId="0" xfId="0" applyFont="1" applyFill="1"/>
    <xf numFmtId="0" fontId="15" fillId="0" borderId="0" xfId="0" applyFont="1" applyFill="1"/>
    <xf numFmtId="0" fontId="16" fillId="0" borderId="0" xfId="0" applyFont="1" applyFill="1" applyAlignment="1">
      <alignment wrapText="1"/>
    </xf>
    <xf numFmtId="0" fontId="0" fillId="0" borderId="0" xfId="1" applyNumberFormat="1" applyFont="1" applyFill="1" applyBorder="1" applyProtection="1"/>
    <xf numFmtId="0" fontId="0" fillId="0" borderId="0" xfId="0" applyNumberFormat="1" applyFill="1"/>
    <xf numFmtId="11" fontId="0" fillId="0" borderId="0" xfId="0" applyNumberFormat="1" applyFont="1" applyFill="1"/>
    <xf numFmtId="0" fontId="38" fillId="0" borderId="0" xfId="0" applyFont="1" applyFill="1" applyAlignment="1">
      <alignment wrapText="1"/>
    </xf>
    <xf numFmtId="0" fontId="17" fillId="0" borderId="0" xfId="0" applyFont="1" applyFill="1" applyAlignment="1">
      <alignment wrapText="1"/>
    </xf>
    <xf numFmtId="0" fontId="36" fillId="0" borderId="0" xfId="0" applyFont="1" applyFill="1" applyAlignment="1">
      <alignment wrapText="1"/>
    </xf>
    <xf numFmtId="0" fontId="43" fillId="0" borderId="0" xfId="0" applyFont="1"/>
    <xf numFmtId="0" fontId="43" fillId="0" borderId="0" xfId="0" applyFont="1" applyAlignment="1">
      <alignment wrapText="1"/>
    </xf>
    <xf numFmtId="0" fontId="17" fillId="0" borderId="0" xfId="0" applyFont="1" applyFill="1"/>
    <xf numFmtId="0" fontId="43" fillId="0" borderId="0" xfId="0" applyFont="1" applyFill="1"/>
    <xf numFmtId="0" fontId="37" fillId="0" borderId="0" xfId="0" applyFont="1" applyFill="1" applyAlignment="1">
      <alignment wrapText="1"/>
    </xf>
    <xf numFmtId="0" fontId="44" fillId="0" borderId="0" xfId="0" applyFont="1"/>
    <xf numFmtId="0" fontId="4" fillId="0" borderId="0" xfId="0" applyFont="1" applyFill="1" applyAlignment="1">
      <alignment vertical="center"/>
    </xf>
    <xf numFmtId="0" fontId="0" fillId="0" borderId="0" xfId="1" applyNumberFormat="1" applyFont="1" applyFill="1" applyBorder="1" applyAlignment="1" applyProtection="1">
      <alignment horizontal="right"/>
    </xf>
    <xf numFmtId="0" fontId="16" fillId="0" borderId="0" xfId="0" applyFont="1" applyFill="1"/>
    <xf numFmtId="0" fontId="0" fillId="0" borderId="0" xfId="0" applyNumberFormat="1" applyFont="1" applyFill="1"/>
    <xf numFmtId="11" fontId="0" fillId="0" borderId="0" xfId="0" applyNumberFormat="1" applyFont="1" applyFill="1" applyAlignment="1">
      <alignment wrapText="1"/>
    </xf>
    <xf numFmtId="11" fontId="15" fillId="0" borderId="0" xfId="0" applyNumberFormat="1" applyFont="1" applyFill="1"/>
    <xf numFmtId="0" fontId="38" fillId="0" borderId="0" xfId="0" applyFont="1" applyFill="1"/>
    <xf numFmtId="166" fontId="7" fillId="0" borderId="0" xfId="1" applyFont="1" applyFill="1" applyBorder="1" applyAlignment="1" applyProtection="1">
      <alignment vertical="center"/>
    </xf>
    <xf numFmtId="0" fontId="46" fillId="0" borderId="0" xfId="0" applyFont="1" applyAlignment="1">
      <alignment wrapText="1"/>
    </xf>
    <xf numFmtId="0" fontId="0" fillId="0" borderId="0" xfId="0" applyAlignment="1">
      <alignment wrapText="1"/>
    </xf>
    <xf numFmtId="0" fontId="46" fillId="0" borderId="0" xfId="0" applyFont="1"/>
    <xf numFmtId="0" fontId="9" fillId="6" borderId="0" xfId="0" applyNumberFormat="1" applyFont="1" applyFill="1"/>
    <xf numFmtId="0" fontId="10" fillId="6" borderId="0" xfId="0" applyNumberFormat="1" applyFont="1" applyFill="1"/>
    <xf numFmtId="0" fontId="10" fillId="6" borderId="0" xfId="1" applyNumberFormat="1" applyFont="1" applyFill="1" applyBorder="1" applyAlignment="1" applyProtection="1"/>
    <xf numFmtId="0" fontId="11" fillId="6" borderId="0" xfId="1" applyNumberFormat="1" applyFont="1" applyFill="1" applyBorder="1" applyAlignment="1" applyProtection="1">
      <alignment vertical="center"/>
    </xf>
    <xf numFmtId="0" fontId="7" fillId="3" borderId="0" xfId="0" applyNumberFormat="1" applyFont="1" applyFill="1" applyAlignment="1">
      <alignment vertical="center"/>
    </xf>
    <xf numFmtId="0" fontId="0" fillId="3" borderId="0" xfId="0" applyNumberFormat="1" applyFill="1"/>
    <xf numFmtId="0" fontId="0" fillId="3" borderId="0" xfId="0" applyNumberFormat="1" applyFont="1" applyFill="1"/>
    <xf numFmtId="0" fontId="12" fillId="0" borderId="0" xfId="0" applyNumberFormat="1" applyFont="1" applyAlignment="1">
      <alignment vertical="center"/>
    </xf>
    <xf numFmtId="0" fontId="7" fillId="9" borderId="0" xfId="0" applyNumberFormat="1" applyFont="1" applyFill="1" applyAlignment="1">
      <alignment vertical="center"/>
    </xf>
    <xf numFmtId="0" fontId="0" fillId="9" borderId="0" xfId="0" applyNumberFormat="1" applyFill="1"/>
    <xf numFmtId="0" fontId="0" fillId="9" borderId="0" xfId="0" applyNumberFormat="1" applyFont="1" applyFill="1"/>
    <xf numFmtId="0" fontId="0" fillId="9" borderId="0" xfId="0" applyNumberFormat="1" applyFont="1" applyFill="1" applyAlignment="1">
      <alignment wrapText="1"/>
    </xf>
    <xf numFmtId="0" fontId="0" fillId="9" borderId="0" xfId="1" applyNumberFormat="1" applyFont="1" applyFill="1" applyBorder="1" applyAlignment="1" applyProtection="1"/>
    <xf numFmtId="0" fontId="7" fillId="3" borderId="0" xfId="1" applyNumberFormat="1" applyFont="1" applyFill="1" applyBorder="1" applyAlignment="1" applyProtection="1">
      <alignment vertical="center"/>
    </xf>
    <xf numFmtId="0" fontId="0" fillId="3" borderId="0" xfId="1" applyNumberFormat="1" applyFont="1" applyFill="1" applyBorder="1" applyAlignment="1" applyProtection="1"/>
    <xf numFmtId="0" fontId="4" fillId="0" borderId="0" xfId="0" applyNumberFormat="1" applyFont="1" applyAlignment="1">
      <alignment vertical="center"/>
    </xf>
    <xf numFmtId="0" fontId="7" fillId="9" borderId="0" xfId="1" applyNumberFormat="1" applyFont="1" applyFill="1" applyBorder="1" applyAlignment="1" applyProtection="1">
      <alignment vertical="center"/>
    </xf>
    <xf numFmtId="0" fontId="13" fillId="3" borderId="0" xfId="0" applyNumberFormat="1" applyFont="1" applyFill="1"/>
    <xf numFmtId="0" fontId="18" fillId="3" borderId="0" xfId="0" applyNumberFormat="1" applyFont="1" applyFill="1"/>
    <xf numFmtId="0" fontId="0" fillId="5" borderId="0" xfId="0" applyNumberFormat="1" applyFont="1" applyFill="1"/>
    <xf numFmtId="0" fontId="0" fillId="5" borderId="0" xfId="0" applyNumberFormat="1" applyFont="1" applyFill="1" applyAlignment="1">
      <alignment vertical="center"/>
    </xf>
    <xf numFmtId="0" fontId="4" fillId="5" borderId="0" xfId="0" applyNumberFormat="1" applyFont="1" applyFill="1"/>
    <xf numFmtId="0" fontId="9" fillId="6" borderId="0" xfId="0" applyNumberFormat="1" applyFont="1" applyFill="1" applyAlignment="1">
      <alignment vertical="center"/>
    </xf>
    <xf numFmtId="0" fontId="15" fillId="3" borderId="0" xfId="0" applyNumberFormat="1" applyFont="1" applyFill="1"/>
    <xf numFmtId="0" fontId="15" fillId="9" borderId="0" xfId="0" applyNumberFormat="1" applyFont="1" applyFill="1"/>
    <xf numFmtId="0" fontId="17" fillId="0" borderId="0" xfId="0" applyNumberFormat="1" applyFont="1" applyAlignment="1">
      <alignment wrapText="1"/>
    </xf>
    <xf numFmtId="0" fontId="38" fillId="0" borderId="0" xfId="0" applyNumberFormat="1" applyFont="1"/>
    <xf numFmtId="0" fontId="38" fillId="0" borderId="0" xfId="0" applyNumberFormat="1" applyFont="1" applyAlignment="1">
      <alignment wrapText="1"/>
    </xf>
    <xf numFmtId="3" fontId="4" fillId="0" borderId="0" xfId="0" applyNumberFormat="1" applyFont="1" applyAlignment="1">
      <alignment wrapText="1"/>
    </xf>
    <xf numFmtId="0" fontId="4" fillId="0" borderId="0" xfId="0" applyNumberFormat="1" applyFont="1"/>
    <xf numFmtId="11" fontId="4" fillId="0" borderId="0" xfId="0" applyNumberFormat="1" applyFont="1"/>
    <xf numFmtId="11" fontId="4" fillId="0" borderId="0" xfId="0" applyNumberFormat="1" applyFont="1" applyAlignment="1">
      <alignment wrapText="1"/>
    </xf>
    <xf numFmtId="0" fontId="4" fillId="0" borderId="0" xfId="0" applyNumberFormat="1" applyFont="1" applyAlignment="1">
      <alignment wrapText="1"/>
    </xf>
    <xf numFmtId="0" fontId="4" fillId="3" borderId="0" xfId="0" applyNumberFormat="1" applyFont="1" applyFill="1"/>
    <xf numFmtId="0" fontId="0" fillId="13" borderId="0" xfId="0" applyFill="1"/>
    <xf numFmtId="0" fontId="47" fillId="13" borderId="0" xfId="0" applyFont="1" applyFill="1"/>
    <xf numFmtId="0" fontId="48" fillId="3" borderId="0" xfId="0" applyFont="1" applyFill="1"/>
    <xf numFmtId="0" fontId="3" fillId="14" borderId="0" xfId="0" applyFont="1" applyFill="1"/>
    <xf numFmtId="0" fontId="1" fillId="14" borderId="0" xfId="0" applyFont="1" applyFill="1"/>
    <xf numFmtId="0" fontId="0" fillId="15" borderId="0" xfId="0" applyFill="1"/>
    <xf numFmtId="0" fontId="1" fillId="16" borderId="0" xfId="0" applyFont="1" applyFill="1"/>
    <xf numFmtId="0" fontId="0" fillId="17" borderId="0" xfId="0" applyFill="1"/>
    <xf numFmtId="0" fontId="49" fillId="17" borderId="0" xfId="0" applyFont="1" applyFill="1"/>
    <xf numFmtId="0" fontId="50" fillId="17" borderId="0" xfId="0" applyFont="1" applyFill="1"/>
    <xf numFmtId="0" fontId="0" fillId="18" borderId="0" xfId="0" applyFill="1"/>
    <xf numFmtId="0" fontId="51" fillId="18" borderId="0" xfId="0" applyFont="1" applyFill="1"/>
    <xf numFmtId="0" fontId="4" fillId="19" borderId="0" xfId="0" applyFont="1" applyFill="1"/>
    <xf numFmtId="0" fontId="0" fillId="20" borderId="0" xfId="0" applyFill="1"/>
    <xf numFmtId="165" fontId="4" fillId="19" borderId="0" xfId="0" applyNumberFormat="1" applyFont="1" applyFill="1"/>
    <xf numFmtId="0" fontId="4" fillId="19" borderId="0" xfId="1" applyNumberFormat="1" applyFont="1" applyFill="1" applyBorder="1" applyAlignment="1" applyProtection="1">
      <alignment horizontal="right"/>
    </xf>
    <xf numFmtId="0" fontId="7" fillId="19" borderId="0" xfId="0" applyFont="1" applyFill="1" applyAlignment="1">
      <alignment vertical="center"/>
    </xf>
    <xf numFmtId="165" fontId="4" fillId="19" borderId="0" xfId="1" applyNumberFormat="1" applyFont="1" applyFill="1" applyBorder="1" applyAlignment="1" applyProtection="1"/>
    <xf numFmtId="0" fontId="4" fillId="20" borderId="0" xfId="0" applyFont="1" applyFill="1" applyAlignment="1">
      <alignment wrapText="1"/>
    </xf>
    <xf numFmtId="1" fontId="4" fillId="19" borderId="0" xfId="0" applyNumberFormat="1" applyFont="1" applyFill="1"/>
    <xf numFmtId="0" fontId="5" fillId="19" borderId="0" xfId="0" applyFont="1" applyFill="1"/>
    <xf numFmtId="0" fontId="0" fillId="21" borderId="0" xfId="0" applyFill="1"/>
    <xf numFmtId="0" fontId="52" fillId="21" borderId="0" xfId="0" applyFont="1" applyFill="1"/>
    <xf numFmtId="0" fontId="1" fillId="22" borderId="0" xfId="0" applyFont="1" applyFill="1"/>
    <xf numFmtId="0" fontId="0" fillId="20" borderId="0" xfId="0" applyFont="1" applyFill="1" applyAlignment="1">
      <alignment wrapText="1"/>
    </xf>
    <xf numFmtId="0" fontId="0" fillId="15" borderId="0" xfId="0" applyFont="1" applyFill="1" applyAlignment="1">
      <alignment wrapText="1"/>
    </xf>
    <xf numFmtId="0" fontId="4" fillId="15" borderId="0" xfId="0" applyFont="1" applyFill="1"/>
    <xf numFmtId="0" fontId="7" fillId="15" borderId="0" xfId="0" applyFont="1" applyFill="1" applyAlignment="1">
      <alignment vertical="center"/>
    </xf>
    <xf numFmtId="0" fontId="0" fillId="15" borderId="0" xfId="0" applyNumberFormat="1" applyFill="1"/>
    <xf numFmtId="0" fontId="4" fillId="15" borderId="0" xfId="0" applyFont="1" applyFill="1" applyAlignment="1">
      <alignment wrapText="1"/>
    </xf>
    <xf numFmtId="0" fontId="16" fillId="15" borderId="0" xfId="0" applyFont="1" applyFill="1" applyAlignment="1">
      <alignment wrapText="1"/>
    </xf>
    <xf numFmtId="0" fontId="37" fillId="15" borderId="0" xfId="0" applyFont="1" applyFill="1"/>
    <xf numFmtId="0" fontId="36" fillId="15" borderId="0" xfId="0" applyFont="1" applyFill="1" applyAlignment="1">
      <alignment wrapText="1"/>
    </xf>
    <xf numFmtId="0" fontId="37" fillId="15" borderId="0" xfId="0" applyFont="1" applyFill="1" applyAlignment="1">
      <alignment wrapText="1"/>
    </xf>
    <xf numFmtId="0" fontId="17" fillId="15" borderId="0" xfId="0" applyFont="1" applyFill="1" applyAlignment="1">
      <alignment wrapText="1"/>
    </xf>
    <xf numFmtId="0" fontId="38" fillId="15" borderId="0" xfId="0" applyFont="1" applyFill="1" applyAlignment="1">
      <alignment wrapText="1"/>
    </xf>
    <xf numFmtId="0" fontId="0" fillId="15" borderId="0" xfId="0" applyFont="1" applyFill="1"/>
    <xf numFmtId="1" fontId="0" fillId="15" borderId="0" xfId="0" applyNumberFormat="1" applyFont="1" applyFill="1"/>
    <xf numFmtId="0" fontId="10" fillId="15" borderId="0" xfId="0" applyFont="1" applyFill="1"/>
    <xf numFmtId="11" fontId="0" fillId="15" borderId="0" xfId="0" applyNumberFormat="1" applyFont="1" applyFill="1" applyAlignment="1">
      <alignment wrapText="1"/>
    </xf>
    <xf numFmtId="0" fontId="53" fillId="0" borderId="0" xfId="0" applyFont="1"/>
    <xf numFmtId="0" fontId="36" fillId="0" borderId="0" xfId="0" applyFont="1" applyFill="1"/>
    <xf numFmtId="0" fontId="17" fillId="15" borderId="0" xfId="0" applyFont="1" applyFill="1"/>
    <xf numFmtId="0" fontId="36" fillId="15" borderId="0" xfId="0" applyFont="1" applyFill="1"/>
    <xf numFmtId="0" fontId="4" fillId="19" borderId="0" xfId="0" applyNumberFormat="1" applyFont="1" applyFill="1"/>
    <xf numFmtId="0" fontId="54" fillId="0" borderId="0" xfId="0" applyFont="1"/>
    <xf numFmtId="0" fontId="4" fillId="20" borderId="0" xfId="0" applyFont="1" applyFill="1"/>
    <xf numFmtId="11" fontId="4" fillId="20" borderId="0" xfId="0" applyNumberFormat="1" applyFont="1" applyFill="1"/>
    <xf numFmtId="0" fontId="4" fillId="20" borderId="0" xfId="0" applyNumberFormat="1" applyFont="1" applyFill="1" applyAlignment="1">
      <alignment wrapText="1"/>
    </xf>
    <xf numFmtId="11" fontId="0" fillId="20" borderId="0" xfId="0" applyNumberFormat="1" applyFill="1"/>
    <xf numFmtId="165" fontId="0" fillId="20" borderId="0" xfId="0" applyNumberFormat="1" applyFill="1"/>
    <xf numFmtId="0" fontId="0" fillId="26" borderId="0" xfId="0" applyFill="1"/>
    <xf numFmtId="0" fontId="0" fillId="20" borderId="0" xfId="1" applyNumberFormat="1" applyFont="1" applyFill="1" applyBorder="1" applyAlignment="1" applyProtection="1"/>
    <xf numFmtId="164" fontId="0" fillId="20" borderId="0" xfId="0" applyNumberFormat="1" applyFont="1" applyFill="1"/>
    <xf numFmtId="0" fontId="4" fillId="20" borderId="0" xfId="1" applyNumberFormat="1" applyFont="1" applyFill="1" applyBorder="1" applyProtection="1"/>
    <xf numFmtId="0" fontId="6" fillId="0" borderId="0" xfId="0" applyNumberFormat="1" applyFont="1" applyAlignment="1">
      <alignment vertical="center"/>
    </xf>
    <xf numFmtId="0" fontId="56" fillId="0" borderId="0" xfId="0" applyFont="1"/>
    <xf numFmtId="0" fontId="57" fillId="0" borderId="0" xfId="0" applyFont="1"/>
    <xf numFmtId="0" fontId="55" fillId="0" borderId="0" xfId="0" applyFont="1"/>
    <xf numFmtId="0" fontId="0" fillId="20" borderId="0" xfId="0" applyNumberFormat="1" applyFill="1"/>
    <xf numFmtId="0" fontId="4" fillId="20" borderId="0" xfId="0" applyNumberFormat="1" applyFont="1" applyFill="1"/>
    <xf numFmtId="0" fontId="7" fillId="20" borderId="0" xfId="0" applyFont="1" applyFill="1" applyAlignment="1">
      <alignment vertical="center"/>
    </xf>
    <xf numFmtId="11" fontId="7" fillId="20" borderId="0" xfId="0" applyNumberFormat="1" applyFont="1" applyFill="1" applyAlignment="1">
      <alignment vertical="center"/>
    </xf>
    <xf numFmtId="0" fontId="0" fillId="20" borderId="0" xfId="0" applyFont="1" applyFill="1"/>
    <xf numFmtId="0" fontId="0" fillId="20" borderId="0" xfId="0" applyNumberFormat="1" applyFont="1" applyFill="1"/>
    <xf numFmtId="11" fontId="0" fillId="20" borderId="0" xfId="0" applyNumberFormat="1" applyFont="1" applyFill="1"/>
    <xf numFmtId="0" fontId="0" fillId="0" borderId="0" xfId="0" applyNumberFormat="1" applyFont="1" applyFill="1" applyAlignment="1">
      <alignment wrapText="1"/>
    </xf>
    <xf numFmtId="0" fontId="15" fillId="0" borderId="0" xfId="0" applyNumberFormat="1" applyFont="1" applyFill="1"/>
    <xf numFmtId="0" fontId="59" fillId="3" borderId="0" xfId="0" applyFont="1" applyFill="1"/>
    <xf numFmtId="0" fontId="0" fillId="0" borderId="0" xfId="0" applyFont="1" applyAlignment="1">
      <alignment vertical="center"/>
    </xf>
    <xf numFmtId="165" fontId="0" fillId="0" borderId="0" xfId="0" applyNumberFormat="1" applyFont="1"/>
    <xf numFmtId="0" fontId="0" fillId="28" borderId="0" xfId="0" applyFill="1"/>
    <xf numFmtId="0" fontId="4" fillId="29" borderId="0" xfId="0" applyFont="1" applyFill="1"/>
    <xf numFmtId="0" fontId="0" fillId="28" borderId="0" xfId="0" applyFont="1" applyFill="1" applyAlignment="1">
      <alignment wrapText="1"/>
    </xf>
    <xf numFmtId="0" fontId="4" fillId="28" borderId="0" xfId="0" applyFont="1" applyFill="1"/>
    <xf numFmtId="0" fontId="54" fillId="12" borderId="0" xfId="0" applyFont="1" applyFill="1"/>
    <xf numFmtId="0" fontId="58" fillId="30" borderId="0" xfId="0" applyFont="1" applyFill="1"/>
    <xf numFmtId="0" fontId="58" fillId="30" borderId="0" xfId="0" applyFont="1" applyFill="1" applyAlignment="1">
      <alignment vertical="center"/>
    </xf>
    <xf numFmtId="165" fontId="58" fillId="30" borderId="0" xfId="0" applyNumberFormat="1" applyFont="1" applyFill="1"/>
    <xf numFmtId="0" fontId="58" fillId="12" borderId="0" xfId="0" applyFont="1" applyFill="1"/>
    <xf numFmtId="0" fontId="7" fillId="28" borderId="0" xfId="0" applyFont="1" applyFill="1" applyAlignment="1">
      <alignment vertical="center"/>
    </xf>
    <xf numFmtId="0" fontId="4" fillId="28" borderId="0" xfId="0" applyFont="1" applyFill="1" applyAlignment="1">
      <alignment vertical="center"/>
    </xf>
    <xf numFmtId="165" fontId="4" fillId="28" borderId="0" xfId="0" applyNumberFormat="1" applyFont="1" applyFill="1"/>
    <xf numFmtId="164" fontId="4" fillId="28" borderId="0" xfId="0" applyNumberFormat="1" applyFont="1" applyFill="1"/>
    <xf numFmtId="0" fontId="0" fillId="28" borderId="0" xfId="0" applyNumberFormat="1" applyFill="1"/>
    <xf numFmtId="0" fontId="4" fillId="28" borderId="0" xfId="0" applyFont="1" applyFill="1" applyAlignment="1">
      <alignment wrapText="1"/>
    </xf>
    <xf numFmtId="0" fontId="0" fillId="23" borderId="0" xfId="0" applyFont="1" applyFill="1"/>
    <xf numFmtId="0" fontId="0" fillId="24" borderId="0" xfId="0" applyFont="1" applyFill="1"/>
    <xf numFmtId="0" fontId="0" fillId="21" borderId="0" xfId="0" applyFont="1" applyFill="1"/>
    <xf numFmtId="165" fontId="0" fillId="21" borderId="0" xfId="0" applyNumberFormat="1" applyFont="1" applyFill="1"/>
    <xf numFmtId="0" fontId="0" fillId="27" borderId="0" xfId="0" applyFont="1" applyFill="1"/>
    <xf numFmtId="0" fontId="60" fillId="0" borderId="0" xfId="0" applyFont="1"/>
    <xf numFmtId="0" fontId="0" fillId="25" borderId="0" xfId="0" applyFont="1" applyFill="1"/>
    <xf numFmtId="0" fontId="0" fillId="25" borderId="0" xfId="0" applyFont="1" applyFill="1" applyAlignment="1">
      <alignment wrapText="1"/>
    </xf>
    <xf numFmtId="0" fontId="17" fillId="25" borderId="0" xfId="0" applyFont="1" applyFill="1" applyAlignment="1">
      <alignment wrapText="1"/>
    </xf>
    <xf numFmtId="1" fontId="0" fillId="25" borderId="0" xfId="0" applyNumberFormat="1" applyFont="1" applyFill="1"/>
    <xf numFmtId="0" fontId="60" fillId="15" borderId="0" xfId="0" applyFont="1" applyFill="1"/>
    <xf numFmtId="0" fontId="50" fillId="0" borderId="0" xfId="0" applyFont="1"/>
    <xf numFmtId="0" fontId="51" fillId="0" borderId="0" xfId="0" applyFont="1"/>
    <xf numFmtId="0" fontId="16" fillId="25" borderId="0" xfId="0" applyFont="1" applyFill="1" applyAlignment="1">
      <alignment wrapText="1"/>
    </xf>
    <xf numFmtId="0" fontId="36" fillId="25" borderId="0" xfId="0" applyFont="1" applyFill="1" applyAlignment="1">
      <alignment wrapText="1"/>
    </xf>
    <xf numFmtId="0" fontId="38" fillId="25" borderId="0" xfId="0" applyFont="1" applyFill="1"/>
    <xf numFmtId="0" fontId="38" fillId="15" borderId="0" xfId="0" applyFont="1" applyFill="1"/>
    <xf numFmtId="0" fontId="38" fillId="0" borderId="0" xfId="0" applyFont="1" applyAlignment="1">
      <alignment vertical="center"/>
    </xf>
    <xf numFmtId="0" fontId="61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/>
    <xf numFmtId="3" fontId="17" fillId="0" borderId="0" xfId="0" applyNumberFormat="1" applyFont="1"/>
    <xf numFmtId="0" fontId="0" fillId="0" borderId="0" xfId="1" applyNumberFormat="1" applyFont="1" applyBorder="1" applyAlignment="1" applyProtection="1">
      <alignment vertical="center"/>
    </xf>
    <xf numFmtId="0" fontId="0" fillId="15" borderId="0" xfId="0" applyFont="1" applyFill="1" applyAlignment="1">
      <alignment vertical="center"/>
    </xf>
    <xf numFmtId="0" fontId="17" fillId="15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</cellXfs>
  <cellStyles count="9752">
    <cellStyle name="Comma" xfId="1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39" builtinId="9" hidden="1"/>
    <cellStyle name="Followed Hyperlink" xfId="1741" builtinId="9" hidden="1"/>
    <cellStyle name="Followed Hyperlink" xfId="1743" builtinId="9" hidden="1"/>
    <cellStyle name="Followed Hyperlink" xfId="1745" builtinId="9" hidden="1"/>
    <cellStyle name="Followed Hyperlink" xfId="1747" builtinId="9" hidden="1"/>
    <cellStyle name="Followed Hyperlink" xfId="1749" builtinId="9" hidden="1"/>
    <cellStyle name="Followed Hyperlink" xfId="1751" builtinId="9" hidden="1"/>
    <cellStyle name="Followed Hyperlink" xfId="1753" builtinId="9" hidden="1"/>
    <cellStyle name="Followed Hyperlink" xfId="1755" builtinId="9" hidden="1"/>
    <cellStyle name="Followed Hyperlink" xfId="1757" builtinId="9" hidden="1"/>
    <cellStyle name="Followed Hyperlink" xfId="1759" builtinId="9" hidden="1"/>
    <cellStyle name="Followed Hyperlink" xfId="1761" builtinId="9" hidden="1"/>
    <cellStyle name="Followed Hyperlink" xfId="1763" builtinId="9" hidden="1"/>
    <cellStyle name="Followed Hyperlink" xfId="1765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2031" builtinId="9" hidden="1"/>
    <cellStyle name="Followed Hyperlink" xfId="2033" builtinId="9" hidden="1"/>
    <cellStyle name="Followed Hyperlink" xfId="2035" builtinId="9" hidden="1"/>
    <cellStyle name="Followed Hyperlink" xfId="2037" builtinId="9" hidden="1"/>
    <cellStyle name="Followed Hyperlink" xfId="2039" builtinId="9" hidden="1"/>
    <cellStyle name="Followed Hyperlink" xfId="2041" builtinId="9" hidden="1"/>
    <cellStyle name="Followed Hyperlink" xfId="2043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389" builtinId="9" hidden="1"/>
    <cellStyle name="Followed Hyperlink" xfId="2391" builtinId="9" hidden="1"/>
    <cellStyle name="Followed Hyperlink" xfId="2393" builtinId="9" hidden="1"/>
    <cellStyle name="Followed Hyperlink" xfId="2395" builtinId="9" hidden="1"/>
    <cellStyle name="Followed Hyperlink" xfId="2397" builtinId="9" hidden="1"/>
    <cellStyle name="Followed Hyperlink" xfId="2399" builtinId="9" hidden="1"/>
    <cellStyle name="Followed Hyperlink" xfId="2401" builtinId="9" hidden="1"/>
    <cellStyle name="Followed Hyperlink" xfId="2403" builtinId="9" hidden="1"/>
    <cellStyle name="Followed Hyperlink" xfId="2405" builtinId="9" hidden="1"/>
    <cellStyle name="Followed Hyperlink" xfId="2407" builtinId="9" hidden="1"/>
    <cellStyle name="Followed Hyperlink" xfId="2409" builtinId="9" hidden="1"/>
    <cellStyle name="Followed Hyperlink" xfId="2411" builtinId="9" hidden="1"/>
    <cellStyle name="Followed Hyperlink" xfId="2413" builtinId="9" hidden="1"/>
    <cellStyle name="Followed Hyperlink" xfId="2415" builtinId="9" hidden="1"/>
    <cellStyle name="Followed Hyperlink" xfId="2417" builtinId="9" hidden="1"/>
    <cellStyle name="Followed Hyperlink" xfId="2419" builtinId="9" hidden="1"/>
    <cellStyle name="Followed Hyperlink" xfId="2421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Followed Hyperlink" xfId="3325" builtinId="9" hidden="1"/>
    <cellStyle name="Followed Hyperlink" xfId="3327" builtinId="9" hidden="1"/>
    <cellStyle name="Followed Hyperlink" xfId="3329" builtinId="9" hidden="1"/>
    <cellStyle name="Followed Hyperlink" xfId="3331" builtinId="9" hidden="1"/>
    <cellStyle name="Followed Hyperlink" xfId="3333" builtinId="9" hidden="1"/>
    <cellStyle name="Followed Hyperlink" xfId="3335" builtinId="9" hidden="1"/>
    <cellStyle name="Followed Hyperlink" xfId="3337" builtinId="9" hidden="1"/>
    <cellStyle name="Followed Hyperlink" xfId="3339" builtinId="9" hidden="1"/>
    <cellStyle name="Followed Hyperlink" xfId="3341" builtinId="9" hidden="1"/>
    <cellStyle name="Followed Hyperlink" xfId="3343" builtinId="9" hidden="1"/>
    <cellStyle name="Followed Hyperlink" xfId="3345" builtinId="9" hidden="1"/>
    <cellStyle name="Followed Hyperlink" xfId="3347" builtinId="9" hidden="1"/>
    <cellStyle name="Followed Hyperlink" xfId="3349" builtinId="9" hidden="1"/>
    <cellStyle name="Followed Hyperlink" xfId="3351" builtinId="9" hidden="1"/>
    <cellStyle name="Followed Hyperlink" xfId="3353" builtinId="9" hidden="1"/>
    <cellStyle name="Followed Hyperlink" xfId="3355" builtinId="9" hidden="1"/>
    <cellStyle name="Followed Hyperlink" xfId="3357" builtinId="9" hidden="1"/>
    <cellStyle name="Followed Hyperlink" xfId="3359" builtinId="9" hidden="1"/>
    <cellStyle name="Followed Hyperlink" xfId="3361" builtinId="9" hidden="1"/>
    <cellStyle name="Followed Hyperlink" xfId="3363" builtinId="9" hidden="1"/>
    <cellStyle name="Followed Hyperlink" xfId="3365" builtinId="9" hidden="1"/>
    <cellStyle name="Followed Hyperlink" xfId="3367" builtinId="9" hidden="1"/>
    <cellStyle name="Followed Hyperlink" xfId="3369" builtinId="9" hidden="1"/>
    <cellStyle name="Followed Hyperlink" xfId="3371" builtinId="9" hidden="1"/>
    <cellStyle name="Followed Hyperlink" xfId="3373" builtinId="9" hidden="1"/>
    <cellStyle name="Followed Hyperlink" xfId="3375" builtinId="9" hidden="1"/>
    <cellStyle name="Followed Hyperlink" xfId="3377" builtinId="9" hidden="1"/>
    <cellStyle name="Followed Hyperlink" xfId="3379" builtinId="9" hidden="1"/>
    <cellStyle name="Followed Hyperlink" xfId="3381" builtinId="9" hidden="1"/>
    <cellStyle name="Followed Hyperlink" xfId="3383" builtinId="9" hidden="1"/>
    <cellStyle name="Followed Hyperlink" xfId="3385" builtinId="9" hidden="1"/>
    <cellStyle name="Followed Hyperlink" xfId="3387" builtinId="9" hidden="1"/>
    <cellStyle name="Followed Hyperlink" xfId="3389" builtinId="9" hidden="1"/>
    <cellStyle name="Followed Hyperlink" xfId="3391" builtinId="9" hidden="1"/>
    <cellStyle name="Followed Hyperlink" xfId="3393" builtinId="9" hidden="1"/>
    <cellStyle name="Followed Hyperlink" xfId="3395" builtinId="9" hidden="1"/>
    <cellStyle name="Followed Hyperlink" xfId="3397" builtinId="9" hidden="1"/>
    <cellStyle name="Followed Hyperlink" xfId="3399" builtinId="9" hidden="1"/>
    <cellStyle name="Followed Hyperlink" xfId="3401" builtinId="9" hidden="1"/>
    <cellStyle name="Followed Hyperlink" xfId="3403" builtinId="9" hidden="1"/>
    <cellStyle name="Followed Hyperlink" xfId="3405" builtinId="9" hidden="1"/>
    <cellStyle name="Followed Hyperlink" xfId="3407" builtinId="9" hidden="1"/>
    <cellStyle name="Followed Hyperlink" xfId="3409" builtinId="9" hidden="1"/>
    <cellStyle name="Followed Hyperlink" xfId="3411" builtinId="9" hidden="1"/>
    <cellStyle name="Followed Hyperlink" xfId="3413" builtinId="9" hidden="1"/>
    <cellStyle name="Followed Hyperlink" xfId="3415" builtinId="9" hidden="1"/>
    <cellStyle name="Followed Hyperlink" xfId="3417" builtinId="9" hidden="1"/>
    <cellStyle name="Followed Hyperlink" xfId="3419" builtinId="9" hidden="1"/>
    <cellStyle name="Followed Hyperlink" xfId="3421" builtinId="9" hidden="1"/>
    <cellStyle name="Followed Hyperlink" xfId="3423" builtinId="9" hidden="1"/>
    <cellStyle name="Followed Hyperlink" xfId="3425" builtinId="9" hidden="1"/>
    <cellStyle name="Followed Hyperlink" xfId="3427" builtinId="9" hidden="1"/>
    <cellStyle name="Followed Hyperlink" xfId="3429" builtinId="9" hidden="1"/>
    <cellStyle name="Followed Hyperlink" xfId="3431" builtinId="9" hidden="1"/>
    <cellStyle name="Followed Hyperlink" xfId="3433" builtinId="9" hidden="1"/>
    <cellStyle name="Followed Hyperlink" xfId="3435" builtinId="9" hidden="1"/>
    <cellStyle name="Followed Hyperlink" xfId="3437" builtinId="9" hidden="1"/>
    <cellStyle name="Followed Hyperlink" xfId="3439" builtinId="9" hidden="1"/>
    <cellStyle name="Followed Hyperlink" xfId="3441" builtinId="9" hidden="1"/>
    <cellStyle name="Followed Hyperlink" xfId="3443" builtinId="9" hidden="1"/>
    <cellStyle name="Followed Hyperlink" xfId="3445" builtinId="9" hidden="1"/>
    <cellStyle name="Followed Hyperlink" xfId="3447" builtinId="9" hidden="1"/>
    <cellStyle name="Followed Hyperlink" xfId="3449" builtinId="9" hidden="1"/>
    <cellStyle name="Followed Hyperlink" xfId="3451" builtinId="9" hidden="1"/>
    <cellStyle name="Followed Hyperlink" xfId="3453" builtinId="9" hidden="1"/>
    <cellStyle name="Followed Hyperlink" xfId="3455" builtinId="9" hidden="1"/>
    <cellStyle name="Followed Hyperlink" xfId="3457" builtinId="9" hidden="1"/>
    <cellStyle name="Followed Hyperlink" xfId="3459" builtinId="9" hidden="1"/>
    <cellStyle name="Followed Hyperlink" xfId="3461" builtinId="9" hidden="1"/>
    <cellStyle name="Followed Hyperlink" xfId="3463" builtinId="9" hidden="1"/>
    <cellStyle name="Followed Hyperlink" xfId="3465" builtinId="9" hidden="1"/>
    <cellStyle name="Followed Hyperlink" xfId="3467" builtinId="9" hidden="1"/>
    <cellStyle name="Followed Hyperlink" xfId="3469" builtinId="9" hidden="1"/>
    <cellStyle name="Followed Hyperlink" xfId="3471" builtinId="9" hidden="1"/>
    <cellStyle name="Followed Hyperlink" xfId="3473" builtinId="9" hidden="1"/>
    <cellStyle name="Followed Hyperlink" xfId="3475" builtinId="9" hidden="1"/>
    <cellStyle name="Followed Hyperlink" xfId="3477" builtinId="9" hidden="1"/>
    <cellStyle name="Followed Hyperlink" xfId="3479" builtinId="9" hidden="1"/>
    <cellStyle name="Followed Hyperlink" xfId="3481" builtinId="9" hidden="1"/>
    <cellStyle name="Followed Hyperlink" xfId="3483" builtinId="9" hidden="1"/>
    <cellStyle name="Followed Hyperlink" xfId="3485" builtinId="9" hidden="1"/>
    <cellStyle name="Followed Hyperlink" xfId="3487" builtinId="9" hidden="1"/>
    <cellStyle name="Followed Hyperlink" xfId="3489" builtinId="9" hidden="1"/>
    <cellStyle name="Followed Hyperlink" xfId="3491" builtinId="9" hidden="1"/>
    <cellStyle name="Followed Hyperlink" xfId="3493" builtinId="9" hidden="1"/>
    <cellStyle name="Followed Hyperlink" xfId="3495" builtinId="9" hidden="1"/>
    <cellStyle name="Followed Hyperlink" xfId="3497" builtinId="9" hidden="1"/>
    <cellStyle name="Followed Hyperlink" xfId="3499" builtinId="9" hidden="1"/>
    <cellStyle name="Followed Hyperlink" xfId="3501" builtinId="9" hidden="1"/>
    <cellStyle name="Followed Hyperlink" xfId="3503" builtinId="9" hidden="1"/>
    <cellStyle name="Followed Hyperlink" xfId="3505" builtinId="9" hidden="1"/>
    <cellStyle name="Followed Hyperlink" xfId="3507" builtinId="9" hidden="1"/>
    <cellStyle name="Followed Hyperlink" xfId="3509" builtinId="9" hidden="1"/>
    <cellStyle name="Followed Hyperlink" xfId="3511" builtinId="9" hidden="1"/>
    <cellStyle name="Followed Hyperlink" xfId="3513" builtinId="9" hidden="1"/>
    <cellStyle name="Followed Hyperlink" xfId="3515" builtinId="9" hidden="1"/>
    <cellStyle name="Followed Hyperlink" xfId="3517" builtinId="9" hidden="1"/>
    <cellStyle name="Followed Hyperlink" xfId="3519" builtinId="9" hidden="1"/>
    <cellStyle name="Followed Hyperlink" xfId="3521" builtinId="9" hidden="1"/>
    <cellStyle name="Followed Hyperlink" xfId="3523" builtinId="9" hidden="1"/>
    <cellStyle name="Followed Hyperlink" xfId="3525" builtinId="9" hidden="1"/>
    <cellStyle name="Followed Hyperlink" xfId="3527" builtinId="9" hidden="1"/>
    <cellStyle name="Followed Hyperlink" xfId="3529" builtinId="9" hidden="1"/>
    <cellStyle name="Followed Hyperlink" xfId="3531" builtinId="9" hidden="1"/>
    <cellStyle name="Followed Hyperlink" xfId="3533" builtinId="9" hidden="1"/>
    <cellStyle name="Followed Hyperlink" xfId="3535" builtinId="9" hidden="1"/>
    <cellStyle name="Followed Hyperlink" xfId="3537" builtinId="9" hidden="1"/>
    <cellStyle name="Followed Hyperlink" xfId="3539" builtinId="9" hidden="1"/>
    <cellStyle name="Followed Hyperlink" xfId="3541" builtinId="9" hidden="1"/>
    <cellStyle name="Followed Hyperlink" xfId="3543" builtinId="9" hidden="1"/>
    <cellStyle name="Followed Hyperlink" xfId="3545" builtinId="9" hidden="1"/>
    <cellStyle name="Followed Hyperlink" xfId="3547" builtinId="9" hidden="1"/>
    <cellStyle name="Followed Hyperlink" xfId="3549" builtinId="9" hidden="1"/>
    <cellStyle name="Followed Hyperlink" xfId="3551" builtinId="9" hidden="1"/>
    <cellStyle name="Followed Hyperlink" xfId="3553" builtinId="9" hidden="1"/>
    <cellStyle name="Followed Hyperlink" xfId="3555" builtinId="9" hidden="1"/>
    <cellStyle name="Followed Hyperlink" xfId="3557" builtinId="9" hidden="1"/>
    <cellStyle name="Followed Hyperlink" xfId="3559" builtinId="9" hidden="1"/>
    <cellStyle name="Followed Hyperlink" xfId="3561" builtinId="9" hidden="1"/>
    <cellStyle name="Followed Hyperlink" xfId="3563" builtinId="9" hidden="1"/>
    <cellStyle name="Followed Hyperlink" xfId="3565" builtinId="9" hidden="1"/>
    <cellStyle name="Followed Hyperlink" xfId="3567" builtinId="9" hidden="1"/>
    <cellStyle name="Followed Hyperlink" xfId="3569" builtinId="9" hidden="1"/>
    <cellStyle name="Followed Hyperlink" xfId="3571" builtinId="9" hidden="1"/>
    <cellStyle name="Followed Hyperlink" xfId="3573" builtinId="9" hidden="1"/>
    <cellStyle name="Followed Hyperlink" xfId="3575" builtinId="9" hidden="1"/>
    <cellStyle name="Followed Hyperlink" xfId="3577" builtinId="9" hidden="1"/>
    <cellStyle name="Followed Hyperlink" xfId="3579" builtinId="9" hidden="1"/>
    <cellStyle name="Followed Hyperlink" xfId="3581" builtinId="9" hidden="1"/>
    <cellStyle name="Followed Hyperlink" xfId="3583" builtinId="9" hidden="1"/>
    <cellStyle name="Followed Hyperlink" xfId="3585" builtinId="9" hidden="1"/>
    <cellStyle name="Followed Hyperlink" xfId="3587" builtinId="9" hidden="1"/>
    <cellStyle name="Followed Hyperlink" xfId="3589" builtinId="9" hidden="1"/>
    <cellStyle name="Followed Hyperlink" xfId="3591" builtinId="9" hidden="1"/>
    <cellStyle name="Followed Hyperlink" xfId="3593" builtinId="9" hidden="1"/>
    <cellStyle name="Followed Hyperlink" xfId="3595" builtinId="9" hidden="1"/>
    <cellStyle name="Followed Hyperlink" xfId="3597" builtinId="9" hidden="1"/>
    <cellStyle name="Followed Hyperlink" xfId="3599" builtinId="9" hidden="1"/>
    <cellStyle name="Followed Hyperlink" xfId="3601" builtinId="9" hidden="1"/>
    <cellStyle name="Followed Hyperlink" xfId="3603" builtinId="9" hidden="1"/>
    <cellStyle name="Followed Hyperlink" xfId="3605" builtinId="9" hidden="1"/>
    <cellStyle name="Followed Hyperlink" xfId="3607" builtinId="9" hidden="1"/>
    <cellStyle name="Followed Hyperlink" xfId="3609" builtinId="9" hidden="1"/>
    <cellStyle name="Followed Hyperlink" xfId="3611" builtinId="9" hidden="1"/>
    <cellStyle name="Followed Hyperlink" xfId="3613" builtinId="9" hidden="1"/>
    <cellStyle name="Followed Hyperlink" xfId="3615" builtinId="9" hidden="1"/>
    <cellStyle name="Followed Hyperlink" xfId="3617" builtinId="9" hidden="1"/>
    <cellStyle name="Followed Hyperlink" xfId="3619" builtinId="9" hidden="1"/>
    <cellStyle name="Followed Hyperlink" xfId="3621" builtinId="9" hidden="1"/>
    <cellStyle name="Followed Hyperlink" xfId="3623" builtinId="9" hidden="1"/>
    <cellStyle name="Followed Hyperlink" xfId="3625" builtinId="9" hidden="1"/>
    <cellStyle name="Followed Hyperlink" xfId="3627" builtinId="9" hidden="1"/>
    <cellStyle name="Followed Hyperlink" xfId="3629" builtinId="9" hidden="1"/>
    <cellStyle name="Followed Hyperlink" xfId="3631" builtinId="9" hidden="1"/>
    <cellStyle name="Followed Hyperlink" xfId="3633" builtinId="9" hidden="1"/>
    <cellStyle name="Followed Hyperlink" xfId="3635" builtinId="9" hidden="1"/>
    <cellStyle name="Followed Hyperlink" xfId="3637" builtinId="9" hidden="1"/>
    <cellStyle name="Followed Hyperlink" xfId="3639" builtinId="9" hidden="1"/>
    <cellStyle name="Followed Hyperlink" xfId="3641" builtinId="9" hidden="1"/>
    <cellStyle name="Followed Hyperlink" xfId="3643" builtinId="9" hidden="1"/>
    <cellStyle name="Followed Hyperlink" xfId="3645" builtinId="9" hidden="1"/>
    <cellStyle name="Followed Hyperlink" xfId="3647" builtinId="9" hidden="1"/>
    <cellStyle name="Followed Hyperlink" xfId="3649" builtinId="9" hidden="1"/>
    <cellStyle name="Followed Hyperlink" xfId="3651" builtinId="9" hidden="1"/>
    <cellStyle name="Followed Hyperlink" xfId="3653" builtinId="9" hidden="1"/>
    <cellStyle name="Followed Hyperlink" xfId="3655" builtinId="9" hidden="1"/>
    <cellStyle name="Followed Hyperlink" xfId="3657" builtinId="9" hidden="1"/>
    <cellStyle name="Followed Hyperlink" xfId="3659" builtinId="9" hidden="1"/>
    <cellStyle name="Followed Hyperlink" xfId="3661" builtinId="9" hidden="1"/>
    <cellStyle name="Followed Hyperlink" xfId="3663" builtinId="9" hidden="1"/>
    <cellStyle name="Followed Hyperlink" xfId="3665" builtinId="9" hidden="1"/>
    <cellStyle name="Followed Hyperlink" xfId="3667" builtinId="9" hidden="1"/>
    <cellStyle name="Followed Hyperlink" xfId="3669" builtinId="9" hidden="1"/>
    <cellStyle name="Followed Hyperlink" xfId="3671" builtinId="9" hidden="1"/>
    <cellStyle name="Followed Hyperlink" xfId="3673" builtinId="9" hidden="1"/>
    <cellStyle name="Followed Hyperlink" xfId="3675" builtinId="9" hidden="1"/>
    <cellStyle name="Followed Hyperlink" xfId="3677" builtinId="9" hidden="1"/>
    <cellStyle name="Followed Hyperlink" xfId="3679" builtinId="9" hidden="1"/>
    <cellStyle name="Followed Hyperlink" xfId="3681" builtinId="9" hidden="1"/>
    <cellStyle name="Followed Hyperlink" xfId="3683" builtinId="9" hidden="1"/>
    <cellStyle name="Followed Hyperlink" xfId="3685" builtinId="9" hidden="1"/>
    <cellStyle name="Followed Hyperlink" xfId="3687" builtinId="9" hidden="1"/>
    <cellStyle name="Followed Hyperlink" xfId="3689" builtinId="9" hidden="1"/>
    <cellStyle name="Followed Hyperlink" xfId="3691" builtinId="9" hidden="1"/>
    <cellStyle name="Followed Hyperlink" xfId="3693" builtinId="9" hidden="1"/>
    <cellStyle name="Followed Hyperlink" xfId="3695" builtinId="9" hidden="1"/>
    <cellStyle name="Followed Hyperlink" xfId="3697" builtinId="9" hidden="1"/>
    <cellStyle name="Followed Hyperlink" xfId="3699" builtinId="9" hidden="1"/>
    <cellStyle name="Followed Hyperlink" xfId="3701" builtinId="9" hidden="1"/>
    <cellStyle name="Followed Hyperlink" xfId="3703" builtinId="9" hidden="1"/>
    <cellStyle name="Followed Hyperlink" xfId="3705" builtinId="9" hidden="1"/>
    <cellStyle name="Followed Hyperlink" xfId="3707" builtinId="9" hidden="1"/>
    <cellStyle name="Followed Hyperlink" xfId="3709" builtinId="9" hidden="1"/>
    <cellStyle name="Followed Hyperlink" xfId="3711" builtinId="9" hidden="1"/>
    <cellStyle name="Followed Hyperlink" xfId="3713" builtinId="9" hidden="1"/>
    <cellStyle name="Followed Hyperlink" xfId="3715" builtinId="9" hidden="1"/>
    <cellStyle name="Followed Hyperlink" xfId="3717" builtinId="9" hidden="1"/>
    <cellStyle name="Followed Hyperlink" xfId="3719" builtinId="9" hidden="1"/>
    <cellStyle name="Followed Hyperlink" xfId="3721" builtinId="9" hidden="1"/>
    <cellStyle name="Followed Hyperlink" xfId="3723" builtinId="9" hidden="1"/>
    <cellStyle name="Followed Hyperlink" xfId="3725" builtinId="9" hidden="1"/>
    <cellStyle name="Followed Hyperlink" xfId="3727" builtinId="9" hidden="1"/>
    <cellStyle name="Followed Hyperlink" xfId="3729" builtinId="9" hidden="1"/>
    <cellStyle name="Followed Hyperlink" xfId="3731" builtinId="9" hidden="1"/>
    <cellStyle name="Followed Hyperlink" xfId="3733" builtinId="9" hidden="1"/>
    <cellStyle name="Followed Hyperlink" xfId="3735" builtinId="9" hidden="1"/>
    <cellStyle name="Followed Hyperlink" xfId="3737" builtinId="9" hidden="1"/>
    <cellStyle name="Followed Hyperlink" xfId="3739" builtinId="9" hidden="1"/>
    <cellStyle name="Followed Hyperlink" xfId="3741" builtinId="9" hidden="1"/>
    <cellStyle name="Followed Hyperlink" xfId="3743" builtinId="9" hidden="1"/>
    <cellStyle name="Followed Hyperlink" xfId="3745" builtinId="9" hidden="1"/>
    <cellStyle name="Followed Hyperlink" xfId="3747" builtinId="9" hidden="1"/>
    <cellStyle name="Followed Hyperlink" xfId="3749" builtinId="9" hidden="1"/>
    <cellStyle name="Followed Hyperlink" xfId="3751" builtinId="9" hidden="1"/>
    <cellStyle name="Followed Hyperlink" xfId="3753" builtinId="9" hidden="1"/>
    <cellStyle name="Followed Hyperlink" xfId="3755" builtinId="9" hidden="1"/>
    <cellStyle name="Followed Hyperlink" xfId="3757" builtinId="9" hidden="1"/>
    <cellStyle name="Followed Hyperlink" xfId="3759" builtinId="9" hidden="1"/>
    <cellStyle name="Followed Hyperlink" xfId="3761" builtinId="9" hidden="1"/>
    <cellStyle name="Followed Hyperlink" xfId="3763" builtinId="9" hidden="1"/>
    <cellStyle name="Followed Hyperlink" xfId="3765" builtinId="9" hidden="1"/>
    <cellStyle name="Followed Hyperlink" xfId="3767" builtinId="9" hidden="1"/>
    <cellStyle name="Followed Hyperlink" xfId="3769" builtinId="9" hidden="1"/>
    <cellStyle name="Followed Hyperlink" xfId="3771" builtinId="9" hidden="1"/>
    <cellStyle name="Followed Hyperlink" xfId="3773" builtinId="9" hidden="1"/>
    <cellStyle name="Followed Hyperlink" xfId="3775" builtinId="9" hidden="1"/>
    <cellStyle name="Followed Hyperlink" xfId="3777" builtinId="9" hidden="1"/>
    <cellStyle name="Followed Hyperlink" xfId="3779" builtinId="9" hidden="1"/>
    <cellStyle name="Followed Hyperlink" xfId="3781" builtinId="9" hidden="1"/>
    <cellStyle name="Followed Hyperlink" xfId="3783" builtinId="9" hidden="1"/>
    <cellStyle name="Followed Hyperlink" xfId="3785" builtinId="9" hidden="1"/>
    <cellStyle name="Followed Hyperlink" xfId="3787" builtinId="9" hidden="1"/>
    <cellStyle name="Followed Hyperlink" xfId="3789" builtinId="9" hidden="1"/>
    <cellStyle name="Followed Hyperlink" xfId="3791" builtinId="9" hidden="1"/>
    <cellStyle name="Followed Hyperlink" xfId="3793" builtinId="9" hidden="1"/>
    <cellStyle name="Followed Hyperlink" xfId="3795" builtinId="9" hidden="1"/>
    <cellStyle name="Followed Hyperlink" xfId="3797" builtinId="9" hidden="1"/>
    <cellStyle name="Followed Hyperlink" xfId="3799" builtinId="9" hidden="1"/>
    <cellStyle name="Followed Hyperlink" xfId="3801" builtinId="9" hidden="1"/>
    <cellStyle name="Followed Hyperlink" xfId="3803" builtinId="9" hidden="1"/>
    <cellStyle name="Followed Hyperlink" xfId="3805" builtinId="9" hidden="1"/>
    <cellStyle name="Followed Hyperlink" xfId="3807" builtinId="9" hidden="1"/>
    <cellStyle name="Followed Hyperlink" xfId="3809" builtinId="9" hidden="1"/>
    <cellStyle name="Followed Hyperlink" xfId="3811" builtinId="9" hidden="1"/>
    <cellStyle name="Followed Hyperlink" xfId="3813" builtinId="9" hidden="1"/>
    <cellStyle name="Followed Hyperlink" xfId="3815" builtinId="9" hidden="1"/>
    <cellStyle name="Followed Hyperlink" xfId="3817" builtinId="9" hidden="1"/>
    <cellStyle name="Followed Hyperlink" xfId="3819" builtinId="9" hidden="1"/>
    <cellStyle name="Followed Hyperlink" xfId="3821" builtinId="9" hidden="1"/>
    <cellStyle name="Followed Hyperlink" xfId="3823" builtinId="9" hidden="1"/>
    <cellStyle name="Followed Hyperlink" xfId="3825" builtinId="9" hidden="1"/>
    <cellStyle name="Followed Hyperlink" xfId="3827" builtinId="9" hidden="1"/>
    <cellStyle name="Followed Hyperlink" xfId="3829" builtinId="9" hidden="1"/>
    <cellStyle name="Followed Hyperlink" xfId="3831" builtinId="9" hidden="1"/>
    <cellStyle name="Followed Hyperlink" xfId="3833" builtinId="9" hidden="1"/>
    <cellStyle name="Followed Hyperlink" xfId="3835" builtinId="9" hidden="1"/>
    <cellStyle name="Followed Hyperlink" xfId="3837" builtinId="9" hidden="1"/>
    <cellStyle name="Followed Hyperlink" xfId="3839" builtinId="9" hidden="1"/>
    <cellStyle name="Followed Hyperlink" xfId="3841" builtinId="9" hidden="1"/>
    <cellStyle name="Followed Hyperlink" xfId="3843" builtinId="9" hidden="1"/>
    <cellStyle name="Followed Hyperlink" xfId="3845" builtinId="9" hidden="1"/>
    <cellStyle name="Followed Hyperlink" xfId="3847" builtinId="9" hidden="1"/>
    <cellStyle name="Followed Hyperlink" xfId="3849" builtinId="9" hidden="1"/>
    <cellStyle name="Followed Hyperlink" xfId="3851" builtinId="9" hidden="1"/>
    <cellStyle name="Followed Hyperlink" xfId="3853" builtinId="9" hidden="1"/>
    <cellStyle name="Followed Hyperlink" xfId="3855" builtinId="9" hidden="1"/>
    <cellStyle name="Followed Hyperlink" xfId="3857" builtinId="9" hidden="1"/>
    <cellStyle name="Followed Hyperlink" xfId="3859" builtinId="9" hidden="1"/>
    <cellStyle name="Followed Hyperlink" xfId="3861" builtinId="9" hidden="1"/>
    <cellStyle name="Followed Hyperlink" xfId="3863" builtinId="9" hidden="1"/>
    <cellStyle name="Followed Hyperlink" xfId="3865" builtinId="9" hidden="1"/>
    <cellStyle name="Followed Hyperlink" xfId="3867" builtinId="9" hidden="1"/>
    <cellStyle name="Followed Hyperlink" xfId="3869" builtinId="9" hidden="1"/>
    <cellStyle name="Followed Hyperlink" xfId="3871" builtinId="9" hidden="1"/>
    <cellStyle name="Followed Hyperlink" xfId="3873" builtinId="9" hidden="1"/>
    <cellStyle name="Followed Hyperlink" xfId="3875" builtinId="9" hidden="1"/>
    <cellStyle name="Followed Hyperlink" xfId="3877" builtinId="9" hidden="1"/>
    <cellStyle name="Followed Hyperlink" xfId="3879" builtinId="9" hidden="1"/>
    <cellStyle name="Followed Hyperlink" xfId="3881" builtinId="9" hidden="1"/>
    <cellStyle name="Followed Hyperlink" xfId="3883" builtinId="9" hidden="1"/>
    <cellStyle name="Followed Hyperlink" xfId="3885" builtinId="9" hidden="1"/>
    <cellStyle name="Followed Hyperlink" xfId="3887" builtinId="9" hidden="1"/>
    <cellStyle name="Followed Hyperlink" xfId="3889" builtinId="9" hidden="1"/>
    <cellStyle name="Followed Hyperlink" xfId="3891" builtinId="9" hidden="1"/>
    <cellStyle name="Followed Hyperlink" xfId="3893" builtinId="9" hidden="1"/>
    <cellStyle name="Followed Hyperlink" xfId="3895" builtinId="9" hidden="1"/>
    <cellStyle name="Followed Hyperlink" xfId="3897" builtinId="9" hidden="1"/>
    <cellStyle name="Followed Hyperlink" xfId="3899" builtinId="9" hidden="1"/>
    <cellStyle name="Followed Hyperlink" xfId="3901" builtinId="9" hidden="1"/>
    <cellStyle name="Followed Hyperlink" xfId="3903" builtinId="9" hidden="1"/>
    <cellStyle name="Followed Hyperlink" xfId="3905" builtinId="9" hidden="1"/>
    <cellStyle name="Followed Hyperlink" xfId="3907" builtinId="9" hidden="1"/>
    <cellStyle name="Followed Hyperlink" xfId="3909" builtinId="9" hidden="1"/>
    <cellStyle name="Followed Hyperlink" xfId="3911" builtinId="9" hidden="1"/>
    <cellStyle name="Followed Hyperlink" xfId="3913" builtinId="9" hidden="1"/>
    <cellStyle name="Followed Hyperlink" xfId="3915" builtinId="9" hidden="1"/>
    <cellStyle name="Followed Hyperlink" xfId="3917" builtinId="9" hidden="1"/>
    <cellStyle name="Followed Hyperlink" xfId="3919" builtinId="9" hidden="1"/>
    <cellStyle name="Followed Hyperlink" xfId="3921" builtinId="9" hidden="1"/>
    <cellStyle name="Followed Hyperlink" xfId="3923" builtinId="9" hidden="1"/>
    <cellStyle name="Followed Hyperlink" xfId="3925" builtinId="9" hidden="1"/>
    <cellStyle name="Followed Hyperlink" xfId="3927" builtinId="9" hidden="1"/>
    <cellStyle name="Followed Hyperlink" xfId="3929" builtinId="9" hidden="1"/>
    <cellStyle name="Followed Hyperlink" xfId="3931" builtinId="9" hidden="1"/>
    <cellStyle name="Followed Hyperlink" xfId="3933" builtinId="9" hidden="1"/>
    <cellStyle name="Followed Hyperlink" xfId="3935" builtinId="9" hidden="1"/>
    <cellStyle name="Followed Hyperlink" xfId="3937" builtinId="9" hidden="1"/>
    <cellStyle name="Followed Hyperlink" xfId="3939" builtinId="9" hidden="1"/>
    <cellStyle name="Followed Hyperlink" xfId="3941" builtinId="9" hidden="1"/>
    <cellStyle name="Followed Hyperlink" xfId="3943" builtinId="9" hidden="1"/>
    <cellStyle name="Followed Hyperlink" xfId="3945" builtinId="9" hidden="1"/>
    <cellStyle name="Followed Hyperlink" xfId="3947" builtinId="9" hidden="1"/>
    <cellStyle name="Followed Hyperlink" xfId="3949" builtinId="9" hidden="1"/>
    <cellStyle name="Followed Hyperlink" xfId="3951" builtinId="9" hidden="1"/>
    <cellStyle name="Followed Hyperlink" xfId="3953" builtinId="9" hidden="1"/>
    <cellStyle name="Followed Hyperlink" xfId="3955" builtinId="9" hidden="1"/>
    <cellStyle name="Followed Hyperlink" xfId="3957" builtinId="9" hidden="1"/>
    <cellStyle name="Followed Hyperlink" xfId="3959" builtinId="9" hidden="1"/>
    <cellStyle name="Followed Hyperlink" xfId="3961" builtinId="9" hidden="1"/>
    <cellStyle name="Followed Hyperlink" xfId="3963" builtinId="9" hidden="1"/>
    <cellStyle name="Followed Hyperlink" xfId="3965" builtinId="9" hidden="1"/>
    <cellStyle name="Followed Hyperlink" xfId="3967" builtinId="9" hidden="1"/>
    <cellStyle name="Followed Hyperlink" xfId="3969" builtinId="9" hidden="1"/>
    <cellStyle name="Followed Hyperlink" xfId="3971" builtinId="9" hidden="1"/>
    <cellStyle name="Followed Hyperlink" xfId="3973" builtinId="9" hidden="1"/>
    <cellStyle name="Followed Hyperlink" xfId="3975" builtinId="9" hidden="1"/>
    <cellStyle name="Followed Hyperlink" xfId="3977" builtinId="9" hidden="1"/>
    <cellStyle name="Followed Hyperlink" xfId="3979" builtinId="9" hidden="1"/>
    <cellStyle name="Followed Hyperlink" xfId="3981" builtinId="9" hidden="1"/>
    <cellStyle name="Followed Hyperlink" xfId="3983" builtinId="9" hidden="1"/>
    <cellStyle name="Followed Hyperlink" xfId="3985" builtinId="9" hidden="1"/>
    <cellStyle name="Followed Hyperlink" xfId="3987" builtinId="9" hidden="1"/>
    <cellStyle name="Followed Hyperlink" xfId="3989" builtinId="9" hidden="1"/>
    <cellStyle name="Followed Hyperlink" xfId="3991" builtinId="9" hidden="1"/>
    <cellStyle name="Followed Hyperlink" xfId="3993" builtinId="9" hidden="1"/>
    <cellStyle name="Followed Hyperlink" xfId="3995" builtinId="9" hidden="1"/>
    <cellStyle name="Followed Hyperlink" xfId="3997" builtinId="9" hidden="1"/>
    <cellStyle name="Followed Hyperlink" xfId="3999" builtinId="9" hidden="1"/>
    <cellStyle name="Followed Hyperlink" xfId="4001" builtinId="9" hidden="1"/>
    <cellStyle name="Followed Hyperlink" xfId="4003" builtinId="9" hidden="1"/>
    <cellStyle name="Followed Hyperlink" xfId="4005" builtinId="9" hidden="1"/>
    <cellStyle name="Followed Hyperlink" xfId="4007" builtinId="9" hidden="1"/>
    <cellStyle name="Followed Hyperlink" xfId="4009" builtinId="9" hidden="1"/>
    <cellStyle name="Followed Hyperlink" xfId="4011" builtinId="9" hidden="1"/>
    <cellStyle name="Followed Hyperlink" xfId="4013" builtinId="9" hidden="1"/>
    <cellStyle name="Followed Hyperlink" xfId="4015" builtinId="9" hidden="1"/>
    <cellStyle name="Followed Hyperlink" xfId="4017" builtinId="9" hidden="1"/>
    <cellStyle name="Followed Hyperlink" xfId="4019" builtinId="9" hidden="1"/>
    <cellStyle name="Followed Hyperlink" xfId="4021" builtinId="9" hidden="1"/>
    <cellStyle name="Followed Hyperlink" xfId="4023" builtinId="9" hidden="1"/>
    <cellStyle name="Followed Hyperlink" xfId="4025" builtinId="9" hidden="1"/>
    <cellStyle name="Followed Hyperlink" xfId="4027" builtinId="9" hidden="1"/>
    <cellStyle name="Followed Hyperlink" xfId="4029" builtinId="9" hidden="1"/>
    <cellStyle name="Followed Hyperlink" xfId="4031" builtinId="9" hidden="1"/>
    <cellStyle name="Followed Hyperlink" xfId="4033" builtinId="9" hidden="1"/>
    <cellStyle name="Followed Hyperlink" xfId="4035" builtinId="9" hidden="1"/>
    <cellStyle name="Followed Hyperlink" xfId="4037" builtinId="9" hidden="1"/>
    <cellStyle name="Followed Hyperlink" xfId="4039" builtinId="9" hidden="1"/>
    <cellStyle name="Followed Hyperlink" xfId="4041" builtinId="9" hidden="1"/>
    <cellStyle name="Followed Hyperlink" xfId="4043" builtinId="9" hidden="1"/>
    <cellStyle name="Followed Hyperlink" xfId="4045" builtinId="9" hidden="1"/>
    <cellStyle name="Followed Hyperlink" xfId="4047" builtinId="9" hidden="1"/>
    <cellStyle name="Followed Hyperlink" xfId="4049" builtinId="9" hidden="1"/>
    <cellStyle name="Followed Hyperlink" xfId="4051" builtinId="9" hidden="1"/>
    <cellStyle name="Followed Hyperlink" xfId="4053" builtinId="9" hidden="1"/>
    <cellStyle name="Followed Hyperlink" xfId="4055" builtinId="9" hidden="1"/>
    <cellStyle name="Followed Hyperlink" xfId="4057" builtinId="9" hidden="1"/>
    <cellStyle name="Followed Hyperlink" xfId="4059" builtinId="9" hidden="1"/>
    <cellStyle name="Followed Hyperlink" xfId="4061" builtinId="9" hidden="1"/>
    <cellStyle name="Followed Hyperlink" xfId="4063" builtinId="9" hidden="1"/>
    <cellStyle name="Followed Hyperlink" xfId="4065" builtinId="9" hidden="1"/>
    <cellStyle name="Followed Hyperlink" xfId="4067" builtinId="9" hidden="1"/>
    <cellStyle name="Followed Hyperlink" xfId="4069" builtinId="9" hidden="1"/>
    <cellStyle name="Followed Hyperlink" xfId="4071" builtinId="9" hidden="1"/>
    <cellStyle name="Followed Hyperlink" xfId="4073" builtinId="9" hidden="1"/>
    <cellStyle name="Followed Hyperlink" xfId="4075" builtinId="9" hidden="1"/>
    <cellStyle name="Followed Hyperlink" xfId="4077" builtinId="9" hidden="1"/>
    <cellStyle name="Followed Hyperlink" xfId="4079" builtinId="9" hidden="1"/>
    <cellStyle name="Followed Hyperlink" xfId="4081" builtinId="9" hidden="1"/>
    <cellStyle name="Followed Hyperlink" xfId="4083" builtinId="9" hidden="1"/>
    <cellStyle name="Followed Hyperlink" xfId="4085" builtinId="9" hidden="1"/>
    <cellStyle name="Followed Hyperlink" xfId="4087" builtinId="9" hidden="1"/>
    <cellStyle name="Followed Hyperlink" xfId="4089" builtinId="9" hidden="1"/>
    <cellStyle name="Followed Hyperlink" xfId="4091" builtinId="9" hidden="1"/>
    <cellStyle name="Followed Hyperlink" xfId="4093" builtinId="9" hidden="1"/>
    <cellStyle name="Followed Hyperlink" xfId="4095" builtinId="9" hidden="1"/>
    <cellStyle name="Followed Hyperlink" xfId="4097" builtinId="9" hidden="1"/>
    <cellStyle name="Followed Hyperlink" xfId="4099" builtinId="9" hidden="1"/>
    <cellStyle name="Followed Hyperlink" xfId="4101" builtinId="9" hidden="1"/>
    <cellStyle name="Followed Hyperlink" xfId="4103" builtinId="9" hidden="1"/>
    <cellStyle name="Followed Hyperlink" xfId="4105" builtinId="9" hidden="1"/>
    <cellStyle name="Followed Hyperlink" xfId="4107" builtinId="9" hidden="1"/>
    <cellStyle name="Followed Hyperlink" xfId="4109" builtinId="9" hidden="1"/>
    <cellStyle name="Followed Hyperlink" xfId="4111" builtinId="9" hidden="1"/>
    <cellStyle name="Followed Hyperlink" xfId="4113" builtinId="9" hidden="1"/>
    <cellStyle name="Followed Hyperlink" xfId="4115" builtinId="9" hidden="1"/>
    <cellStyle name="Followed Hyperlink" xfId="4117" builtinId="9" hidden="1"/>
    <cellStyle name="Followed Hyperlink" xfId="4119" builtinId="9" hidden="1"/>
    <cellStyle name="Followed Hyperlink" xfId="4121" builtinId="9" hidden="1"/>
    <cellStyle name="Followed Hyperlink" xfId="4123" builtinId="9" hidden="1"/>
    <cellStyle name="Followed Hyperlink" xfId="4125" builtinId="9" hidden="1"/>
    <cellStyle name="Followed Hyperlink" xfId="4127" builtinId="9" hidden="1"/>
    <cellStyle name="Followed Hyperlink" xfId="4129" builtinId="9" hidden="1"/>
    <cellStyle name="Followed Hyperlink" xfId="4131" builtinId="9" hidden="1"/>
    <cellStyle name="Followed Hyperlink" xfId="4133" builtinId="9" hidden="1"/>
    <cellStyle name="Followed Hyperlink" xfId="4135" builtinId="9" hidden="1"/>
    <cellStyle name="Followed Hyperlink" xfId="4137" builtinId="9" hidden="1"/>
    <cellStyle name="Followed Hyperlink" xfId="4139" builtinId="9" hidden="1"/>
    <cellStyle name="Followed Hyperlink" xfId="4141" builtinId="9" hidden="1"/>
    <cellStyle name="Followed Hyperlink" xfId="4143" builtinId="9" hidden="1"/>
    <cellStyle name="Followed Hyperlink" xfId="4145" builtinId="9" hidden="1"/>
    <cellStyle name="Followed Hyperlink" xfId="4147" builtinId="9" hidden="1"/>
    <cellStyle name="Followed Hyperlink" xfId="4149" builtinId="9" hidden="1"/>
    <cellStyle name="Followed Hyperlink" xfId="4151" builtinId="9" hidden="1"/>
    <cellStyle name="Followed Hyperlink" xfId="4153" builtinId="9" hidden="1"/>
    <cellStyle name="Followed Hyperlink" xfId="4155" builtinId="9" hidden="1"/>
    <cellStyle name="Followed Hyperlink" xfId="4157" builtinId="9" hidden="1"/>
    <cellStyle name="Followed Hyperlink" xfId="4159" builtinId="9" hidden="1"/>
    <cellStyle name="Followed Hyperlink" xfId="4161" builtinId="9" hidden="1"/>
    <cellStyle name="Followed Hyperlink" xfId="4163" builtinId="9" hidden="1"/>
    <cellStyle name="Followed Hyperlink" xfId="4165" builtinId="9" hidden="1"/>
    <cellStyle name="Followed Hyperlink" xfId="4167" builtinId="9" hidden="1"/>
    <cellStyle name="Followed Hyperlink" xfId="4169" builtinId="9" hidden="1"/>
    <cellStyle name="Followed Hyperlink" xfId="4171" builtinId="9" hidden="1"/>
    <cellStyle name="Followed Hyperlink" xfId="4173" builtinId="9" hidden="1"/>
    <cellStyle name="Followed Hyperlink" xfId="4175" builtinId="9" hidden="1"/>
    <cellStyle name="Followed Hyperlink" xfId="4177" builtinId="9" hidden="1"/>
    <cellStyle name="Followed Hyperlink" xfId="4179" builtinId="9" hidden="1"/>
    <cellStyle name="Followed Hyperlink" xfId="4181" builtinId="9" hidden="1"/>
    <cellStyle name="Followed Hyperlink" xfId="4183" builtinId="9" hidden="1"/>
    <cellStyle name="Followed Hyperlink" xfId="4185" builtinId="9" hidden="1"/>
    <cellStyle name="Followed Hyperlink" xfId="4187" builtinId="9" hidden="1"/>
    <cellStyle name="Followed Hyperlink" xfId="4189" builtinId="9" hidden="1"/>
    <cellStyle name="Followed Hyperlink" xfId="4191" builtinId="9" hidden="1"/>
    <cellStyle name="Followed Hyperlink" xfId="4193" builtinId="9" hidden="1"/>
    <cellStyle name="Followed Hyperlink" xfId="4195" builtinId="9" hidden="1"/>
    <cellStyle name="Followed Hyperlink" xfId="4197" builtinId="9" hidden="1"/>
    <cellStyle name="Followed Hyperlink" xfId="4199" builtinId="9" hidden="1"/>
    <cellStyle name="Followed Hyperlink" xfId="4201" builtinId="9" hidden="1"/>
    <cellStyle name="Followed Hyperlink" xfId="4203" builtinId="9" hidden="1"/>
    <cellStyle name="Followed Hyperlink" xfId="4205" builtinId="9" hidden="1"/>
    <cellStyle name="Followed Hyperlink" xfId="4207" builtinId="9" hidden="1"/>
    <cellStyle name="Followed Hyperlink" xfId="4209" builtinId="9" hidden="1"/>
    <cellStyle name="Followed Hyperlink" xfId="4211" builtinId="9" hidden="1"/>
    <cellStyle name="Followed Hyperlink" xfId="4213" builtinId="9" hidden="1"/>
    <cellStyle name="Followed Hyperlink" xfId="4215" builtinId="9" hidden="1"/>
    <cellStyle name="Followed Hyperlink" xfId="4217" builtinId="9" hidden="1"/>
    <cellStyle name="Followed Hyperlink" xfId="4219" builtinId="9" hidden="1"/>
    <cellStyle name="Followed Hyperlink" xfId="4221" builtinId="9" hidden="1"/>
    <cellStyle name="Followed Hyperlink" xfId="4223" builtinId="9" hidden="1"/>
    <cellStyle name="Followed Hyperlink" xfId="4225" builtinId="9" hidden="1"/>
    <cellStyle name="Followed Hyperlink" xfId="4227" builtinId="9" hidden="1"/>
    <cellStyle name="Followed Hyperlink" xfId="4229" builtinId="9" hidden="1"/>
    <cellStyle name="Followed Hyperlink" xfId="4231" builtinId="9" hidden="1"/>
    <cellStyle name="Followed Hyperlink" xfId="4233" builtinId="9" hidden="1"/>
    <cellStyle name="Followed Hyperlink" xfId="4235" builtinId="9" hidden="1"/>
    <cellStyle name="Followed Hyperlink" xfId="4237" builtinId="9" hidden="1"/>
    <cellStyle name="Followed Hyperlink" xfId="4239" builtinId="9" hidden="1"/>
    <cellStyle name="Followed Hyperlink" xfId="4241" builtinId="9" hidden="1"/>
    <cellStyle name="Followed Hyperlink" xfId="4243" builtinId="9" hidden="1"/>
    <cellStyle name="Followed Hyperlink" xfId="4245" builtinId="9" hidden="1"/>
    <cellStyle name="Followed Hyperlink" xfId="4247" builtinId="9" hidden="1"/>
    <cellStyle name="Followed Hyperlink" xfId="4249" builtinId="9" hidden="1"/>
    <cellStyle name="Followed Hyperlink" xfId="4251" builtinId="9" hidden="1"/>
    <cellStyle name="Followed Hyperlink" xfId="4253" builtinId="9" hidden="1"/>
    <cellStyle name="Followed Hyperlink" xfId="4255" builtinId="9" hidden="1"/>
    <cellStyle name="Followed Hyperlink" xfId="4257" builtinId="9" hidden="1"/>
    <cellStyle name="Followed Hyperlink" xfId="4259" builtinId="9" hidden="1"/>
    <cellStyle name="Followed Hyperlink" xfId="4261" builtinId="9" hidden="1"/>
    <cellStyle name="Followed Hyperlink" xfId="4263" builtinId="9" hidden="1"/>
    <cellStyle name="Followed Hyperlink" xfId="4265" builtinId="9" hidden="1"/>
    <cellStyle name="Followed Hyperlink" xfId="4267" builtinId="9" hidden="1"/>
    <cellStyle name="Followed Hyperlink" xfId="4269" builtinId="9" hidden="1"/>
    <cellStyle name="Followed Hyperlink" xfId="4271" builtinId="9" hidden="1"/>
    <cellStyle name="Followed Hyperlink" xfId="4273" builtinId="9" hidden="1"/>
    <cellStyle name="Followed Hyperlink" xfId="4275" builtinId="9" hidden="1"/>
    <cellStyle name="Followed Hyperlink" xfId="4277" builtinId="9" hidden="1"/>
    <cellStyle name="Followed Hyperlink" xfId="4279" builtinId="9" hidden="1"/>
    <cellStyle name="Followed Hyperlink" xfId="4281" builtinId="9" hidden="1"/>
    <cellStyle name="Followed Hyperlink" xfId="4283" builtinId="9" hidden="1"/>
    <cellStyle name="Followed Hyperlink" xfId="4285" builtinId="9" hidden="1"/>
    <cellStyle name="Followed Hyperlink" xfId="4287" builtinId="9" hidden="1"/>
    <cellStyle name="Followed Hyperlink" xfId="4289" builtinId="9" hidden="1"/>
    <cellStyle name="Followed Hyperlink" xfId="4291" builtinId="9" hidden="1"/>
    <cellStyle name="Followed Hyperlink" xfId="4293" builtinId="9" hidden="1"/>
    <cellStyle name="Followed Hyperlink" xfId="4295" builtinId="9" hidden="1"/>
    <cellStyle name="Followed Hyperlink" xfId="4297" builtinId="9" hidden="1"/>
    <cellStyle name="Followed Hyperlink" xfId="4299" builtinId="9" hidden="1"/>
    <cellStyle name="Followed Hyperlink" xfId="4301" builtinId="9" hidden="1"/>
    <cellStyle name="Followed Hyperlink" xfId="4303" builtinId="9" hidden="1"/>
    <cellStyle name="Followed Hyperlink" xfId="4305" builtinId="9" hidden="1"/>
    <cellStyle name="Followed Hyperlink" xfId="4307" builtinId="9" hidden="1"/>
    <cellStyle name="Followed Hyperlink" xfId="4309" builtinId="9" hidden="1"/>
    <cellStyle name="Followed Hyperlink" xfId="4311" builtinId="9" hidden="1"/>
    <cellStyle name="Followed Hyperlink" xfId="4313" builtinId="9" hidden="1"/>
    <cellStyle name="Followed Hyperlink" xfId="4315" builtinId="9" hidden="1"/>
    <cellStyle name="Followed Hyperlink" xfId="4317" builtinId="9" hidden="1"/>
    <cellStyle name="Followed Hyperlink" xfId="4319" builtinId="9" hidden="1"/>
    <cellStyle name="Followed Hyperlink" xfId="4321" builtinId="9" hidden="1"/>
    <cellStyle name="Followed Hyperlink" xfId="4323" builtinId="9" hidden="1"/>
    <cellStyle name="Followed Hyperlink" xfId="4325" builtinId="9" hidden="1"/>
    <cellStyle name="Followed Hyperlink" xfId="4327" builtinId="9" hidden="1"/>
    <cellStyle name="Followed Hyperlink" xfId="4329" builtinId="9" hidden="1"/>
    <cellStyle name="Followed Hyperlink" xfId="4331" builtinId="9" hidden="1"/>
    <cellStyle name="Followed Hyperlink" xfId="4333" builtinId="9" hidden="1"/>
    <cellStyle name="Followed Hyperlink" xfId="4335" builtinId="9" hidden="1"/>
    <cellStyle name="Followed Hyperlink" xfId="4337" builtinId="9" hidden="1"/>
    <cellStyle name="Followed Hyperlink" xfId="4339" builtinId="9" hidden="1"/>
    <cellStyle name="Followed Hyperlink" xfId="4341" builtinId="9" hidden="1"/>
    <cellStyle name="Followed Hyperlink" xfId="4343" builtinId="9" hidden="1"/>
    <cellStyle name="Followed Hyperlink" xfId="4345" builtinId="9" hidden="1"/>
    <cellStyle name="Followed Hyperlink" xfId="4347" builtinId="9" hidden="1"/>
    <cellStyle name="Followed Hyperlink" xfId="4349" builtinId="9" hidden="1"/>
    <cellStyle name="Followed Hyperlink" xfId="4351" builtinId="9" hidden="1"/>
    <cellStyle name="Followed Hyperlink" xfId="4353" builtinId="9" hidden="1"/>
    <cellStyle name="Followed Hyperlink" xfId="4355" builtinId="9" hidden="1"/>
    <cellStyle name="Followed Hyperlink" xfId="4357" builtinId="9" hidden="1"/>
    <cellStyle name="Followed Hyperlink" xfId="4359" builtinId="9" hidden="1"/>
    <cellStyle name="Followed Hyperlink" xfId="4361" builtinId="9" hidden="1"/>
    <cellStyle name="Followed Hyperlink" xfId="4363" builtinId="9" hidden="1"/>
    <cellStyle name="Followed Hyperlink" xfId="4365" builtinId="9" hidden="1"/>
    <cellStyle name="Followed Hyperlink" xfId="4367" builtinId="9" hidden="1"/>
    <cellStyle name="Followed Hyperlink" xfId="4369" builtinId="9" hidden="1"/>
    <cellStyle name="Followed Hyperlink" xfId="4371" builtinId="9" hidden="1"/>
    <cellStyle name="Followed Hyperlink" xfId="4373" builtinId="9" hidden="1"/>
    <cellStyle name="Followed Hyperlink" xfId="4375" builtinId="9" hidden="1"/>
    <cellStyle name="Followed Hyperlink" xfId="4377" builtinId="9" hidden="1"/>
    <cellStyle name="Followed Hyperlink" xfId="4379" builtinId="9" hidden="1"/>
    <cellStyle name="Followed Hyperlink" xfId="4381" builtinId="9" hidden="1"/>
    <cellStyle name="Followed Hyperlink" xfId="4383" builtinId="9" hidden="1"/>
    <cellStyle name="Followed Hyperlink" xfId="4385" builtinId="9" hidden="1"/>
    <cellStyle name="Followed Hyperlink" xfId="4387" builtinId="9" hidden="1"/>
    <cellStyle name="Followed Hyperlink" xfId="4389" builtinId="9" hidden="1"/>
    <cellStyle name="Followed Hyperlink" xfId="4391" builtinId="9" hidden="1"/>
    <cellStyle name="Followed Hyperlink" xfId="4393" builtinId="9" hidden="1"/>
    <cellStyle name="Followed Hyperlink" xfId="4395" builtinId="9" hidden="1"/>
    <cellStyle name="Followed Hyperlink" xfId="4397" builtinId="9" hidden="1"/>
    <cellStyle name="Followed Hyperlink" xfId="4399" builtinId="9" hidden="1"/>
    <cellStyle name="Followed Hyperlink" xfId="4401" builtinId="9" hidden="1"/>
    <cellStyle name="Followed Hyperlink" xfId="4403" builtinId="9" hidden="1"/>
    <cellStyle name="Followed Hyperlink" xfId="4405" builtinId="9" hidden="1"/>
    <cellStyle name="Followed Hyperlink" xfId="4407" builtinId="9" hidden="1"/>
    <cellStyle name="Followed Hyperlink" xfId="4409" builtinId="9" hidden="1"/>
    <cellStyle name="Followed Hyperlink" xfId="4411" builtinId="9" hidden="1"/>
    <cellStyle name="Followed Hyperlink" xfId="4413" builtinId="9" hidden="1"/>
    <cellStyle name="Followed Hyperlink" xfId="4415" builtinId="9" hidden="1"/>
    <cellStyle name="Followed Hyperlink" xfId="4417" builtinId="9" hidden="1"/>
    <cellStyle name="Followed Hyperlink" xfId="4419" builtinId="9" hidden="1"/>
    <cellStyle name="Followed Hyperlink" xfId="4421" builtinId="9" hidden="1"/>
    <cellStyle name="Followed Hyperlink" xfId="4423" builtinId="9" hidden="1"/>
    <cellStyle name="Followed Hyperlink" xfId="4425" builtinId="9" hidden="1"/>
    <cellStyle name="Followed Hyperlink" xfId="4427" builtinId="9" hidden="1"/>
    <cellStyle name="Followed Hyperlink" xfId="4429" builtinId="9" hidden="1"/>
    <cellStyle name="Followed Hyperlink" xfId="4431" builtinId="9" hidden="1"/>
    <cellStyle name="Followed Hyperlink" xfId="4433" builtinId="9" hidden="1"/>
    <cellStyle name="Followed Hyperlink" xfId="4435" builtinId="9" hidden="1"/>
    <cellStyle name="Followed Hyperlink" xfId="4437" builtinId="9" hidden="1"/>
    <cellStyle name="Followed Hyperlink" xfId="4439" builtinId="9" hidden="1"/>
    <cellStyle name="Followed Hyperlink" xfId="4441" builtinId="9" hidden="1"/>
    <cellStyle name="Followed Hyperlink" xfId="4443" builtinId="9" hidden="1"/>
    <cellStyle name="Followed Hyperlink" xfId="4445" builtinId="9" hidden="1"/>
    <cellStyle name="Followed Hyperlink" xfId="4447" builtinId="9" hidden="1"/>
    <cellStyle name="Followed Hyperlink" xfId="4449" builtinId="9" hidden="1"/>
    <cellStyle name="Followed Hyperlink" xfId="4451" builtinId="9" hidden="1"/>
    <cellStyle name="Followed Hyperlink" xfId="4453" builtinId="9" hidden="1"/>
    <cellStyle name="Followed Hyperlink" xfId="4455" builtinId="9" hidden="1"/>
    <cellStyle name="Followed Hyperlink" xfId="4457" builtinId="9" hidden="1"/>
    <cellStyle name="Followed Hyperlink" xfId="4459" builtinId="9" hidden="1"/>
    <cellStyle name="Followed Hyperlink" xfId="4461" builtinId="9" hidden="1"/>
    <cellStyle name="Followed Hyperlink" xfId="4463" builtinId="9" hidden="1"/>
    <cellStyle name="Followed Hyperlink" xfId="4465" builtinId="9" hidden="1"/>
    <cellStyle name="Followed Hyperlink" xfId="4467" builtinId="9" hidden="1"/>
    <cellStyle name="Followed Hyperlink" xfId="4469" builtinId="9" hidden="1"/>
    <cellStyle name="Followed Hyperlink" xfId="4471" builtinId="9" hidden="1"/>
    <cellStyle name="Followed Hyperlink" xfId="4473" builtinId="9" hidden="1"/>
    <cellStyle name="Followed Hyperlink" xfId="4475" builtinId="9" hidden="1"/>
    <cellStyle name="Followed Hyperlink" xfId="4477" builtinId="9" hidden="1"/>
    <cellStyle name="Followed Hyperlink" xfId="4479" builtinId="9" hidden="1"/>
    <cellStyle name="Followed Hyperlink" xfId="4481" builtinId="9" hidden="1"/>
    <cellStyle name="Followed Hyperlink" xfId="4483" builtinId="9" hidden="1"/>
    <cellStyle name="Followed Hyperlink" xfId="4485" builtinId="9" hidden="1"/>
    <cellStyle name="Followed Hyperlink" xfId="4487" builtinId="9" hidden="1"/>
    <cellStyle name="Followed Hyperlink" xfId="4489" builtinId="9" hidden="1"/>
    <cellStyle name="Followed Hyperlink" xfId="4491" builtinId="9" hidden="1"/>
    <cellStyle name="Followed Hyperlink" xfId="4493" builtinId="9" hidden="1"/>
    <cellStyle name="Followed Hyperlink" xfId="4495" builtinId="9" hidden="1"/>
    <cellStyle name="Followed Hyperlink" xfId="4497" builtinId="9" hidden="1"/>
    <cellStyle name="Followed Hyperlink" xfId="4499" builtinId="9" hidden="1"/>
    <cellStyle name="Followed Hyperlink" xfId="4501" builtinId="9" hidden="1"/>
    <cellStyle name="Followed Hyperlink" xfId="4503" builtinId="9" hidden="1"/>
    <cellStyle name="Followed Hyperlink" xfId="4505" builtinId="9" hidden="1"/>
    <cellStyle name="Followed Hyperlink" xfId="4507" builtinId="9" hidden="1"/>
    <cellStyle name="Followed Hyperlink" xfId="4509" builtinId="9" hidden="1"/>
    <cellStyle name="Followed Hyperlink" xfId="4511" builtinId="9" hidden="1"/>
    <cellStyle name="Followed Hyperlink" xfId="4513" builtinId="9" hidden="1"/>
    <cellStyle name="Followed Hyperlink" xfId="4515" builtinId="9" hidden="1"/>
    <cellStyle name="Followed Hyperlink" xfId="4517" builtinId="9" hidden="1"/>
    <cellStyle name="Followed Hyperlink" xfId="4519" builtinId="9" hidden="1"/>
    <cellStyle name="Followed Hyperlink" xfId="4521" builtinId="9" hidden="1"/>
    <cellStyle name="Followed Hyperlink" xfId="4523" builtinId="9" hidden="1"/>
    <cellStyle name="Followed Hyperlink" xfId="4525" builtinId="9" hidden="1"/>
    <cellStyle name="Followed Hyperlink" xfId="4527" builtinId="9" hidden="1"/>
    <cellStyle name="Followed Hyperlink" xfId="4529" builtinId="9" hidden="1"/>
    <cellStyle name="Followed Hyperlink" xfId="4531" builtinId="9" hidden="1"/>
    <cellStyle name="Followed Hyperlink" xfId="4533" builtinId="9" hidden="1"/>
    <cellStyle name="Followed Hyperlink" xfId="4535" builtinId="9" hidden="1"/>
    <cellStyle name="Followed Hyperlink" xfId="4537" builtinId="9" hidden="1"/>
    <cellStyle name="Followed Hyperlink" xfId="4539" builtinId="9" hidden="1"/>
    <cellStyle name="Followed Hyperlink" xfId="4541" builtinId="9" hidden="1"/>
    <cellStyle name="Followed Hyperlink" xfId="4543" builtinId="9" hidden="1"/>
    <cellStyle name="Followed Hyperlink" xfId="4545" builtinId="9" hidden="1"/>
    <cellStyle name="Followed Hyperlink" xfId="4547" builtinId="9" hidden="1"/>
    <cellStyle name="Followed Hyperlink" xfId="4549" builtinId="9" hidden="1"/>
    <cellStyle name="Followed Hyperlink" xfId="4551" builtinId="9" hidden="1"/>
    <cellStyle name="Followed Hyperlink" xfId="4553" builtinId="9" hidden="1"/>
    <cellStyle name="Followed Hyperlink" xfId="4555" builtinId="9" hidden="1"/>
    <cellStyle name="Followed Hyperlink" xfId="4557" builtinId="9" hidden="1"/>
    <cellStyle name="Followed Hyperlink" xfId="4559" builtinId="9" hidden="1"/>
    <cellStyle name="Followed Hyperlink" xfId="4561" builtinId="9" hidden="1"/>
    <cellStyle name="Followed Hyperlink" xfId="4563" builtinId="9" hidden="1"/>
    <cellStyle name="Followed Hyperlink" xfId="4565" builtinId="9" hidden="1"/>
    <cellStyle name="Followed Hyperlink" xfId="4567" builtinId="9" hidden="1"/>
    <cellStyle name="Followed Hyperlink" xfId="4569" builtinId="9" hidden="1"/>
    <cellStyle name="Followed Hyperlink" xfId="4571" builtinId="9" hidden="1"/>
    <cellStyle name="Followed Hyperlink" xfId="4573" builtinId="9" hidden="1"/>
    <cellStyle name="Followed Hyperlink" xfId="4575" builtinId="9" hidden="1"/>
    <cellStyle name="Followed Hyperlink" xfId="4577" builtinId="9" hidden="1"/>
    <cellStyle name="Followed Hyperlink" xfId="4579" builtinId="9" hidden="1"/>
    <cellStyle name="Followed Hyperlink" xfId="4581" builtinId="9" hidden="1"/>
    <cellStyle name="Followed Hyperlink" xfId="4583" builtinId="9" hidden="1"/>
    <cellStyle name="Followed Hyperlink" xfId="4585" builtinId="9" hidden="1"/>
    <cellStyle name="Followed Hyperlink" xfId="4587" builtinId="9" hidden="1"/>
    <cellStyle name="Followed Hyperlink" xfId="4589" builtinId="9" hidden="1"/>
    <cellStyle name="Followed Hyperlink" xfId="4591" builtinId="9" hidden="1"/>
    <cellStyle name="Followed Hyperlink" xfId="4593" builtinId="9" hidden="1"/>
    <cellStyle name="Followed Hyperlink" xfId="4595" builtinId="9" hidden="1"/>
    <cellStyle name="Followed Hyperlink" xfId="4597" builtinId="9" hidden="1"/>
    <cellStyle name="Followed Hyperlink" xfId="4599" builtinId="9" hidden="1"/>
    <cellStyle name="Followed Hyperlink" xfId="4601" builtinId="9" hidden="1"/>
    <cellStyle name="Followed Hyperlink" xfId="4603" builtinId="9" hidden="1"/>
    <cellStyle name="Followed Hyperlink" xfId="4605" builtinId="9" hidden="1"/>
    <cellStyle name="Followed Hyperlink" xfId="4607" builtinId="9" hidden="1"/>
    <cellStyle name="Followed Hyperlink" xfId="4609" builtinId="9" hidden="1"/>
    <cellStyle name="Followed Hyperlink" xfId="4611" builtinId="9" hidden="1"/>
    <cellStyle name="Followed Hyperlink" xfId="4613" builtinId="9" hidden="1"/>
    <cellStyle name="Followed Hyperlink" xfId="4615" builtinId="9" hidden="1"/>
    <cellStyle name="Followed Hyperlink" xfId="4617" builtinId="9" hidden="1"/>
    <cellStyle name="Followed Hyperlink" xfId="4619" builtinId="9" hidden="1"/>
    <cellStyle name="Followed Hyperlink" xfId="4621" builtinId="9" hidden="1"/>
    <cellStyle name="Followed Hyperlink" xfId="4623" builtinId="9" hidden="1"/>
    <cellStyle name="Followed Hyperlink" xfId="4625" builtinId="9" hidden="1"/>
    <cellStyle name="Followed Hyperlink" xfId="4627" builtinId="9" hidden="1"/>
    <cellStyle name="Followed Hyperlink" xfId="4629" builtinId="9" hidden="1"/>
    <cellStyle name="Followed Hyperlink" xfId="4631" builtinId="9" hidden="1"/>
    <cellStyle name="Followed Hyperlink" xfId="4633" builtinId="9" hidden="1"/>
    <cellStyle name="Followed Hyperlink" xfId="4635" builtinId="9" hidden="1"/>
    <cellStyle name="Followed Hyperlink" xfId="4637" builtinId="9" hidden="1"/>
    <cellStyle name="Followed Hyperlink" xfId="4639" builtinId="9" hidden="1"/>
    <cellStyle name="Followed Hyperlink" xfId="4641" builtinId="9" hidden="1"/>
    <cellStyle name="Followed Hyperlink" xfId="4643" builtinId="9" hidden="1"/>
    <cellStyle name="Followed Hyperlink" xfId="4645" builtinId="9" hidden="1"/>
    <cellStyle name="Followed Hyperlink" xfId="4647" builtinId="9" hidden="1"/>
    <cellStyle name="Followed Hyperlink" xfId="4649" builtinId="9" hidden="1"/>
    <cellStyle name="Followed Hyperlink" xfId="4651" builtinId="9" hidden="1"/>
    <cellStyle name="Followed Hyperlink" xfId="4653" builtinId="9" hidden="1"/>
    <cellStyle name="Followed Hyperlink" xfId="4655" builtinId="9" hidden="1"/>
    <cellStyle name="Followed Hyperlink" xfId="4657" builtinId="9" hidden="1"/>
    <cellStyle name="Followed Hyperlink" xfId="4659" builtinId="9" hidden="1"/>
    <cellStyle name="Followed Hyperlink" xfId="4661" builtinId="9" hidden="1"/>
    <cellStyle name="Followed Hyperlink" xfId="4663" builtinId="9" hidden="1"/>
    <cellStyle name="Followed Hyperlink" xfId="4665" builtinId="9" hidden="1"/>
    <cellStyle name="Followed Hyperlink" xfId="4667" builtinId="9" hidden="1"/>
    <cellStyle name="Followed Hyperlink" xfId="4669" builtinId="9" hidden="1"/>
    <cellStyle name="Followed Hyperlink" xfId="4671" builtinId="9" hidden="1"/>
    <cellStyle name="Followed Hyperlink" xfId="4673" builtinId="9" hidden="1"/>
    <cellStyle name="Followed Hyperlink" xfId="4675" builtinId="9" hidden="1"/>
    <cellStyle name="Followed Hyperlink" xfId="4677" builtinId="9" hidden="1"/>
    <cellStyle name="Followed Hyperlink" xfId="4679" builtinId="9" hidden="1"/>
    <cellStyle name="Followed Hyperlink" xfId="4681" builtinId="9" hidden="1"/>
    <cellStyle name="Followed Hyperlink" xfId="4683" builtinId="9" hidden="1"/>
    <cellStyle name="Followed Hyperlink" xfId="4685" builtinId="9" hidden="1"/>
    <cellStyle name="Followed Hyperlink" xfId="4687" builtinId="9" hidden="1"/>
    <cellStyle name="Followed Hyperlink" xfId="4689" builtinId="9" hidden="1"/>
    <cellStyle name="Followed Hyperlink" xfId="4691" builtinId="9" hidden="1"/>
    <cellStyle name="Followed Hyperlink" xfId="4693" builtinId="9" hidden="1"/>
    <cellStyle name="Followed Hyperlink" xfId="4695" builtinId="9" hidden="1"/>
    <cellStyle name="Followed Hyperlink" xfId="4697" builtinId="9" hidden="1"/>
    <cellStyle name="Followed Hyperlink" xfId="4699" builtinId="9" hidden="1"/>
    <cellStyle name="Followed Hyperlink" xfId="4701" builtinId="9" hidden="1"/>
    <cellStyle name="Followed Hyperlink" xfId="4703" builtinId="9" hidden="1"/>
    <cellStyle name="Followed Hyperlink" xfId="4705" builtinId="9" hidden="1"/>
    <cellStyle name="Followed Hyperlink" xfId="4707" builtinId="9" hidden="1"/>
    <cellStyle name="Followed Hyperlink" xfId="4709" builtinId="9" hidden="1"/>
    <cellStyle name="Followed Hyperlink" xfId="4711" builtinId="9" hidden="1"/>
    <cellStyle name="Followed Hyperlink" xfId="4713" builtinId="9" hidden="1"/>
    <cellStyle name="Followed Hyperlink" xfId="4715" builtinId="9" hidden="1"/>
    <cellStyle name="Followed Hyperlink" xfId="4717" builtinId="9" hidden="1"/>
    <cellStyle name="Followed Hyperlink" xfId="4719" builtinId="9" hidden="1"/>
    <cellStyle name="Followed Hyperlink" xfId="4721" builtinId="9" hidden="1"/>
    <cellStyle name="Followed Hyperlink" xfId="4723" builtinId="9" hidden="1"/>
    <cellStyle name="Followed Hyperlink" xfId="4725" builtinId="9" hidden="1"/>
    <cellStyle name="Followed Hyperlink" xfId="4727" builtinId="9" hidden="1"/>
    <cellStyle name="Followed Hyperlink" xfId="4729" builtinId="9" hidden="1"/>
    <cellStyle name="Followed Hyperlink" xfId="4731" builtinId="9" hidden="1"/>
    <cellStyle name="Followed Hyperlink" xfId="4733" builtinId="9" hidden="1"/>
    <cellStyle name="Followed Hyperlink" xfId="4735" builtinId="9" hidden="1"/>
    <cellStyle name="Followed Hyperlink" xfId="4737" builtinId="9" hidden="1"/>
    <cellStyle name="Followed Hyperlink" xfId="4739" builtinId="9" hidden="1"/>
    <cellStyle name="Followed Hyperlink" xfId="4741" builtinId="9" hidden="1"/>
    <cellStyle name="Followed Hyperlink" xfId="4743" builtinId="9" hidden="1"/>
    <cellStyle name="Followed Hyperlink" xfId="4745" builtinId="9" hidden="1"/>
    <cellStyle name="Followed Hyperlink" xfId="4747" builtinId="9" hidden="1"/>
    <cellStyle name="Followed Hyperlink" xfId="4749" builtinId="9" hidden="1"/>
    <cellStyle name="Followed Hyperlink" xfId="4751" builtinId="9" hidden="1"/>
    <cellStyle name="Followed Hyperlink" xfId="4753" builtinId="9" hidden="1"/>
    <cellStyle name="Followed Hyperlink" xfId="4755" builtinId="9" hidden="1"/>
    <cellStyle name="Followed Hyperlink" xfId="4757" builtinId="9" hidden="1"/>
    <cellStyle name="Followed Hyperlink" xfId="4759" builtinId="9" hidden="1"/>
    <cellStyle name="Followed Hyperlink" xfId="4761" builtinId="9" hidden="1"/>
    <cellStyle name="Followed Hyperlink" xfId="4763" builtinId="9" hidden="1"/>
    <cellStyle name="Followed Hyperlink" xfId="4765" builtinId="9" hidden="1"/>
    <cellStyle name="Followed Hyperlink" xfId="4767" builtinId="9" hidden="1"/>
    <cellStyle name="Followed Hyperlink" xfId="4769" builtinId="9" hidden="1"/>
    <cellStyle name="Followed Hyperlink" xfId="4771" builtinId="9" hidden="1"/>
    <cellStyle name="Followed Hyperlink" xfId="4773" builtinId="9" hidden="1"/>
    <cellStyle name="Followed Hyperlink" xfId="4775" builtinId="9" hidden="1"/>
    <cellStyle name="Followed Hyperlink" xfId="4777" builtinId="9" hidden="1"/>
    <cellStyle name="Followed Hyperlink" xfId="4779" builtinId="9" hidden="1"/>
    <cellStyle name="Followed Hyperlink" xfId="4781" builtinId="9" hidden="1"/>
    <cellStyle name="Followed Hyperlink" xfId="4783" builtinId="9" hidden="1"/>
    <cellStyle name="Followed Hyperlink" xfId="4785" builtinId="9" hidden="1"/>
    <cellStyle name="Followed Hyperlink" xfId="4787" builtinId="9" hidden="1"/>
    <cellStyle name="Followed Hyperlink" xfId="4789" builtinId="9" hidden="1"/>
    <cellStyle name="Followed Hyperlink" xfId="4791" builtinId="9" hidden="1"/>
    <cellStyle name="Followed Hyperlink" xfId="4793" builtinId="9" hidden="1"/>
    <cellStyle name="Followed Hyperlink" xfId="4795" builtinId="9" hidden="1"/>
    <cellStyle name="Followed Hyperlink" xfId="4797" builtinId="9" hidden="1"/>
    <cellStyle name="Followed Hyperlink" xfId="4799" builtinId="9" hidden="1"/>
    <cellStyle name="Followed Hyperlink" xfId="4801" builtinId="9" hidden="1"/>
    <cellStyle name="Followed Hyperlink" xfId="4803" builtinId="9" hidden="1"/>
    <cellStyle name="Followed Hyperlink" xfId="4805" builtinId="9" hidden="1"/>
    <cellStyle name="Followed Hyperlink" xfId="4807" builtinId="9" hidden="1"/>
    <cellStyle name="Followed Hyperlink" xfId="4809" builtinId="9" hidden="1"/>
    <cellStyle name="Followed Hyperlink" xfId="4811" builtinId="9" hidden="1"/>
    <cellStyle name="Followed Hyperlink" xfId="4813" builtinId="9" hidden="1"/>
    <cellStyle name="Followed Hyperlink" xfId="4815" builtinId="9" hidden="1"/>
    <cellStyle name="Followed Hyperlink" xfId="4817" builtinId="9" hidden="1"/>
    <cellStyle name="Followed Hyperlink" xfId="4819" builtinId="9" hidden="1"/>
    <cellStyle name="Followed Hyperlink" xfId="4821" builtinId="9" hidden="1"/>
    <cellStyle name="Followed Hyperlink" xfId="4823" builtinId="9" hidden="1"/>
    <cellStyle name="Followed Hyperlink" xfId="4825" builtinId="9" hidden="1"/>
    <cellStyle name="Followed Hyperlink" xfId="4827" builtinId="9" hidden="1"/>
    <cellStyle name="Followed Hyperlink" xfId="4829" builtinId="9" hidden="1"/>
    <cellStyle name="Followed Hyperlink" xfId="4831" builtinId="9" hidden="1"/>
    <cellStyle name="Followed Hyperlink" xfId="4833" builtinId="9" hidden="1"/>
    <cellStyle name="Followed Hyperlink" xfId="4835" builtinId="9" hidden="1"/>
    <cellStyle name="Followed Hyperlink" xfId="4837" builtinId="9" hidden="1"/>
    <cellStyle name="Followed Hyperlink" xfId="4839" builtinId="9" hidden="1"/>
    <cellStyle name="Followed Hyperlink" xfId="4841" builtinId="9" hidden="1"/>
    <cellStyle name="Followed Hyperlink" xfId="4843" builtinId="9" hidden="1"/>
    <cellStyle name="Followed Hyperlink" xfId="4845" builtinId="9" hidden="1"/>
    <cellStyle name="Followed Hyperlink" xfId="4847" builtinId="9" hidden="1"/>
    <cellStyle name="Followed Hyperlink" xfId="4849" builtinId="9" hidden="1"/>
    <cellStyle name="Followed Hyperlink" xfId="4851" builtinId="9" hidden="1"/>
    <cellStyle name="Followed Hyperlink" xfId="4853" builtinId="9" hidden="1"/>
    <cellStyle name="Followed Hyperlink" xfId="4855" builtinId="9" hidden="1"/>
    <cellStyle name="Followed Hyperlink" xfId="4857" builtinId="9" hidden="1"/>
    <cellStyle name="Followed Hyperlink" xfId="4859" builtinId="9" hidden="1"/>
    <cellStyle name="Followed Hyperlink" xfId="4861" builtinId="9" hidden="1"/>
    <cellStyle name="Followed Hyperlink" xfId="4863" builtinId="9" hidden="1"/>
    <cellStyle name="Followed Hyperlink" xfId="4865" builtinId="9" hidden="1"/>
    <cellStyle name="Followed Hyperlink" xfId="4867" builtinId="9" hidden="1"/>
    <cellStyle name="Followed Hyperlink" xfId="4869" builtinId="9" hidden="1"/>
    <cellStyle name="Followed Hyperlink" xfId="4871" builtinId="9" hidden="1"/>
    <cellStyle name="Followed Hyperlink" xfId="4873" builtinId="9" hidden="1"/>
    <cellStyle name="Followed Hyperlink" xfId="4875" builtinId="9" hidden="1"/>
    <cellStyle name="Followed Hyperlink" xfId="4877" builtinId="9" hidden="1"/>
    <cellStyle name="Followed Hyperlink" xfId="4879" builtinId="9" hidden="1"/>
    <cellStyle name="Followed Hyperlink" xfId="4881" builtinId="9" hidden="1"/>
    <cellStyle name="Followed Hyperlink" xfId="4883" builtinId="9" hidden="1"/>
    <cellStyle name="Followed Hyperlink" xfId="4885" builtinId="9" hidden="1"/>
    <cellStyle name="Followed Hyperlink" xfId="4887" builtinId="9" hidden="1"/>
    <cellStyle name="Followed Hyperlink" xfId="4889" builtinId="9" hidden="1"/>
    <cellStyle name="Followed Hyperlink" xfId="4891" builtinId="9" hidden="1"/>
    <cellStyle name="Followed Hyperlink" xfId="4893" builtinId="9" hidden="1"/>
    <cellStyle name="Followed Hyperlink" xfId="4895" builtinId="9" hidden="1"/>
    <cellStyle name="Followed Hyperlink" xfId="4897" builtinId="9" hidden="1"/>
    <cellStyle name="Followed Hyperlink" xfId="4899" builtinId="9" hidden="1"/>
    <cellStyle name="Followed Hyperlink" xfId="4901" builtinId="9" hidden="1"/>
    <cellStyle name="Followed Hyperlink" xfId="4903" builtinId="9" hidden="1"/>
    <cellStyle name="Followed Hyperlink" xfId="4905" builtinId="9" hidden="1"/>
    <cellStyle name="Followed Hyperlink" xfId="4907" builtinId="9" hidden="1"/>
    <cellStyle name="Followed Hyperlink" xfId="4909" builtinId="9" hidden="1"/>
    <cellStyle name="Followed Hyperlink" xfId="4911" builtinId="9" hidden="1"/>
    <cellStyle name="Followed Hyperlink" xfId="4913" builtinId="9" hidden="1"/>
    <cellStyle name="Followed Hyperlink" xfId="4915" builtinId="9" hidden="1"/>
    <cellStyle name="Followed Hyperlink" xfId="4917" builtinId="9" hidden="1"/>
    <cellStyle name="Followed Hyperlink" xfId="4919" builtinId="9" hidden="1"/>
    <cellStyle name="Followed Hyperlink" xfId="4921" builtinId="9" hidden="1"/>
    <cellStyle name="Followed Hyperlink" xfId="4923" builtinId="9" hidden="1"/>
    <cellStyle name="Followed Hyperlink" xfId="4925" builtinId="9" hidden="1"/>
    <cellStyle name="Followed Hyperlink" xfId="4927" builtinId="9" hidden="1"/>
    <cellStyle name="Followed Hyperlink" xfId="4929" builtinId="9" hidden="1"/>
    <cellStyle name="Followed Hyperlink" xfId="4931" builtinId="9" hidden="1"/>
    <cellStyle name="Followed Hyperlink" xfId="4933" builtinId="9" hidden="1"/>
    <cellStyle name="Followed Hyperlink" xfId="4935" builtinId="9" hidden="1"/>
    <cellStyle name="Followed Hyperlink" xfId="4937" builtinId="9" hidden="1"/>
    <cellStyle name="Followed Hyperlink" xfId="4939" builtinId="9" hidden="1"/>
    <cellStyle name="Followed Hyperlink" xfId="4941" builtinId="9" hidden="1"/>
    <cellStyle name="Followed Hyperlink" xfId="4943" builtinId="9" hidden="1"/>
    <cellStyle name="Followed Hyperlink" xfId="4945" builtinId="9" hidden="1"/>
    <cellStyle name="Followed Hyperlink" xfId="4947" builtinId="9" hidden="1"/>
    <cellStyle name="Followed Hyperlink" xfId="4949" builtinId="9" hidden="1"/>
    <cellStyle name="Followed Hyperlink" xfId="4951" builtinId="9" hidden="1"/>
    <cellStyle name="Followed Hyperlink" xfId="4953" builtinId="9" hidden="1"/>
    <cellStyle name="Followed Hyperlink" xfId="4955" builtinId="9" hidden="1"/>
    <cellStyle name="Followed Hyperlink" xfId="4957" builtinId="9" hidden="1"/>
    <cellStyle name="Followed Hyperlink" xfId="4959" builtinId="9" hidden="1"/>
    <cellStyle name="Followed Hyperlink" xfId="4961" builtinId="9" hidden="1"/>
    <cellStyle name="Followed Hyperlink" xfId="4963" builtinId="9" hidden="1"/>
    <cellStyle name="Followed Hyperlink" xfId="4965" builtinId="9" hidden="1"/>
    <cellStyle name="Followed Hyperlink" xfId="4967" builtinId="9" hidden="1"/>
    <cellStyle name="Followed Hyperlink" xfId="4969" builtinId="9" hidden="1"/>
    <cellStyle name="Followed Hyperlink" xfId="4971" builtinId="9" hidden="1"/>
    <cellStyle name="Followed Hyperlink" xfId="4973" builtinId="9" hidden="1"/>
    <cellStyle name="Followed Hyperlink" xfId="4975" builtinId="9" hidden="1"/>
    <cellStyle name="Followed Hyperlink" xfId="4977" builtinId="9" hidden="1"/>
    <cellStyle name="Followed Hyperlink" xfId="4979" builtinId="9" hidden="1"/>
    <cellStyle name="Followed Hyperlink" xfId="4981" builtinId="9" hidden="1"/>
    <cellStyle name="Followed Hyperlink" xfId="4983" builtinId="9" hidden="1"/>
    <cellStyle name="Followed Hyperlink" xfId="4985" builtinId="9" hidden="1"/>
    <cellStyle name="Followed Hyperlink" xfId="4987" builtinId="9" hidden="1"/>
    <cellStyle name="Followed Hyperlink" xfId="4989" builtinId="9" hidden="1"/>
    <cellStyle name="Followed Hyperlink" xfId="4991" builtinId="9" hidden="1"/>
    <cellStyle name="Followed Hyperlink" xfId="4993" builtinId="9" hidden="1"/>
    <cellStyle name="Followed Hyperlink" xfId="4995" builtinId="9" hidden="1"/>
    <cellStyle name="Followed Hyperlink" xfId="4997" builtinId="9" hidden="1"/>
    <cellStyle name="Followed Hyperlink" xfId="4999" builtinId="9" hidden="1"/>
    <cellStyle name="Followed Hyperlink" xfId="5001" builtinId="9" hidden="1"/>
    <cellStyle name="Followed Hyperlink" xfId="5003" builtinId="9" hidden="1"/>
    <cellStyle name="Followed Hyperlink" xfId="5005" builtinId="9" hidden="1"/>
    <cellStyle name="Followed Hyperlink" xfId="5007" builtinId="9" hidden="1"/>
    <cellStyle name="Followed Hyperlink" xfId="5009" builtinId="9" hidden="1"/>
    <cellStyle name="Followed Hyperlink" xfId="5011" builtinId="9" hidden="1"/>
    <cellStyle name="Followed Hyperlink" xfId="5013" builtinId="9" hidden="1"/>
    <cellStyle name="Followed Hyperlink" xfId="5015" builtinId="9" hidden="1"/>
    <cellStyle name="Followed Hyperlink" xfId="5017" builtinId="9" hidden="1"/>
    <cellStyle name="Followed Hyperlink" xfId="5019" builtinId="9" hidden="1"/>
    <cellStyle name="Followed Hyperlink" xfId="5021" builtinId="9" hidden="1"/>
    <cellStyle name="Followed Hyperlink" xfId="5023" builtinId="9" hidden="1"/>
    <cellStyle name="Followed Hyperlink" xfId="5025" builtinId="9" hidden="1"/>
    <cellStyle name="Followed Hyperlink" xfId="5027" builtinId="9" hidden="1"/>
    <cellStyle name="Followed Hyperlink" xfId="5029" builtinId="9" hidden="1"/>
    <cellStyle name="Followed Hyperlink" xfId="5031" builtinId="9" hidden="1"/>
    <cellStyle name="Followed Hyperlink" xfId="5033" builtinId="9" hidden="1"/>
    <cellStyle name="Followed Hyperlink" xfId="5035" builtinId="9" hidden="1"/>
    <cellStyle name="Followed Hyperlink" xfId="5037" builtinId="9" hidden="1"/>
    <cellStyle name="Followed Hyperlink" xfId="5039" builtinId="9" hidden="1"/>
    <cellStyle name="Followed Hyperlink" xfId="5041" builtinId="9" hidden="1"/>
    <cellStyle name="Followed Hyperlink" xfId="5043" builtinId="9" hidden="1"/>
    <cellStyle name="Followed Hyperlink" xfId="5045" builtinId="9" hidden="1"/>
    <cellStyle name="Followed Hyperlink" xfId="5047" builtinId="9" hidden="1"/>
    <cellStyle name="Followed Hyperlink" xfId="5049" builtinId="9" hidden="1"/>
    <cellStyle name="Followed Hyperlink" xfId="5051" builtinId="9" hidden="1"/>
    <cellStyle name="Followed Hyperlink" xfId="5053" builtinId="9" hidden="1"/>
    <cellStyle name="Followed Hyperlink" xfId="5055" builtinId="9" hidden="1"/>
    <cellStyle name="Followed Hyperlink" xfId="5057" builtinId="9" hidden="1"/>
    <cellStyle name="Followed Hyperlink" xfId="5059" builtinId="9" hidden="1"/>
    <cellStyle name="Followed Hyperlink" xfId="5061" builtinId="9" hidden="1"/>
    <cellStyle name="Followed Hyperlink" xfId="5063" builtinId="9" hidden="1"/>
    <cellStyle name="Followed Hyperlink" xfId="5065" builtinId="9" hidden="1"/>
    <cellStyle name="Followed Hyperlink" xfId="5067" builtinId="9" hidden="1"/>
    <cellStyle name="Followed Hyperlink" xfId="5069" builtinId="9" hidden="1"/>
    <cellStyle name="Followed Hyperlink" xfId="5071" builtinId="9" hidden="1"/>
    <cellStyle name="Followed Hyperlink" xfId="5073" builtinId="9" hidden="1"/>
    <cellStyle name="Followed Hyperlink" xfId="5075" builtinId="9" hidden="1"/>
    <cellStyle name="Followed Hyperlink" xfId="5077" builtinId="9" hidden="1"/>
    <cellStyle name="Followed Hyperlink" xfId="5079" builtinId="9" hidden="1"/>
    <cellStyle name="Followed Hyperlink" xfId="5081" builtinId="9" hidden="1"/>
    <cellStyle name="Followed Hyperlink" xfId="5083" builtinId="9" hidden="1"/>
    <cellStyle name="Followed Hyperlink" xfId="5085" builtinId="9" hidden="1"/>
    <cellStyle name="Followed Hyperlink" xfId="5087" builtinId="9" hidden="1"/>
    <cellStyle name="Followed Hyperlink" xfId="5089" builtinId="9" hidden="1"/>
    <cellStyle name="Followed Hyperlink" xfId="5091" builtinId="9" hidden="1"/>
    <cellStyle name="Followed Hyperlink" xfId="5093" builtinId="9" hidden="1"/>
    <cellStyle name="Followed Hyperlink" xfId="5095" builtinId="9" hidden="1"/>
    <cellStyle name="Followed Hyperlink" xfId="5097" builtinId="9" hidden="1"/>
    <cellStyle name="Followed Hyperlink" xfId="5099" builtinId="9" hidden="1"/>
    <cellStyle name="Followed Hyperlink" xfId="5101" builtinId="9" hidden="1"/>
    <cellStyle name="Followed Hyperlink" xfId="5103" builtinId="9" hidden="1"/>
    <cellStyle name="Followed Hyperlink" xfId="5105" builtinId="9" hidden="1"/>
    <cellStyle name="Followed Hyperlink" xfId="5107" builtinId="9" hidden="1"/>
    <cellStyle name="Followed Hyperlink" xfId="5109" builtinId="9" hidden="1"/>
    <cellStyle name="Followed Hyperlink" xfId="5111" builtinId="9" hidden="1"/>
    <cellStyle name="Followed Hyperlink" xfId="5113" builtinId="9" hidden="1"/>
    <cellStyle name="Followed Hyperlink" xfId="5115" builtinId="9" hidden="1"/>
    <cellStyle name="Followed Hyperlink" xfId="5117" builtinId="9" hidden="1"/>
    <cellStyle name="Followed Hyperlink" xfId="5119" builtinId="9" hidden="1"/>
    <cellStyle name="Followed Hyperlink" xfId="5121" builtinId="9" hidden="1"/>
    <cellStyle name="Followed Hyperlink" xfId="5123" builtinId="9" hidden="1"/>
    <cellStyle name="Followed Hyperlink" xfId="5125" builtinId="9" hidden="1"/>
    <cellStyle name="Followed Hyperlink" xfId="5127" builtinId="9" hidden="1"/>
    <cellStyle name="Followed Hyperlink" xfId="5129" builtinId="9" hidden="1"/>
    <cellStyle name="Followed Hyperlink" xfId="5131" builtinId="9" hidden="1"/>
    <cellStyle name="Followed Hyperlink" xfId="5133" builtinId="9" hidden="1"/>
    <cellStyle name="Followed Hyperlink" xfId="5135" builtinId="9" hidden="1"/>
    <cellStyle name="Followed Hyperlink" xfId="5137" builtinId="9" hidden="1"/>
    <cellStyle name="Followed Hyperlink" xfId="5139" builtinId="9" hidden="1"/>
    <cellStyle name="Followed Hyperlink" xfId="5141" builtinId="9" hidden="1"/>
    <cellStyle name="Followed Hyperlink" xfId="5143" builtinId="9" hidden="1"/>
    <cellStyle name="Followed Hyperlink" xfId="5145" builtinId="9" hidden="1"/>
    <cellStyle name="Followed Hyperlink" xfId="5147" builtinId="9" hidden="1"/>
    <cellStyle name="Followed Hyperlink" xfId="5149" builtinId="9" hidden="1"/>
    <cellStyle name="Followed Hyperlink" xfId="5151" builtinId="9" hidden="1"/>
    <cellStyle name="Followed Hyperlink" xfId="5153" builtinId="9" hidden="1"/>
    <cellStyle name="Followed Hyperlink" xfId="5155" builtinId="9" hidden="1"/>
    <cellStyle name="Followed Hyperlink" xfId="5157" builtinId="9" hidden="1"/>
    <cellStyle name="Followed Hyperlink" xfId="5159" builtinId="9" hidden="1"/>
    <cellStyle name="Followed Hyperlink" xfId="5161" builtinId="9" hidden="1"/>
    <cellStyle name="Followed Hyperlink" xfId="5163" builtinId="9" hidden="1"/>
    <cellStyle name="Followed Hyperlink" xfId="5165" builtinId="9" hidden="1"/>
    <cellStyle name="Followed Hyperlink" xfId="5167" builtinId="9" hidden="1"/>
    <cellStyle name="Followed Hyperlink" xfId="5169" builtinId="9" hidden="1"/>
    <cellStyle name="Followed Hyperlink" xfId="5171" builtinId="9" hidden="1"/>
    <cellStyle name="Followed Hyperlink" xfId="5173" builtinId="9" hidden="1"/>
    <cellStyle name="Followed Hyperlink" xfId="5175" builtinId="9" hidden="1"/>
    <cellStyle name="Followed Hyperlink" xfId="5177" builtinId="9" hidden="1"/>
    <cellStyle name="Followed Hyperlink" xfId="5179" builtinId="9" hidden="1"/>
    <cellStyle name="Followed Hyperlink" xfId="5181" builtinId="9" hidden="1"/>
    <cellStyle name="Followed Hyperlink" xfId="5183" builtinId="9" hidden="1"/>
    <cellStyle name="Followed Hyperlink" xfId="5185" builtinId="9" hidden="1"/>
    <cellStyle name="Followed Hyperlink" xfId="5187" builtinId="9" hidden="1"/>
    <cellStyle name="Followed Hyperlink" xfId="5189" builtinId="9" hidden="1"/>
    <cellStyle name="Followed Hyperlink" xfId="5191" builtinId="9" hidden="1"/>
    <cellStyle name="Followed Hyperlink" xfId="5193" builtinId="9" hidden="1"/>
    <cellStyle name="Followed Hyperlink" xfId="5195" builtinId="9" hidden="1"/>
    <cellStyle name="Followed Hyperlink" xfId="5197" builtinId="9" hidden="1"/>
    <cellStyle name="Followed Hyperlink" xfId="5199" builtinId="9" hidden="1"/>
    <cellStyle name="Followed Hyperlink" xfId="5201" builtinId="9" hidden="1"/>
    <cellStyle name="Followed Hyperlink" xfId="5203" builtinId="9" hidden="1"/>
    <cellStyle name="Followed Hyperlink" xfId="5205" builtinId="9" hidden="1"/>
    <cellStyle name="Followed Hyperlink" xfId="5207" builtinId="9" hidden="1"/>
    <cellStyle name="Followed Hyperlink" xfId="5209" builtinId="9" hidden="1"/>
    <cellStyle name="Followed Hyperlink" xfId="5211" builtinId="9" hidden="1"/>
    <cellStyle name="Followed Hyperlink" xfId="5213" builtinId="9" hidden="1"/>
    <cellStyle name="Followed Hyperlink" xfId="5215" builtinId="9" hidden="1"/>
    <cellStyle name="Followed Hyperlink" xfId="5217" builtinId="9" hidden="1"/>
    <cellStyle name="Followed Hyperlink" xfId="5219" builtinId="9" hidden="1"/>
    <cellStyle name="Followed Hyperlink" xfId="5221" builtinId="9" hidden="1"/>
    <cellStyle name="Followed Hyperlink" xfId="5223" builtinId="9" hidden="1"/>
    <cellStyle name="Followed Hyperlink" xfId="5225" builtinId="9" hidden="1"/>
    <cellStyle name="Followed Hyperlink" xfId="5227" builtinId="9" hidden="1"/>
    <cellStyle name="Followed Hyperlink" xfId="5229" builtinId="9" hidden="1"/>
    <cellStyle name="Followed Hyperlink" xfId="5231" builtinId="9" hidden="1"/>
    <cellStyle name="Followed Hyperlink" xfId="5233" builtinId="9" hidden="1"/>
    <cellStyle name="Followed Hyperlink" xfId="5235" builtinId="9" hidden="1"/>
    <cellStyle name="Followed Hyperlink" xfId="5237" builtinId="9" hidden="1"/>
    <cellStyle name="Followed Hyperlink" xfId="5239" builtinId="9" hidden="1"/>
    <cellStyle name="Followed Hyperlink" xfId="5241" builtinId="9" hidden="1"/>
    <cellStyle name="Followed Hyperlink" xfId="5243" builtinId="9" hidden="1"/>
    <cellStyle name="Followed Hyperlink" xfId="5245" builtinId="9" hidden="1"/>
    <cellStyle name="Followed Hyperlink" xfId="5247" builtinId="9" hidden="1"/>
    <cellStyle name="Followed Hyperlink" xfId="5249" builtinId="9" hidden="1"/>
    <cellStyle name="Followed Hyperlink" xfId="5251" builtinId="9" hidden="1"/>
    <cellStyle name="Followed Hyperlink" xfId="5253" builtinId="9" hidden="1"/>
    <cellStyle name="Followed Hyperlink" xfId="5255" builtinId="9" hidden="1"/>
    <cellStyle name="Followed Hyperlink" xfId="5257" builtinId="9" hidden="1"/>
    <cellStyle name="Followed Hyperlink" xfId="5259" builtinId="9" hidden="1"/>
    <cellStyle name="Followed Hyperlink" xfId="5261" builtinId="9" hidden="1"/>
    <cellStyle name="Followed Hyperlink" xfId="5263" builtinId="9" hidden="1"/>
    <cellStyle name="Followed Hyperlink" xfId="5265" builtinId="9" hidden="1"/>
    <cellStyle name="Followed Hyperlink" xfId="5267" builtinId="9" hidden="1"/>
    <cellStyle name="Followed Hyperlink" xfId="5269" builtinId="9" hidden="1"/>
    <cellStyle name="Followed Hyperlink" xfId="5271" builtinId="9" hidden="1"/>
    <cellStyle name="Followed Hyperlink" xfId="5273" builtinId="9" hidden="1"/>
    <cellStyle name="Followed Hyperlink" xfId="5275" builtinId="9" hidden="1"/>
    <cellStyle name="Followed Hyperlink" xfId="5277" builtinId="9" hidden="1"/>
    <cellStyle name="Followed Hyperlink" xfId="5279" builtinId="9" hidden="1"/>
    <cellStyle name="Followed Hyperlink" xfId="5281" builtinId="9" hidden="1"/>
    <cellStyle name="Followed Hyperlink" xfId="5283" builtinId="9" hidden="1"/>
    <cellStyle name="Followed Hyperlink" xfId="5285" builtinId="9" hidden="1"/>
    <cellStyle name="Followed Hyperlink" xfId="5287" builtinId="9" hidden="1"/>
    <cellStyle name="Followed Hyperlink" xfId="5289" builtinId="9" hidden="1"/>
    <cellStyle name="Followed Hyperlink" xfId="5291" builtinId="9" hidden="1"/>
    <cellStyle name="Followed Hyperlink" xfId="5293" builtinId="9" hidden="1"/>
    <cellStyle name="Followed Hyperlink" xfId="5295" builtinId="9" hidden="1"/>
    <cellStyle name="Followed Hyperlink" xfId="5297" builtinId="9" hidden="1"/>
    <cellStyle name="Followed Hyperlink" xfId="5299" builtinId="9" hidden="1"/>
    <cellStyle name="Followed Hyperlink" xfId="5301" builtinId="9" hidden="1"/>
    <cellStyle name="Followed Hyperlink" xfId="5303" builtinId="9" hidden="1"/>
    <cellStyle name="Followed Hyperlink" xfId="5305" builtinId="9" hidden="1"/>
    <cellStyle name="Followed Hyperlink" xfId="5307" builtinId="9" hidden="1"/>
    <cellStyle name="Followed Hyperlink" xfId="5309" builtinId="9" hidden="1"/>
    <cellStyle name="Followed Hyperlink" xfId="5311" builtinId="9" hidden="1"/>
    <cellStyle name="Followed Hyperlink" xfId="5313" builtinId="9" hidden="1"/>
    <cellStyle name="Followed Hyperlink" xfId="5315" builtinId="9" hidden="1"/>
    <cellStyle name="Followed Hyperlink" xfId="5317" builtinId="9" hidden="1"/>
    <cellStyle name="Followed Hyperlink" xfId="5319" builtinId="9" hidden="1"/>
    <cellStyle name="Followed Hyperlink" xfId="5321" builtinId="9" hidden="1"/>
    <cellStyle name="Followed Hyperlink" xfId="5323" builtinId="9" hidden="1"/>
    <cellStyle name="Followed Hyperlink" xfId="5325" builtinId="9" hidden="1"/>
    <cellStyle name="Followed Hyperlink" xfId="5327" builtinId="9" hidden="1"/>
    <cellStyle name="Followed Hyperlink" xfId="5329" builtinId="9" hidden="1"/>
    <cellStyle name="Followed Hyperlink" xfId="5331" builtinId="9" hidden="1"/>
    <cellStyle name="Followed Hyperlink" xfId="5333" builtinId="9" hidden="1"/>
    <cellStyle name="Followed Hyperlink" xfId="5335" builtinId="9" hidden="1"/>
    <cellStyle name="Followed Hyperlink" xfId="5337" builtinId="9" hidden="1"/>
    <cellStyle name="Followed Hyperlink" xfId="5339" builtinId="9" hidden="1"/>
    <cellStyle name="Followed Hyperlink" xfId="5341" builtinId="9" hidden="1"/>
    <cellStyle name="Followed Hyperlink" xfId="5343" builtinId="9" hidden="1"/>
    <cellStyle name="Followed Hyperlink" xfId="5345" builtinId="9" hidden="1"/>
    <cellStyle name="Followed Hyperlink" xfId="5347" builtinId="9" hidden="1"/>
    <cellStyle name="Followed Hyperlink" xfId="5349" builtinId="9" hidden="1"/>
    <cellStyle name="Followed Hyperlink" xfId="5351" builtinId="9" hidden="1"/>
    <cellStyle name="Followed Hyperlink" xfId="5353" builtinId="9" hidden="1"/>
    <cellStyle name="Followed Hyperlink" xfId="5355" builtinId="9" hidden="1"/>
    <cellStyle name="Followed Hyperlink" xfId="5357" builtinId="9" hidden="1"/>
    <cellStyle name="Followed Hyperlink" xfId="5359" builtinId="9" hidden="1"/>
    <cellStyle name="Followed Hyperlink" xfId="5361" builtinId="9" hidden="1"/>
    <cellStyle name="Followed Hyperlink" xfId="5363" builtinId="9" hidden="1"/>
    <cellStyle name="Followed Hyperlink" xfId="5365" builtinId="9" hidden="1"/>
    <cellStyle name="Followed Hyperlink" xfId="5367" builtinId="9" hidden="1"/>
    <cellStyle name="Followed Hyperlink" xfId="5369" builtinId="9" hidden="1"/>
    <cellStyle name="Followed Hyperlink" xfId="5371" builtinId="9" hidden="1"/>
    <cellStyle name="Followed Hyperlink" xfId="5373" builtinId="9" hidden="1"/>
    <cellStyle name="Followed Hyperlink" xfId="5375" builtinId="9" hidden="1"/>
    <cellStyle name="Followed Hyperlink" xfId="5377" builtinId="9" hidden="1"/>
    <cellStyle name="Followed Hyperlink" xfId="5379" builtinId="9" hidden="1"/>
    <cellStyle name="Followed Hyperlink" xfId="5381" builtinId="9" hidden="1"/>
    <cellStyle name="Followed Hyperlink" xfId="5383" builtinId="9" hidden="1"/>
    <cellStyle name="Followed Hyperlink" xfId="5385" builtinId="9" hidden="1"/>
    <cellStyle name="Followed Hyperlink" xfId="5387" builtinId="9" hidden="1"/>
    <cellStyle name="Followed Hyperlink" xfId="5389" builtinId="9" hidden="1"/>
    <cellStyle name="Followed Hyperlink" xfId="5391" builtinId="9" hidden="1"/>
    <cellStyle name="Followed Hyperlink" xfId="5393" builtinId="9" hidden="1"/>
    <cellStyle name="Followed Hyperlink" xfId="5395" builtinId="9" hidden="1"/>
    <cellStyle name="Followed Hyperlink" xfId="5397" builtinId="9" hidden="1"/>
    <cellStyle name="Followed Hyperlink" xfId="5399" builtinId="9" hidden="1"/>
    <cellStyle name="Followed Hyperlink" xfId="5401" builtinId="9" hidden="1"/>
    <cellStyle name="Followed Hyperlink" xfId="5403" builtinId="9" hidden="1"/>
    <cellStyle name="Followed Hyperlink" xfId="5405" builtinId="9" hidden="1"/>
    <cellStyle name="Followed Hyperlink" xfId="5407" builtinId="9" hidden="1"/>
    <cellStyle name="Followed Hyperlink" xfId="5409" builtinId="9" hidden="1"/>
    <cellStyle name="Followed Hyperlink" xfId="5411" builtinId="9" hidden="1"/>
    <cellStyle name="Followed Hyperlink" xfId="5413" builtinId="9" hidden="1"/>
    <cellStyle name="Followed Hyperlink" xfId="5415" builtinId="9" hidden="1"/>
    <cellStyle name="Followed Hyperlink" xfId="5417" builtinId="9" hidden="1"/>
    <cellStyle name="Followed Hyperlink" xfId="5419" builtinId="9" hidden="1"/>
    <cellStyle name="Followed Hyperlink" xfId="5421" builtinId="9" hidden="1"/>
    <cellStyle name="Followed Hyperlink" xfId="5423" builtinId="9" hidden="1"/>
    <cellStyle name="Followed Hyperlink" xfId="5425" builtinId="9" hidden="1"/>
    <cellStyle name="Followed Hyperlink" xfId="5427" builtinId="9" hidden="1"/>
    <cellStyle name="Followed Hyperlink" xfId="5429" builtinId="9" hidden="1"/>
    <cellStyle name="Followed Hyperlink" xfId="5431" builtinId="9" hidden="1"/>
    <cellStyle name="Followed Hyperlink" xfId="5433" builtinId="9" hidden="1"/>
    <cellStyle name="Followed Hyperlink" xfId="5435" builtinId="9" hidden="1"/>
    <cellStyle name="Followed Hyperlink" xfId="5437" builtinId="9" hidden="1"/>
    <cellStyle name="Followed Hyperlink" xfId="5439" builtinId="9" hidden="1"/>
    <cellStyle name="Followed Hyperlink" xfId="5441" builtinId="9" hidden="1"/>
    <cellStyle name="Followed Hyperlink" xfId="5443" builtinId="9" hidden="1"/>
    <cellStyle name="Followed Hyperlink" xfId="5445" builtinId="9" hidden="1"/>
    <cellStyle name="Followed Hyperlink" xfId="5447" builtinId="9" hidden="1"/>
    <cellStyle name="Followed Hyperlink" xfId="5449" builtinId="9" hidden="1"/>
    <cellStyle name="Followed Hyperlink" xfId="5451" builtinId="9" hidden="1"/>
    <cellStyle name="Followed Hyperlink" xfId="5453" builtinId="9" hidden="1"/>
    <cellStyle name="Followed Hyperlink" xfId="5455" builtinId="9" hidden="1"/>
    <cellStyle name="Followed Hyperlink" xfId="5457" builtinId="9" hidden="1"/>
    <cellStyle name="Followed Hyperlink" xfId="5459" builtinId="9" hidden="1"/>
    <cellStyle name="Followed Hyperlink" xfId="5461" builtinId="9" hidden="1"/>
    <cellStyle name="Followed Hyperlink" xfId="5463" builtinId="9" hidden="1"/>
    <cellStyle name="Followed Hyperlink" xfId="5465" builtinId="9" hidden="1"/>
    <cellStyle name="Followed Hyperlink" xfId="5467" builtinId="9" hidden="1"/>
    <cellStyle name="Followed Hyperlink" xfId="5469" builtinId="9" hidden="1"/>
    <cellStyle name="Followed Hyperlink" xfId="5471" builtinId="9" hidden="1"/>
    <cellStyle name="Followed Hyperlink" xfId="5473" builtinId="9" hidden="1"/>
    <cellStyle name="Followed Hyperlink" xfId="5475" builtinId="9" hidden="1"/>
    <cellStyle name="Followed Hyperlink" xfId="5477" builtinId="9" hidden="1"/>
    <cellStyle name="Followed Hyperlink" xfId="5479" builtinId="9" hidden="1"/>
    <cellStyle name="Followed Hyperlink" xfId="5481" builtinId="9" hidden="1"/>
    <cellStyle name="Followed Hyperlink" xfId="5483" builtinId="9" hidden="1"/>
    <cellStyle name="Followed Hyperlink" xfId="5485" builtinId="9" hidden="1"/>
    <cellStyle name="Followed Hyperlink" xfId="5487" builtinId="9" hidden="1"/>
    <cellStyle name="Followed Hyperlink" xfId="5489" builtinId="9" hidden="1"/>
    <cellStyle name="Followed Hyperlink" xfId="5491" builtinId="9" hidden="1"/>
    <cellStyle name="Followed Hyperlink" xfId="5493" builtinId="9" hidden="1"/>
    <cellStyle name="Followed Hyperlink" xfId="5495" builtinId="9" hidden="1"/>
    <cellStyle name="Followed Hyperlink" xfId="5497" builtinId="9" hidden="1"/>
    <cellStyle name="Followed Hyperlink" xfId="5499" builtinId="9" hidden="1"/>
    <cellStyle name="Followed Hyperlink" xfId="5501" builtinId="9" hidden="1"/>
    <cellStyle name="Followed Hyperlink" xfId="5503" builtinId="9" hidden="1"/>
    <cellStyle name="Followed Hyperlink" xfId="5505" builtinId="9" hidden="1"/>
    <cellStyle name="Followed Hyperlink" xfId="5507" builtinId="9" hidden="1"/>
    <cellStyle name="Followed Hyperlink" xfId="5509" builtinId="9" hidden="1"/>
    <cellStyle name="Followed Hyperlink" xfId="5511" builtinId="9" hidden="1"/>
    <cellStyle name="Followed Hyperlink" xfId="5513" builtinId="9" hidden="1"/>
    <cellStyle name="Followed Hyperlink" xfId="5515" builtinId="9" hidden="1"/>
    <cellStyle name="Followed Hyperlink" xfId="5517" builtinId="9" hidden="1"/>
    <cellStyle name="Followed Hyperlink" xfId="5519" builtinId="9" hidden="1"/>
    <cellStyle name="Followed Hyperlink" xfId="5521" builtinId="9" hidden="1"/>
    <cellStyle name="Followed Hyperlink" xfId="5523" builtinId="9" hidden="1"/>
    <cellStyle name="Followed Hyperlink" xfId="5525" builtinId="9" hidden="1"/>
    <cellStyle name="Followed Hyperlink" xfId="5527" builtinId="9" hidden="1"/>
    <cellStyle name="Followed Hyperlink" xfId="5529" builtinId="9" hidden="1"/>
    <cellStyle name="Followed Hyperlink" xfId="5531" builtinId="9" hidden="1"/>
    <cellStyle name="Followed Hyperlink" xfId="5533" builtinId="9" hidden="1"/>
    <cellStyle name="Followed Hyperlink" xfId="5535" builtinId="9" hidden="1"/>
    <cellStyle name="Followed Hyperlink" xfId="5537" builtinId="9" hidden="1"/>
    <cellStyle name="Followed Hyperlink" xfId="5539" builtinId="9" hidden="1"/>
    <cellStyle name="Followed Hyperlink" xfId="5541" builtinId="9" hidden="1"/>
    <cellStyle name="Followed Hyperlink" xfId="5543" builtinId="9" hidden="1"/>
    <cellStyle name="Followed Hyperlink" xfId="5545" builtinId="9" hidden="1"/>
    <cellStyle name="Followed Hyperlink" xfId="5547" builtinId="9" hidden="1"/>
    <cellStyle name="Followed Hyperlink" xfId="5549" builtinId="9" hidden="1"/>
    <cellStyle name="Followed Hyperlink" xfId="5551" builtinId="9" hidden="1"/>
    <cellStyle name="Followed Hyperlink" xfId="5553" builtinId="9" hidden="1"/>
    <cellStyle name="Followed Hyperlink" xfId="5555" builtinId="9" hidden="1"/>
    <cellStyle name="Followed Hyperlink" xfId="5557" builtinId="9" hidden="1"/>
    <cellStyle name="Followed Hyperlink" xfId="5559" builtinId="9" hidden="1"/>
    <cellStyle name="Followed Hyperlink" xfId="5561" builtinId="9" hidden="1"/>
    <cellStyle name="Followed Hyperlink" xfId="5563" builtinId="9" hidden="1"/>
    <cellStyle name="Followed Hyperlink" xfId="5565" builtinId="9" hidden="1"/>
    <cellStyle name="Followed Hyperlink" xfId="5567" builtinId="9" hidden="1"/>
    <cellStyle name="Followed Hyperlink" xfId="5569" builtinId="9" hidden="1"/>
    <cellStyle name="Followed Hyperlink" xfId="5571" builtinId="9" hidden="1"/>
    <cellStyle name="Followed Hyperlink" xfId="5573" builtinId="9" hidden="1"/>
    <cellStyle name="Followed Hyperlink" xfId="5575" builtinId="9" hidden="1"/>
    <cellStyle name="Followed Hyperlink" xfId="5577" builtinId="9" hidden="1"/>
    <cellStyle name="Followed Hyperlink" xfId="5579" builtinId="9" hidden="1"/>
    <cellStyle name="Followed Hyperlink" xfId="5581" builtinId="9" hidden="1"/>
    <cellStyle name="Followed Hyperlink" xfId="5583" builtinId="9" hidden="1"/>
    <cellStyle name="Followed Hyperlink" xfId="5585" builtinId="9" hidden="1"/>
    <cellStyle name="Followed Hyperlink" xfId="5587" builtinId="9" hidden="1"/>
    <cellStyle name="Followed Hyperlink" xfId="5589" builtinId="9" hidden="1"/>
    <cellStyle name="Followed Hyperlink" xfId="5591" builtinId="9" hidden="1"/>
    <cellStyle name="Followed Hyperlink" xfId="5593" builtinId="9" hidden="1"/>
    <cellStyle name="Followed Hyperlink" xfId="5595" builtinId="9" hidden="1"/>
    <cellStyle name="Followed Hyperlink" xfId="5597" builtinId="9" hidden="1"/>
    <cellStyle name="Followed Hyperlink" xfId="5599" builtinId="9" hidden="1"/>
    <cellStyle name="Followed Hyperlink" xfId="5601" builtinId="9" hidden="1"/>
    <cellStyle name="Followed Hyperlink" xfId="5603" builtinId="9" hidden="1"/>
    <cellStyle name="Followed Hyperlink" xfId="5605" builtinId="9" hidden="1"/>
    <cellStyle name="Followed Hyperlink" xfId="5607" builtinId="9" hidden="1"/>
    <cellStyle name="Followed Hyperlink" xfId="5609" builtinId="9" hidden="1"/>
    <cellStyle name="Followed Hyperlink" xfId="5611" builtinId="9" hidden="1"/>
    <cellStyle name="Followed Hyperlink" xfId="5613" builtinId="9" hidden="1"/>
    <cellStyle name="Followed Hyperlink" xfId="5615" builtinId="9" hidden="1"/>
    <cellStyle name="Followed Hyperlink" xfId="5617" builtinId="9" hidden="1"/>
    <cellStyle name="Followed Hyperlink" xfId="5619" builtinId="9" hidden="1"/>
    <cellStyle name="Followed Hyperlink" xfId="5621" builtinId="9" hidden="1"/>
    <cellStyle name="Followed Hyperlink" xfId="5623" builtinId="9" hidden="1"/>
    <cellStyle name="Followed Hyperlink" xfId="5625" builtinId="9" hidden="1"/>
    <cellStyle name="Followed Hyperlink" xfId="5627" builtinId="9" hidden="1"/>
    <cellStyle name="Followed Hyperlink" xfId="5629" builtinId="9" hidden="1"/>
    <cellStyle name="Followed Hyperlink" xfId="5631" builtinId="9" hidden="1"/>
    <cellStyle name="Followed Hyperlink" xfId="5633" builtinId="9" hidden="1"/>
    <cellStyle name="Followed Hyperlink" xfId="5635" builtinId="9" hidden="1"/>
    <cellStyle name="Followed Hyperlink" xfId="5637" builtinId="9" hidden="1"/>
    <cellStyle name="Followed Hyperlink" xfId="5639" builtinId="9" hidden="1"/>
    <cellStyle name="Followed Hyperlink" xfId="5641" builtinId="9" hidden="1"/>
    <cellStyle name="Followed Hyperlink" xfId="5643" builtinId="9" hidden="1"/>
    <cellStyle name="Followed Hyperlink" xfId="5645" builtinId="9" hidden="1"/>
    <cellStyle name="Followed Hyperlink" xfId="5647" builtinId="9" hidden="1"/>
    <cellStyle name="Followed Hyperlink" xfId="5649" builtinId="9" hidden="1"/>
    <cellStyle name="Followed Hyperlink" xfId="5651" builtinId="9" hidden="1"/>
    <cellStyle name="Followed Hyperlink" xfId="5653" builtinId="9" hidden="1"/>
    <cellStyle name="Followed Hyperlink" xfId="5655" builtinId="9" hidden="1"/>
    <cellStyle name="Followed Hyperlink" xfId="5657" builtinId="9" hidden="1"/>
    <cellStyle name="Followed Hyperlink" xfId="5659" builtinId="9" hidden="1"/>
    <cellStyle name="Followed Hyperlink" xfId="5661" builtinId="9" hidden="1"/>
    <cellStyle name="Followed Hyperlink" xfId="5663" builtinId="9" hidden="1"/>
    <cellStyle name="Followed Hyperlink" xfId="5665" builtinId="9" hidden="1"/>
    <cellStyle name="Followed Hyperlink" xfId="5667" builtinId="9" hidden="1"/>
    <cellStyle name="Followed Hyperlink" xfId="5669" builtinId="9" hidden="1"/>
    <cellStyle name="Followed Hyperlink" xfId="5671" builtinId="9" hidden="1"/>
    <cellStyle name="Followed Hyperlink" xfId="5673" builtinId="9" hidden="1"/>
    <cellStyle name="Followed Hyperlink" xfId="5675" builtinId="9" hidden="1"/>
    <cellStyle name="Followed Hyperlink" xfId="5677" builtinId="9" hidden="1"/>
    <cellStyle name="Followed Hyperlink" xfId="5679" builtinId="9" hidden="1"/>
    <cellStyle name="Followed Hyperlink" xfId="5681" builtinId="9" hidden="1"/>
    <cellStyle name="Followed Hyperlink" xfId="5683" builtinId="9" hidden="1"/>
    <cellStyle name="Followed Hyperlink" xfId="5685" builtinId="9" hidden="1"/>
    <cellStyle name="Followed Hyperlink" xfId="5687" builtinId="9" hidden="1"/>
    <cellStyle name="Followed Hyperlink" xfId="5689" builtinId="9" hidden="1"/>
    <cellStyle name="Followed Hyperlink" xfId="5691" builtinId="9" hidden="1"/>
    <cellStyle name="Followed Hyperlink" xfId="5693" builtinId="9" hidden="1"/>
    <cellStyle name="Followed Hyperlink" xfId="5695" builtinId="9" hidden="1"/>
    <cellStyle name="Followed Hyperlink" xfId="5697" builtinId="9" hidden="1"/>
    <cellStyle name="Followed Hyperlink" xfId="5699" builtinId="9" hidden="1"/>
    <cellStyle name="Followed Hyperlink" xfId="5701" builtinId="9" hidden="1"/>
    <cellStyle name="Followed Hyperlink" xfId="5703" builtinId="9" hidden="1"/>
    <cellStyle name="Followed Hyperlink" xfId="5705" builtinId="9" hidden="1"/>
    <cellStyle name="Followed Hyperlink" xfId="5707" builtinId="9" hidden="1"/>
    <cellStyle name="Followed Hyperlink" xfId="5709" builtinId="9" hidden="1"/>
    <cellStyle name="Followed Hyperlink" xfId="5711" builtinId="9" hidden="1"/>
    <cellStyle name="Followed Hyperlink" xfId="5713" builtinId="9" hidden="1"/>
    <cellStyle name="Followed Hyperlink" xfId="5715" builtinId="9" hidden="1"/>
    <cellStyle name="Followed Hyperlink" xfId="5717" builtinId="9" hidden="1"/>
    <cellStyle name="Followed Hyperlink" xfId="5719" builtinId="9" hidden="1"/>
    <cellStyle name="Followed Hyperlink" xfId="5721" builtinId="9" hidden="1"/>
    <cellStyle name="Followed Hyperlink" xfId="5723" builtinId="9" hidden="1"/>
    <cellStyle name="Followed Hyperlink" xfId="5725" builtinId="9" hidden="1"/>
    <cellStyle name="Followed Hyperlink" xfId="5727" builtinId="9" hidden="1"/>
    <cellStyle name="Followed Hyperlink" xfId="5729" builtinId="9" hidden="1"/>
    <cellStyle name="Followed Hyperlink" xfId="5731" builtinId="9" hidden="1"/>
    <cellStyle name="Followed Hyperlink" xfId="5733" builtinId="9" hidden="1"/>
    <cellStyle name="Followed Hyperlink" xfId="5735" builtinId="9" hidden="1"/>
    <cellStyle name="Followed Hyperlink" xfId="5737" builtinId="9" hidden="1"/>
    <cellStyle name="Followed Hyperlink" xfId="5739" builtinId="9" hidden="1"/>
    <cellStyle name="Followed Hyperlink" xfId="5741" builtinId="9" hidden="1"/>
    <cellStyle name="Followed Hyperlink" xfId="5743" builtinId="9" hidden="1"/>
    <cellStyle name="Followed Hyperlink" xfId="5745" builtinId="9" hidden="1"/>
    <cellStyle name="Followed Hyperlink" xfId="5747" builtinId="9" hidden="1"/>
    <cellStyle name="Followed Hyperlink" xfId="5749" builtinId="9" hidden="1"/>
    <cellStyle name="Followed Hyperlink" xfId="5751" builtinId="9" hidden="1"/>
    <cellStyle name="Followed Hyperlink" xfId="5753" builtinId="9" hidden="1"/>
    <cellStyle name="Followed Hyperlink" xfId="5755" builtinId="9" hidden="1"/>
    <cellStyle name="Followed Hyperlink" xfId="5757" builtinId="9" hidden="1"/>
    <cellStyle name="Followed Hyperlink" xfId="5759" builtinId="9" hidden="1"/>
    <cellStyle name="Followed Hyperlink" xfId="5761" builtinId="9" hidden="1"/>
    <cellStyle name="Followed Hyperlink" xfId="5763" builtinId="9" hidden="1"/>
    <cellStyle name="Followed Hyperlink" xfId="5765" builtinId="9" hidden="1"/>
    <cellStyle name="Followed Hyperlink" xfId="5767" builtinId="9" hidden="1"/>
    <cellStyle name="Followed Hyperlink" xfId="5769" builtinId="9" hidden="1"/>
    <cellStyle name="Followed Hyperlink" xfId="5771" builtinId="9" hidden="1"/>
    <cellStyle name="Followed Hyperlink" xfId="5773" builtinId="9" hidden="1"/>
    <cellStyle name="Followed Hyperlink" xfId="5775" builtinId="9" hidden="1"/>
    <cellStyle name="Followed Hyperlink" xfId="5777" builtinId="9" hidden="1"/>
    <cellStyle name="Followed Hyperlink" xfId="5779" builtinId="9" hidden="1"/>
    <cellStyle name="Followed Hyperlink" xfId="5781" builtinId="9" hidden="1"/>
    <cellStyle name="Followed Hyperlink" xfId="5783" builtinId="9" hidden="1"/>
    <cellStyle name="Followed Hyperlink" xfId="5785" builtinId="9" hidden="1"/>
    <cellStyle name="Followed Hyperlink" xfId="5787" builtinId="9" hidden="1"/>
    <cellStyle name="Followed Hyperlink" xfId="5789" builtinId="9" hidden="1"/>
    <cellStyle name="Followed Hyperlink" xfId="5791" builtinId="9" hidden="1"/>
    <cellStyle name="Followed Hyperlink" xfId="5793" builtinId="9" hidden="1"/>
    <cellStyle name="Followed Hyperlink" xfId="5795" builtinId="9" hidden="1"/>
    <cellStyle name="Followed Hyperlink" xfId="5797" builtinId="9" hidden="1"/>
    <cellStyle name="Followed Hyperlink" xfId="5799" builtinId="9" hidden="1"/>
    <cellStyle name="Followed Hyperlink" xfId="5801" builtinId="9" hidden="1"/>
    <cellStyle name="Followed Hyperlink" xfId="5803" builtinId="9" hidden="1"/>
    <cellStyle name="Followed Hyperlink" xfId="5805" builtinId="9" hidden="1"/>
    <cellStyle name="Followed Hyperlink" xfId="5807" builtinId="9" hidden="1"/>
    <cellStyle name="Followed Hyperlink" xfId="5809" builtinId="9" hidden="1"/>
    <cellStyle name="Followed Hyperlink" xfId="5811" builtinId="9" hidden="1"/>
    <cellStyle name="Followed Hyperlink" xfId="5813" builtinId="9" hidden="1"/>
    <cellStyle name="Followed Hyperlink" xfId="5815" builtinId="9" hidden="1"/>
    <cellStyle name="Followed Hyperlink" xfId="5817" builtinId="9" hidden="1"/>
    <cellStyle name="Followed Hyperlink" xfId="5819" builtinId="9" hidden="1"/>
    <cellStyle name="Followed Hyperlink" xfId="5821" builtinId="9" hidden="1"/>
    <cellStyle name="Followed Hyperlink" xfId="5823" builtinId="9" hidden="1"/>
    <cellStyle name="Followed Hyperlink" xfId="5825" builtinId="9" hidden="1"/>
    <cellStyle name="Followed Hyperlink" xfId="5827" builtinId="9" hidden="1"/>
    <cellStyle name="Followed Hyperlink" xfId="5829" builtinId="9" hidden="1"/>
    <cellStyle name="Followed Hyperlink" xfId="5831" builtinId="9" hidden="1"/>
    <cellStyle name="Followed Hyperlink" xfId="5833" builtinId="9" hidden="1"/>
    <cellStyle name="Followed Hyperlink" xfId="5835" builtinId="9" hidden="1"/>
    <cellStyle name="Followed Hyperlink" xfId="5837" builtinId="9" hidden="1"/>
    <cellStyle name="Followed Hyperlink" xfId="5839" builtinId="9" hidden="1"/>
    <cellStyle name="Followed Hyperlink" xfId="5841" builtinId="9" hidden="1"/>
    <cellStyle name="Followed Hyperlink" xfId="5843" builtinId="9" hidden="1"/>
    <cellStyle name="Followed Hyperlink" xfId="5845" builtinId="9" hidden="1"/>
    <cellStyle name="Followed Hyperlink" xfId="5847" builtinId="9" hidden="1"/>
    <cellStyle name="Followed Hyperlink" xfId="5849" builtinId="9" hidden="1"/>
    <cellStyle name="Followed Hyperlink" xfId="5851" builtinId="9" hidden="1"/>
    <cellStyle name="Followed Hyperlink" xfId="5853" builtinId="9" hidden="1"/>
    <cellStyle name="Followed Hyperlink" xfId="5855" builtinId="9" hidden="1"/>
    <cellStyle name="Followed Hyperlink" xfId="5857" builtinId="9" hidden="1"/>
    <cellStyle name="Followed Hyperlink" xfId="5859" builtinId="9" hidden="1"/>
    <cellStyle name="Followed Hyperlink" xfId="5861" builtinId="9" hidden="1"/>
    <cellStyle name="Followed Hyperlink" xfId="5863" builtinId="9" hidden="1"/>
    <cellStyle name="Followed Hyperlink" xfId="5865" builtinId="9" hidden="1"/>
    <cellStyle name="Followed Hyperlink" xfId="5867" builtinId="9" hidden="1"/>
    <cellStyle name="Followed Hyperlink" xfId="5869" builtinId="9" hidden="1"/>
    <cellStyle name="Followed Hyperlink" xfId="5871" builtinId="9" hidden="1"/>
    <cellStyle name="Followed Hyperlink" xfId="5873" builtinId="9" hidden="1"/>
    <cellStyle name="Followed Hyperlink" xfId="5875" builtinId="9" hidden="1"/>
    <cellStyle name="Followed Hyperlink" xfId="5877" builtinId="9" hidden="1"/>
    <cellStyle name="Followed Hyperlink" xfId="5879" builtinId="9" hidden="1"/>
    <cellStyle name="Followed Hyperlink" xfId="5881" builtinId="9" hidden="1"/>
    <cellStyle name="Followed Hyperlink" xfId="5883" builtinId="9" hidden="1"/>
    <cellStyle name="Followed Hyperlink" xfId="5885" builtinId="9" hidden="1"/>
    <cellStyle name="Followed Hyperlink" xfId="5887" builtinId="9" hidden="1"/>
    <cellStyle name="Followed Hyperlink" xfId="5889" builtinId="9" hidden="1"/>
    <cellStyle name="Followed Hyperlink" xfId="5891" builtinId="9" hidden="1"/>
    <cellStyle name="Followed Hyperlink" xfId="5893" builtinId="9" hidden="1"/>
    <cellStyle name="Followed Hyperlink" xfId="5895" builtinId="9" hidden="1"/>
    <cellStyle name="Followed Hyperlink" xfId="5897" builtinId="9" hidden="1"/>
    <cellStyle name="Followed Hyperlink" xfId="5899" builtinId="9" hidden="1"/>
    <cellStyle name="Followed Hyperlink" xfId="5901" builtinId="9" hidden="1"/>
    <cellStyle name="Followed Hyperlink" xfId="5903" builtinId="9" hidden="1"/>
    <cellStyle name="Followed Hyperlink" xfId="5905" builtinId="9" hidden="1"/>
    <cellStyle name="Followed Hyperlink" xfId="5907" builtinId="9" hidden="1"/>
    <cellStyle name="Followed Hyperlink" xfId="5909" builtinId="9" hidden="1"/>
    <cellStyle name="Followed Hyperlink" xfId="5911" builtinId="9" hidden="1"/>
    <cellStyle name="Followed Hyperlink" xfId="5913" builtinId="9" hidden="1"/>
    <cellStyle name="Followed Hyperlink" xfId="5915" builtinId="9" hidden="1"/>
    <cellStyle name="Followed Hyperlink" xfId="5917" builtinId="9" hidden="1"/>
    <cellStyle name="Followed Hyperlink" xfId="5919" builtinId="9" hidden="1"/>
    <cellStyle name="Followed Hyperlink" xfId="5921" builtinId="9" hidden="1"/>
    <cellStyle name="Followed Hyperlink" xfId="5923" builtinId="9" hidden="1"/>
    <cellStyle name="Followed Hyperlink" xfId="5925" builtinId="9" hidden="1"/>
    <cellStyle name="Followed Hyperlink" xfId="5927" builtinId="9" hidden="1"/>
    <cellStyle name="Followed Hyperlink" xfId="5929" builtinId="9" hidden="1"/>
    <cellStyle name="Followed Hyperlink" xfId="5931" builtinId="9" hidden="1"/>
    <cellStyle name="Followed Hyperlink" xfId="5933" builtinId="9" hidden="1"/>
    <cellStyle name="Followed Hyperlink" xfId="5935" builtinId="9" hidden="1"/>
    <cellStyle name="Followed Hyperlink" xfId="5937" builtinId="9" hidden="1"/>
    <cellStyle name="Followed Hyperlink" xfId="5939" builtinId="9" hidden="1"/>
    <cellStyle name="Followed Hyperlink" xfId="5941" builtinId="9" hidden="1"/>
    <cellStyle name="Followed Hyperlink" xfId="5943" builtinId="9" hidden="1"/>
    <cellStyle name="Followed Hyperlink" xfId="5945" builtinId="9" hidden="1"/>
    <cellStyle name="Followed Hyperlink" xfId="5947" builtinId="9" hidden="1"/>
    <cellStyle name="Followed Hyperlink" xfId="5949" builtinId="9" hidden="1"/>
    <cellStyle name="Followed Hyperlink" xfId="5951" builtinId="9" hidden="1"/>
    <cellStyle name="Followed Hyperlink" xfId="5953" builtinId="9" hidden="1"/>
    <cellStyle name="Followed Hyperlink" xfId="5955" builtinId="9" hidden="1"/>
    <cellStyle name="Followed Hyperlink" xfId="5957" builtinId="9" hidden="1"/>
    <cellStyle name="Followed Hyperlink" xfId="5959" builtinId="9" hidden="1"/>
    <cellStyle name="Followed Hyperlink" xfId="5961" builtinId="9" hidden="1"/>
    <cellStyle name="Followed Hyperlink" xfId="5963" builtinId="9" hidden="1"/>
    <cellStyle name="Followed Hyperlink" xfId="5965" builtinId="9" hidden="1"/>
    <cellStyle name="Followed Hyperlink" xfId="5967" builtinId="9" hidden="1"/>
    <cellStyle name="Followed Hyperlink" xfId="5969" builtinId="9" hidden="1"/>
    <cellStyle name="Followed Hyperlink" xfId="5971" builtinId="9" hidden="1"/>
    <cellStyle name="Followed Hyperlink" xfId="5973" builtinId="9" hidden="1"/>
    <cellStyle name="Followed Hyperlink" xfId="5975" builtinId="9" hidden="1"/>
    <cellStyle name="Followed Hyperlink" xfId="5977" builtinId="9" hidden="1"/>
    <cellStyle name="Followed Hyperlink" xfId="5979" builtinId="9" hidden="1"/>
    <cellStyle name="Followed Hyperlink" xfId="5981" builtinId="9" hidden="1"/>
    <cellStyle name="Followed Hyperlink" xfId="5983" builtinId="9" hidden="1"/>
    <cellStyle name="Followed Hyperlink" xfId="5985" builtinId="9" hidden="1"/>
    <cellStyle name="Followed Hyperlink" xfId="5987" builtinId="9" hidden="1"/>
    <cellStyle name="Followed Hyperlink" xfId="5989" builtinId="9" hidden="1"/>
    <cellStyle name="Followed Hyperlink" xfId="5991" builtinId="9" hidden="1"/>
    <cellStyle name="Followed Hyperlink" xfId="5993" builtinId="9" hidden="1"/>
    <cellStyle name="Followed Hyperlink" xfId="5995" builtinId="9" hidden="1"/>
    <cellStyle name="Followed Hyperlink" xfId="5997" builtinId="9" hidden="1"/>
    <cellStyle name="Followed Hyperlink" xfId="5999" builtinId="9" hidden="1"/>
    <cellStyle name="Followed Hyperlink" xfId="6001" builtinId="9" hidden="1"/>
    <cellStyle name="Followed Hyperlink" xfId="6003" builtinId="9" hidden="1"/>
    <cellStyle name="Followed Hyperlink" xfId="6005" builtinId="9" hidden="1"/>
    <cellStyle name="Followed Hyperlink" xfId="6007" builtinId="9" hidden="1"/>
    <cellStyle name="Followed Hyperlink" xfId="6009" builtinId="9" hidden="1"/>
    <cellStyle name="Followed Hyperlink" xfId="6011" builtinId="9" hidden="1"/>
    <cellStyle name="Followed Hyperlink" xfId="6013" builtinId="9" hidden="1"/>
    <cellStyle name="Followed Hyperlink" xfId="6015" builtinId="9" hidden="1"/>
    <cellStyle name="Followed Hyperlink" xfId="6017" builtinId="9" hidden="1"/>
    <cellStyle name="Followed Hyperlink" xfId="6019" builtinId="9" hidden="1"/>
    <cellStyle name="Followed Hyperlink" xfId="6021" builtinId="9" hidden="1"/>
    <cellStyle name="Followed Hyperlink" xfId="6023" builtinId="9" hidden="1"/>
    <cellStyle name="Followed Hyperlink" xfId="6025" builtinId="9" hidden="1"/>
    <cellStyle name="Followed Hyperlink" xfId="6027" builtinId="9" hidden="1"/>
    <cellStyle name="Followed Hyperlink" xfId="6029" builtinId="9" hidden="1"/>
    <cellStyle name="Followed Hyperlink" xfId="6031" builtinId="9" hidden="1"/>
    <cellStyle name="Followed Hyperlink" xfId="6033" builtinId="9" hidden="1"/>
    <cellStyle name="Followed Hyperlink" xfId="6035" builtinId="9" hidden="1"/>
    <cellStyle name="Followed Hyperlink" xfId="6037" builtinId="9" hidden="1"/>
    <cellStyle name="Followed Hyperlink" xfId="6039" builtinId="9" hidden="1"/>
    <cellStyle name="Followed Hyperlink" xfId="6041" builtinId="9" hidden="1"/>
    <cellStyle name="Followed Hyperlink" xfId="6043" builtinId="9" hidden="1"/>
    <cellStyle name="Followed Hyperlink" xfId="6045" builtinId="9" hidden="1"/>
    <cellStyle name="Followed Hyperlink" xfId="6047" builtinId="9" hidden="1"/>
    <cellStyle name="Followed Hyperlink" xfId="6049" builtinId="9" hidden="1"/>
    <cellStyle name="Followed Hyperlink" xfId="6051" builtinId="9" hidden="1"/>
    <cellStyle name="Followed Hyperlink" xfId="6053" builtinId="9" hidden="1"/>
    <cellStyle name="Followed Hyperlink" xfId="6055" builtinId="9" hidden="1"/>
    <cellStyle name="Followed Hyperlink" xfId="6057" builtinId="9" hidden="1"/>
    <cellStyle name="Followed Hyperlink" xfId="6059" builtinId="9" hidden="1"/>
    <cellStyle name="Followed Hyperlink" xfId="6061" builtinId="9" hidden="1"/>
    <cellStyle name="Followed Hyperlink" xfId="6063" builtinId="9" hidden="1"/>
    <cellStyle name="Followed Hyperlink" xfId="6065" builtinId="9" hidden="1"/>
    <cellStyle name="Followed Hyperlink" xfId="6067" builtinId="9" hidden="1"/>
    <cellStyle name="Followed Hyperlink" xfId="6069" builtinId="9" hidden="1"/>
    <cellStyle name="Followed Hyperlink" xfId="6071" builtinId="9" hidden="1"/>
    <cellStyle name="Followed Hyperlink" xfId="6073" builtinId="9" hidden="1"/>
    <cellStyle name="Followed Hyperlink" xfId="6075" builtinId="9" hidden="1"/>
    <cellStyle name="Followed Hyperlink" xfId="6077" builtinId="9" hidden="1"/>
    <cellStyle name="Followed Hyperlink" xfId="6079" builtinId="9" hidden="1"/>
    <cellStyle name="Followed Hyperlink" xfId="6081" builtinId="9" hidden="1"/>
    <cellStyle name="Followed Hyperlink" xfId="6083" builtinId="9" hidden="1"/>
    <cellStyle name="Followed Hyperlink" xfId="6085" builtinId="9" hidden="1"/>
    <cellStyle name="Followed Hyperlink" xfId="6087" builtinId="9" hidden="1"/>
    <cellStyle name="Followed Hyperlink" xfId="6089" builtinId="9" hidden="1"/>
    <cellStyle name="Followed Hyperlink" xfId="6091" builtinId="9" hidden="1"/>
    <cellStyle name="Followed Hyperlink" xfId="6093" builtinId="9" hidden="1"/>
    <cellStyle name="Followed Hyperlink" xfId="6095" builtinId="9" hidden="1"/>
    <cellStyle name="Followed Hyperlink" xfId="6097" builtinId="9" hidden="1"/>
    <cellStyle name="Followed Hyperlink" xfId="6099" builtinId="9" hidden="1"/>
    <cellStyle name="Followed Hyperlink" xfId="6101" builtinId="9" hidden="1"/>
    <cellStyle name="Followed Hyperlink" xfId="6103" builtinId="9" hidden="1"/>
    <cellStyle name="Followed Hyperlink" xfId="6105" builtinId="9" hidden="1"/>
    <cellStyle name="Followed Hyperlink" xfId="6107" builtinId="9" hidden="1"/>
    <cellStyle name="Followed Hyperlink" xfId="6109" builtinId="9" hidden="1"/>
    <cellStyle name="Followed Hyperlink" xfId="6111" builtinId="9" hidden="1"/>
    <cellStyle name="Followed Hyperlink" xfId="6113" builtinId="9" hidden="1"/>
    <cellStyle name="Followed Hyperlink" xfId="6115" builtinId="9" hidden="1"/>
    <cellStyle name="Followed Hyperlink" xfId="6117" builtinId="9" hidden="1"/>
    <cellStyle name="Followed Hyperlink" xfId="6119" builtinId="9" hidden="1"/>
    <cellStyle name="Followed Hyperlink" xfId="6121" builtinId="9" hidden="1"/>
    <cellStyle name="Followed Hyperlink" xfId="6123" builtinId="9" hidden="1"/>
    <cellStyle name="Followed Hyperlink" xfId="6125" builtinId="9" hidden="1"/>
    <cellStyle name="Followed Hyperlink" xfId="6127" builtinId="9" hidden="1"/>
    <cellStyle name="Followed Hyperlink" xfId="6129" builtinId="9" hidden="1"/>
    <cellStyle name="Followed Hyperlink" xfId="6131" builtinId="9" hidden="1"/>
    <cellStyle name="Followed Hyperlink" xfId="6133" builtinId="9" hidden="1"/>
    <cellStyle name="Followed Hyperlink" xfId="6135" builtinId="9" hidden="1"/>
    <cellStyle name="Followed Hyperlink" xfId="6137" builtinId="9" hidden="1"/>
    <cellStyle name="Followed Hyperlink" xfId="6139" builtinId="9" hidden="1"/>
    <cellStyle name="Followed Hyperlink" xfId="6141" builtinId="9" hidden="1"/>
    <cellStyle name="Followed Hyperlink" xfId="6143" builtinId="9" hidden="1"/>
    <cellStyle name="Followed Hyperlink" xfId="6145" builtinId="9" hidden="1"/>
    <cellStyle name="Followed Hyperlink" xfId="6147" builtinId="9" hidden="1"/>
    <cellStyle name="Followed Hyperlink" xfId="6149" builtinId="9" hidden="1"/>
    <cellStyle name="Followed Hyperlink" xfId="6151" builtinId="9" hidden="1"/>
    <cellStyle name="Followed Hyperlink" xfId="6153" builtinId="9" hidden="1"/>
    <cellStyle name="Followed Hyperlink" xfId="6155" builtinId="9" hidden="1"/>
    <cellStyle name="Followed Hyperlink" xfId="6157" builtinId="9" hidden="1"/>
    <cellStyle name="Followed Hyperlink" xfId="6159" builtinId="9" hidden="1"/>
    <cellStyle name="Followed Hyperlink" xfId="6161" builtinId="9" hidden="1"/>
    <cellStyle name="Followed Hyperlink" xfId="6163" builtinId="9" hidden="1"/>
    <cellStyle name="Followed Hyperlink" xfId="6165" builtinId="9" hidden="1"/>
    <cellStyle name="Followed Hyperlink" xfId="6167" builtinId="9" hidden="1"/>
    <cellStyle name="Followed Hyperlink" xfId="6169" builtinId="9" hidden="1"/>
    <cellStyle name="Followed Hyperlink" xfId="6171" builtinId="9" hidden="1"/>
    <cellStyle name="Followed Hyperlink" xfId="6173" builtinId="9" hidden="1"/>
    <cellStyle name="Followed Hyperlink" xfId="6175" builtinId="9" hidden="1"/>
    <cellStyle name="Followed Hyperlink" xfId="6177" builtinId="9" hidden="1"/>
    <cellStyle name="Followed Hyperlink" xfId="6179" builtinId="9" hidden="1"/>
    <cellStyle name="Followed Hyperlink" xfId="6181" builtinId="9" hidden="1"/>
    <cellStyle name="Followed Hyperlink" xfId="6183" builtinId="9" hidden="1"/>
    <cellStyle name="Followed Hyperlink" xfId="6185" builtinId="9" hidden="1"/>
    <cellStyle name="Followed Hyperlink" xfId="6187" builtinId="9" hidden="1"/>
    <cellStyle name="Followed Hyperlink" xfId="6189" builtinId="9" hidden="1"/>
    <cellStyle name="Followed Hyperlink" xfId="6191" builtinId="9" hidden="1"/>
    <cellStyle name="Followed Hyperlink" xfId="6193" builtinId="9" hidden="1"/>
    <cellStyle name="Followed Hyperlink" xfId="6195" builtinId="9" hidden="1"/>
    <cellStyle name="Followed Hyperlink" xfId="6197" builtinId="9" hidden="1"/>
    <cellStyle name="Followed Hyperlink" xfId="6199" builtinId="9" hidden="1"/>
    <cellStyle name="Followed Hyperlink" xfId="6201" builtinId="9" hidden="1"/>
    <cellStyle name="Followed Hyperlink" xfId="6203" builtinId="9" hidden="1"/>
    <cellStyle name="Followed Hyperlink" xfId="6205" builtinId="9" hidden="1"/>
    <cellStyle name="Followed Hyperlink" xfId="6207" builtinId="9" hidden="1"/>
    <cellStyle name="Followed Hyperlink" xfId="6209" builtinId="9" hidden="1"/>
    <cellStyle name="Followed Hyperlink" xfId="6211" builtinId="9" hidden="1"/>
    <cellStyle name="Followed Hyperlink" xfId="6213" builtinId="9" hidden="1"/>
    <cellStyle name="Followed Hyperlink" xfId="6215" builtinId="9" hidden="1"/>
    <cellStyle name="Followed Hyperlink" xfId="6217" builtinId="9" hidden="1"/>
    <cellStyle name="Followed Hyperlink" xfId="6219" builtinId="9" hidden="1"/>
    <cellStyle name="Followed Hyperlink" xfId="6221" builtinId="9" hidden="1"/>
    <cellStyle name="Followed Hyperlink" xfId="6223" builtinId="9" hidden="1"/>
    <cellStyle name="Followed Hyperlink" xfId="6225" builtinId="9" hidden="1"/>
    <cellStyle name="Followed Hyperlink" xfId="6227" builtinId="9" hidden="1"/>
    <cellStyle name="Followed Hyperlink" xfId="6229" builtinId="9" hidden="1"/>
    <cellStyle name="Followed Hyperlink" xfId="6231" builtinId="9" hidden="1"/>
    <cellStyle name="Followed Hyperlink" xfId="6233" builtinId="9" hidden="1"/>
    <cellStyle name="Followed Hyperlink" xfId="6235" builtinId="9" hidden="1"/>
    <cellStyle name="Followed Hyperlink" xfId="6237" builtinId="9" hidden="1"/>
    <cellStyle name="Followed Hyperlink" xfId="6239" builtinId="9" hidden="1"/>
    <cellStyle name="Followed Hyperlink" xfId="6241" builtinId="9" hidden="1"/>
    <cellStyle name="Followed Hyperlink" xfId="6243" builtinId="9" hidden="1"/>
    <cellStyle name="Followed Hyperlink" xfId="6245" builtinId="9" hidden="1"/>
    <cellStyle name="Followed Hyperlink" xfId="6247" builtinId="9" hidden="1"/>
    <cellStyle name="Followed Hyperlink" xfId="6249" builtinId="9" hidden="1"/>
    <cellStyle name="Followed Hyperlink" xfId="6251" builtinId="9" hidden="1"/>
    <cellStyle name="Followed Hyperlink" xfId="6253" builtinId="9" hidden="1"/>
    <cellStyle name="Followed Hyperlink" xfId="6255" builtinId="9" hidden="1"/>
    <cellStyle name="Followed Hyperlink" xfId="6257" builtinId="9" hidden="1"/>
    <cellStyle name="Followed Hyperlink" xfId="6259" builtinId="9" hidden="1"/>
    <cellStyle name="Followed Hyperlink" xfId="6261" builtinId="9" hidden="1"/>
    <cellStyle name="Followed Hyperlink" xfId="6263" builtinId="9" hidden="1"/>
    <cellStyle name="Followed Hyperlink" xfId="6265" builtinId="9" hidden="1"/>
    <cellStyle name="Followed Hyperlink" xfId="6267" builtinId="9" hidden="1"/>
    <cellStyle name="Followed Hyperlink" xfId="6269" builtinId="9" hidden="1"/>
    <cellStyle name="Followed Hyperlink" xfId="6271" builtinId="9" hidden="1"/>
    <cellStyle name="Followed Hyperlink" xfId="6273" builtinId="9" hidden="1"/>
    <cellStyle name="Followed Hyperlink" xfId="6275" builtinId="9" hidden="1"/>
    <cellStyle name="Followed Hyperlink" xfId="6277" builtinId="9" hidden="1"/>
    <cellStyle name="Followed Hyperlink" xfId="6279" builtinId="9" hidden="1"/>
    <cellStyle name="Followed Hyperlink" xfId="6281" builtinId="9" hidden="1"/>
    <cellStyle name="Followed Hyperlink" xfId="6283" builtinId="9" hidden="1"/>
    <cellStyle name="Followed Hyperlink" xfId="6285" builtinId="9" hidden="1"/>
    <cellStyle name="Followed Hyperlink" xfId="6287" builtinId="9" hidden="1"/>
    <cellStyle name="Followed Hyperlink" xfId="6289" builtinId="9" hidden="1"/>
    <cellStyle name="Followed Hyperlink" xfId="6291" builtinId="9" hidden="1"/>
    <cellStyle name="Followed Hyperlink" xfId="6293" builtinId="9" hidden="1"/>
    <cellStyle name="Followed Hyperlink" xfId="6295" builtinId="9" hidden="1"/>
    <cellStyle name="Followed Hyperlink" xfId="6297" builtinId="9" hidden="1"/>
    <cellStyle name="Followed Hyperlink" xfId="6299" builtinId="9" hidden="1"/>
    <cellStyle name="Followed Hyperlink" xfId="6301" builtinId="9" hidden="1"/>
    <cellStyle name="Followed Hyperlink" xfId="6303" builtinId="9" hidden="1"/>
    <cellStyle name="Followed Hyperlink" xfId="6305" builtinId="9" hidden="1"/>
    <cellStyle name="Followed Hyperlink" xfId="6307" builtinId="9" hidden="1"/>
    <cellStyle name="Followed Hyperlink" xfId="6309" builtinId="9" hidden="1"/>
    <cellStyle name="Followed Hyperlink" xfId="6311" builtinId="9" hidden="1"/>
    <cellStyle name="Followed Hyperlink" xfId="6313" builtinId="9" hidden="1"/>
    <cellStyle name="Followed Hyperlink" xfId="6315" builtinId="9" hidden="1"/>
    <cellStyle name="Followed Hyperlink" xfId="6317" builtinId="9" hidden="1"/>
    <cellStyle name="Followed Hyperlink" xfId="6319" builtinId="9" hidden="1"/>
    <cellStyle name="Followed Hyperlink" xfId="6321" builtinId="9" hidden="1"/>
    <cellStyle name="Followed Hyperlink" xfId="6323" builtinId="9" hidden="1"/>
    <cellStyle name="Followed Hyperlink" xfId="6325" builtinId="9" hidden="1"/>
    <cellStyle name="Followed Hyperlink" xfId="6327" builtinId="9" hidden="1"/>
    <cellStyle name="Followed Hyperlink" xfId="6329" builtinId="9" hidden="1"/>
    <cellStyle name="Followed Hyperlink" xfId="6331" builtinId="9" hidden="1"/>
    <cellStyle name="Followed Hyperlink" xfId="6333" builtinId="9" hidden="1"/>
    <cellStyle name="Followed Hyperlink" xfId="6335" builtinId="9" hidden="1"/>
    <cellStyle name="Followed Hyperlink" xfId="6337" builtinId="9" hidden="1"/>
    <cellStyle name="Followed Hyperlink" xfId="6339" builtinId="9" hidden="1"/>
    <cellStyle name="Followed Hyperlink" xfId="6341" builtinId="9" hidden="1"/>
    <cellStyle name="Followed Hyperlink" xfId="6343" builtinId="9" hidden="1"/>
    <cellStyle name="Followed Hyperlink" xfId="6345" builtinId="9" hidden="1"/>
    <cellStyle name="Followed Hyperlink" xfId="6347" builtinId="9" hidden="1"/>
    <cellStyle name="Followed Hyperlink" xfId="6349" builtinId="9" hidden="1"/>
    <cellStyle name="Followed Hyperlink" xfId="6351" builtinId="9" hidden="1"/>
    <cellStyle name="Followed Hyperlink" xfId="6353" builtinId="9" hidden="1"/>
    <cellStyle name="Followed Hyperlink" xfId="6355" builtinId="9" hidden="1"/>
    <cellStyle name="Followed Hyperlink" xfId="6357" builtinId="9" hidden="1"/>
    <cellStyle name="Followed Hyperlink" xfId="6359" builtinId="9" hidden="1"/>
    <cellStyle name="Followed Hyperlink" xfId="6361" builtinId="9" hidden="1"/>
    <cellStyle name="Followed Hyperlink" xfId="6363" builtinId="9" hidden="1"/>
    <cellStyle name="Followed Hyperlink" xfId="6365" builtinId="9" hidden="1"/>
    <cellStyle name="Followed Hyperlink" xfId="6367" builtinId="9" hidden="1"/>
    <cellStyle name="Followed Hyperlink" xfId="6369" builtinId="9" hidden="1"/>
    <cellStyle name="Followed Hyperlink" xfId="6371" builtinId="9" hidden="1"/>
    <cellStyle name="Followed Hyperlink" xfId="6373" builtinId="9" hidden="1"/>
    <cellStyle name="Followed Hyperlink" xfId="6375" builtinId="9" hidden="1"/>
    <cellStyle name="Followed Hyperlink" xfId="6377" builtinId="9" hidden="1"/>
    <cellStyle name="Followed Hyperlink" xfId="6379" builtinId="9" hidden="1"/>
    <cellStyle name="Followed Hyperlink" xfId="6381" builtinId="9" hidden="1"/>
    <cellStyle name="Followed Hyperlink" xfId="6383" builtinId="9" hidden="1"/>
    <cellStyle name="Followed Hyperlink" xfId="6385" builtinId="9" hidden="1"/>
    <cellStyle name="Followed Hyperlink" xfId="6387" builtinId="9" hidden="1"/>
    <cellStyle name="Followed Hyperlink" xfId="6389" builtinId="9" hidden="1"/>
    <cellStyle name="Followed Hyperlink" xfId="6391" builtinId="9" hidden="1"/>
    <cellStyle name="Followed Hyperlink" xfId="6393" builtinId="9" hidden="1"/>
    <cellStyle name="Followed Hyperlink" xfId="6395" builtinId="9" hidden="1"/>
    <cellStyle name="Followed Hyperlink" xfId="6397" builtinId="9" hidden="1"/>
    <cellStyle name="Followed Hyperlink" xfId="6399" builtinId="9" hidden="1"/>
    <cellStyle name="Followed Hyperlink" xfId="6401" builtinId="9" hidden="1"/>
    <cellStyle name="Followed Hyperlink" xfId="6403" builtinId="9" hidden="1"/>
    <cellStyle name="Followed Hyperlink" xfId="6405" builtinId="9" hidden="1"/>
    <cellStyle name="Followed Hyperlink" xfId="6407" builtinId="9" hidden="1"/>
    <cellStyle name="Followed Hyperlink" xfId="6409" builtinId="9" hidden="1"/>
    <cellStyle name="Followed Hyperlink" xfId="6411" builtinId="9" hidden="1"/>
    <cellStyle name="Followed Hyperlink" xfId="6413" builtinId="9" hidden="1"/>
    <cellStyle name="Followed Hyperlink" xfId="6415" builtinId="9" hidden="1"/>
    <cellStyle name="Followed Hyperlink" xfId="6417" builtinId="9" hidden="1"/>
    <cellStyle name="Followed Hyperlink" xfId="6419" builtinId="9" hidden="1"/>
    <cellStyle name="Followed Hyperlink" xfId="6421" builtinId="9" hidden="1"/>
    <cellStyle name="Followed Hyperlink" xfId="6423" builtinId="9" hidden="1"/>
    <cellStyle name="Followed Hyperlink" xfId="6425" builtinId="9" hidden="1"/>
    <cellStyle name="Followed Hyperlink" xfId="6427" builtinId="9" hidden="1"/>
    <cellStyle name="Followed Hyperlink" xfId="6429" builtinId="9" hidden="1"/>
    <cellStyle name="Followed Hyperlink" xfId="6431" builtinId="9" hidden="1"/>
    <cellStyle name="Followed Hyperlink" xfId="6433" builtinId="9" hidden="1"/>
    <cellStyle name="Followed Hyperlink" xfId="6435" builtinId="9" hidden="1"/>
    <cellStyle name="Followed Hyperlink" xfId="6437" builtinId="9" hidden="1"/>
    <cellStyle name="Followed Hyperlink" xfId="6439" builtinId="9" hidden="1"/>
    <cellStyle name="Followed Hyperlink" xfId="6441" builtinId="9" hidden="1"/>
    <cellStyle name="Followed Hyperlink" xfId="6443" builtinId="9" hidden="1"/>
    <cellStyle name="Followed Hyperlink" xfId="6445" builtinId="9" hidden="1"/>
    <cellStyle name="Followed Hyperlink" xfId="6447" builtinId="9" hidden="1"/>
    <cellStyle name="Followed Hyperlink" xfId="6449" builtinId="9" hidden="1"/>
    <cellStyle name="Followed Hyperlink" xfId="6451" builtinId="9" hidden="1"/>
    <cellStyle name="Followed Hyperlink" xfId="6453" builtinId="9" hidden="1"/>
    <cellStyle name="Followed Hyperlink" xfId="6455" builtinId="9" hidden="1"/>
    <cellStyle name="Followed Hyperlink" xfId="6457" builtinId="9" hidden="1"/>
    <cellStyle name="Followed Hyperlink" xfId="6459" builtinId="9" hidden="1"/>
    <cellStyle name="Followed Hyperlink" xfId="6461" builtinId="9" hidden="1"/>
    <cellStyle name="Followed Hyperlink" xfId="6463" builtinId="9" hidden="1"/>
    <cellStyle name="Followed Hyperlink" xfId="6465" builtinId="9" hidden="1"/>
    <cellStyle name="Followed Hyperlink" xfId="6467" builtinId="9" hidden="1"/>
    <cellStyle name="Followed Hyperlink" xfId="6469" builtinId="9" hidden="1"/>
    <cellStyle name="Followed Hyperlink" xfId="6471" builtinId="9" hidden="1"/>
    <cellStyle name="Followed Hyperlink" xfId="6473" builtinId="9" hidden="1"/>
    <cellStyle name="Followed Hyperlink" xfId="6475" builtinId="9" hidden="1"/>
    <cellStyle name="Followed Hyperlink" xfId="6477" builtinId="9" hidden="1"/>
    <cellStyle name="Followed Hyperlink" xfId="6479" builtinId="9" hidden="1"/>
    <cellStyle name="Followed Hyperlink" xfId="6481" builtinId="9" hidden="1"/>
    <cellStyle name="Followed Hyperlink" xfId="6483" builtinId="9" hidden="1"/>
    <cellStyle name="Followed Hyperlink" xfId="6485" builtinId="9" hidden="1"/>
    <cellStyle name="Followed Hyperlink" xfId="6487" builtinId="9" hidden="1"/>
    <cellStyle name="Followed Hyperlink" xfId="6489" builtinId="9" hidden="1"/>
    <cellStyle name="Followed Hyperlink" xfId="6491" builtinId="9" hidden="1"/>
    <cellStyle name="Followed Hyperlink" xfId="6493" builtinId="9" hidden="1"/>
    <cellStyle name="Followed Hyperlink" xfId="6495" builtinId="9" hidden="1"/>
    <cellStyle name="Followed Hyperlink" xfId="6497" builtinId="9" hidden="1"/>
    <cellStyle name="Followed Hyperlink" xfId="6499" builtinId="9" hidden="1"/>
    <cellStyle name="Followed Hyperlink" xfId="6501" builtinId="9" hidden="1"/>
    <cellStyle name="Followed Hyperlink" xfId="6503" builtinId="9" hidden="1"/>
    <cellStyle name="Followed Hyperlink" xfId="6505" builtinId="9" hidden="1"/>
    <cellStyle name="Followed Hyperlink" xfId="6507" builtinId="9" hidden="1"/>
    <cellStyle name="Followed Hyperlink" xfId="6509" builtinId="9" hidden="1"/>
    <cellStyle name="Followed Hyperlink" xfId="6511" builtinId="9" hidden="1"/>
    <cellStyle name="Followed Hyperlink" xfId="6513" builtinId="9" hidden="1"/>
    <cellStyle name="Followed Hyperlink" xfId="6515" builtinId="9" hidden="1"/>
    <cellStyle name="Followed Hyperlink" xfId="6517" builtinId="9" hidden="1"/>
    <cellStyle name="Followed Hyperlink" xfId="6519" builtinId="9" hidden="1"/>
    <cellStyle name="Followed Hyperlink" xfId="6521" builtinId="9" hidden="1"/>
    <cellStyle name="Followed Hyperlink" xfId="6523" builtinId="9" hidden="1"/>
    <cellStyle name="Followed Hyperlink" xfId="6525" builtinId="9" hidden="1"/>
    <cellStyle name="Followed Hyperlink" xfId="6527" builtinId="9" hidden="1"/>
    <cellStyle name="Followed Hyperlink" xfId="6529" builtinId="9" hidden="1"/>
    <cellStyle name="Followed Hyperlink" xfId="6531" builtinId="9" hidden="1"/>
    <cellStyle name="Followed Hyperlink" xfId="6533" builtinId="9" hidden="1"/>
    <cellStyle name="Followed Hyperlink" xfId="6535" builtinId="9" hidden="1"/>
    <cellStyle name="Followed Hyperlink" xfId="6537" builtinId="9" hidden="1"/>
    <cellStyle name="Followed Hyperlink" xfId="6539" builtinId="9" hidden="1"/>
    <cellStyle name="Followed Hyperlink" xfId="6541" builtinId="9" hidden="1"/>
    <cellStyle name="Followed Hyperlink" xfId="6543" builtinId="9" hidden="1"/>
    <cellStyle name="Followed Hyperlink" xfId="6545" builtinId="9" hidden="1"/>
    <cellStyle name="Followed Hyperlink" xfId="6547" builtinId="9" hidden="1"/>
    <cellStyle name="Followed Hyperlink" xfId="6549" builtinId="9" hidden="1"/>
    <cellStyle name="Followed Hyperlink" xfId="6551" builtinId="9" hidden="1"/>
    <cellStyle name="Followed Hyperlink" xfId="6553" builtinId="9" hidden="1"/>
    <cellStyle name="Followed Hyperlink" xfId="6555" builtinId="9" hidden="1"/>
    <cellStyle name="Followed Hyperlink" xfId="6557" builtinId="9" hidden="1"/>
    <cellStyle name="Followed Hyperlink" xfId="6559" builtinId="9" hidden="1"/>
    <cellStyle name="Followed Hyperlink" xfId="6561" builtinId="9" hidden="1"/>
    <cellStyle name="Followed Hyperlink" xfId="6563" builtinId="9" hidden="1"/>
    <cellStyle name="Followed Hyperlink" xfId="6565" builtinId="9" hidden="1"/>
    <cellStyle name="Followed Hyperlink" xfId="6567" builtinId="9" hidden="1"/>
    <cellStyle name="Followed Hyperlink" xfId="6569" builtinId="9" hidden="1"/>
    <cellStyle name="Followed Hyperlink" xfId="6571" builtinId="9" hidden="1"/>
    <cellStyle name="Followed Hyperlink" xfId="6573" builtinId="9" hidden="1"/>
    <cellStyle name="Followed Hyperlink" xfId="6575" builtinId="9" hidden="1"/>
    <cellStyle name="Followed Hyperlink" xfId="6577" builtinId="9" hidden="1"/>
    <cellStyle name="Followed Hyperlink" xfId="6579" builtinId="9" hidden="1"/>
    <cellStyle name="Followed Hyperlink" xfId="6581" builtinId="9" hidden="1"/>
    <cellStyle name="Followed Hyperlink" xfId="6583" builtinId="9" hidden="1"/>
    <cellStyle name="Followed Hyperlink" xfId="6585" builtinId="9" hidden="1"/>
    <cellStyle name="Followed Hyperlink" xfId="6587" builtinId="9" hidden="1"/>
    <cellStyle name="Followed Hyperlink" xfId="6589" builtinId="9" hidden="1"/>
    <cellStyle name="Followed Hyperlink" xfId="6591" builtinId="9" hidden="1"/>
    <cellStyle name="Followed Hyperlink" xfId="6593" builtinId="9" hidden="1"/>
    <cellStyle name="Followed Hyperlink" xfId="6595" builtinId="9" hidden="1"/>
    <cellStyle name="Followed Hyperlink" xfId="6597" builtinId="9" hidden="1"/>
    <cellStyle name="Followed Hyperlink" xfId="6599" builtinId="9" hidden="1"/>
    <cellStyle name="Followed Hyperlink" xfId="6601" builtinId="9" hidden="1"/>
    <cellStyle name="Followed Hyperlink" xfId="6603" builtinId="9" hidden="1"/>
    <cellStyle name="Followed Hyperlink" xfId="6605" builtinId="9" hidden="1"/>
    <cellStyle name="Followed Hyperlink" xfId="6607" builtinId="9" hidden="1"/>
    <cellStyle name="Followed Hyperlink" xfId="6609" builtinId="9" hidden="1"/>
    <cellStyle name="Followed Hyperlink" xfId="6611" builtinId="9" hidden="1"/>
    <cellStyle name="Followed Hyperlink" xfId="6613" builtinId="9" hidden="1"/>
    <cellStyle name="Followed Hyperlink" xfId="6615" builtinId="9" hidden="1"/>
    <cellStyle name="Followed Hyperlink" xfId="6617" builtinId="9" hidden="1"/>
    <cellStyle name="Followed Hyperlink" xfId="6619" builtinId="9" hidden="1"/>
    <cellStyle name="Followed Hyperlink" xfId="6621" builtinId="9" hidden="1"/>
    <cellStyle name="Followed Hyperlink" xfId="6623" builtinId="9" hidden="1"/>
    <cellStyle name="Followed Hyperlink" xfId="6625" builtinId="9" hidden="1"/>
    <cellStyle name="Followed Hyperlink" xfId="6627" builtinId="9" hidden="1"/>
    <cellStyle name="Followed Hyperlink" xfId="6629" builtinId="9" hidden="1"/>
    <cellStyle name="Followed Hyperlink" xfId="6631" builtinId="9" hidden="1"/>
    <cellStyle name="Followed Hyperlink" xfId="6633" builtinId="9" hidden="1"/>
    <cellStyle name="Followed Hyperlink" xfId="6635" builtinId="9" hidden="1"/>
    <cellStyle name="Followed Hyperlink" xfId="6637" builtinId="9" hidden="1"/>
    <cellStyle name="Followed Hyperlink" xfId="6639" builtinId="9" hidden="1"/>
    <cellStyle name="Followed Hyperlink" xfId="6641" builtinId="9" hidden="1"/>
    <cellStyle name="Followed Hyperlink" xfId="6643" builtinId="9" hidden="1"/>
    <cellStyle name="Followed Hyperlink" xfId="6645" builtinId="9" hidden="1"/>
    <cellStyle name="Followed Hyperlink" xfId="6647" builtinId="9" hidden="1"/>
    <cellStyle name="Followed Hyperlink" xfId="6649" builtinId="9" hidden="1"/>
    <cellStyle name="Followed Hyperlink" xfId="6651" builtinId="9" hidden="1"/>
    <cellStyle name="Followed Hyperlink" xfId="6653" builtinId="9" hidden="1"/>
    <cellStyle name="Followed Hyperlink" xfId="6655" builtinId="9" hidden="1"/>
    <cellStyle name="Followed Hyperlink" xfId="6657" builtinId="9" hidden="1"/>
    <cellStyle name="Followed Hyperlink" xfId="6659" builtinId="9" hidden="1"/>
    <cellStyle name="Followed Hyperlink" xfId="6661" builtinId="9" hidden="1"/>
    <cellStyle name="Followed Hyperlink" xfId="6663" builtinId="9" hidden="1"/>
    <cellStyle name="Followed Hyperlink" xfId="6665" builtinId="9" hidden="1"/>
    <cellStyle name="Followed Hyperlink" xfId="6667" builtinId="9" hidden="1"/>
    <cellStyle name="Followed Hyperlink" xfId="6669" builtinId="9" hidden="1"/>
    <cellStyle name="Followed Hyperlink" xfId="6671" builtinId="9" hidden="1"/>
    <cellStyle name="Followed Hyperlink" xfId="6673" builtinId="9" hidden="1"/>
    <cellStyle name="Followed Hyperlink" xfId="6675" builtinId="9" hidden="1"/>
    <cellStyle name="Followed Hyperlink" xfId="6677" builtinId="9" hidden="1"/>
    <cellStyle name="Followed Hyperlink" xfId="6679" builtinId="9" hidden="1"/>
    <cellStyle name="Followed Hyperlink" xfId="6681" builtinId="9" hidden="1"/>
    <cellStyle name="Followed Hyperlink" xfId="6683" builtinId="9" hidden="1"/>
    <cellStyle name="Followed Hyperlink" xfId="6685" builtinId="9" hidden="1"/>
    <cellStyle name="Followed Hyperlink" xfId="6687" builtinId="9" hidden="1"/>
    <cellStyle name="Followed Hyperlink" xfId="6689" builtinId="9" hidden="1"/>
    <cellStyle name="Followed Hyperlink" xfId="6691" builtinId="9" hidden="1"/>
    <cellStyle name="Followed Hyperlink" xfId="6693" builtinId="9" hidden="1"/>
    <cellStyle name="Followed Hyperlink" xfId="6695" builtinId="9" hidden="1"/>
    <cellStyle name="Followed Hyperlink" xfId="6697" builtinId="9" hidden="1"/>
    <cellStyle name="Followed Hyperlink" xfId="6699" builtinId="9" hidden="1"/>
    <cellStyle name="Followed Hyperlink" xfId="6701" builtinId="9" hidden="1"/>
    <cellStyle name="Followed Hyperlink" xfId="6703" builtinId="9" hidden="1"/>
    <cellStyle name="Followed Hyperlink" xfId="6705" builtinId="9" hidden="1"/>
    <cellStyle name="Followed Hyperlink" xfId="6707" builtinId="9" hidden="1"/>
    <cellStyle name="Followed Hyperlink" xfId="6709" builtinId="9" hidden="1"/>
    <cellStyle name="Followed Hyperlink" xfId="6711" builtinId="9" hidden="1"/>
    <cellStyle name="Followed Hyperlink" xfId="6713" builtinId="9" hidden="1"/>
    <cellStyle name="Followed Hyperlink" xfId="6715" builtinId="9" hidden="1"/>
    <cellStyle name="Followed Hyperlink" xfId="6717" builtinId="9" hidden="1"/>
    <cellStyle name="Followed Hyperlink" xfId="6719" builtinId="9" hidden="1"/>
    <cellStyle name="Followed Hyperlink" xfId="6721" builtinId="9" hidden="1"/>
    <cellStyle name="Followed Hyperlink" xfId="6723" builtinId="9" hidden="1"/>
    <cellStyle name="Followed Hyperlink" xfId="6725" builtinId="9" hidden="1"/>
    <cellStyle name="Followed Hyperlink" xfId="6727" builtinId="9" hidden="1"/>
    <cellStyle name="Followed Hyperlink" xfId="6729" builtinId="9" hidden="1"/>
    <cellStyle name="Followed Hyperlink" xfId="6731" builtinId="9" hidden="1"/>
    <cellStyle name="Followed Hyperlink" xfId="6733" builtinId="9" hidden="1"/>
    <cellStyle name="Followed Hyperlink" xfId="6735" builtinId="9" hidden="1"/>
    <cellStyle name="Followed Hyperlink" xfId="6737" builtinId="9" hidden="1"/>
    <cellStyle name="Followed Hyperlink" xfId="6739" builtinId="9" hidden="1"/>
    <cellStyle name="Followed Hyperlink" xfId="6741" builtinId="9" hidden="1"/>
    <cellStyle name="Followed Hyperlink" xfId="6743" builtinId="9" hidden="1"/>
    <cellStyle name="Followed Hyperlink" xfId="6745" builtinId="9" hidden="1"/>
    <cellStyle name="Followed Hyperlink" xfId="6747" builtinId="9" hidden="1"/>
    <cellStyle name="Followed Hyperlink" xfId="6749" builtinId="9" hidden="1"/>
    <cellStyle name="Followed Hyperlink" xfId="6751" builtinId="9" hidden="1"/>
    <cellStyle name="Followed Hyperlink" xfId="6753" builtinId="9" hidden="1"/>
    <cellStyle name="Followed Hyperlink" xfId="6755" builtinId="9" hidden="1"/>
    <cellStyle name="Followed Hyperlink" xfId="6757" builtinId="9" hidden="1"/>
    <cellStyle name="Followed Hyperlink" xfId="6759" builtinId="9" hidden="1"/>
    <cellStyle name="Followed Hyperlink" xfId="6761" builtinId="9" hidden="1"/>
    <cellStyle name="Followed Hyperlink" xfId="6763" builtinId="9" hidden="1"/>
    <cellStyle name="Followed Hyperlink" xfId="6765" builtinId="9" hidden="1"/>
    <cellStyle name="Followed Hyperlink" xfId="6767" builtinId="9" hidden="1"/>
    <cellStyle name="Followed Hyperlink" xfId="6769" builtinId="9" hidden="1"/>
    <cellStyle name="Followed Hyperlink" xfId="6771" builtinId="9" hidden="1"/>
    <cellStyle name="Followed Hyperlink" xfId="6773" builtinId="9" hidden="1"/>
    <cellStyle name="Followed Hyperlink" xfId="6775" builtinId="9" hidden="1"/>
    <cellStyle name="Followed Hyperlink" xfId="6777" builtinId="9" hidden="1"/>
    <cellStyle name="Followed Hyperlink" xfId="6779" builtinId="9" hidden="1"/>
    <cellStyle name="Followed Hyperlink" xfId="6781" builtinId="9" hidden="1"/>
    <cellStyle name="Followed Hyperlink" xfId="6783" builtinId="9" hidden="1"/>
    <cellStyle name="Followed Hyperlink" xfId="6785" builtinId="9" hidden="1"/>
    <cellStyle name="Followed Hyperlink" xfId="6787" builtinId="9" hidden="1"/>
    <cellStyle name="Followed Hyperlink" xfId="6789" builtinId="9" hidden="1"/>
    <cellStyle name="Followed Hyperlink" xfId="6791" builtinId="9" hidden="1"/>
    <cellStyle name="Followed Hyperlink" xfId="6793" builtinId="9" hidden="1"/>
    <cellStyle name="Followed Hyperlink" xfId="6795" builtinId="9" hidden="1"/>
    <cellStyle name="Followed Hyperlink" xfId="6797" builtinId="9" hidden="1"/>
    <cellStyle name="Followed Hyperlink" xfId="6799" builtinId="9" hidden="1"/>
    <cellStyle name="Followed Hyperlink" xfId="6801" builtinId="9" hidden="1"/>
    <cellStyle name="Followed Hyperlink" xfId="6803" builtinId="9" hidden="1"/>
    <cellStyle name="Followed Hyperlink" xfId="6805" builtinId="9" hidden="1"/>
    <cellStyle name="Followed Hyperlink" xfId="6807" builtinId="9" hidden="1"/>
    <cellStyle name="Followed Hyperlink" xfId="6809" builtinId="9" hidden="1"/>
    <cellStyle name="Followed Hyperlink" xfId="6811" builtinId="9" hidden="1"/>
    <cellStyle name="Followed Hyperlink" xfId="6813" builtinId="9" hidden="1"/>
    <cellStyle name="Followed Hyperlink" xfId="6815" builtinId="9" hidden="1"/>
    <cellStyle name="Followed Hyperlink" xfId="6817" builtinId="9" hidden="1"/>
    <cellStyle name="Followed Hyperlink" xfId="6819" builtinId="9" hidden="1"/>
    <cellStyle name="Followed Hyperlink" xfId="6821" builtinId="9" hidden="1"/>
    <cellStyle name="Followed Hyperlink" xfId="6823" builtinId="9" hidden="1"/>
    <cellStyle name="Followed Hyperlink" xfId="6825" builtinId="9" hidden="1"/>
    <cellStyle name="Followed Hyperlink" xfId="6827" builtinId="9" hidden="1"/>
    <cellStyle name="Followed Hyperlink" xfId="6829" builtinId="9" hidden="1"/>
    <cellStyle name="Followed Hyperlink" xfId="6831" builtinId="9" hidden="1"/>
    <cellStyle name="Followed Hyperlink" xfId="6833" builtinId="9" hidden="1"/>
    <cellStyle name="Followed Hyperlink" xfId="6835" builtinId="9" hidden="1"/>
    <cellStyle name="Followed Hyperlink" xfId="6837" builtinId="9" hidden="1"/>
    <cellStyle name="Followed Hyperlink" xfId="6839" builtinId="9" hidden="1"/>
    <cellStyle name="Followed Hyperlink" xfId="6841" builtinId="9" hidden="1"/>
    <cellStyle name="Followed Hyperlink" xfId="6843" builtinId="9" hidden="1"/>
    <cellStyle name="Followed Hyperlink" xfId="6845" builtinId="9" hidden="1"/>
    <cellStyle name="Followed Hyperlink" xfId="6847" builtinId="9" hidden="1"/>
    <cellStyle name="Followed Hyperlink" xfId="6849" builtinId="9" hidden="1"/>
    <cellStyle name="Followed Hyperlink" xfId="6851" builtinId="9" hidden="1"/>
    <cellStyle name="Followed Hyperlink" xfId="6853" builtinId="9" hidden="1"/>
    <cellStyle name="Followed Hyperlink" xfId="6855" builtinId="9" hidden="1"/>
    <cellStyle name="Followed Hyperlink" xfId="6857" builtinId="9" hidden="1"/>
    <cellStyle name="Followed Hyperlink" xfId="6859" builtinId="9" hidden="1"/>
    <cellStyle name="Followed Hyperlink" xfId="6861" builtinId="9" hidden="1"/>
    <cellStyle name="Followed Hyperlink" xfId="6863" builtinId="9" hidden="1"/>
    <cellStyle name="Followed Hyperlink" xfId="6865" builtinId="9" hidden="1"/>
    <cellStyle name="Followed Hyperlink" xfId="6867" builtinId="9" hidden="1"/>
    <cellStyle name="Followed Hyperlink" xfId="6869" builtinId="9" hidden="1"/>
    <cellStyle name="Followed Hyperlink" xfId="6871" builtinId="9" hidden="1"/>
    <cellStyle name="Followed Hyperlink" xfId="6873" builtinId="9" hidden="1"/>
    <cellStyle name="Followed Hyperlink" xfId="6875" builtinId="9" hidden="1"/>
    <cellStyle name="Followed Hyperlink" xfId="6877" builtinId="9" hidden="1"/>
    <cellStyle name="Followed Hyperlink" xfId="6879" builtinId="9" hidden="1"/>
    <cellStyle name="Followed Hyperlink" xfId="6881" builtinId="9" hidden="1"/>
    <cellStyle name="Followed Hyperlink" xfId="6883" builtinId="9" hidden="1"/>
    <cellStyle name="Followed Hyperlink" xfId="6885" builtinId="9" hidden="1"/>
    <cellStyle name="Followed Hyperlink" xfId="6887" builtinId="9" hidden="1"/>
    <cellStyle name="Followed Hyperlink" xfId="6889" builtinId="9" hidden="1"/>
    <cellStyle name="Followed Hyperlink" xfId="6891" builtinId="9" hidden="1"/>
    <cellStyle name="Followed Hyperlink" xfId="6893" builtinId="9" hidden="1"/>
    <cellStyle name="Followed Hyperlink" xfId="6895" builtinId="9" hidden="1"/>
    <cellStyle name="Followed Hyperlink" xfId="6897" builtinId="9" hidden="1"/>
    <cellStyle name="Followed Hyperlink" xfId="6899" builtinId="9" hidden="1"/>
    <cellStyle name="Followed Hyperlink" xfId="6901" builtinId="9" hidden="1"/>
    <cellStyle name="Followed Hyperlink" xfId="6903" builtinId="9" hidden="1"/>
    <cellStyle name="Followed Hyperlink" xfId="6905" builtinId="9" hidden="1"/>
    <cellStyle name="Followed Hyperlink" xfId="6907" builtinId="9" hidden="1"/>
    <cellStyle name="Followed Hyperlink" xfId="6909" builtinId="9" hidden="1"/>
    <cellStyle name="Followed Hyperlink" xfId="6911" builtinId="9" hidden="1"/>
    <cellStyle name="Followed Hyperlink" xfId="6913" builtinId="9" hidden="1"/>
    <cellStyle name="Followed Hyperlink" xfId="6915" builtinId="9" hidden="1"/>
    <cellStyle name="Followed Hyperlink" xfId="6917" builtinId="9" hidden="1"/>
    <cellStyle name="Followed Hyperlink" xfId="6919" builtinId="9" hidden="1"/>
    <cellStyle name="Followed Hyperlink" xfId="6921" builtinId="9" hidden="1"/>
    <cellStyle name="Followed Hyperlink" xfId="6923" builtinId="9" hidden="1"/>
    <cellStyle name="Followed Hyperlink" xfId="6925" builtinId="9" hidden="1"/>
    <cellStyle name="Followed Hyperlink" xfId="6927" builtinId="9" hidden="1"/>
    <cellStyle name="Followed Hyperlink" xfId="6929" builtinId="9" hidden="1"/>
    <cellStyle name="Followed Hyperlink" xfId="6931" builtinId="9" hidden="1"/>
    <cellStyle name="Followed Hyperlink" xfId="6933" builtinId="9" hidden="1"/>
    <cellStyle name="Followed Hyperlink" xfId="6935" builtinId="9" hidden="1"/>
    <cellStyle name="Followed Hyperlink" xfId="6937" builtinId="9" hidden="1"/>
    <cellStyle name="Followed Hyperlink" xfId="6939" builtinId="9" hidden="1"/>
    <cellStyle name="Followed Hyperlink" xfId="6941" builtinId="9" hidden="1"/>
    <cellStyle name="Followed Hyperlink" xfId="6943" builtinId="9" hidden="1"/>
    <cellStyle name="Followed Hyperlink" xfId="6945" builtinId="9" hidden="1"/>
    <cellStyle name="Followed Hyperlink" xfId="6947" builtinId="9" hidden="1"/>
    <cellStyle name="Followed Hyperlink" xfId="6949" builtinId="9" hidden="1"/>
    <cellStyle name="Followed Hyperlink" xfId="6951" builtinId="9" hidden="1"/>
    <cellStyle name="Followed Hyperlink" xfId="6953" builtinId="9" hidden="1"/>
    <cellStyle name="Followed Hyperlink" xfId="6955" builtinId="9" hidden="1"/>
    <cellStyle name="Followed Hyperlink" xfId="6957" builtinId="9" hidden="1"/>
    <cellStyle name="Followed Hyperlink" xfId="6959" builtinId="9" hidden="1"/>
    <cellStyle name="Followed Hyperlink" xfId="6961" builtinId="9" hidden="1"/>
    <cellStyle name="Followed Hyperlink" xfId="6963" builtinId="9" hidden="1"/>
    <cellStyle name="Followed Hyperlink" xfId="6965" builtinId="9" hidden="1"/>
    <cellStyle name="Followed Hyperlink" xfId="6967" builtinId="9" hidden="1"/>
    <cellStyle name="Followed Hyperlink" xfId="6969" builtinId="9" hidden="1"/>
    <cellStyle name="Followed Hyperlink" xfId="6971" builtinId="9" hidden="1"/>
    <cellStyle name="Followed Hyperlink" xfId="6973" builtinId="9" hidden="1"/>
    <cellStyle name="Followed Hyperlink" xfId="6975" builtinId="9" hidden="1"/>
    <cellStyle name="Followed Hyperlink" xfId="6977" builtinId="9" hidden="1"/>
    <cellStyle name="Followed Hyperlink" xfId="6979" builtinId="9" hidden="1"/>
    <cellStyle name="Followed Hyperlink" xfId="6981" builtinId="9" hidden="1"/>
    <cellStyle name="Followed Hyperlink" xfId="6983" builtinId="9" hidden="1"/>
    <cellStyle name="Followed Hyperlink" xfId="6985" builtinId="9" hidden="1"/>
    <cellStyle name="Followed Hyperlink" xfId="6987" builtinId="9" hidden="1"/>
    <cellStyle name="Followed Hyperlink" xfId="6989" builtinId="9" hidden="1"/>
    <cellStyle name="Followed Hyperlink" xfId="6991" builtinId="9" hidden="1"/>
    <cellStyle name="Followed Hyperlink" xfId="6993" builtinId="9" hidden="1"/>
    <cellStyle name="Followed Hyperlink" xfId="6995" builtinId="9" hidden="1"/>
    <cellStyle name="Followed Hyperlink" xfId="6997" builtinId="9" hidden="1"/>
    <cellStyle name="Followed Hyperlink" xfId="6999" builtinId="9" hidden="1"/>
    <cellStyle name="Followed Hyperlink" xfId="7001" builtinId="9" hidden="1"/>
    <cellStyle name="Followed Hyperlink" xfId="7003" builtinId="9" hidden="1"/>
    <cellStyle name="Followed Hyperlink" xfId="7005" builtinId="9" hidden="1"/>
    <cellStyle name="Followed Hyperlink" xfId="7007" builtinId="9" hidden="1"/>
    <cellStyle name="Followed Hyperlink" xfId="7009" builtinId="9" hidden="1"/>
    <cellStyle name="Followed Hyperlink" xfId="7011" builtinId="9" hidden="1"/>
    <cellStyle name="Followed Hyperlink" xfId="7013" builtinId="9" hidden="1"/>
    <cellStyle name="Followed Hyperlink" xfId="7015" builtinId="9" hidden="1"/>
    <cellStyle name="Followed Hyperlink" xfId="7017" builtinId="9" hidden="1"/>
    <cellStyle name="Followed Hyperlink" xfId="7019" builtinId="9" hidden="1"/>
    <cellStyle name="Followed Hyperlink" xfId="7021" builtinId="9" hidden="1"/>
    <cellStyle name="Followed Hyperlink" xfId="7023" builtinId="9" hidden="1"/>
    <cellStyle name="Followed Hyperlink" xfId="7025" builtinId="9" hidden="1"/>
    <cellStyle name="Followed Hyperlink" xfId="7027" builtinId="9" hidden="1"/>
    <cellStyle name="Followed Hyperlink" xfId="7029" builtinId="9" hidden="1"/>
    <cellStyle name="Followed Hyperlink" xfId="7031" builtinId="9" hidden="1"/>
    <cellStyle name="Followed Hyperlink" xfId="7033" builtinId="9" hidden="1"/>
    <cellStyle name="Followed Hyperlink" xfId="7035" builtinId="9" hidden="1"/>
    <cellStyle name="Followed Hyperlink" xfId="7037" builtinId="9" hidden="1"/>
    <cellStyle name="Followed Hyperlink" xfId="7039" builtinId="9" hidden="1"/>
    <cellStyle name="Followed Hyperlink" xfId="7041" builtinId="9" hidden="1"/>
    <cellStyle name="Followed Hyperlink" xfId="7043" builtinId="9" hidden="1"/>
    <cellStyle name="Followed Hyperlink" xfId="7045" builtinId="9" hidden="1"/>
    <cellStyle name="Followed Hyperlink" xfId="7047" builtinId="9" hidden="1"/>
    <cellStyle name="Followed Hyperlink" xfId="7049" builtinId="9" hidden="1"/>
    <cellStyle name="Followed Hyperlink" xfId="7051" builtinId="9" hidden="1"/>
    <cellStyle name="Followed Hyperlink" xfId="7053" builtinId="9" hidden="1"/>
    <cellStyle name="Followed Hyperlink" xfId="7055" builtinId="9" hidden="1"/>
    <cellStyle name="Followed Hyperlink" xfId="7057" builtinId="9" hidden="1"/>
    <cellStyle name="Followed Hyperlink" xfId="7059" builtinId="9" hidden="1"/>
    <cellStyle name="Followed Hyperlink" xfId="7061" builtinId="9" hidden="1"/>
    <cellStyle name="Followed Hyperlink" xfId="7063" builtinId="9" hidden="1"/>
    <cellStyle name="Followed Hyperlink" xfId="7065" builtinId="9" hidden="1"/>
    <cellStyle name="Followed Hyperlink" xfId="7067" builtinId="9" hidden="1"/>
    <cellStyle name="Followed Hyperlink" xfId="7069" builtinId="9" hidden="1"/>
    <cellStyle name="Followed Hyperlink" xfId="7071" builtinId="9" hidden="1"/>
    <cellStyle name="Followed Hyperlink" xfId="7073" builtinId="9" hidden="1"/>
    <cellStyle name="Followed Hyperlink" xfId="7075" builtinId="9" hidden="1"/>
    <cellStyle name="Followed Hyperlink" xfId="7077" builtinId="9" hidden="1"/>
    <cellStyle name="Followed Hyperlink" xfId="7079" builtinId="9" hidden="1"/>
    <cellStyle name="Followed Hyperlink" xfId="7081" builtinId="9" hidden="1"/>
    <cellStyle name="Followed Hyperlink" xfId="7083" builtinId="9" hidden="1"/>
    <cellStyle name="Followed Hyperlink" xfId="7085" builtinId="9" hidden="1"/>
    <cellStyle name="Followed Hyperlink" xfId="7087" builtinId="9" hidden="1"/>
    <cellStyle name="Followed Hyperlink" xfId="7089" builtinId="9" hidden="1"/>
    <cellStyle name="Followed Hyperlink" xfId="7091" builtinId="9" hidden="1"/>
    <cellStyle name="Followed Hyperlink" xfId="7093" builtinId="9" hidden="1"/>
    <cellStyle name="Followed Hyperlink" xfId="7095" builtinId="9" hidden="1"/>
    <cellStyle name="Followed Hyperlink" xfId="7097" builtinId="9" hidden="1"/>
    <cellStyle name="Followed Hyperlink" xfId="7099" builtinId="9" hidden="1"/>
    <cellStyle name="Followed Hyperlink" xfId="7101" builtinId="9" hidden="1"/>
    <cellStyle name="Followed Hyperlink" xfId="7103" builtinId="9" hidden="1"/>
    <cellStyle name="Followed Hyperlink" xfId="7105" builtinId="9" hidden="1"/>
    <cellStyle name="Followed Hyperlink" xfId="7107" builtinId="9" hidden="1"/>
    <cellStyle name="Followed Hyperlink" xfId="7109" builtinId="9" hidden="1"/>
    <cellStyle name="Followed Hyperlink" xfId="7111" builtinId="9" hidden="1"/>
    <cellStyle name="Followed Hyperlink" xfId="7113" builtinId="9" hidden="1"/>
    <cellStyle name="Followed Hyperlink" xfId="7115" builtinId="9" hidden="1"/>
    <cellStyle name="Followed Hyperlink" xfId="7117" builtinId="9" hidden="1"/>
    <cellStyle name="Followed Hyperlink" xfId="7119" builtinId="9" hidden="1"/>
    <cellStyle name="Followed Hyperlink" xfId="7121" builtinId="9" hidden="1"/>
    <cellStyle name="Followed Hyperlink" xfId="7123" builtinId="9" hidden="1"/>
    <cellStyle name="Followed Hyperlink" xfId="7125" builtinId="9" hidden="1"/>
    <cellStyle name="Followed Hyperlink" xfId="7127" builtinId="9" hidden="1"/>
    <cellStyle name="Followed Hyperlink" xfId="7129" builtinId="9" hidden="1"/>
    <cellStyle name="Followed Hyperlink" xfId="7131" builtinId="9" hidden="1"/>
    <cellStyle name="Followed Hyperlink" xfId="7133" builtinId="9" hidden="1"/>
    <cellStyle name="Followed Hyperlink" xfId="7135" builtinId="9" hidden="1"/>
    <cellStyle name="Followed Hyperlink" xfId="7137" builtinId="9" hidden="1"/>
    <cellStyle name="Followed Hyperlink" xfId="7139" builtinId="9" hidden="1"/>
    <cellStyle name="Followed Hyperlink" xfId="7141" builtinId="9" hidden="1"/>
    <cellStyle name="Followed Hyperlink" xfId="7143" builtinId="9" hidden="1"/>
    <cellStyle name="Followed Hyperlink" xfId="7145" builtinId="9" hidden="1"/>
    <cellStyle name="Followed Hyperlink" xfId="7147" builtinId="9" hidden="1"/>
    <cellStyle name="Followed Hyperlink" xfId="7149" builtinId="9" hidden="1"/>
    <cellStyle name="Followed Hyperlink" xfId="7151" builtinId="9" hidden="1"/>
    <cellStyle name="Followed Hyperlink" xfId="7153" builtinId="9" hidden="1"/>
    <cellStyle name="Followed Hyperlink" xfId="7155" builtinId="9" hidden="1"/>
    <cellStyle name="Followed Hyperlink" xfId="7157" builtinId="9" hidden="1"/>
    <cellStyle name="Followed Hyperlink" xfId="7159" builtinId="9" hidden="1"/>
    <cellStyle name="Followed Hyperlink" xfId="7161" builtinId="9" hidden="1"/>
    <cellStyle name="Followed Hyperlink" xfId="7163" builtinId="9" hidden="1"/>
    <cellStyle name="Followed Hyperlink" xfId="7165" builtinId="9" hidden="1"/>
    <cellStyle name="Followed Hyperlink" xfId="7167" builtinId="9" hidden="1"/>
    <cellStyle name="Followed Hyperlink" xfId="7169" builtinId="9" hidden="1"/>
    <cellStyle name="Followed Hyperlink" xfId="7171" builtinId="9" hidden="1"/>
    <cellStyle name="Followed Hyperlink" xfId="7173" builtinId="9" hidden="1"/>
    <cellStyle name="Followed Hyperlink" xfId="7175" builtinId="9" hidden="1"/>
    <cellStyle name="Followed Hyperlink" xfId="7177" builtinId="9" hidden="1"/>
    <cellStyle name="Followed Hyperlink" xfId="7179" builtinId="9" hidden="1"/>
    <cellStyle name="Followed Hyperlink" xfId="7181" builtinId="9" hidden="1"/>
    <cellStyle name="Followed Hyperlink" xfId="7183" builtinId="9" hidden="1"/>
    <cellStyle name="Followed Hyperlink" xfId="7185" builtinId="9" hidden="1"/>
    <cellStyle name="Followed Hyperlink" xfId="7187" builtinId="9" hidden="1"/>
    <cellStyle name="Followed Hyperlink" xfId="7189" builtinId="9" hidden="1"/>
    <cellStyle name="Followed Hyperlink" xfId="7191" builtinId="9" hidden="1"/>
    <cellStyle name="Followed Hyperlink" xfId="7193" builtinId="9" hidden="1"/>
    <cellStyle name="Followed Hyperlink" xfId="7195" builtinId="9" hidden="1"/>
    <cellStyle name="Followed Hyperlink" xfId="7197" builtinId="9" hidden="1"/>
    <cellStyle name="Followed Hyperlink" xfId="7199" builtinId="9" hidden="1"/>
    <cellStyle name="Followed Hyperlink" xfId="7201" builtinId="9" hidden="1"/>
    <cellStyle name="Followed Hyperlink" xfId="7203" builtinId="9" hidden="1"/>
    <cellStyle name="Followed Hyperlink" xfId="7205" builtinId="9" hidden="1"/>
    <cellStyle name="Followed Hyperlink" xfId="7207" builtinId="9" hidden="1"/>
    <cellStyle name="Followed Hyperlink" xfId="7209" builtinId="9" hidden="1"/>
    <cellStyle name="Followed Hyperlink" xfId="7211" builtinId="9" hidden="1"/>
    <cellStyle name="Followed Hyperlink" xfId="7213" builtinId="9" hidden="1"/>
    <cellStyle name="Followed Hyperlink" xfId="7215" builtinId="9" hidden="1"/>
    <cellStyle name="Followed Hyperlink" xfId="7217" builtinId="9" hidden="1"/>
    <cellStyle name="Followed Hyperlink" xfId="7219" builtinId="9" hidden="1"/>
    <cellStyle name="Followed Hyperlink" xfId="7221" builtinId="9" hidden="1"/>
    <cellStyle name="Followed Hyperlink" xfId="7223" builtinId="9" hidden="1"/>
    <cellStyle name="Followed Hyperlink" xfId="7225" builtinId="9" hidden="1"/>
    <cellStyle name="Followed Hyperlink" xfId="7227" builtinId="9" hidden="1"/>
    <cellStyle name="Followed Hyperlink" xfId="7229" builtinId="9" hidden="1"/>
    <cellStyle name="Followed Hyperlink" xfId="7231" builtinId="9" hidden="1"/>
    <cellStyle name="Followed Hyperlink" xfId="7233" builtinId="9" hidden="1"/>
    <cellStyle name="Followed Hyperlink" xfId="7235" builtinId="9" hidden="1"/>
    <cellStyle name="Followed Hyperlink" xfId="7237" builtinId="9" hidden="1"/>
    <cellStyle name="Followed Hyperlink" xfId="7239" builtinId="9" hidden="1"/>
    <cellStyle name="Followed Hyperlink" xfId="7241" builtinId="9" hidden="1"/>
    <cellStyle name="Followed Hyperlink" xfId="7243" builtinId="9" hidden="1"/>
    <cellStyle name="Followed Hyperlink" xfId="7245" builtinId="9" hidden="1"/>
    <cellStyle name="Followed Hyperlink" xfId="7247" builtinId="9" hidden="1"/>
    <cellStyle name="Followed Hyperlink" xfId="7249" builtinId="9" hidden="1"/>
    <cellStyle name="Followed Hyperlink" xfId="7251" builtinId="9" hidden="1"/>
    <cellStyle name="Followed Hyperlink" xfId="7253" builtinId="9" hidden="1"/>
    <cellStyle name="Followed Hyperlink" xfId="7255" builtinId="9" hidden="1"/>
    <cellStyle name="Followed Hyperlink" xfId="7257" builtinId="9" hidden="1"/>
    <cellStyle name="Followed Hyperlink" xfId="7259" builtinId="9" hidden="1"/>
    <cellStyle name="Followed Hyperlink" xfId="7261" builtinId="9" hidden="1"/>
    <cellStyle name="Followed Hyperlink" xfId="7263" builtinId="9" hidden="1"/>
    <cellStyle name="Followed Hyperlink" xfId="7265" builtinId="9" hidden="1"/>
    <cellStyle name="Followed Hyperlink" xfId="7267" builtinId="9" hidden="1"/>
    <cellStyle name="Followed Hyperlink" xfId="7269" builtinId="9" hidden="1"/>
    <cellStyle name="Followed Hyperlink" xfId="7271" builtinId="9" hidden="1"/>
    <cellStyle name="Followed Hyperlink" xfId="7273" builtinId="9" hidden="1"/>
    <cellStyle name="Followed Hyperlink" xfId="7275" builtinId="9" hidden="1"/>
    <cellStyle name="Followed Hyperlink" xfId="7277" builtinId="9" hidden="1"/>
    <cellStyle name="Followed Hyperlink" xfId="7279" builtinId="9" hidden="1"/>
    <cellStyle name="Followed Hyperlink" xfId="7281" builtinId="9" hidden="1"/>
    <cellStyle name="Followed Hyperlink" xfId="7283" builtinId="9" hidden="1"/>
    <cellStyle name="Followed Hyperlink" xfId="7285" builtinId="9" hidden="1"/>
    <cellStyle name="Followed Hyperlink" xfId="7287" builtinId="9" hidden="1"/>
    <cellStyle name="Followed Hyperlink" xfId="7289" builtinId="9" hidden="1"/>
    <cellStyle name="Followed Hyperlink" xfId="7291" builtinId="9" hidden="1"/>
    <cellStyle name="Followed Hyperlink" xfId="7293" builtinId="9" hidden="1"/>
    <cellStyle name="Followed Hyperlink" xfId="7295" builtinId="9" hidden="1"/>
    <cellStyle name="Followed Hyperlink" xfId="7297" builtinId="9" hidden="1"/>
    <cellStyle name="Followed Hyperlink" xfId="7299" builtinId="9" hidden="1"/>
    <cellStyle name="Followed Hyperlink" xfId="7301" builtinId="9" hidden="1"/>
    <cellStyle name="Followed Hyperlink" xfId="7303" builtinId="9" hidden="1"/>
    <cellStyle name="Followed Hyperlink" xfId="7305" builtinId="9" hidden="1"/>
    <cellStyle name="Followed Hyperlink" xfId="7307" builtinId="9" hidden="1"/>
    <cellStyle name="Followed Hyperlink" xfId="7309" builtinId="9" hidden="1"/>
    <cellStyle name="Followed Hyperlink" xfId="7311" builtinId="9" hidden="1"/>
    <cellStyle name="Followed Hyperlink" xfId="7313" builtinId="9" hidden="1"/>
    <cellStyle name="Followed Hyperlink" xfId="7315" builtinId="9" hidden="1"/>
    <cellStyle name="Followed Hyperlink" xfId="7317" builtinId="9" hidden="1"/>
    <cellStyle name="Followed Hyperlink" xfId="7319" builtinId="9" hidden="1"/>
    <cellStyle name="Followed Hyperlink" xfId="7321" builtinId="9" hidden="1"/>
    <cellStyle name="Followed Hyperlink" xfId="7323" builtinId="9" hidden="1"/>
    <cellStyle name="Followed Hyperlink" xfId="7325" builtinId="9" hidden="1"/>
    <cellStyle name="Followed Hyperlink" xfId="7327" builtinId="9" hidden="1"/>
    <cellStyle name="Followed Hyperlink" xfId="7329" builtinId="9" hidden="1"/>
    <cellStyle name="Followed Hyperlink" xfId="7331" builtinId="9" hidden="1"/>
    <cellStyle name="Followed Hyperlink" xfId="7333" builtinId="9" hidden="1"/>
    <cellStyle name="Followed Hyperlink" xfId="7335" builtinId="9" hidden="1"/>
    <cellStyle name="Followed Hyperlink" xfId="7337" builtinId="9" hidden="1"/>
    <cellStyle name="Followed Hyperlink" xfId="7339" builtinId="9" hidden="1"/>
    <cellStyle name="Followed Hyperlink" xfId="7341" builtinId="9" hidden="1"/>
    <cellStyle name="Followed Hyperlink" xfId="7343" builtinId="9" hidden="1"/>
    <cellStyle name="Followed Hyperlink" xfId="7345" builtinId="9" hidden="1"/>
    <cellStyle name="Followed Hyperlink" xfId="7347" builtinId="9" hidden="1"/>
    <cellStyle name="Followed Hyperlink" xfId="7349" builtinId="9" hidden="1"/>
    <cellStyle name="Followed Hyperlink" xfId="7351" builtinId="9" hidden="1"/>
    <cellStyle name="Followed Hyperlink" xfId="7353" builtinId="9" hidden="1"/>
    <cellStyle name="Followed Hyperlink" xfId="7355" builtinId="9" hidden="1"/>
    <cellStyle name="Followed Hyperlink" xfId="7357" builtinId="9" hidden="1"/>
    <cellStyle name="Followed Hyperlink" xfId="7359" builtinId="9" hidden="1"/>
    <cellStyle name="Followed Hyperlink" xfId="7361" builtinId="9" hidden="1"/>
    <cellStyle name="Followed Hyperlink" xfId="7363" builtinId="9" hidden="1"/>
    <cellStyle name="Followed Hyperlink" xfId="7365" builtinId="9" hidden="1"/>
    <cellStyle name="Followed Hyperlink" xfId="7367" builtinId="9" hidden="1"/>
    <cellStyle name="Followed Hyperlink" xfId="7369" builtinId="9" hidden="1"/>
    <cellStyle name="Followed Hyperlink" xfId="7371" builtinId="9" hidden="1"/>
    <cellStyle name="Followed Hyperlink" xfId="7373" builtinId="9" hidden="1"/>
    <cellStyle name="Followed Hyperlink" xfId="7375" builtinId="9" hidden="1"/>
    <cellStyle name="Followed Hyperlink" xfId="7377" builtinId="9" hidden="1"/>
    <cellStyle name="Followed Hyperlink" xfId="7379" builtinId="9" hidden="1"/>
    <cellStyle name="Followed Hyperlink" xfId="7381" builtinId="9" hidden="1"/>
    <cellStyle name="Followed Hyperlink" xfId="7383" builtinId="9" hidden="1"/>
    <cellStyle name="Followed Hyperlink" xfId="7385" builtinId="9" hidden="1"/>
    <cellStyle name="Followed Hyperlink" xfId="7387" builtinId="9" hidden="1"/>
    <cellStyle name="Followed Hyperlink" xfId="7389" builtinId="9" hidden="1"/>
    <cellStyle name="Followed Hyperlink" xfId="7391" builtinId="9" hidden="1"/>
    <cellStyle name="Followed Hyperlink" xfId="7393" builtinId="9" hidden="1"/>
    <cellStyle name="Followed Hyperlink" xfId="7395" builtinId="9" hidden="1"/>
    <cellStyle name="Followed Hyperlink" xfId="7397" builtinId="9" hidden="1"/>
    <cellStyle name="Followed Hyperlink" xfId="7399" builtinId="9" hidden="1"/>
    <cellStyle name="Followed Hyperlink" xfId="7401" builtinId="9" hidden="1"/>
    <cellStyle name="Followed Hyperlink" xfId="7403" builtinId="9" hidden="1"/>
    <cellStyle name="Followed Hyperlink" xfId="7405" builtinId="9" hidden="1"/>
    <cellStyle name="Followed Hyperlink" xfId="7407" builtinId="9" hidden="1"/>
    <cellStyle name="Followed Hyperlink" xfId="7409" builtinId="9" hidden="1"/>
    <cellStyle name="Followed Hyperlink" xfId="7411" builtinId="9" hidden="1"/>
    <cellStyle name="Followed Hyperlink" xfId="7413" builtinId="9" hidden="1"/>
    <cellStyle name="Followed Hyperlink" xfId="7415" builtinId="9" hidden="1"/>
    <cellStyle name="Followed Hyperlink" xfId="7417" builtinId="9" hidden="1"/>
    <cellStyle name="Followed Hyperlink" xfId="7419" builtinId="9" hidden="1"/>
    <cellStyle name="Followed Hyperlink" xfId="7421" builtinId="9" hidden="1"/>
    <cellStyle name="Followed Hyperlink" xfId="7423" builtinId="9" hidden="1"/>
    <cellStyle name="Followed Hyperlink" xfId="7425" builtinId="9" hidden="1"/>
    <cellStyle name="Followed Hyperlink" xfId="7427" builtinId="9" hidden="1"/>
    <cellStyle name="Followed Hyperlink" xfId="7429" builtinId="9" hidden="1"/>
    <cellStyle name="Followed Hyperlink" xfId="7431" builtinId="9" hidden="1"/>
    <cellStyle name="Followed Hyperlink" xfId="7433" builtinId="9" hidden="1"/>
    <cellStyle name="Followed Hyperlink" xfId="7435" builtinId="9" hidden="1"/>
    <cellStyle name="Followed Hyperlink" xfId="7437" builtinId="9" hidden="1"/>
    <cellStyle name="Followed Hyperlink" xfId="7439" builtinId="9" hidden="1"/>
    <cellStyle name="Followed Hyperlink" xfId="7441" builtinId="9" hidden="1"/>
    <cellStyle name="Followed Hyperlink" xfId="7443" builtinId="9" hidden="1"/>
    <cellStyle name="Followed Hyperlink" xfId="7445" builtinId="9" hidden="1"/>
    <cellStyle name="Followed Hyperlink" xfId="7447" builtinId="9" hidden="1"/>
    <cellStyle name="Followed Hyperlink" xfId="7449" builtinId="9" hidden="1"/>
    <cellStyle name="Followed Hyperlink" xfId="7451" builtinId="9" hidden="1"/>
    <cellStyle name="Followed Hyperlink" xfId="7453" builtinId="9" hidden="1"/>
    <cellStyle name="Followed Hyperlink" xfId="7455" builtinId="9" hidden="1"/>
    <cellStyle name="Followed Hyperlink" xfId="7457" builtinId="9" hidden="1"/>
    <cellStyle name="Followed Hyperlink" xfId="7459" builtinId="9" hidden="1"/>
    <cellStyle name="Followed Hyperlink" xfId="7461" builtinId="9" hidden="1"/>
    <cellStyle name="Followed Hyperlink" xfId="7463" builtinId="9" hidden="1"/>
    <cellStyle name="Followed Hyperlink" xfId="7465" builtinId="9" hidden="1"/>
    <cellStyle name="Followed Hyperlink" xfId="7467" builtinId="9" hidden="1"/>
    <cellStyle name="Followed Hyperlink" xfId="7469" builtinId="9" hidden="1"/>
    <cellStyle name="Followed Hyperlink" xfId="7471" builtinId="9" hidden="1"/>
    <cellStyle name="Followed Hyperlink" xfId="7473" builtinId="9" hidden="1"/>
    <cellStyle name="Followed Hyperlink" xfId="7475" builtinId="9" hidden="1"/>
    <cellStyle name="Followed Hyperlink" xfId="7477" builtinId="9" hidden="1"/>
    <cellStyle name="Followed Hyperlink" xfId="7479" builtinId="9" hidden="1"/>
    <cellStyle name="Followed Hyperlink" xfId="7481" builtinId="9" hidden="1"/>
    <cellStyle name="Followed Hyperlink" xfId="7483" builtinId="9" hidden="1"/>
    <cellStyle name="Followed Hyperlink" xfId="7485" builtinId="9" hidden="1"/>
    <cellStyle name="Followed Hyperlink" xfId="7487" builtinId="9" hidden="1"/>
    <cellStyle name="Followed Hyperlink" xfId="7489" builtinId="9" hidden="1"/>
    <cellStyle name="Followed Hyperlink" xfId="7491" builtinId="9" hidden="1"/>
    <cellStyle name="Followed Hyperlink" xfId="7493" builtinId="9" hidden="1"/>
    <cellStyle name="Followed Hyperlink" xfId="7495" builtinId="9" hidden="1"/>
    <cellStyle name="Followed Hyperlink" xfId="7497" builtinId="9" hidden="1"/>
    <cellStyle name="Followed Hyperlink" xfId="7499" builtinId="9" hidden="1"/>
    <cellStyle name="Followed Hyperlink" xfId="7501" builtinId="9" hidden="1"/>
    <cellStyle name="Followed Hyperlink" xfId="7503" builtinId="9" hidden="1"/>
    <cellStyle name="Followed Hyperlink" xfId="7505" builtinId="9" hidden="1"/>
    <cellStyle name="Followed Hyperlink" xfId="7507" builtinId="9" hidden="1"/>
    <cellStyle name="Followed Hyperlink" xfId="7509" builtinId="9" hidden="1"/>
    <cellStyle name="Followed Hyperlink" xfId="7511" builtinId="9" hidden="1"/>
    <cellStyle name="Followed Hyperlink" xfId="7513" builtinId="9" hidden="1"/>
    <cellStyle name="Followed Hyperlink" xfId="7515" builtinId="9" hidden="1"/>
    <cellStyle name="Followed Hyperlink" xfId="7517" builtinId="9" hidden="1"/>
    <cellStyle name="Followed Hyperlink" xfId="7519" builtinId="9" hidden="1"/>
    <cellStyle name="Followed Hyperlink" xfId="7521" builtinId="9" hidden="1"/>
    <cellStyle name="Followed Hyperlink" xfId="7523" builtinId="9" hidden="1"/>
    <cellStyle name="Followed Hyperlink" xfId="7525" builtinId="9" hidden="1"/>
    <cellStyle name="Followed Hyperlink" xfId="7527" builtinId="9" hidden="1"/>
    <cellStyle name="Followed Hyperlink" xfId="7529" builtinId="9" hidden="1"/>
    <cellStyle name="Followed Hyperlink" xfId="7531" builtinId="9" hidden="1"/>
    <cellStyle name="Followed Hyperlink" xfId="7533" builtinId="9" hidden="1"/>
    <cellStyle name="Followed Hyperlink" xfId="7535" builtinId="9" hidden="1"/>
    <cellStyle name="Followed Hyperlink" xfId="7537" builtinId="9" hidden="1"/>
    <cellStyle name="Followed Hyperlink" xfId="7539" builtinId="9" hidden="1"/>
    <cellStyle name="Followed Hyperlink" xfId="7541" builtinId="9" hidden="1"/>
    <cellStyle name="Followed Hyperlink" xfId="7543" builtinId="9" hidden="1"/>
    <cellStyle name="Followed Hyperlink" xfId="7545" builtinId="9" hidden="1"/>
    <cellStyle name="Followed Hyperlink" xfId="7547" builtinId="9" hidden="1"/>
    <cellStyle name="Followed Hyperlink" xfId="7549" builtinId="9" hidden="1"/>
    <cellStyle name="Followed Hyperlink" xfId="7551" builtinId="9" hidden="1"/>
    <cellStyle name="Followed Hyperlink" xfId="7553" builtinId="9" hidden="1"/>
    <cellStyle name="Followed Hyperlink" xfId="7555" builtinId="9" hidden="1"/>
    <cellStyle name="Followed Hyperlink" xfId="7557" builtinId="9" hidden="1"/>
    <cellStyle name="Followed Hyperlink" xfId="7559" builtinId="9" hidden="1"/>
    <cellStyle name="Followed Hyperlink" xfId="7561" builtinId="9" hidden="1"/>
    <cellStyle name="Followed Hyperlink" xfId="7563" builtinId="9" hidden="1"/>
    <cellStyle name="Followed Hyperlink" xfId="7565" builtinId="9" hidden="1"/>
    <cellStyle name="Followed Hyperlink" xfId="7567" builtinId="9" hidden="1"/>
    <cellStyle name="Followed Hyperlink" xfId="7569" builtinId="9" hidden="1"/>
    <cellStyle name="Followed Hyperlink" xfId="7571" builtinId="9" hidden="1"/>
    <cellStyle name="Followed Hyperlink" xfId="7573" builtinId="9" hidden="1"/>
    <cellStyle name="Followed Hyperlink" xfId="7575" builtinId="9" hidden="1"/>
    <cellStyle name="Followed Hyperlink" xfId="7577" builtinId="9" hidden="1"/>
    <cellStyle name="Followed Hyperlink" xfId="7579" builtinId="9" hidden="1"/>
    <cellStyle name="Followed Hyperlink" xfId="7581" builtinId="9" hidden="1"/>
    <cellStyle name="Followed Hyperlink" xfId="7583" builtinId="9" hidden="1"/>
    <cellStyle name="Followed Hyperlink" xfId="7585" builtinId="9" hidden="1"/>
    <cellStyle name="Followed Hyperlink" xfId="7587" builtinId="9" hidden="1"/>
    <cellStyle name="Followed Hyperlink" xfId="7589" builtinId="9" hidden="1"/>
    <cellStyle name="Followed Hyperlink" xfId="7591" builtinId="9" hidden="1"/>
    <cellStyle name="Followed Hyperlink" xfId="7593" builtinId="9" hidden="1"/>
    <cellStyle name="Followed Hyperlink" xfId="7595" builtinId="9" hidden="1"/>
    <cellStyle name="Followed Hyperlink" xfId="7597" builtinId="9" hidden="1"/>
    <cellStyle name="Followed Hyperlink" xfId="7599" builtinId="9" hidden="1"/>
    <cellStyle name="Followed Hyperlink" xfId="7601" builtinId="9" hidden="1"/>
    <cellStyle name="Followed Hyperlink" xfId="7603" builtinId="9" hidden="1"/>
    <cellStyle name="Followed Hyperlink" xfId="7605" builtinId="9" hidden="1"/>
    <cellStyle name="Followed Hyperlink" xfId="7607" builtinId="9" hidden="1"/>
    <cellStyle name="Followed Hyperlink" xfId="7609" builtinId="9" hidden="1"/>
    <cellStyle name="Followed Hyperlink" xfId="7611" builtinId="9" hidden="1"/>
    <cellStyle name="Followed Hyperlink" xfId="7613" builtinId="9" hidden="1"/>
    <cellStyle name="Followed Hyperlink" xfId="7615" builtinId="9" hidden="1"/>
    <cellStyle name="Followed Hyperlink" xfId="7617" builtinId="9" hidden="1"/>
    <cellStyle name="Followed Hyperlink" xfId="7619" builtinId="9" hidden="1"/>
    <cellStyle name="Followed Hyperlink" xfId="7621" builtinId="9" hidden="1"/>
    <cellStyle name="Followed Hyperlink" xfId="7623" builtinId="9" hidden="1"/>
    <cellStyle name="Followed Hyperlink" xfId="7625" builtinId="9" hidden="1"/>
    <cellStyle name="Followed Hyperlink" xfId="7627" builtinId="9" hidden="1"/>
    <cellStyle name="Followed Hyperlink" xfId="7629" builtinId="9" hidden="1"/>
    <cellStyle name="Followed Hyperlink" xfId="7631" builtinId="9" hidden="1"/>
    <cellStyle name="Followed Hyperlink" xfId="7633" builtinId="9" hidden="1"/>
    <cellStyle name="Followed Hyperlink" xfId="7635" builtinId="9" hidden="1"/>
    <cellStyle name="Followed Hyperlink" xfId="7637" builtinId="9" hidden="1"/>
    <cellStyle name="Followed Hyperlink" xfId="7639" builtinId="9" hidden="1"/>
    <cellStyle name="Followed Hyperlink" xfId="7641" builtinId="9" hidden="1"/>
    <cellStyle name="Followed Hyperlink" xfId="7643" builtinId="9" hidden="1"/>
    <cellStyle name="Followed Hyperlink" xfId="7645" builtinId="9" hidden="1"/>
    <cellStyle name="Followed Hyperlink" xfId="7647" builtinId="9" hidden="1"/>
    <cellStyle name="Followed Hyperlink" xfId="7649" builtinId="9" hidden="1"/>
    <cellStyle name="Followed Hyperlink" xfId="7651" builtinId="9" hidden="1"/>
    <cellStyle name="Followed Hyperlink" xfId="7653" builtinId="9" hidden="1"/>
    <cellStyle name="Followed Hyperlink" xfId="7655" builtinId="9" hidden="1"/>
    <cellStyle name="Followed Hyperlink" xfId="7657" builtinId="9" hidden="1"/>
    <cellStyle name="Followed Hyperlink" xfId="7659" builtinId="9" hidden="1"/>
    <cellStyle name="Followed Hyperlink" xfId="7661" builtinId="9" hidden="1"/>
    <cellStyle name="Followed Hyperlink" xfId="7663" builtinId="9" hidden="1"/>
    <cellStyle name="Followed Hyperlink" xfId="7665" builtinId="9" hidden="1"/>
    <cellStyle name="Followed Hyperlink" xfId="7667" builtinId="9" hidden="1"/>
    <cellStyle name="Followed Hyperlink" xfId="7669" builtinId="9" hidden="1"/>
    <cellStyle name="Followed Hyperlink" xfId="7671" builtinId="9" hidden="1"/>
    <cellStyle name="Followed Hyperlink" xfId="7673" builtinId="9" hidden="1"/>
    <cellStyle name="Followed Hyperlink" xfId="7675" builtinId="9" hidden="1"/>
    <cellStyle name="Followed Hyperlink" xfId="7677" builtinId="9" hidden="1"/>
    <cellStyle name="Followed Hyperlink" xfId="7679" builtinId="9" hidden="1"/>
    <cellStyle name="Followed Hyperlink" xfId="7681" builtinId="9" hidden="1"/>
    <cellStyle name="Followed Hyperlink" xfId="7683" builtinId="9" hidden="1"/>
    <cellStyle name="Followed Hyperlink" xfId="7685" builtinId="9" hidden="1"/>
    <cellStyle name="Followed Hyperlink" xfId="7687" builtinId="9" hidden="1"/>
    <cellStyle name="Followed Hyperlink" xfId="7689" builtinId="9" hidden="1"/>
    <cellStyle name="Followed Hyperlink" xfId="7691" builtinId="9" hidden="1"/>
    <cellStyle name="Followed Hyperlink" xfId="7693" builtinId="9" hidden="1"/>
    <cellStyle name="Followed Hyperlink" xfId="7695" builtinId="9" hidden="1"/>
    <cellStyle name="Followed Hyperlink" xfId="7697" builtinId="9" hidden="1"/>
    <cellStyle name="Followed Hyperlink" xfId="7699" builtinId="9" hidden="1"/>
    <cellStyle name="Followed Hyperlink" xfId="7701" builtinId="9" hidden="1"/>
    <cellStyle name="Followed Hyperlink" xfId="7703" builtinId="9" hidden="1"/>
    <cellStyle name="Followed Hyperlink" xfId="7705" builtinId="9" hidden="1"/>
    <cellStyle name="Followed Hyperlink" xfId="7707" builtinId="9" hidden="1"/>
    <cellStyle name="Followed Hyperlink" xfId="7709" builtinId="9" hidden="1"/>
    <cellStyle name="Followed Hyperlink" xfId="7711" builtinId="9" hidden="1"/>
    <cellStyle name="Followed Hyperlink" xfId="7713" builtinId="9" hidden="1"/>
    <cellStyle name="Followed Hyperlink" xfId="7715" builtinId="9" hidden="1"/>
    <cellStyle name="Followed Hyperlink" xfId="7717" builtinId="9" hidden="1"/>
    <cellStyle name="Followed Hyperlink" xfId="7719" builtinId="9" hidden="1"/>
    <cellStyle name="Followed Hyperlink" xfId="7721" builtinId="9" hidden="1"/>
    <cellStyle name="Followed Hyperlink" xfId="7723" builtinId="9" hidden="1"/>
    <cellStyle name="Followed Hyperlink" xfId="7725" builtinId="9" hidden="1"/>
    <cellStyle name="Followed Hyperlink" xfId="7727" builtinId="9" hidden="1"/>
    <cellStyle name="Followed Hyperlink" xfId="7729" builtinId="9" hidden="1"/>
    <cellStyle name="Followed Hyperlink" xfId="7731" builtinId="9" hidden="1"/>
    <cellStyle name="Followed Hyperlink" xfId="7733" builtinId="9" hidden="1"/>
    <cellStyle name="Followed Hyperlink" xfId="7735" builtinId="9" hidden="1"/>
    <cellStyle name="Followed Hyperlink" xfId="7737" builtinId="9" hidden="1"/>
    <cellStyle name="Followed Hyperlink" xfId="7739" builtinId="9" hidden="1"/>
    <cellStyle name="Followed Hyperlink" xfId="7741" builtinId="9" hidden="1"/>
    <cellStyle name="Followed Hyperlink" xfId="7743" builtinId="9" hidden="1"/>
    <cellStyle name="Followed Hyperlink" xfId="7745" builtinId="9" hidden="1"/>
    <cellStyle name="Followed Hyperlink" xfId="7747" builtinId="9" hidden="1"/>
    <cellStyle name="Followed Hyperlink" xfId="7749" builtinId="9" hidden="1"/>
    <cellStyle name="Followed Hyperlink" xfId="7751" builtinId="9" hidden="1"/>
    <cellStyle name="Followed Hyperlink" xfId="7753" builtinId="9" hidden="1"/>
    <cellStyle name="Followed Hyperlink" xfId="7755" builtinId="9" hidden="1"/>
    <cellStyle name="Followed Hyperlink" xfId="7757" builtinId="9" hidden="1"/>
    <cellStyle name="Followed Hyperlink" xfId="7759" builtinId="9" hidden="1"/>
    <cellStyle name="Followed Hyperlink" xfId="7761" builtinId="9" hidden="1"/>
    <cellStyle name="Followed Hyperlink" xfId="7763" builtinId="9" hidden="1"/>
    <cellStyle name="Followed Hyperlink" xfId="7765" builtinId="9" hidden="1"/>
    <cellStyle name="Followed Hyperlink" xfId="7767" builtinId="9" hidden="1"/>
    <cellStyle name="Followed Hyperlink" xfId="7769" builtinId="9" hidden="1"/>
    <cellStyle name="Followed Hyperlink" xfId="7771" builtinId="9" hidden="1"/>
    <cellStyle name="Followed Hyperlink" xfId="7773" builtinId="9" hidden="1"/>
    <cellStyle name="Followed Hyperlink" xfId="7775" builtinId="9" hidden="1"/>
    <cellStyle name="Followed Hyperlink" xfId="7777" builtinId="9" hidden="1"/>
    <cellStyle name="Followed Hyperlink" xfId="7779" builtinId="9" hidden="1"/>
    <cellStyle name="Followed Hyperlink" xfId="7781" builtinId="9" hidden="1"/>
    <cellStyle name="Followed Hyperlink" xfId="7783" builtinId="9" hidden="1"/>
    <cellStyle name="Followed Hyperlink" xfId="7785" builtinId="9" hidden="1"/>
    <cellStyle name="Followed Hyperlink" xfId="7787" builtinId="9" hidden="1"/>
    <cellStyle name="Followed Hyperlink" xfId="7789" builtinId="9" hidden="1"/>
    <cellStyle name="Followed Hyperlink" xfId="7791" builtinId="9" hidden="1"/>
    <cellStyle name="Followed Hyperlink" xfId="7793" builtinId="9" hidden="1"/>
    <cellStyle name="Followed Hyperlink" xfId="7795" builtinId="9" hidden="1"/>
    <cellStyle name="Followed Hyperlink" xfId="7797" builtinId="9" hidden="1"/>
    <cellStyle name="Followed Hyperlink" xfId="7799" builtinId="9" hidden="1"/>
    <cellStyle name="Followed Hyperlink" xfId="7801" builtinId="9" hidden="1"/>
    <cellStyle name="Followed Hyperlink" xfId="7803" builtinId="9" hidden="1"/>
    <cellStyle name="Followed Hyperlink" xfId="7805" builtinId="9" hidden="1"/>
    <cellStyle name="Followed Hyperlink" xfId="7807" builtinId="9" hidden="1"/>
    <cellStyle name="Followed Hyperlink" xfId="7809" builtinId="9" hidden="1"/>
    <cellStyle name="Followed Hyperlink" xfId="7811" builtinId="9" hidden="1"/>
    <cellStyle name="Followed Hyperlink" xfId="7813" builtinId="9" hidden="1"/>
    <cellStyle name="Followed Hyperlink" xfId="7815" builtinId="9" hidden="1"/>
    <cellStyle name="Followed Hyperlink" xfId="7817" builtinId="9" hidden="1"/>
    <cellStyle name="Followed Hyperlink" xfId="7819" builtinId="9" hidden="1"/>
    <cellStyle name="Followed Hyperlink" xfId="7821" builtinId="9" hidden="1"/>
    <cellStyle name="Followed Hyperlink" xfId="7823" builtinId="9" hidden="1"/>
    <cellStyle name="Followed Hyperlink" xfId="7825" builtinId="9" hidden="1"/>
    <cellStyle name="Followed Hyperlink" xfId="7827" builtinId="9" hidden="1"/>
    <cellStyle name="Followed Hyperlink" xfId="7829" builtinId="9" hidden="1"/>
    <cellStyle name="Followed Hyperlink" xfId="7831" builtinId="9" hidden="1"/>
    <cellStyle name="Followed Hyperlink" xfId="7833" builtinId="9" hidden="1"/>
    <cellStyle name="Followed Hyperlink" xfId="7835" builtinId="9" hidden="1"/>
    <cellStyle name="Followed Hyperlink" xfId="7837" builtinId="9" hidden="1"/>
    <cellStyle name="Followed Hyperlink" xfId="7839" builtinId="9" hidden="1"/>
    <cellStyle name="Followed Hyperlink" xfId="7841" builtinId="9" hidden="1"/>
    <cellStyle name="Followed Hyperlink" xfId="7843" builtinId="9" hidden="1"/>
    <cellStyle name="Followed Hyperlink" xfId="7845" builtinId="9" hidden="1"/>
    <cellStyle name="Followed Hyperlink" xfId="7847" builtinId="9" hidden="1"/>
    <cellStyle name="Followed Hyperlink" xfId="7849" builtinId="9" hidden="1"/>
    <cellStyle name="Followed Hyperlink" xfId="7851" builtinId="9" hidden="1"/>
    <cellStyle name="Followed Hyperlink" xfId="7853" builtinId="9" hidden="1"/>
    <cellStyle name="Followed Hyperlink" xfId="7855" builtinId="9" hidden="1"/>
    <cellStyle name="Followed Hyperlink" xfId="7857" builtinId="9" hidden="1"/>
    <cellStyle name="Followed Hyperlink" xfId="7859" builtinId="9" hidden="1"/>
    <cellStyle name="Followed Hyperlink" xfId="7861" builtinId="9" hidden="1"/>
    <cellStyle name="Followed Hyperlink" xfId="7863" builtinId="9" hidden="1"/>
    <cellStyle name="Followed Hyperlink" xfId="7865" builtinId="9" hidden="1"/>
    <cellStyle name="Followed Hyperlink" xfId="7867" builtinId="9" hidden="1"/>
    <cellStyle name="Followed Hyperlink" xfId="7869" builtinId="9" hidden="1"/>
    <cellStyle name="Followed Hyperlink" xfId="7871" builtinId="9" hidden="1"/>
    <cellStyle name="Followed Hyperlink" xfId="7873" builtinId="9" hidden="1"/>
    <cellStyle name="Followed Hyperlink" xfId="7875" builtinId="9" hidden="1"/>
    <cellStyle name="Followed Hyperlink" xfId="7877" builtinId="9" hidden="1"/>
    <cellStyle name="Followed Hyperlink" xfId="7879" builtinId="9" hidden="1"/>
    <cellStyle name="Followed Hyperlink" xfId="7881" builtinId="9" hidden="1"/>
    <cellStyle name="Followed Hyperlink" xfId="7883" builtinId="9" hidden="1"/>
    <cellStyle name="Followed Hyperlink" xfId="7885" builtinId="9" hidden="1"/>
    <cellStyle name="Followed Hyperlink" xfId="7887" builtinId="9" hidden="1"/>
    <cellStyle name="Followed Hyperlink" xfId="7889" builtinId="9" hidden="1"/>
    <cellStyle name="Followed Hyperlink" xfId="7891" builtinId="9" hidden="1"/>
    <cellStyle name="Followed Hyperlink" xfId="7893" builtinId="9" hidden="1"/>
    <cellStyle name="Followed Hyperlink" xfId="7895" builtinId="9" hidden="1"/>
    <cellStyle name="Followed Hyperlink" xfId="7897" builtinId="9" hidden="1"/>
    <cellStyle name="Followed Hyperlink" xfId="7899" builtinId="9" hidden="1"/>
    <cellStyle name="Followed Hyperlink" xfId="7901" builtinId="9" hidden="1"/>
    <cellStyle name="Followed Hyperlink" xfId="7903" builtinId="9" hidden="1"/>
    <cellStyle name="Followed Hyperlink" xfId="7905" builtinId="9" hidden="1"/>
    <cellStyle name="Followed Hyperlink" xfId="7907" builtinId="9" hidden="1"/>
    <cellStyle name="Followed Hyperlink" xfId="7909" builtinId="9" hidden="1"/>
    <cellStyle name="Followed Hyperlink" xfId="7911" builtinId="9" hidden="1"/>
    <cellStyle name="Followed Hyperlink" xfId="7913" builtinId="9" hidden="1"/>
    <cellStyle name="Followed Hyperlink" xfId="7915" builtinId="9" hidden="1"/>
    <cellStyle name="Followed Hyperlink" xfId="7917" builtinId="9" hidden="1"/>
    <cellStyle name="Followed Hyperlink" xfId="7919" builtinId="9" hidden="1"/>
    <cellStyle name="Followed Hyperlink" xfId="7921" builtinId="9" hidden="1"/>
    <cellStyle name="Followed Hyperlink" xfId="7923" builtinId="9" hidden="1"/>
    <cellStyle name="Followed Hyperlink" xfId="7925" builtinId="9" hidden="1"/>
    <cellStyle name="Followed Hyperlink" xfId="7927" builtinId="9" hidden="1"/>
    <cellStyle name="Followed Hyperlink" xfId="7929" builtinId="9" hidden="1"/>
    <cellStyle name="Followed Hyperlink" xfId="7931" builtinId="9" hidden="1"/>
    <cellStyle name="Followed Hyperlink" xfId="7933" builtinId="9" hidden="1"/>
    <cellStyle name="Followed Hyperlink" xfId="7935" builtinId="9" hidden="1"/>
    <cellStyle name="Followed Hyperlink" xfId="7937" builtinId="9" hidden="1"/>
    <cellStyle name="Followed Hyperlink" xfId="7939" builtinId="9" hidden="1"/>
    <cellStyle name="Followed Hyperlink" xfId="7941" builtinId="9" hidden="1"/>
    <cellStyle name="Followed Hyperlink" xfId="7943" builtinId="9" hidden="1"/>
    <cellStyle name="Followed Hyperlink" xfId="7945" builtinId="9" hidden="1"/>
    <cellStyle name="Followed Hyperlink" xfId="7947" builtinId="9" hidden="1"/>
    <cellStyle name="Followed Hyperlink" xfId="7949" builtinId="9" hidden="1"/>
    <cellStyle name="Followed Hyperlink" xfId="7951" builtinId="9" hidden="1"/>
    <cellStyle name="Followed Hyperlink" xfId="7953" builtinId="9" hidden="1"/>
    <cellStyle name="Followed Hyperlink" xfId="7955" builtinId="9" hidden="1"/>
    <cellStyle name="Followed Hyperlink" xfId="7957" builtinId="9" hidden="1"/>
    <cellStyle name="Followed Hyperlink" xfId="7959" builtinId="9" hidden="1"/>
    <cellStyle name="Followed Hyperlink" xfId="7961" builtinId="9" hidden="1"/>
    <cellStyle name="Followed Hyperlink" xfId="7963" builtinId="9" hidden="1"/>
    <cellStyle name="Followed Hyperlink" xfId="7965" builtinId="9" hidden="1"/>
    <cellStyle name="Followed Hyperlink" xfId="7967" builtinId="9" hidden="1"/>
    <cellStyle name="Followed Hyperlink" xfId="7969" builtinId="9" hidden="1"/>
    <cellStyle name="Followed Hyperlink" xfId="7971" builtinId="9" hidden="1"/>
    <cellStyle name="Followed Hyperlink" xfId="7973" builtinId="9" hidden="1"/>
    <cellStyle name="Followed Hyperlink" xfId="7975" builtinId="9" hidden="1"/>
    <cellStyle name="Followed Hyperlink" xfId="7977" builtinId="9" hidden="1"/>
    <cellStyle name="Followed Hyperlink" xfId="7979" builtinId="9" hidden="1"/>
    <cellStyle name="Followed Hyperlink" xfId="7981" builtinId="9" hidden="1"/>
    <cellStyle name="Followed Hyperlink" xfId="7983" builtinId="9" hidden="1"/>
    <cellStyle name="Followed Hyperlink" xfId="7985" builtinId="9" hidden="1"/>
    <cellStyle name="Followed Hyperlink" xfId="7987" builtinId="9" hidden="1"/>
    <cellStyle name="Followed Hyperlink" xfId="7989" builtinId="9" hidden="1"/>
    <cellStyle name="Followed Hyperlink" xfId="7991" builtinId="9" hidden="1"/>
    <cellStyle name="Followed Hyperlink" xfId="7993" builtinId="9" hidden="1"/>
    <cellStyle name="Followed Hyperlink" xfId="7995" builtinId="9" hidden="1"/>
    <cellStyle name="Followed Hyperlink" xfId="7997" builtinId="9" hidden="1"/>
    <cellStyle name="Followed Hyperlink" xfId="7999" builtinId="9" hidden="1"/>
    <cellStyle name="Followed Hyperlink" xfId="8001" builtinId="9" hidden="1"/>
    <cellStyle name="Followed Hyperlink" xfId="8003" builtinId="9" hidden="1"/>
    <cellStyle name="Followed Hyperlink" xfId="8005" builtinId="9" hidden="1"/>
    <cellStyle name="Followed Hyperlink" xfId="8007" builtinId="9" hidden="1"/>
    <cellStyle name="Followed Hyperlink" xfId="8009" builtinId="9" hidden="1"/>
    <cellStyle name="Followed Hyperlink" xfId="8011" builtinId="9" hidden="1"/>
    <cellStyle name="Followed Hyperlink" xfId="8013" builtinId="9" hidden="1"/>
    <cellStyle name="Followed Hyperlink" xfId="8015" builtinId="9" hidden="1"/>
    <cellStyle name="Followed Hyperlink" xfId="8017" builtinId="9" hidden="1"/>
    <cellStyle name="Followed Hyperlink" xfId="8019" builtinId="9" hidden="1"/>
    <cellStyle name="Followed Hyperlink" xfId="8021" builtinId="9" hidden="1"/>
    <cellStyle name="Followed Hyperlink" xfId="8023" builtinId="9" hidden="1"/>
    <cellStyle name="Followed Hyperlink" xfId="8025" builtinId="9" hidden="1"/>
    <cellStyle name="Followed Hyperlink" xfId="8027" builtinId="9" hidden="1"/>
    <cellStyle name="Followed Hyperlink" xfId="8029" builtinId="9" hidden="1"/>
    <cellStyle name="Followed Hyperlink" xfId="8031" builtinId="9" hidden="1"/>
    <cellStyle name="Followed Hyperlink" xfId="8033" builtinId="9" hidden="1"/>
    <cellStyle name="Followed Hyperlink" xfId="8035" builtinId="9" hidden="1"/>
    <cellStyle name="Followed Hyperlink" xfId="8037" builtinId="9" hidden="1"/>
    <cellStyle name="Followed Hyperlink" xfId="8039" builtinId="9" hidden="1"/>
    <cellStyle name="Followed Hyperlink" xfId="8041" builtinId="9" hidden="1"/>
    <cellStyle name="Followed Hyperlink" xfId="8043" builtinId="9" hidden="1"/>
    <cellStyle name="Followed Hyperlink" xfId="8045" builtinId="9" hidden="1"/>
    <cellStyle name="Followed Hyperlink" xfId="8047" builtinId="9" hidden="1"/>
    <cellStyle name="Followed Hyperlink" xfId="8049" builtinId="9" hidden="1"/>
    <cellStyle name="Followed Hyperlink" xfId="8051" builtinId="9" hidden="1"/>
    <cellStyle name="Followed Hyperlink" xfId="8053" builtinId="9" hidden="1"/>
    <cellStyle name="Followed Hyperlink" xfId="8055" builtinId="9" hidden="1"/>
    <cellStyle name="Followed Hyperlink" xfId="8057" builtinId="9" hidden="1"/>
    <cellStyle name="Followed Hyperlink" xfId="8059" builtinId="9" hidden="1"/>
    <cellStyle name="Followed Hyperlink" xfId="8061" builtinId="9" hidden="1"/>
    <cellStyle name="Followed Hyperlink" xfId="8063" builtinId="9" hidden="1"/>
    <cellStyle name="Followed Hyperlink" xfId="8065" builtinId="9" hidden="1"/>
    <cellStyle name="Followed Hyperlink" xfId="8067" builtinId="9" hidden="1"/>
    <cellStyle name="Followed Hyperlink" xfId="8069" builtinId="9" hidden="1"/>
    <cellStyle name="Followed Hyperlink" xfId="8071" builtinId="9" hidden="1"/>
    <cellStyle name="Followed Hyperlink" xfId="8073" builtinId="9" hidden="1"/>
    <cellStyle name="Followed Hyperlink" xfId="8075" builtinId="9" hidden="1"/>
    <cellStyle name="Followed Hyperlink" xfId="8077" builtinId="9" hidden="1"/>
    <cellStyle name="Followed Hyperlink" xfId="8079" builtinId="9" hidden="1"/>
    <cellStyle name="Followed Hyperlink" xfId="8081" builtinId="9" hidden="1"/>
    <cellStyle name="Followed Hyperlink" xfId="8083" builtinId="9" hidden="1"/>
    <cellStyle name="Followed Hyperlink" xfId="8085" builtinId="9" hidden="1"/>
    <cellStyle name="Followed Hyperlink" xfId="8087" builtinId="9" hidden="1"/>
    <cellStyle name="Followed Hyperlink" xfId="8089" builtinId="9" hidden="1"/>
    <cellStyle name="Followed Hyperlink" xfId="8091" builtinId="9" hidden="1"/>
    <cellStyle name="Followed Hyperlink" xfId="8093" builtinId="9" hidden="1"/>
    <cellStyle name="Followed Hyperlink" xfId="8095" builtinId="9" hidden="1"/>
    <cellStyle name="Followed Hyperlink" xfId="8097" builtinId="9" hidden="1"/>
    <cellStyle name="Followed Hyperlink" xfId="8099" builtinId="9" hidden="1"/>
    <cellStyle name="Followed Hyperlink" xfId="8101" builtinId="9" hidden="1"/>
    <cellStyle name="Followed Hyperlink" xfId="8103" builtinId="9" hidden="1"/>
    <cellStyle name="Followed Hyperlink" xfId="8105" builtinId="9" hidden="1"/>
    <cellStyle name="Followed Hyperlink" xfId="8107" builtinId="9" hidden="1"/>
    <cellStyle name="Followed Hyperlink" xfId="8109" builtinId="9" hidden="1"/>
    <cellStyle name="Followed Hyperlink" xfId="8111" builtinId="9" hidden="1"/>
    <cellStyle name="Followed Hyperlink" xfId="8113" builtinId="9" hidden="1"/>
    <cellStyle name="Followed Hyperlink" xfId="8115" builtinId="9" hidden="1"/>
    <cellStyle name="Followed Hyperlink" xfId="8117" builtinId="9" hidden="1"/>
    <cellStyle name="Followed Hyperlink" xfId="8119" builtinId="9" hidden="1"/>
    <cellStyle name="Followed Hyperlink" xfId="8121" builtinId="9" hidden="1"/>
    <cellStyle name="Followed Hyperlink" xfId="8123" builtinId="9" hidden="1"/>
    <cellStyle name="Followed Hyperlink" xfId="8125" builtinId="9" hidden="1"/>
    <cellStyle name="Followed Hyperlink" xfId="8127" builtinId="9" hidden="1"/>
    <cellStyle name="Followed Hyperlink" xfId="8129" builtinId="9" hidden="1"/>
    <cellStyle name="Followed Hyperlink" xfId="8131" builtinId="9" hidden="1"/>
    <cellStyle name="Followed Hyperlink" xfId="8133" builtinId="9" hidden="1"/>
    <cellStyle name="Followed Hyperlink" xfId="8135" builtinId="9" hidden="1"/>
    <cellStyle name="Followed Hyperlink" xfId="8137" builtinId="9" hidden="1"/>
    <cellStyle name="Followed Hyperlink" xfId="8139" builtinId="9" hidden="1"/>
    <cellStyle name="Followed Hyperlink" xfId="8141" builtinId="9" hidden="1"/>
    <cellStyle name="Followed Hyperlink" xfId="8143" builtinId="9" hidden="1"/>
    <cellStyle name="Followed Hyperlink" xfId="8145" builtinId="9" hidden="1"/>
    <cellStyle name="Followed Hyperlink" xfId="8147" builtinId="9" hidden="1"/>
    <cellStyle name="Followed Hyperlink" xfId="8149" builtinId="9" hidden="1"/>
    <cellStyle name="Followed Hyperlink" xfId="8151" builtinId="9" hidden="1"/>
    <cellStyle name="Followed Hyperlink" xfId="8153" builtinId="9" hidden="1"/>
    <cellStyle name="Followed Hyperlink" xfId="8155" builtinId="9" hidden="1"/>
    <cellStyle name="Followed Hyperlink" xfId="8157" builtinId="9" hidden="1"/>
    <cellStyle name="Followed Hyperlink" xfId="8159" builtinId="9" hidden="1"/>
    <cellStyle name="Followed Hyperlink" xfId="8161" builtinId="9" hidden="1"/>
    <cellStyle name="Followed Hyperlink" xfId="8163" builtinId="9" hidden="1"/>
    <cellStyle name="Followed Hyperlink" xfId="8165" builtinId="9" hidden="1"/>
    <cellStyle name="Followed Hyperlink" xfId="8167" builtinId="9" hidden="1"/>
    <cellStyle name="Followed Hyperlink" xfId="8169" builtinId="9" hidden="1"/>
    <cellStyle name="Followed Hyperlink" xfId="8171" builtinId="9" hidden="1"/>
    <cellStyle name="Followed Hyperlink" xfId="8173" builtinId="9" hidden="1"/>
    <cellStyle name="Followed Hyperlink" xfId="8175" builtinId="9" hidden="1"/>
    <cellStyle name="Followed Hyperlink" xfId="8177" builtinId="9" hidden="1"/>
    <cellStyle name="Followed Hyperlink" xfId="8179" builtinId="9" hidden="1"/>
    <cellStyle name="Followed Hyperlink" xfId="8181" builtinId="9" hidden="1"/>
    <cellStyle name="Followed Hyperlink" xfId="8183" builtinId="9" hidden="1"/>
    <cellStyle name="Followed Hyperlink" xfId="8185" builtinId="9" hidden="1"/>
    <cellStyle name="Followed Hyperlink" xfId="8187" builtinId="9" hidden="1"/>
    <cellStyle name="Followed Hyperlink" xfId="8189" builtinId="9" hidden="1"/>
    <cellStyle name="Followed Hyperlink" xfId="8191" builtinId="9" hidden="1"/>
    <cellStyle name="Followed Hyperlink" xfId="8193" builtinId="9" hidden="1"/>
    <cellStyle name="Followed Hyperlink" xfId="8195" builtinId="9" hidden="1"/>
    <cellStyle name="Followed Hyperlink" xfId="8197" builtinId="9" hidden="1"/>
    <cellStyle name="Followed Hyperlink" xfId="8199" builtinId="9" hidden="1"/>
    <cellStyle name="Followed Hyperlink" xfId="8201" builtinId="9" hidden="1"/>
    <cellStyle name="Followed Hyperlink" xfId="8203" builtinId="9" hidden="1"/>
    <cellStyle name="Followed Hyperlink" xfId="8205" builtinId="9" hidden="1"/>
    <cellStyle name="Followed Hyperlink" xfId="8207" builtinId="9" hidden="1"/>
    <cellStyle name="Followed Hyperlink" xfId="8209" builtinId="9" hidden="1"/>
    <cellStyle name="Followed Hyperlink" xfId="8211" builtinId="9" hidden="1"/>
    <cellStyle name="Followed Hyperlink" xfId="8213" builtinId="9" hidden="1"/>
    <cellStyle name="Followed Hyperlink" xfId="8215" builtinId="9" hidden="1"/>
    <cellStyle name="Followed Hyperlink" xfId="8217" builtinId="9" hidden="1"/>
    <cellStyle name="Followed Hyperlink" xfId="8219" builtinId="9" hidden="1"/>
    <cellStyle name="Followed Hyperlink" xfId="8221" builtinId="9" hidden="1"/>
    <cellStyle name="Followed Hyperlink" xfId="8223" builtinId="9" hidden="1"/>
    <cellStyle name="Followed Hyperlink" xfId="8225" builtinId="9" hidden="1"/>
    <cellStyle name="Followed Hyperlink" xfId="8227" builtinId="9" hidden="1"/>
    <cellStyle name="Followed Hyperlink" xfId="8229" builtinId="9" hidden="1"/>
    <cellStyle name="Followed Hyperlink" xfId="8231" builtinId="9" hidden="1"/>
    <cellStyle name="Followed Hyperlink" xfId="8233" builtinId="9" hidden="1"/>
    <cellStyle name="Followed Hyperlink" xfId="8235" builtinId="9" hidden="1"/>
    <cellStyle name="Followed Hyperlink" xfId="8237" builtinId="9" hidden="1"/>
    <cellStyle name="Followed Hyperlink" xfId="8239" builtinId="9" hidden="1"/>
    <cellStyle name="Followed Hyperlink" xfId="8241" builtinId="9" hidden="1"/>
    <cellStyle name="Followed Hyperlink" xfId="8243" builtinId="9" hidden="1"/>
    <cellStyle name="Followed Hyperlink" xfId="8245" builtinId="9" hidden="1"/>
    <cellStyle name="Followed Hyperlink" xfId="8247" builtinId="9" hidden="1"/>
    <cellStyle name="Followed Hyperlink" xfId="8249" builtinId="9" hidden="1"/>
    <cellStyle name="Followed Hyperlink" xfId="8251" builtinId="9" hidden="1"/>
    <cellStyle name="Followed Hyperlink" xfId="8253" builtinId="9" hidden="1"/>
    <cellStyle name="Followed Hyperlink" xfId="8255" builtinId="9" hidden="1"/>
    <cellStyle name="Followed Hyperlink" xfId="8257" builtinId="9" hidden="1"/>
    <cellStyle name="Followed Hyperlink" xfId="8259" builtinId="9" hidden="1"/>
    <cellStyle name="Followed Hyperlink" xfId="8261" builtinId="9" hidden="1"/>
    <cellStyle name="Followed Hyperlink" xfId="8263" builtinId="9" hidden="1"/>
    <cellStyle name="Followed Hyperlink" xfId="8265" builtinId="9" hidden="1"/>
    <cellStyle name="Followed Hyperlink" xfId="8267" builtinId="9" hidden="1"/>
    <cellStyle name="Followed Hyperlink" xfId="8269" builtinId="9" hidden="1"/>
    <cellStyle name="Followed Hyperlink" xfId="8271" builtinId="9" hidden="1"/>
    <cellStyle name="Followed Hyperlink" xfId="8273" builtinId="9" hidden="1"/>
    <cellStyle name="Followed Hyperlink" xfId="8275" builtinId="9" hidden="1"/>
    <cellStyle name="Followed Hyperlink" xfId="8277" builtinId="9" hidden="1"/>
    <cellStyle name="Followed Hyperlink" xfId="8279" builtinId="9" hidden="1"/>
    <cellStyle name="Followed Hyperlink" xfId="8281" builtinId="9" hidden="1"/>
    <cellStyle name="Followed Hyperlink" xfId="8283" builtinId="9" hidden="1"/>
    <cellStyle name="Followed Hyperlink" xfId="8285" builtinId="9" hidden="1"/>
    <cellStyle name="Followed Hyperlink" xfId="8287" builtinId="9" hidden="1"/>
    <cellStyle name="Followed Hyperlink" xfId="8289" builtinId="9" hidden="1"/>
    <cellStyle name="Followed Hyperlink" xfId="8291" builtinId="9" hidden="1"/>
    <cellStyle name="Followed Hyperlink" xfId="8293" builtinId="9" hidden="1"/>
    <cellStyle name="Followed Hyperlink" xfId="8295" builtinId="9" hidden="1"/>
    <cellStyle name="Followed Hyperlink" xfId="8297" builtinId="9" hidden="1"/>
    <cellStyle name="Followed Hyperlink" xfId="8299" builtinId="9" hidden="1"/>
    <cellStyle name="Followed Hyperlink" xfId="8301" builtinId="9" hidden="1"/>
    <cellStyle name="Followed Hyperlink" xfId="8303" builtinId="9" hidden="1"/>
    <cellStyle name="Followed Hyperlink" xfId="8305" builtinId="9" hidden="1"/>
    <cellStyle name="Followed Hyperlink" xfId="8307" builtinId="9" hidden="1"/>
    <cellStyle name="Followed Hyperlink" xfId="8309" builtinId="9" hidden="1"/>
    <cellStyle name="Followed Hyperlink" xfId="8311" builtinId="9" hidden="1"/>
    <cellStyle name="Followed Hyperlink" xfId="8313" builtinId="9" hidden="1"/>
    <cellStyle name="Followed Hyperlink" xfId="8315" builtinId="9" hidden="1"/>
    <cellStyle name="Followed Hyperlink" xfId="8317" builtinId="9" hidden="1"/>
    <cellStyle name="Followed Hyperlink" xfId="8319" builtinId="9" hidden="1"/>
    <cellStyle name="Followed Hyperlink" xfId="8321" builtinId="9" hidden="1"/>
    <cellStyle name="Followed Hyperlink" xfId="8323" builtinId="9" hidden="1"/>
    <cellStyle name="Followed Hyperlink" xfId="8325" builtinId="9" hidden="1"/>
    <cellStyle name="Followed Hyperlink" xfId="8327" builtinId="9" hidden="1"/>
    <cellStyle name="Followed Hyperlink" xfId="8329" builtinId="9" hidden="1"/>
    <cellStyle name="Followed Hyperlink" xfId="8331" builtinId="9" hidden="1"/>
    <cellStyle name="Followed Hyperlink" xfId="8333" builtinId="9" hidden="1"/>
    <cellStyle name="Followed Hyperlink" xfId="8335" builtinId="9" hidden="1"/>
    <cellStyle name="Followed Hyperlink" xfId="8337" builtinId="9" hidden="1"/>
    <cellStyle name="Followed Hyperlink" xfId="8339" builtinId="9" hidden="1"/>
    <cellStyle name="Followed Hyperlink" xfId="8341" builtinId="9" hidden="1"/>
    <cellStyle name="Followed Hyperlink" xfId="8343" builtinId="9" hidden="1"/>
    <cellStyle name="Followed Hyperlink" xfId="8345" builtinId="9" hidden="1"/>
    <cellStyle name="Followed Hyperlink" xfId="8347" builtinId="9" hidden="1"/>
    <cellStyle name="Followed Hyperlink" xfId="8349" builtinId="9" hidden="1"/>
    <cellStyle name="Followed Hyperlink" xfId="8351" builtinId="9" hidden="1"/>
    <cellStyle name="Followed Hyperlink" xfId="8353" builtinId="9" hidden="1"/>
    <cellStyle name="Followed Hyperlink" xfId="8355" builtinId="9" hidden="1"/>
    <cellStyle name="Followed Hyperlink" xfId="8357" builtinId="9" hidden="1"/>
    <cellStyle name="Followed Hyperlink" xfId="8359" builtinId="9" hidden="1"/>
    <cellStyle name="Followed Hyperlink" xfId="8361" builtinId="9" hidden="1"/>
    <cellStyle name="Followed Hyperlink" xfId="8363" builtinId="9" hidden="1"/>
    <cellStyle name="Followed Hyperlink" xfId="8365" builtinId="9" hidden="1"/>
    <cellStyle name="Followed Hyperlink" xfId="8367" builtinId="9" hidden="1"/>
    <cellStyle name="Followed Hyperlink" xfId="8369" builtinId="9" hidden="1"/>
    <cellStyle name="Followed Hyperlink" xfId="8371" builtinId="9" hidden="1"/>
    <cellStyle name="Followed Hyperlink" xfId="8373" builtinId="9" hidden="1"/>
    <cellStyle name="Followed Hyperlink" xfId="8375" builtinId="9" hidden="1"/>
    <cellStyle name="Followed Hyperlink" xfId="8377" builtinId="9" hidden="1"/>
    <cellStyle name="Followed Hyperlink" xfId="8379" builtinId="9" hidden="1"/>
    <cellStyle name="Followed Hyperlink" xfId="8381" builtinId="9" hidden="1"/>
    <cellStyle name="Followed Hyperlink" xfId="8383" builtinId="9" hidden="1"/>
    <cellStyle name="Followed Hyperlink" xfId="8385" builtinId="9" hidden="1"/>
    <cellStyle name="Followed Hyperlink" xfId="8387" builtinId="9" hidden="1"/>
    <cellStyle name="Followed Hyperlink" xfId="8389" builtinId="9" hidden="1"/>
    <cellStyle name="Followed Hyperlink" xfId="8391" builtinId="9" hidden="1"/>
    <cellStyle name="Followed Hyperlink" xfId="8393" builtinId="9" hidden="1"/>
    <cellStyle name="Followed Hyperlink" xfId="8395" builtinId="9" hidden="1"/>
    <cellStyle name="Followed Hyperlink" xfId="8397" builtinId="9" hidden="1"/>
    <cellStyle name="Followed Hyperlink" xfId="8399" builtinId="9" hidden="1"/>
    <cellStyle name="Followed Hyperlink" xfId="8401" builtinId="9" hidden="1"/>
    <cellStyle name="Followed Hyperlink" xfId="8403" builtinId="9" hidden="1"/>
    <cellStyle name="Followed Hyperlink" xfId="8405" builtinId="9" hidden="1"/>
    <cellStyle name="Followed Hyperlink" xfId="8407" builtinId="9" hidden="1"/>
    <cellStyle name="Followed Hyperlink" xfId="8409" builtinId="9" hidden="1"/>
    <cellStyle name="Followed Hyperlink" xfId="8411" builtinId="9" hidden="1"/>
    <cellStyle name="Followed Hyperlink" xfId="8413" builtinId="9" hidden="1"/>
    <cellStyle name="Followed Hyperlink" xfId="8415" builtinId="9" hidden="1"/>
    <cellStyle name="Followed Hyperlink" xfId="8417" builtinId="9" hidden="1"/>
    <cellStyle name="Followed Hyperlink" xfId="8419" builtinId="9" hidden="1"/>
    <cellStyle name="Followed Hyperlink" xfId="8421" builtinId="9" hidden="1"/>
    <cellStyle name="Followed Hyperlink" xfId="8423" builtinId="9" hidden="1"/>
    <cellStyle name="Followed Hyperlink" xfId="8425" builtinId="9" hidden="1"/>
    <cellStyle name="Followed Hyperlink" xfId="8427" builtinId="9" hidden="1"/>
    <cellStyle name="Followed Hyperlink" xfId="8429" builtinId="9" hidden="1"/>
    <cellStyle name="Followed Hyperlink" xfId="8431" builtinId="9" hidden="1"/>
    <cellStyle name="Followed Hyperlink" xfId="8433" builtinId="9" hidden="1"/>
    <cellStyle name="Followed Hyperlink" xfId="8435" builtinId="9" hidden="1"/>
    <cellStyle name="Followed Hyperlink" xfId="8437" builtinId="9" hidden="1"/>
    <cellStyle name="Followed Hyperlink" xfId="8439" builtinId="9" hidden="1"/>
    <cellStyle name="Followed Hyperlink" xfId="8441" builtinId="9" hidden="1"/>
    <cellStyle name="Followed Hyperlink" xfId="8443" builtinId="9" hidden="1"/>
    <cellStyle name="Followed Hyperlink" xfId="8445" builtinId="9" hidden="1"/>
    <cellStyle name="Followed Hyperlink" xfId="8447" builtinId="9" hidden="1"/>
    <cellStyle name="Followed Hyperlink" xfId="8449" builtinId="9" hidden="1"/>
    <cellStyle name="Followed Hyperlink" xfId="8451" builtinId="9" hidden="1"/>
    <cellStyle name="Followed Hyperlink" xfId="8453" builtinId="9" hidden="1"/>
    <cellStyle name="Followed Hyperlink" xfId="8455" builtinId="9" hidden="1"/>
    <cellStyle name="Followed Hyperlink" xfId="8457" builtinId="9" hidden="1"/>
    <cellStyle name="Followed Hyperlink" xfId="8459" builtinId="9" hidden="1"/>
    <cellStyle name="Followed Hyperlink" xfId="8461" builtinId="9" hidden="1"/>
    <cellStyle name="Followed Hyperlink" xfId="8463" builtinId="9" hidden="1"/>
    <cellStyle name="Followed Hyperlink" xfId="8465" builtinId="9" hidden="1"/>
    <cellStyle name="Followed Hyperlink" xfId="8467" builtinId="9" hidden="1"/>
    <cellStyle name="Followed Hyperlink" xfId="8469" builtinId="9" hidden="1"/>
    <cellStyle name="Followed Hyperlink" xfId="8471" builtinId="9" hidden="1"/>
    <cellStyle name="Followed Hyperlink" xfId="8473" builtinId="9" hidden="1"/>
    <cellStyle name="Followed Hyperlink" xfId="8475" builtinId="9" hidden="1"/>
    <cellStyle name="Followed Hyperlink" xfId="8477" builtinId="9" hidden="1"/>
    <cellStyle name="Followed Hyperlink" xfId="8479" builtinId="9" hidden="1"/>
    <cellStyle name="Followed Hyperlink" xfId="8481" builtinId="9" hidden="1"/>
    <cellStyle name="Followed Hyperlink" xfId="8483" builtinId="9" hidden="1"/>
    <cellStyle name="Followed Hyperlink" xfId="8485" builtinId="9" hidden="1"/>
    <cellStyle name="Followed Hyperlink" xfId="8487" builtinId="9" hidden="1"/>
    <cellStyle name="Followed Hyperlink" xfId="8489" builtinId="9" hidden="1"/>
    <cellStyle name="Followed Hyperlink" xfId="8491" builtinId="9" hidden="1"/>
    <cellStyle name="Followed Hyperlink" xfId="8493" builtinId="9" hidden="1"/>
    <cellStyle name="Followed Hyperlink" xfId="8495" builtinId="9" hidden="1"/>
    <cellStyle name="Followed Hyperlink" xfId="8497" builtinId="9" hidden="1"/>
    <cellStyle name="Followed Hyperlink" xfId="8499" builtinId="9" hidden="1"/>
    <cellStyle name="Followed Hyperlink" xfId="8501" builtinId="9" hidden="1"/>
    <cellStyle name="Followed Hyperlink" xfId="8503" builtinId="9" hidden="1"/>
    <cellStyle name="Followed Hyperlink" xfId="8505" builtinId="9" hidden="1"/>
    <cellStyle name="Followed Hyperlink" xfId="8507" builtinId="9" hidden="1"/>
    <cellStyle name="Followed Hyperlink" xfId="8509" builtinId="9" hidden="1"/>
    <cellStyle name="Followed Hyperlink" xfId="8511" builtinId="9" hidden="1"/>
    <cellStyle name="Followed Hyperlink" xfId="8513" builtinId="9" hidden="1"/>
    <cellStyle name="Followed Hyperlink" xfId="8515" builtinId="9" hidden="1"/>
    <cellStyle name="Followed Hyperlink" xfId="8517" builtinId="9" hidden="1"/>
    <cellStyle name="Followed Hyperlink" xfId="8519" builtinId="9" hidden="1"/>
    <cellStyle name="Followed Hyperlink" xfId="8521" builtinId="9" hidden="1"/>
    <cellStyle name="Followed Hyperlink" xfId="8523" builtinId="9" hidden="1"/>
    <cellStyle name="Followed Hyperlink" xfId="8525" builtinId="9" hidden="1"/>
    <cellStyle name="Followed Hyperlink" xfId="8527" builtinId="9" hidden="1"/>
    <cellStyle name="Followed Hyperlink" xfId="8529" builtinId="9" hidden="1"/>
    <cellStyle name="Followed Hyperlink" xfId="8531" builtinId="9" hidden="1"/>
    <cellStyle name="Followed Hyperlink" xfId="8533" builtinId="9" hidden="1"/>
    <cellStyle name="Followed Hyperlink" xfId="8535" builtinId="9" hidden="1"/>
    <cellStyle name="Followed Hyperlink" xfId="8537" builtinId="9" hidden="1"/>
    <cellStyle name="Followed Hyperlink" xfId="8539" builtinId="9" hidden="1"/>
    <cellStyle name="Followed Hyperlink" xfId="8541" builtinId="9" hidden="1"/>
    <cellStyle name="Followed Hyperlink" xfId="8543" builtinId="9" hidden="1"/>
    <cellStyle name="Followed Hyperlink" xfId="8545" builtinId="9" hidden="1"/>
    <cellStyle name="Followed Hyperlink" xfId="8547" builtinId="9" hidden="1"/>
    <cellStyle name="Followed Hyperlink" xfId="8549" builtinId="9" hidden="1"/>
    <cellStyle name="Followed Hyperlink" xfId="8551" builtinId="9" hidden="1"/>
    <cellStyle name="Followed Hyperlink" xfId="8553" builtinId="9" hidden="1"/>
    <cellStyle name="Followed Hyperlink" xfId="8555" builtinId="9" hidden="1"/>
    <cellStyle name="Followed Hyperlink" xfId="8557" builtinId="9" hidden="1"/>
    <cellStyle name="Followed Hyperlink" xfId="8559" builtinId="9" hidden="1"/>
    <cellStyle name="Followed Hyperlink" xfId="8561" builtinId="9" hidden="1"/>
    <cellStyle name="Followed Hyperlink" xfId="8563" builtinId="9" hidden="1"/>
    <cellStyle name="Followed Hyperlink" xfId="8565" builtinId="9" hidden="1"/>
    <cellStyle name="Followed Hyperlink" xfId="8567" builtinId="9" hidden="1"/>
    <cellStyle name="Followed Hyperlink" xfId="8569" builtinId="9" hidden="1"/>
    <cellStyle name="Followed Hyperlink" xfId="8571" builtinId="9" hidden="1"/>
    <cellStyle name="Followed Hyperlink" xfId="8573" builtinId="9" hidden="1"/>
    <cellStyle name="Followed Hyperlink" xfId="8575" builtinId="9" hidden="1"/>
    <cellStyle name="Followed Hyperlink" xfId="8577" builtinId="9" hidden="1"/>
    <cellStyle name="Followed Hyperlink" xfId="8579" builtinId="9" hidden="1"/>
    <cellStyle name="Followed Hyperlink" xfId="8581" builtinId="9" hidden="1"/>
    <cellStyle name="Followed Hyperlink" xfId="8583" builtinId="9" hidden="1"/>
    <cellStyle name="Followed Hyperlink" xfId="8585" builtinId="9" hidden="1"/>
    <cellStyle name="Followed Hyperlink" xfId="8587" builtinId="9" hidden="1"/>
    <cellStyle name="Followed Hyperlink" xfId="8589" builtinId="9" hidden="1"/>
    <cellStyle name="Followed Hyperlink" xfId="8591" builtinId="9" hidden="1"/>
    <cellStyle name="Followed Hyperlink" xfId="8593" builtinId="9" hidden="1"/>
    <cellStyle name="Followed Hyperlink" xfId="8595" builtinId="9" hidden="1"/>
    <cellStyle name="Followed Hyperlink" xfId="8597" builtinId="9" hidden="1"/>
    <cellStyle name="Followed Hyperlink" xfId="8599" builtinId="9" hidden="1"/>
    <cellStyle name="Followed Hyperlink" xfId="8601" builtinId="9" hidden="1"/>
    <cellStyle name="Followed Hyperlink" xfId="8603" builtinId="9" hidden="1"/>
    <cellStyle name="Followed Hyperlink" xfId="8605" builtinId="9" hidden="1"/>
    <cellStyle name="Followed Hyperlink" xfId="8607" builtinId="9" hidden="1"/>
    <cellStyle name="Followed Hyperlink" xfId="8609" builtinId="9" hidden="1"/>
    <cellStyle name="Followed Hyperlink" xfId="8611" builtinId="9" hidden="1"/>
    <cellStyle name="Followed Hyperlink" xfId="8613" builtinId="9" hidden="1"/>
    <cellStyle name="Followed Hyperlink" xfId="8615" builtinId="9" hidden="1"/>
    <cellStyle name="Followed Hyperlink" xfId="8617" builtinId="9" hidden="1"/>
    <cellStyle name="Followed Hyperlink" xfId="8619" builtinId="9" hidden="1"/>
    <cellStyle name="Followed Hyperlink" xfId="8621" builtinId="9" hidden="1"/>
    <cellStyle name="Followed Hyperlink" xfId="8623" builtinId="9" hidden="1"/>
    <cellStyle name="Followed Hyperlink" xfId="8625" builtinId="9" hidden="1"/>
    <cellStyle name="Followed Hyperlink" xfId="8627" builtinId="9" hidden="1"/>
    <cellStyle name="Followed Hyperlink" xfId="8629" builtinId="9" hidden="1"/>
    <cellStyle name="Followed Hyperlink" xfId="8631" builtinId="9" hidden="1"/>
    <cellStyle name="Followed Hyperlink" xfId="8633" builtinId="9" hidden="1"/>
    <cellStyle name="Followed Hyperlink" xfId="8635" builtinId="9" hidden="1"/>
    <cellStyle name="Followed Hyperlink" xfId="8637" builtinId="9" hidden="1"/>
    <cellStyle name="Followed Hyperlink" xfId="8639" builtinId="9" hidden="1"/>
    <cellStyle name="Followed Hyperlink" xfId="8641" builtinId="9" hidden="1"/>
    <cellStyle name="Followed Hyperlink" xfId="8643" builtinId="9" hidden="1"/>
    <cellStyle name="Followed Hyperlink" xfId="8645" builtinId="9" hidden="1"/>
    <cellStyle name="Followed Hyperlink" xfId="8647" builtinId="9" hidden="1"/>
    <cellStyle name="Followed Hyperlink" xfId="8649" builtinId="9" hidden="1"/>
    <cellStyle name="Followed Hyperlink" xfId="8651" builtinId="9" hidden="1"/>
    <cellStyle name="Followed Hyperlink" xfId="8653" builtinId="9" hidden="1"/>
    <cellStyle name="Followed Hyperlink" xfId="8655" builtinId="9" hidden="1"/>
    <cellStyle name="Followed Hyperlink" xfId="8657" builtinId="9" hidden="1"/>
    <cellStyle name="Followed Hyperlink" xfId="8659" builtinId="9" hidden="1"/>
    <cellStyle name="Followed Hyperlink" xfId="8661" builtinId="9" hidden="1"/>
    <cellStyle name="Followed Hyperlink" xfId="8663" builtinId="9" hidden="1"/>
    <cellStyle name="Followed Hyperlink" xfId="8665" builtinId="9" hidden="1"/>
    <cellStyle name="Followed Hyperlink" xfId="8667" builtinId="9" hidden="1"/>
    <cellStyle name="Followed Hyperlink" xfId="8669" builtinId="9" hidden="1"/>
    <cellStyle name="Followed Hyperlink" xfId="8671" builtinId="9" hidden="1"/>
    <cellStyle name="Followed Hyperlink" xfId="8673" builtinId="9" hidden="1"/>
    <cellStyle name="Followed Hyperlink" xfId="8675" builtinId="9" hidden="1"/>
    <cellStyle name="Followed Hyperlink" xfId="8677" builtinId="9" hidden="1"/>
    <cellStyle name="Followed Hyperlink" xfId="8679" builtinId="9" hidden="1"/>
    <cellStyle name="Followed Hyperlink" xfId="8681" builtinId="9" hidden="1"/>
    <cellStyle name="Followed Hyperlink" xfId="8683" builtinId="9" hidden="1"/>
    <cellStyle name="Followed Hyperlink" xfId="8685" builtinId="9" hidden="1"/>
    <cellStyle name="Followed Hyperlink" xfId="8687" builtinId="9" hidden="1"/>
    <cellStyle name="Followed Hyperlink" xfId="8689" builtinId="9" hidden="1"/>
    <cellStyle name="Followed Hyperlink" xfId="8691" builtinId="9" hidden="1"/>
    <cellStyle name="Followed Hyperlink" xfId="8693" builtinId="9" hidden="1"/>
    <cellStyle name="Followed Hyperlink" xfId="8695" builtinId="9" hidden="1"/>
    <cellStyle name="Followed Hyperlink" xfId="8697" builtinId="9" hidden="1"/>
    <cellStyle name="Followed Hyperlink" xfId="8699" builtinId="9" hidden="1"/>
    <cellStyle name="Followed Hyperlink" xfId="8701" builtinId="9" hidden="1"/>
    <cellStyle name="Followed Hyperlink" xfId="8703" builtinId="9" hidden="1"/>
    <cellStyle name="Followed Hyperlink" xfId="8705" builtinId="9" hidden="1"/>
    <cellStyle name="Followed Hyperlink" xfId="8707" builtinId="9" hidden="1"/>
    <cellStyle name="Followed Hyperlink" xfId="8709" builtinId="9" hidden="1"/>
    <cellStyle name="Followed Hyperlink" xfId="8711" builtinId="9" hidden="1"/>
    <cellStyle name="Followed Hyperlink" xfId="8713" builtinId="9" hidden="1"/>
    <cellStyle name="Followed Hyperlink" xfId="8715" builtinId="9" hidden="1"/>
    <cellStyle name="Followed Hyperlink" xfId="8717" builtinId="9" hidden="1"/>
    <cellStyle name="Followed Hyperlink" xfId="8719" builtinId="9" hidden="1"/>
    <cellStyle name="Followed Hyperlink" xfId="8721" builtinId="9" hidden="1"/>
    <cellStyle name="Followed Hyperlink" xfId="8723" builtinId="9" hidden="1"/>
    <cellStyle name="Followed Hyperlink" xfId="8725" builtinId="9" hidden="1"/>
    <cellStyle name="Followed Hyperlink" xfId="8727" builtinId="9" hidden="1"/>
    <cellStyle name="Followed Hyperlink" xfId="8729" builtinId="9" hidden="1"/>
    <cellStyle name="Followed Hyperlink" xfId="8731" builtinId="9" hidden="1"/>
    <cellStyle name="Followed Hyperlink" xfId="8733" builtinId="9" hidden="1"/>
    <cellStyle name="Followed Hyperlink" xfId="8735" builtinId="9" hidden="1"/>
    <cellStyle name="Followed Hyperlink" xfId="8737" builtinId="9" hidden="1"/>
    <cellStyle name="Followed Hyperlink" xfId="8739" builtinId="9" hidden="1"/>
    <cellStyle name="Followed Hyperlink" xfId="8741" builtinId="9" hidden="1"/>
    <cellStyle name="Followed Hyperlink" xfId="8743" builtinId="9" hidden="1"/>
    <cellStyle name="Followed Hyperlink" xfId="8745" builtinId="9" hidden="1"/>
    <cellStyle name="Followed Hyperlink" xfId="8747" builtinId="9" hidden="1"/>
    <cellStyle name="Followed Hyperlink" xfId="8749" builtinId="9" hidden="1"/>
    <cellStyle name="Followed Hyperlink" xfId="8751" builtinId="9" hidden="1"/>
    <cellStyle name="Followed Hyperlink" xfId="8753" builtinId="9" hidden="1"/>
    <cellStyle name="Followed Hyperlink" xfId="8755" builtinId="9" hidden="1"/>
    <cellStyle name="Followed Hyperlink" xfId="8757" builtinId="9" hidden="1"/>
    <cellStyle name="Followed Hyperlink" xfId="8759" builtinId="9" hidden="1"/>
    <cellStyle name="Followed Hyperlink" xfId="8761" builtinId="9" hidden="1"/>
    <cellStyle name="Followed Hyperlink" xfId="8763" builtinId="9" hidden="1"/>
    <cellStyle name="Followed Hyperlink" xfId="8765" builtinId="9" hidden="1"/>
    <cellStyle name="Followed Hyperlink" xfId="8767" builtinId="9" hidden="1"/>
    <cellStyle name="Followed Hyperlink" xfId="8769" builtinId="9" hidden="1"/>
    <cellStyle name="Followed Hyperlink" xfId="8771" builtinId="9" hidden="1"/>
    <cellStyle name="Followed Hyperlink" xfId="8773" builtinId="9" hidden="1"/>
    <cellStyle name="Followed Hyperlink" xfId="8775" builtinId="9" hidden="1"/>
    <cellStyle name="Followed Hyperlink" xfId="8777" builtinId="9" hidden="1"/>
    <cellStyle name="Followed Hyperlink" xfId="8779" builtinId="9" hidden="1"/>
    <cellStyle name="Followed Hyperlink" xfId="8781" builtinId="9" hidden="1"/>
    <cellStyle name="Followed Hyperlink" xfId="8783" builtinId="9" hidden="1"/>
    <cellStyle name="Followed Hyperlink" xfId="8785" builtinId="9" hidden="1"/>
    <cellStyle name="Followed Hyperlink" xfId="8787" builtinId="9" hidden="1"/>
    <cellStyle name="Followed Hyperlink" xfId="8789" builtinId="9" hidden="1"/>
    <cellStyle name="Followed Hyperlink" xfId="8791" builtinId="9" hidden="1"/>
    <cellStyle name="Followed Hyperlink" xfId="8793" builtinId="9" hidden="1"/>
    <cellStyle name="Followed Hyperlink" xfId="8795" builtinId="9" hidden="1"/>
    <cellStyle name="Followed Hyperlink" xfId="8797" builtinId="9" hidden="1"/>
    <cellStyle name="Followed Hyperlink" xfId="8799" builtinId="9" hidden="1"/>
    <cellStyle name="Followed Hyperlink" xfId="8801" builtinId="9" hidden="1"/>
    <cellStyle name="Followed Hyperlink" xfId="8803" builtinId="9" hidden="1"/>
    <cellStyle name="Followed Hyperlink" xfId="8805" builtinId="9" hidden="1"/>
    <cellStyle name="Followed Hyperlink" xfId="8807" builtinId="9" hidden="1"/>
    <cellStyle name="Followed Hyperlink" xfId="8809" builtinId="9" hidden="1"/>
    <cellStyle name="Followed Hyperlink" xfId="8811" builtinId="9" hidden="1"/>
    <cellStyle name="Followed Hyperlink" xfId="8813" builtinId="9" hidden="1"/>
    <cellStyle name="Followed Hyperlink" xfId="8815" builtinId="9" hidden="1"/>
    <cellStyle name="Followed Hyperlink" xfId="8817" builtinId="9" hidden="1"/>
    <cellStyle name="Followed Hyperlink" xfId="8819" builtinId="9" hidden="1"/>
    <cellStyle name="Followed Hyperlink" xfId="8821" builtinId="9" hidden="1"/>
    <cellStyle name="Followed Hyperlink" xfId="8823" builtinId="9" hidden="1"/>
    <cellStyle name="Followed Hyperlink" xfId="8825" builtinId="9" hidden="1"/>
    <cellStyle name="Followed Hyperlink" xfId="8827" builtinId="9" hidden="1"/>
    <cellStyle name="Followed Hyperlink" xfId="8829" builtinId="9" hidden="1"/>
    <cellStyle name="Followed Hyperlink" xfId="8831" builtinId="9" hidden="1"/>
    <cellStyle name="Followed Hyperlink" xfId="8833" builtinId="9" hidden="1"/>
    <cellStyle name="Followed Hyperlink" xfId="8835" builtinId="9" hidden="1"/>
    <cellStyle name="Followed Hyperlink" xfId="8837" builtinId="9" hidden="1"/>
    <cellStyle name="Followed Hyperlink" xfId="8839" builtinId="9" hidden="1"/>
    <cellStyle name="Followed Hyperlink" xfId="8841" builtinId="9" hidden="1"/>
    <cellStyle name="Followed Hyperlink" xfId="8843" builtinId="9" hidden="1"/>
    <cellStyle name="Followed Hyperlink" xfId="8845" builtinId="9" hidden="1"/>
    <cellStyle name="Followed Hyperlink" xfId="8847" builtinId="9" hidden="1"/>
    <cellStyle name="Followed Hyperlink" xfId="8849" builtinId="9" hidden="1"/>
    <cellStyle name="Followed Hyperlink" xfId="8851" builtinId="9" hidden="1"/>
    <cellStyle name="Followed Hyperlink" xfId="8853" builtinId="9" hidden="1"/>
    <cellStyle name="Followed Hyperlink" xfId="8855" builtinId="9" hidden="1"/>
    <cellStyle name="Followed Hyperlink" xfId="8857" builtinId="9" hidden="1"/>
    <cellStyle name="Followed Hyperlink" xfId="8859" builtinId="9" hidden="1"/>
    <cellStyle name="Followed Hyperlink" xfId="8861" builtinId="9" hidden="1"/>
    <cellStyle name="Followed Hyperlink" xfId="8863" builtinId="9" hidden="1"/>
    <cellStyle name="Followed Hyperlink" xfId="8865" builtinId="9" hidden="1"/>
    <cellStyle name="Followed Hyperlink" xfId="8867" builtinId="9" hidden="1"/>
    <cellStyle name="Followed Hyperlink" xfId="8869" builtinId="9" hidden="1"/>
    <cellStyle name="Followed Hyperlink" xfId="8871" builtinId="9" hidden="1"/>
    <cellStyle name="Followed Hyperlink" xfId="8873" builtinId="9" hidden="1"/>
    <cellStyle name="Followed Hyperlink" xfId="8875" builtinId="9" hidden="1"/>
    <cellStyle name="Followed Hyperlink" xfId="8877" builtinId="9" hidden="1"/>
    <cellStyle name="Followed Hyperlink" xfId="8879" builtinId="9" hidden="1"/>
    <cellStyle name="Followed Hyperlink" xfId="8881" builtinId="9" hidden="1"/>
    <cellStyle name="Followed Hyperlink" xfId="8883" builtinId="9" hidden="1"/>
    <cellStyle name="Followed Hyperlink" xfId="8885" builtinId="9" hidden="1"/>
    <cellStyle name="Followed Hyperlink" xfId="8887" builtinId="9" hidden="1"/>
    <cellStyle name="Followed Hyperlink" xfId="8889" builtinId="9" hidden="1"/>
    <cellStyle name="Followed Hyperlink" xfId="8891" builtinId="9" hidden="1"/>
    <cellStyle name="Followed Hyperlink" xfId="8893" builtinId="9" hidden="1"/>
    <cellStyle name="Followed Hyperlink" xfId="8895" builtinId="9" hidden="1"/>
    <cellStyle name="Followed Hyperlink" xfId="8897" builtinId="9" hidden="1"/>
    <cellStyle name="Followed Hyperlink" xfId="8899" builtinId="9" hidden="1"/>
    <cellStyle name="Followed Hyperlink" xfId="8901" builtinId="9" hidden="1"/>
    <cellStyle name="Followed Hyperlink" xfId="8903" builtinId="9" hidden="1"/>
    <cellStyle name="Followed Hyperlink" xfId="8905" builtinId="9" hidden="1"/>
    <cellStyle name="Followed Hyperlink" xfId="8907" builtinId="9" hidden="1"/>
    <cellStyle name="Followed Hyperlink" xfId="8909" builtinId="9" hidden="1"/>
    <cellStyle name="Followed Hyperlink" xfId="8911" builtinId="9" hidden="1"/>
    <cellStyle name="Followed Hyperlink" xfId="8913" builtinId="9" hidden="1"/>
    <cellStyle name="Followed Hyperlink" xfId="8915" builtinId="9" hidden="1"/>
    <cellStyle name="Followed Hyperlink" xfId="8917" builtinId="9" hidden="1"/>
    <cellStyle name="Followed Hyperlink" xfId="8919" builtinId="9" hidden="1"/>
    <cellStyle name="Followed Hyperlink" xfId="8921" builtinId="9" hidden="1"/>
    <cellStyle name="Followed Hyperlink" xfId="8923" builtinId="9" hidden="1"/>
    <cellStyle name="Followed Hyperlink" xfId="8925" builtinId="9" hidden="1"/>
    <cellStyle name="Followed Hyperlink" xfId="8927" builtinId="9" hidden="1"/>
    <cellStyle name="Followed Hyperlink" xfId="8929" builtinId="9" hidden="1"/>
    <cellStyle name="Followed Hyperlink" xfId="8931" builtinId="9" hidden="1"/>
    <cellStyle name="Followed Hyperlink" xfId="8933" builtinId="9" hidden="1"/>
    <cellStyle name="Followed Hyperlink" xfId="8935" builtinId="9" hidden="1"/>
    <cellStyle name="Followed Hyperlink" xfId="8937" builtinId="9" hidden="1"/>
    <cellStyle name="Followed Hyperlink" xfId="8939" builtinId="9" hidden="1"/>
    <cellStyle name="Followed Hyperlink" xfId="8941" builtinId="9" hidden="1"/>
    <cellStyle name="Followed Hyperlink" xfId="8943" builtinId="9" hidden="1"/>
    <cellStyle name="Followed Hyperlink" xfId="8945" builtinId="9" hidden="1"/>
    <cellStyle name="Followed Hyperlink" xfId="8947" builtinId="9" hidden="1"/>
    <cellStyle name="Followed Hyperlink" xfId="8949" builtinId="9" hidden="1"/>
    <cellStyle name="Followed Hyperlink" xfId="8951" builtinId="9" hidden="1"/>
    <cellStyle name="Followed Hyperlink" xfId="8953" builtinId="9" hidden="1"/>
    <cellStyle name="Followed Hyperlink" xfId="8955" builtinId="9" hidden="1"/>
    <cellStyle name="Followed Hyperlink" xfId="8957" builtinId="9" hidden="1"/>
    <cellStyle name="Followed Hyperlink" xfId="8959" builtinId="9" hidden="1"/>
    <cellStyle name="Followed Hyperlink" xfId="8961" builtinId="9" hidden="1"/>
    <cellStyle name="Followed Hyperlink" xfId="8963" builtinId="9" hidden="1"/>
    <cellStyle name="Followed Hyperlink" xfId="8965" builtinId="9" hidden="1"/>
    <cellStyle name="Followed Hyperlink" xfId="8967" builtinId="9" hidden="1"/>
    <cellStyle name="Followed Hyperlink" xfId="8969" builtinId="9" hidden="1"/>
    <cellStyle name="Followed Hyperlink" xfId="8971" builtinId="9" hidden="1"/>
    <cellStyle name="Followed Hyperlink" xfId="8973" builtinId="9" hidden="1"/>
    <cellStyle name="Followed Hyperlink" xfId="8975" builtinId="9" hidden="1"/>
    <cellStyle name="Followed Hyperlink" xfId="8977" builtinId="9" hidden="1"/>
    <cellStyle name="Followed Hyperlink" xfId="8979" builtinId="9" hidden="1"/>
    <cellStyle name="Followed Hyperlink" xfId="8981" builtinId="9" hidden="1"/>
    <cellStyle name="Followed Hyperlink" xfId="8983" builtinId="9" hidden="1"/>
    <cellStyle name="Followed Hyperlink" xfId="8985" builtinId="9" hidden="1"/>
    <cellStyle name="Followed Hyperlink" xfId="8987" builtinId="9" hidden="1"/>
    <cellStyle name="Followed Hyperlink" xfId="8989" builtinId="9" hidden="1"/>
    <cellStyle name="Followed Hyperlink" xfId="8991" builtinId="9" hidden="1"/>
    <cellStyle name="Followed Hyperlink" xfId="8993" builtinId="9" hidden="1"/>
    <cellStyle name="Followed Hyperlink" xfId="8995" builtinId="9" hidden="1"/>
    <cellStyle name="Followed Hyperlink" xfId="8997" builtinId="9" hidden="1"/>
    <cellStyle name="Followed Hyperlink" xfId="8999" builtinId="9" hidden="1"/>
    <cellStyle name="Followed Hyperlink" xfId="9001" builtinId="9" hidden="1"/>
    <cellStyle name="Followed Hyperlink" xfId="9003" builtinId="9" hidden="1"/>
    <cellStyle name="Followed Hyperlink" xfId="9005" builtinId="9" hidden="1"/>
    <cellStyle name="Followed Hyperlink" xfId="9007" builtinId="9" hidden="1"/>
    <cellStyle name="Followed Hyperlink" xfId="9009" builtinId="9" hidden="1"/>
    <cellStyle name="Followed Hyperlink" xfId="9011" builtinId="9" hidden="1"/>
    <cellStyle name="Followed Hyperlink" xfId="9013" builtinId="9" hidden="1"/>
    <cellStyle name="Followed Hyperlink" xfId="9015" builtinId="9" hidden="1"/>
    <cellStyle name="Followed Hyperlink" xfId="9017" builtinId="9" hidden="1"/>
    <cellStyle name="Followed Hyperlink" xfId="9019" builtinId="9" hidden="1"/>
    <cellStyle name="Followed Hyperlink" xfId="9021" builtinId="9" hidden="1"/>
    <cellStyle name="Followed Hyperlink" xfId="9023" builtinId="9" hidden="1"/>
    <cellStyle name="Followed Hyperlink" xfId="9025" builtinId="9" hidden="1"/>
    <cellStyle name="Followed Hyperlink" xfId="9027" builtinId="9" hidden="1"/>
    <cellStyle name="Followed Hyperlink" xfId="9029" builtinId="9" hidden="1"/>
    <cellStyle name="Followed Hyperlink" xfId="9031" builtinId="9" hidden="1"/>
    <cellStyle name="Followed Hyperlink" xfId="9033" builtinId="9" hidden="1"/>
    <cellStyle name="Followed Hyperlink" xfId="9035" builtinId="9" hidden="1"/>
    <cellStyle name="Followed Hyperlink" xfId="9037" builtinId="9" hidden="1"/>
    <cellStyle name="Followed Hyperlink" xfId="9039" builtinId="9" hidden="1"/>
    <cellStyle name="Followed Hyperlink" xfId="9041" builtinId="9" hidden="1"/>
    <cellStyle name="Followed Hyperlink" xfId="9043" builtinId="9" hidden="1"/>
    <cellStyle name="Followed Hyperlink" xfId="9045" builtinId="9" hidden="1"/>
    <cellStyle name="Followed Hyperlink" xfId="9047" builtinId="9" hidden="1"/>
    <cellStyle name="Followed Hyperlink" xfId="9049" builtinId="9" hidden="1"/>
    <cellStyle name="Followed Hyperlink" xfId="9051" builtinId="9" hidden="1"/>
    <cellStyle name="Followed Hyperlink" xfId="9053" builtinId="9" hidden="1"/>
    <cellStyle name="Followed Hyperlink" xfId="9055" builtinId="9" hidden="1"/>
    <cellStyle name="Followed Hyperlink" xfId="9057" builtinId="9" hidden="1"/>
    <cellStyle name="Followed Hyperlink" xfId="9059" builtinId="9" hidden="1"/>
    <cellStyle name="Followed Hyperlink" xfId="9061" builtinId="9" hidden="1"/>
    <cellStyle name="Followed Hyperlink" xfId="9063" builtinId="9" hidden="1"/>
    <cellStyle name="Followed Hyperlink" xfId="9065" builtinId="9" hidden="1"/>
    <cellStyle name="Followed Hyperlink" xfId="9067" builtinId="9" hidden="1"/>
    <cellStyle name="Followed Hyperlink" xfId="9069" builtinId="9" hidden="1"/>
    <cellStyle name="Followed Hyperlink" xfId="9071" builtinId="9" hidden="1"/>
    <cellStyle name="Followed Hyperlink" xfId="9073" builtinId="9" hidden="1"/>
    <cellStyle name="Followed Hyperlink" xfId="9075" builtinId="9" hidden="1"/>
    <cellStyle name="Followed Hyperlink" xfId="9077" builtinId="9" hidden="1"/>
    <cellStyle name="Followed Hyperlink" xfId="9079" builtinId="9" hidden="1"/>
    <cellStyle name="Followed Hyperlink" xfId="9081" builtinId="9" hidden="1"/>
    <cellStyle name="Followed Hyperlink" xfId="9083" builtinId="9" hidden="1"/>
    <cellStyle name="Followed Hyperlink" xfId="9085" builtinId="9" hidden="1"/>
    <cellStyle name="Followed Hyperlink" xfId="9087" builtinId="9" hidden="1"/>
    <cellStyle name="Followed Hyperlink" xfId="9089" builtinId="9" hidden="1"/>
    <cellStyle name="Followed Hyperlink" xfId="9091" builtinId="9" hidden="1"/>
    <cellStyle name="Followed Hyperlink" xfId="9093" builtinId="9" hidden="1"/>
    <cellStyle name="Followed Hyperlink" xfId="9095" builtinId="9" hidden="1"/>
    <cellStyle name="Followed Hyperlink" xfId="9097" builtinId="9" hidden="1"/>
    <cellStyle name="Followed Hyperlink" xfId="9099" builtinId="9" hidden="1"/>
    <cellStyle name="Followed Hyperlink" xfId="9101" builtinId="9" hidden="1"/>
    <cellStyle name="Followed Hyperlink" xfId="9103" builtinId="9" hidden="1"/>
    <cellStyle name="Followed Hyperlink" xfId="9105" builtinId="9" hidden="1"/>
    <cellStyle name="Followed Hyperlink" xfId="9107" builtinId="9" hidden="1"/>
    <cellStyle name="Followed Hyperlink" xfId="9109" builtinId="9" hidden="1"/>
    <cellStyle name="Followed Hyperlink" xfId="9111" builtinId="9" hidden="1"/>
    <cellStyle name="Followed Hyperlink" xfId="9113" builtinId="9" hidden="1"/>
    <cellStyle name="Followed Hyperlink" xfId="9115" builtinId="9" hidden="1"/>
    <cellStyle name="Followed Hyperlink" xfId="9117" builtinId="9" hidden="1"/>
    <cellStyle name="Followed Hyperlink" xfId="9119" builtinId="9" hidden="1"/>
    <cellStyle name="Followed Hyperlink" xfId="9121" builtinId="9" hidden="1"/>
    <cellStyle name="Followed Hyperlink" xfId="9123" builtinId="9" hidden="1"/>
    <cellStyle name="Followed Hyperlink" xfId="9125" builtinId="9" hidden="1"/>
    <cellStyle name="Followed Hyperlink" xfId="9127" builtinId="9" hidden="1"/>
    <cellStyle name="Followed Hyperlink" xfId="9129" builtinId="9" hidden="1"/>
    <cellStyle name="Followed Hyperlink" xfId="9131" builtinId="9" hidden="1"/>
    <cellStyle name="Followed Hyperlink" xfId="9133" builtinId="9" hidden="1"/>
    <cellStyle name="Followed Hyperlink" xfId="9135" builtinId="9" hidden="1"/>
    <cellStyle name="Followed Hyperlink" xfId="9137" builtinId="9" hidden="1"/>
    <cellStyle name="Followed Hyperlink" xfId="9139" builtinId="9" hidden="1"/>
    <cellStyle name="Followed Hyperlink" xfId="9141" builtinId="9" hidden="1"/>
    <cellStyle name="Followed Hyperlink" xfId="9143" builtinId="9" hidden="1"/>
    <cellStyle name="Followed Hyperlink" xfId="9145" builtinId="9" hidden="1"/>
    <cellStyle name="Followed Hyperlink" xfId="9147" builtinId="9" hidden="1"/>
    <cellStyle name="Followed Hyperlink" xfId="9149" builtinId="9" hidden="1"/>
    <cellStyle name="Followed Hyperlink" xfId="9151" builtinId="9" hidden="1"/>
    <cellStyle name="Followed Hyperlink" xfId="9153" builtinId="9" hidden="1"/>
    <cellStyle name="Followed Hyperlink" xfId="9155" builtinId="9" hidden="1"/>
    <cellStyle name="Followed Hyperlink" xfId="9157" builtinId="9" hidden="1"/>
    <cellStyle name="Followed Hyperlink" xfId="9159" builtinId="9" hidden="1"/>
    <cellStyle name="Followed Hyperlink" xfId="9161" builtinId="9" hidden="1"/>
    <cellStyle name="Followed Hyperlink" xfId="9163" builtinId="9" hidden="1"/>
    <cellStyle name="Followed Hyperlink" xfId="9165" builtinId="9" hidden="1"/>
    <cellStyle name="Followed Hyperlink" xfId="9167" builtinId="9" hidden="1"/>
    <cellStyle name="Followed Hyperlink" xfId="9169" builtinId="9" hidden="1"/>
    <cellStyle name="Followed Hyperlink" xfId="9171" builtinId="9" hidden="1"/>
    <cellStyle name="Followed Hyperlink" xfId="9173" builtinId="9" hidden="1"/>
    <cellStyle name="Followed Hyperlink" xfId="9175" builtinId="9" hidden="1"/>
    <cellStyle name="Followed Hyperlink" xfId="9177" builtinId="9" hidden="1"/>
    <cellStyle name="Followed Hyperlink" xfId="9179" builtinId="9" hidden="1"/>
    <cellStyle name="Followed Hyperlink" xfId="9181" builtinId="9" hidden="1"/>
    <cellStyle name="Followed Hyperlink" xfId="9183" builtinId="9" hidden="1"/>
    <cellStyle name="Followed Hyperlink" xfId="9185" builtinId="9" hidden="1"/>
    <cellStyle name="Followed Hyperlink" xfId="9187" builtinId="9" hidden="1"/>
    <cellStyle name="Followed Hyperlink" xfId="9189" builtinId="9" hidden="1"/>
    <cellStyle name="Followed Hyperlink" xfId="9191" builtinId="9" hidden="1"/>
    <cellStyle name="Followed Hyperlink" xfId="9193" builtinId="9" hidden="1"/>
    <cellStyle name="Followed Hyperlink" xfId="9195" builtinId="9" hidden="1"/>
    <cellStyle name="Followed Hyperlink" xfId="9197" builtinId="9" hidden="1"/>
    <cellStyle name="Followed Hyperlink" xfId="9199" builtinId="9" hidden="1"/>
    <cellStyle name="Followed Hyperlink" xfId="9201" builtinId="9" hidden="1"/>
    <cellStyle name="Followed Hyperlink" xfId="9203" builtinId="9" hidden="1"/>
    <cellStyle name="Followed Hyperlink" xfId="9205" builtinId="9" hidden="1"/>
    <cellStyle name="Followed Hyperlink" xfId="9207" builtinId="9" hidden="1"/>
    <cellStyle name="Followed Hyperlink" xfId="9209" builtinId="9" hidden="1"/>
    <cellStyle name="Followed Hyperlink" xfId="9211" builtinId="9" hidden="1"/>
    <cellStyle name="Followed Hyperlink" xfId="9213" builtinId="9" hidden="1"/>
    <cellStyle name="Followed Hyperlink" xfId="9215" builtinId="9" hidden="1"/>
    <cellStyle name="Followed Hyperlink" xfId="9217" builtinId="9" hidden="1"/>
    <cellStyle name="Followed Hyperlink" xfId="9219" builtinId="9" hidden="1"/>
    <cellStyle name="Followed Hyperlink" xfId="9221" builtinId="9" hidden="1"/>
    <cellStyle name="Followed Hyperlink" xfId="9223" builtinId="9" hidden="1"/>
    <cellStyle name="Followed Hyperlink" xfId="9225" builtinId="9" hidden="1"/>
    <cellStyle name="Followed Hyperlink" xfId="9227" builtinId="9" hidden="1"/>
    <cellStyle name="Followed Hyperlink" xfId="9229" builtinId="9" hidden="1"/>
    <cellStyle name="Followed Hyperlink" xfId="9231" builtinId="9" hidden="1"/>
    <cellStyle name="Followed Hyperlink" xfId="9233" builtinId="9" hidden="1"/>
    <cellStyle name="Followed Hyperlink" xfId="9235" builtinId="9" hidden="1"/>
    <cellStyle name="Followed Hyperlink" xfId="9237" builtinId="9" hidden="1"/>
    <cellStyle name="Followed Hyperlink" xfId="9239" builtinId="9" hidden="1"/>
    <cellStyle name="Followed Hyperlink" xfId="9241" builtinId="9" hidden="1"/>
    <cellStyle name="Followed Hyperlink" xfId="9243" builtinId="9" hidden="1"/>
    <cellStyle name="Followed Hyperlink" xfId="9245" builtinId="9" hidden="1"/>
    <cellStyle name="Followed Hyperlink" xfId="9247" builtinId="9" hidden="1"/>
    <cellStyle name="Followed Hyperlink" xfId="9249" builtinId="9" hidden="1"/>
    <cellStyle name="Followed Hyperlink" xfId="9251" builtinId="9" hidden="1"/>
    <cellStyle name="Followed Hyperlink" xfId="9253" builtinId="9" hidden="1"/>
    <cellStyle name="Followed Hyperlink" xfId="9255" builtinId="9" hidden="1"/>
    <cellStyle name="Followed Hyperlink" xfId="9257" builtinId="9" hidden="1"/>
    <cellStyle name="Followed Hyperlink" xfId="9259" builtinId="9" hidden="1"/>
    <cellStyle name="Followed Hyperlink" xfId="9261" builtinId="9" hidden="1"/>
    <cellStyle name="Followed Hyperlink" xfId="9263" builtinId="9" hidden="1"/>
    <cellStyle name="Followed Hyperlink" xfId="9265" builtinId="9" hidden="1"/>
    <cellStyle name="Followed Hyperlink" xfId="9267" builtinId="9" hidden="1"/>
    <cellStyle name="Followed Hyperlink" xfId="9269" builtinId="9" hidden="1"/>
    <cellStyle name="Followed Hyperlink" xfId="9271" builtinId="9" hidden="1"/>
    <cellStyle name="Followed Hyperlink" xfId="9273" builtinId="9" hidden="1"/>
    <cellStyle name="Followed Hyperlink" xfId="9275" builtinId="9" hidden="1"/>
    <cellStyle name="Followed Hyperlink" xfId="9277" builtinId="9" hidden="1"/>
    <cellStyle name="Followed Hyperlink" xfId="9279" builtinId="9" hidden="1"/>
    <cellStyle name="Followed Hyperlink" xfId="9281" builtinId="9" hidden="1"/>
    <cellStyle name="Followed Hyperlink" xfId="9283" builtinId="9" hidden="1"/>
    <cellStyle name="Followed Hyperlink" xfId="9285" builtinId="9" hidden="1"/>
    <cellStyle name="Followed Hyperlink" xfId="9287" builtinId="9" hidden="1"/>
    <cellStyle name="Followed Hyperlink" xfId="9289" builtinId="9" hidden="1"/>
    <cellStyle name="Followed Hyperlink" xfId="9291" builtinId="9" hidden="1"/>
    <cellStyle name="Followed Hyperlink" xfId="9293" builtinId="9" hidden="1"/>
    <cellStyle name="Followed Hyperlink" xfId="9295" builtinId="9" hidden="1"/>
    <cellStyle name="Followed Hyperlink" xfId="9297" builtinId="9" hidden="1"/>
    <cellStyle name="Followed Hyperlink" xfId="9299" builtinId="9" hidden="1"/>
    <cellStyle name="Followed Hyperlink" xfId="9301" builtinId="9" hidden="1"/>
    <cellStyle name="Followed Hyperlink" xfId="9303" builtinId="9" hidden="1"/>
    <cellStyle name="Followed Hyperlink" xfId="9305" builtinId="9" hidden="1"/>
    <cellStyle name="Followed Hyperlink" xfId="9307" builtinId="9" hidden="1"/>
    <cellStyle name="Followed Hyperlink" xfId="9309" builtinId="9" hidden="1"/>
    <cellStyle name="Followed Hyperlink" xfId="9311" builtinId="9" hidden="1"/>
    <cellStyle name="Followed Hyperlink" xfId="9313" builtinId="9" hidden="1"/>
    <cellStyle name="Followed Hyperlink" xfId="9315" builtinId="9" hidden="1"/>
    <cellStyle name="Followed Hyperlink" xfId="9317" builtinId="9" hidden="1"/>
    <cellStyle name="Followed Hyperlink" xfId="9319" builtinId="9" hidden="1"/>
    <cellStyle name="Followed Hyperlink" xfId="9321" builtinId="9" hidden="1"/>
    <cellStyle name="Followed Hyperlink" xfId="9323" builtinId="9" hidden="1"/>
    <cellStyle name="Followed Hyperlink" xfId="9325" builtinId="9" hidden="1"/>
    <cellStyle name="Followed Hyperlink" xfId="9327" builtinId="9" hidden="1"/>
    <cellStyle name="Followed Hyperlink" xfId="9329" builtinId="9" hidden="1"/>
    <cellStyle name="Followed Hyperlink" xfId="9331" builtinId="9" hidden="1"/>
    <cellStyle name="Followed Hyperlink" xfId="9333" builtinId="9" hidden="1"/>
    <cellStyle name="Followed Hyperlink" xfId="9335" builtinId="9" hidden="1"/>
    <cellStyle name="Followed Hyperlink" xfId="9337" builtinId="9" hidden="1"/>
    <cellStyle name="Followed Hyperlink" xfId="9339" builtinId="9" hidden="1"/>
    <cellStyle name="Followed Hyperlink" xfId="9341" builtinId="9" hidden="1"/>
    <cellStyle name="Followed Hyperlink" xfId="9343" builtinId="9" hidden="1"/>
    <cellStyle name="Followed Hyperlink" xfId="9345" builtinId="9" hidden="1"/>
    <cellStyle name="Followed Hyperlink" xfId="9347" builtinId="9" hidden="1"/>
    <cellStyle name="Followed Hyperlink" xfId="9349" builtinId="9" hidden="1"/>
    <cellStyle name="Followed Hyperlink" xfId="9351" builtinId="9" hidden="1"/>
    <cellStyle name="Followed Hyperlink" xfId="9353" builtinId="9" hidden="1"/>
    <cellStyle name="Followed Hyperlink" xfId="9355" builtinId="9" hidden="1"/>
    <cellStyle name="Followed Hyperlink" xfId="9357" builtinId="9" hidden="1"/>
    <cellStyle name="Followed Hyperlink" xfId="9359" builtinId="9" hidden="1"/>
    <cellStyle name="Followed Hyperlink" xfId="9361" builtinId="9" hidden="1"/>
    <cellStyle name="Followed Hyperlink" xfId="9363" builtinId="9" hidden="1"/>
    <cellStyle name="Followed Hyperlink" xfId="9365" builtinId="9" hidden="1"/>
    <cellStyle name="Followed Hyperlink" xfId="9367" builtinId="9" hidden="1"/>
    <cellStyle name="Followed Hyperlink" xfId="9369" builtinId="9" hidden="1"/>
    <cellStyle name="Followed Hyperlink" xfId="9371" builtinId="9" hidden="1"/>
    <cellStyle name="Followed Hyperlink" xfId="9373" builtinId="9" hidden="1"/>
    <cellStyle name="Followed Hyperlink" xfId="9375" builtinId="9" hidden="1"/>
    <cellStyle name="Followed Hyperlink" xfId="9377" builtinId="9" hidden="1"/>
    <cellStyle name="Followed Hyperlink" xfId="9379" builtinId="9" hidden="1"/>
    <cellStyle name="Followed Hyperlink" xfId="9381" builtinId="9" hidden="1"/>
    <cellStyle name="Followed Hyperlink" xfId="9383" builtinId="9" hidden="1"/>
    <cellStyle name="Followed Hyperlink" xfId="9385" builtinId="9" hidden="1"/>
    <cellStyle name="Followed Hyperlink" xfId="9387" builtinId="9" hidden="1"/>
    <cellStyle name="Followed Hyperlink" xfId="9389" builtinId="9" hidden="1"/>
    <cellStyle name="Followed Hyperlink" xfId="9391" builtinId="9" hidden="1"/>
    <cellStyle name="Followed Hyperlink" xfId="9393" builtinId="9" hidden="1"/>
    <cellStyle name="Followed Hyperlink" xfId="9395" builtinId="9" hidden="1"/>
    <cellStyle name="Followed Hyperlink" xfId="9397" builtinId="9" hidden="1"/>
    <cellStyle name="Followed Hyperlink" xfId="9399" builtinId="9" hidden="1"/>
    <cellStyle name="Followed Hyperlink" xfId="9401" builtinId="9" hidden="1"/>
    <cellStyle name="Followed Hyperlink" xfId="9403" builtinId="9" hidden="1"/>
    <cellStyle name="Followed Hyperlink" xfId="9405" builtinId="9" hidden="1"/>
    <cellStyle name="Followed Hyperlink" xfId="9407" builtinId="9" hidden="1"/>
    <cellStyle name="Followed Hyperlink" xfId="9409" builtinId="9" hidden="1"/>
    <cellStyle name="Followed Hyperlink" xfId="9411" builtinId="9" hidden="1"/>
    <cellStyle name="Followed Hyperlink" xfId="9413" builtinId="9" hidden="1"/>
    <cellStyle name="Followed Hyperlink" xfId="9415" builtinId="9" hidden="1"/>
    <cellStyle name="Followed Hyperlink" xfId="9417" builtinId="9" hidden="1"/>
    <cellStyle name="Followed Hyperlink" xfId="9419" builtinId="9" hidden="1"/>
    <cellStyle name="Followed Hyperlink" xfId="9421" builtinId="9" hidden="1"/>
    <cellStyle name="Followed Hyperlink" xfId="9423" builtinId="9" hidden="1"/>
    <cellStyle name="Followed Hyperlink" xfId="9425" builtinId="9" hidden="1"/>
    <cellStyle name="Followed Hyperlink" xfId="9427" builtinId="9" hidden="1"/>
    <cellStyle name="Followed Hyperlink" xfId="9429" builtinId="9" hidden="1"/>
    <cellStyle name="Followed Hyperlink" xfId="9431" builtinId="9" hidden="1"/>
    <cellStyle name="Followed Hyperlink" xfId="9433" builtinId="9" hidden="1"/>
    <cellStyle name="Followed Hyperlink" xfId="9435" builtinId="9" hidden="1"/>
    <cellStyle name="Followed Hyperlink" xfId="9437" builtinId="9" hidden="1"/>
    <cellStyle name="Followed Hyperlink" xfId="9439" builtinId="9" hidden="1"/>
    <cellStyle name="Followed Hyperlink" xfId="9441" builtinId="9" hidden="1"/>
    <cellStyle name="Followed Hyperlink" xfId="9443" builtinId="9" hidden="1"/>
    <cellStyle name="Followed Hyperlink" xfId="9445" builtinId="9" hidden="1"/>
    <cellStyle name="Followed Hyperlink" xfId="9447" builtinId="9" hidden="1"/>
    <cellStyle name="Followed Hyperlink" xfId="9449" builtinId="9" hidden="1"/>
    <cellStyle name="Followed Hyperlink" xfId="9451" builtinId="9" hidden="1"/>
    <cellStyle name="Followed Hyperlink" xfId="9453" builtinId="9" hidden="1"/>
    <cellStyle name="Followed Hyperlink" xfId="9455" builtinId="9" hidden="1"/>
    <cellStyle name="Followed Hyperlink" xfId="9457" builtinId="9" hidden="1"/>
    <cellStyle name="Followed Hyperlink" xfId="9459" builtinId="9" hidden="1"/>
    <cellStyle name="Followed Hyperlink" xfId="9461" builtinId="9" hidden="1"/>
    <cellStyle name="Followed Hyperlink" xfId="9463" builtinId="9" hidden="1"/>
    <cellStyle name="Followed Hyperlink" xfId="9465" builtinId="9" hidden="1"/>
    <cellStyle name="Followed Hyperlink" xfId="9467" builtinId="9" hidden="1"/>
    <cellStyle name="Followed Hyperlink" xfId="9469" builtinId="9" hidden="1"/>
    <cellStyle name="Followed Hyperlink" xfId="9471" builtinId="9" hidden="1"/>
    <cellStyle name="Followed Hyperlink" xfId="9473" builtinId="9" hidden="1"/>
    <cellStyle name="Followed Hyperlink" xfId="9475" builtinId="9" hidden="1"/>
    <cellStyle name="Followed Hyperlink" xfId="9477" builtinId="9" hidden="1"/>
    <cellStyle name="Followed Hyperlink" xfId="9479" builtinId="9" hidden="1"/>
    <cellStyle name="Followed Hyperlink" xfId="9481" builtinId="9" hidden="1"/>
    <cellStyle name="Followed Hyperlink" xfId="9483" builtinId="9" hidden="1"/>
    <cellStyle name="Followed Hyperlink" xfId="9485" builtinId="9" hidden="1"/>
    <cellStyle name="Followed Hyperlink" xfId="9487" builtinId="9" hidden="1"/>
    <cellStyle name="Followed Hyperlink" xfId="9489" builtinId="9" hidden="1"/>
    <cellStyle name="Followed Hyperlink" xfId="9491" builtinId="9" hidden="1"/>
    <cellStyle name="Followed Hyperlink" xfId="9493" builtinId="9" hidden="1"/>
    <cellStyle name="Followed Hyperlink" xfId="9495" builtinId="9" hidden="1"/>
    <cellStyle name="Followed Hyperlink" xfId="9497" builtinId="9" hidden="1"/>
    <cellStyle name="Followed Hyperlink" xfId="9499" builtinId="9" hidden="1"/>
    <cellStyle name="Followed Hyperlink" xfId="9501" builtinId="9" hidden="1"/>
    <cellStyle name="Followed Hyperlink" xfId="9503" builtinId="9" hidden="1"/>
    <cellStyle name="Followed Hyperlink" xfId="9505" builtinId="9" hidden="1"/>
    <cellStyle name="Followed Hyperlink" xfId="9507" builtinId="9" hidden="1"/>
    <cellStyle name="Followed Hyperlink" xfId="9509" builtinId="9" hidden="1"/>
    <cellStyle name="Followed Hyperlink" xfId="9511" builtinId="9" hidden="1"/>
    <cellStyle name="Followed Hyperlink" xfId="9513" builtinId="9" hidden="1"/>
    <cellStyle name="Followed Hyperlink" xfId="9515" builtinId="9" hidden="1"/>
    <cellStyle name="Followed Hyperlink" xfId="9517" builtinId="9" hidden="1"/>
    <cellStyle name="Followed Hyperlink" xfId="9519" builtinId="9" hidden="1"/>
    <cellStyle name="Followed Hyperlink" xfId="9521" builtinId="9" hidden="1"/>
    <cellStyle name="Followed Hyperlink" xfId="9523" builtinId="9" hidden="1"/>
    <cellStyle name="Followed Hyperlink" xfId="9525" builtinId="9" hidden="1"/>
    <cellStyle name="Followed Hyperlink" xfId="9527" builtinId="9" hidden="1"/>
    <cellStyle name="Followed Hyperlink" xfId="9529" builtinId="9" hidden="1"/>
    <cellStyle name="Followed Hyperlink" xfId="9531" builtinId="9" hidden="1"/>
    <cellStyle name="Followed Hyperlink" xfId="9533" builtinId="9" hidden="1"/>
    <cellStyle name="Followed Hyperlink" xfId="9535" builtinId="9" hidden="1"/>
    <cellStyle name="Followed Hyperlink" xfId="9537" builtinId="9" hidden="1"/>
    <cellStyle name="Followed Hyperlink" xfId="9539" builtinId="9" hidden="1"/>
    <cellStyle name="Followed Hyperlink" xfId="9541" builtinId="9" hidden="1"/>
    <cellStyle name="Followed Hyperlink" xfId="9543" builtinId="9" hidden="1"/>
    <cellStyle name="Followed Hyperlink" xfId="9545" builtinId="9" hidden="1"/>
    <cellStyle name="Followed Hyperlink" xfId="9547" builtinId="9" hidden="1"/>
    <cellStyle name="Followed Hyperlink" xfId="9549" builtinId="9" hidden="1"/>
    <cellStyle name="Followed Hyperlink" xfId="9551" builtinId="9" hidden="1"/>
    <cellStyle name="Followed Hyperlink" xfId="9553" builtinId="9" hidden="1"/>
    <cellStyle name="Followed Hyperlink" xfId="9555" builtinId="9" hidden="1"/>
    <cellStyle name="Followed Hyperlink" xfId="9557" builtinId="9" hidden="1"/>
    <cellStyle name="Followed Hyperlink" xfId="9559" builtinId="9" hidden="1"/>
    <cellStyle name="Followed Hyperlink" xfId="9561" builtinId="9" hidden="1"/>
    <cellStyle name="Followed Hyperlink" xfId="9563" builtinId="9" hidden="1"/>
    <cellStyle name="Followed Hyperlink" xfId="9565" builtinId="9" hidden="1"/>
    <cellStyle name="Followed Hyperlink" xfId="9567" builtinId="9" hidden="1"/>
    <cellStyle name="Followed Hyperlink" xfId="9569" builtinId="9" hidden="1"/>
    <cellStyle name="Followed Hyperlink" xfId="9571" builtinId="9" hidden="1"/>
    <cellStyle name="Followed Hyperlink" xfId="9573" builtinId="9" hidden="1"/>
    <cellStyle name="Followed Hyperlink" xfId="9575" builtinId="9" hidden="1"/>
    <cellStyle name="Followed Hyperlink" xfId="9577" builtinId="9" hidden="1"/>
    <cellStyle name="Followed Hyperlink" xfId="9579" builtinId="9" hidden="1"/>
    <cellStyle name="Followed Hyperlink" xfId="9581" builtinId="9" hidden="1"/>
    <cellStyle name="Followed Hyperlink" xfId="9583" builtinId="9" hidden="1"/>
    <cellStyle name="Followed Hyperlink" xfId="9585" builtinId="9" hidden="1"/>
    <cellStyle name="Followed Hyperlink" xfId="9587" builtinId="9" hidden="1"/>
    <cellStyle name="Followed Hyperlink" xfId="9589" builtinId="9" hidden="1"/>
    <cellStyle name="Followed Hyperlink" xfId="9591" builtinId="9" hidden="1"/>
    <cellStyle name="Followed Hyperlink" xfId="9593" builtinId="9" hidden="1"/>
    <cellStyle name="Followed Hyperlink" xfId="9595" builtinId="9" hidden="1"/>
    <cellStyle name="Followed Hyperlink" xfId="9597" builtinId="9" hidden="1"/>
    <cellStyle name="Followed Hyperlink" xfId="9599" builtinId="9" hidden="1"/>
    <cellStyle name="Followed Hyperlink" xfId="9601" builtinId="9" hidden="1"/>
    <cellStyle name="Followed Hyperlink" xfId="9603" builtinId="9" hidden="1"/>
    <cellStyle name="Followed Hyperlink" xfId="9605" builtinId="9" hidden="1"/>
    <cellStyle name="Followed Hyperlink" xfId="9607" builtinId="9" hidden="1"/>
    <cellStyle name="Followed Hyperlink" xfId="9609" builtinId="9" hidden="1"/>
    <cellStyle name="Followed Hyperlink" xfId="9611" builtinId="9" hidden="1"/>
    <cellStyle name="Followed Hyperlink" xfId="9613" builtinId="9" hidden="1"/>
    <cellStyle name="Followed Hyperlink" xfId="9615" builtinId="9" hidden="1"/>
    <cellStyle name="Followed Hyperlink" xfId="9617" builtinId="9" hidden="1"/>
    <cellStyle name="Followed Hyperlink" xfId="9619" builtinId="9" hidden="1"/>
    <cellStyle name="Followed Hyperlink" xfId="9621" builtinId="9" hidden="1"/>
    <cellStyle name="Followed Hyperlink" xfId="9623" builtinId="9" hidden="1"/>
    <cellStyle name="Followed Hyperlink" xfId="9625" builtinId="9" hidden="1"/>
    <cellStyle name="Followed Hyperlink" xfId="9627" builtinId="9" hidden="1"/>
    <cellStyle name="Followed Hyperlink" xfId="9629" builtinId="9" hidden="1"/>
    <cellStyle name="Followed Hyperlink" xfId="9631" builtinId="9" hidden="1"/>
    <cellStyle name="Followed Hyperlink" xfId="9633" builtinId="9" hidden="1"/>
    <cellStyle name="Followed Hyperlink" xfId="9635" builtinId="9" hidden="1"/>
    <cellStyle name="Followed Hyperlink" xfId="9637" builtinId="9" hidden="1"/>
    <cellStyle name="Followed Hyperlink" xfId="9639" builtinId="9" hidden="1"/>
    <cellStyle name="Followed Hyperlink" xfId="9641" builtinId="9" hidden="1"/>
    <cellStyle name="Followed Hyperlink" xfId="9643" builtinId="9" hidden="1"/>
    <cellStyle name="Followed Hyperlink" xfId="9645" builtinId="9" hidden="1"/>
    <cellStyle name="Followed Hyperlink" xfId="9647" builtinId="9" hidden="1"/>
    <cellStyle name="Followed Hyperlink" xfId="9649" builtinId="9" hidden="1"/>
    <cellStyle name="Followed Hyperlink" xfId="9651" builtinId="9" hidden="1"/>
    <cellStyle name="Followed Hyperlink" xfId="9653" builtinId="9" hidden="1"/>
    <cellStyle name="Followed Hyperlink" xfId="9655" builtinId="9" hidden="1"/>
    <cellStyle name="Followed Hyperlink" xfId="9657" builtinId="9" hidden="1"/>
    <cellStyle name="Followed Hyperlink" xfId="9659" builtinId="9" hidden="1"/>
    <cellStyle name="Followed Hyperlink" xfId="9661" builtinId="9" hidden="1"/>
    <cellStyle name="Followed Hyperlink" xfId="9663" builtinId="9" hidden="1"/>
    <cellStyle name="Followed Hyperlink" xfId="9665" builtinId="9" hidden="1"/>
    <cellStyle name="Followed Hyperlink" xfId="9667" builtinId="9" hidden="1"/>
    <cellStyle name="Followed Hyperlink" xfId="9669" builtinId="9" hidden="1"/>
    <cellStyle name="Followed Hyperlink" xfId="9671" builtinId="9" hidden="1"/>
    <cellStyle name="Followed Hyperlink" xfId="9673" builtinId="9" hidden="1"/>
    <cellStyle name="Followed Hyperlink" xfId="9675" builtinId="9" hidden="1"/>
    <cellStyle name="Followed Hyperlink" xfId="9677" builtinId="9" hidden="1"/>
    <cellStyle name="Followed Hyperlink" xfId="9679" builtinId="9" hidden="1"/>
    <cellStyle name="Followed Hyperlink" xfId="9681" builtinId="9" hidden="1"/>
    <cellStyle name="Followed Hyperlink" xfId="9683" builtinId="9" hidden="1"/>
    <cellStyle name="Followed Hyperlink" xfId="9685" builtinId="9" hidden="1"/>
    <cellStyle name="Followed Hyperlink" xfId="9687" builtinId="9" hidden="1"/>
    <cellStyle name="Followed Hyperlink" xfId="9689" builtinId="9" hidden="1"/>
    <cellStyle name="Followed Hyperlink" xfId="9691" builtinId="9" hidden="1"/>
    <cellStyle name="Followed Hyperlink" xfId="9693" builtinId="9" hidden="1"/>
    <cellStyle name="Followed Hyperlink" xfId="9695" builtinId="9" hidden="1"/>
    <cellStyle name="Followed Hyperlink" xfId="9697" builtinId="9" hidden="1"/>
    <cellStyle name="Followed Hyperlink" xfId="9699" builtinId="9" hidden="1"/>
    <cellStyle name="Followed Hyperlink" xfId="9701" builtinId="9" hidden="1"/>
    <cellStyle name="Followed Hyperlink" xfId="9703" builtinId="9" hidden="1"/>
    <cellStyle name="Followed Hyperlink" xfId="9705" builtinId="9" hidden="1"/>
    <cellStyle name="Followed Hyperlink" xfId="9707" builtinId="9" hidden="1"/>
    <cellStyle name="Followed Hyperlink" xfId="9709" builtinId="9" hidden="1"/>
    <cellStyle name="Followed Hyperlink" xfId="9711" builtinId="9" hidden="1"/>
    <cellStyle name="Followed Hyperlink" xfId="9713" builtinId="9" hidden="1"/>
    <cellStyle name="Followed Hyperlink" xfId="9715" builtinId="9" hidden="1"/>
    <cellStyle name="Followed Hyperlink" xfId="9717" builtinId="9" hidden="1"/>
    <cellStyle name="Followed Hyperlink" xfId="9719" builtinId="9" hidden="1"/>
    <cellStyle name="Followed Hyperlink" xfId="9721" builtinId="9" hidden="1"/>
    <cellStyle name="Followed Hyperlink" xfId="9723" builtinId="9" hidden="1"/>
    <cellStyle name="Followed Hyperlink" xfId="9725" builtinId="9" hidden="1"/>
    <cellStyle name="Followed Hyperlink" xfId="9727" builtinId="9" hidden="1"/>
    <cellStyle name="Followed Hyperlink" xfId="9729" builtinId="9" hidden="1"/>
    <cellStyle name="Followed Hyperlink" xfId="9731" builtinId="9" hidden="1"/>
    <cellStyle name="Followed Hyperlink" xfId="9733" builtinId="9" hidden="1"/>
    <cellStyle name="Followed Hyperlink" xfId="9735" builtinId="9" hidden="1"/>
    <cellStyle name="Followed Hyperlink" xfId="9737" builtinId="9" hidden="1"/>
    <cellStyle name="Followed Hyperlink" xfId="9739" builtinId="9" hidden="1"/>
    <cellStyle name="Followed Hyperlink" xfId="9741" builtinId="9" hidden="1"/>
    <cellStyle name="Followed Hyperlink" xfId="9743" builtinId="9" hidden="1"/>
    <cellStyle name="Followed Hyperlink" xfId="9745" builtinId="9" hidden="1"/>
    <cellStyle name="Followed Hyperlink" xfId="9747" builtinId="9" hidden="1"/>
    <cellStyle name="Followed Hyperlink" xfId="9749" builtinId="9" hidden="1"/>
    <cellStyle name="Followed Hyperlink" xfId="975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38" builtinId="8" hidden="1"/>
    <cellStyle name="Hyperlink" xfId="1740" builtinId="8" hidden="1"/>
    <cellStyle name="Hyperlink" xfId="1742" builtinId="8" hidden="1"/>
    <cellStyle name="Hyperlink" xfId="1744" builtinId="8" hidden="1"/>
    <cellStyle name="Hyperlink" xfId="1746" builtinId="8" hidden="1"/>
    <cellStyle name="Hyperlink" xfId="1748" builtinId="8" hidden="1"/>
    <cellStyle name="Hyperlink" xfId="1750" builtinId="8" hidden="1"/>
    <cellStyle name="Hyperlink" xfId="1752" builtinId="8" hidden="1"/>
    <cellStyle name="Hyperlink" xfId="1754" builtinId="8" hidden="1"/>
    <cellStyle name="Hyperlink" xfId="1756" builtinId="8" hidden="1"/>
    <cellStyle name="Hyperlink" xfId="1758" builtinId="8" hidden="1"/>
    <cellStyle name="Hyperlink" xfId="1760" builtinId="8" hidden="1"/>
    <cellStyle name="Hyperlink" xfId="1762" builtinId="8" hidden="1"/>
    <cellStyle name="Hyperlink" xfId="1764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2030" builtinId="8" hidden="1"/>
    <cellStyle name="Hyperlink" xfId="2032" builtinId="8" hidden="1"/>
    <cellStyle name="Hyperlink" xfId="2034" builtinId="8" hidden="1"/>
    <cellStyle name="Hyperlink" xfId="2036" builtinId="8" hidden="1"/>
    <cellStyle name="Hyperlink" xfId="2038" builtinId="8" hidden="1"/>
    <cellStyle name="Hyperlink" xfId="2040" builtinId="8" hidden="1"/>
    <cellStyle name="Hyperlink" xfId="2042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374" builtinId="8" hidden="1"/>
    <cellStyle name="Hyperlink" xfId="2376" builtinId="8" hidden="1"/>
    <cellStyle name="Hyperlink" xfId="2378" builtinId="8" hidden="1"/>
    <cellStyle name="Hyperlink" xfId="2380" builtinId="8" hidden="1"/>
    <cellStyle name="Hyperlink" xfId="2382" builtinId="8" hidden="1"/>
    <cellStyle name="Hyperlink" xfId="2384" builtinId="8" hidden="1"/>
    <cellStyle name="Hyperlink" xfId="2386" builtinId="8" hidden="1"/>
    <cellStyle name="Hyperlink" xfId="2388" builtinId="8" hidden="1"/>
    <cellStyle name="Hyperlink" xfId="2390" builtinId="8" hidden="1"/>
    <cellStyle name="Hyperlink" xfId="2392" builtinId="8" hidden="1"/>
    <cellStyle name="Hyperlink" xfId="2394" builtinId="8" hidden="1"/>
    <cellStyle name="Hyperlink" xfId="2396" builtinId="8" hidden="1"/>
    <cellStyle name="Hyperlink" xfId="2398" builtinId="8" hidden="1"/>
    <cellStyle name="Hyperlink" xfId="2400" builtinId="8" hidden="1"/>
    <cellStyle name="Hyperlink" xfId="2402" builtinId="8" hidden="1"/>
    <cellStyle name="Hyperlink" xfId="2404" builtinId="8" hidden="1"/>
    <cellStyle name="Hyperlink" xfId="2406" builtinId="8" hidden="1"/>
    <cellStyle name="Hyperlink" xfId="2408" builtinId="8" hidden="1"/>
    <cellStyle name="Hyperlink" xfId="2410" builtinId="8" hidden="1"/>
    <cellStyle name="Hyperlink" xfId="2412" builtinId="8" hidden="1"/>
    <cellStyle name="Hyperlink" xfId="2414" builtinId="8" hidden="1"/>
    <cellStyle name="Hyperlink" xfId="2416" builtinId="8" hidden="1"/>
    <cellStyle name="Hyperlink" xfId="2418" builtinId="8" hidden="1"/>
    <cellStyle name="Hyperlink" xfId="2420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" xfId="3324" builtinId="8" hidden="1"/>
    <cellStyle name="Hyperlink" xfId="3326" builtinId="8" hidden="1"/>
    <cellStyle name="Hyperlink" xfId="3328" builtinId="8" hidden="1"/>
    <cellStyle name="Hyperlink" xfId="3330" builtinId="8" hidden="1"/>
    <cellStyle name="Hyperlink" xfId="3332" builtinId="8" hidden="1"/>
    <cellStyle name="Hyperlink" xfId="3334" builtinId="8" hidden="1"/>
    <cellStyle name="Hyperlink" xfId="3336" builtinId="8" hidden="1"/>
    <cellStyle name="Hyperlink" xfId="3338" builtinId="8" hidden="1"/>
    <cellStyle name="Hyperlink" xfId="3340" builtinId="8" hidden="1"/>
    <cellStyle name="Hyperlink" xfId="3342" builtinId="8" hidden="1"/>
    <cellStyle name="Hyperlink" xfId="3344" builtinId="8" hidden="1"/>
    <cellStyle name="Hyperlink" xfId="3346" builtinId="8" hidden="1"/>
    <cellStyle name="Hyperlink" xfId="3348" builtinId="8" hidden="1"/>
    <cellStyle name="Hyperlink" xfId="3350" builtinId="8" hidden="1"/>
    <cellStyle name="Hyperlink" xfId="3352" builtinId="8" hidden="1"/>
    <cellStyle name="Hyperlink" xfId="3354" builtinId="8" hidden="1"/>
    <cellStyle name="Hyperlink" xfId="3356" builtinId="8" hidden="1"/>
    <cellStyle name="Hyperlink" xfId="3358" builtinId="8" hidden="1"/>
    <cellStyle name="Hyperlink" xfId="3360" builtinId="8" hidden="1"/>
    <cellStyle name="Hyperlink" xfId="3362" builtinId="8" hidden="1"/>
    <cellStyle name="Hyperlink" xfId="3364" builtinId="8" hidden="1"/>
    <cellStyle name="Hyperlink" xfId="3366" builtinId="8" hidden="1"/>
    <cellStyle name="Hyperlink" xfId="3368" builtinId="8" hidden="1"/>
    <cellStyle name="Hyperlink" xfId="3370" builtinId="8" hidden="1"/>
    <cellStyle name="Hyperlink" xfId="3372" builtinId="8" hidden="1"/>
    <cellStyle name="Hyperlink" xfId="3374" builtinId="8" hidden="1"/>
    <cellStyle name="Hyperlink" xfId="3376" builtinId="8" hidden="1"/>
    <cellStyle name="Hyperlink" xfId="3378" builtinId="8" hidden="1"/>
    <cellStyle name="Hyperlink" xfId="3380" builtinId="8" hidden="1"/>
    <cellStyle name="Hyperlink" xfId="3382" builtinId="8" hidden="1"/>
    <cellStyle name="Hyperlink" xfId="3384" builtinId="8" hidden="1"/>
    <cellStyle name="Hyperlink" xfId="3386" builtinId="8" hidden="1"/>
    <cellStyle name="Hyperlink" xfId="3388" builtinId="8" hidden="1"/>
    <cellStyle name="Hyperlink" xfId="3390" builtinId="8" hidden="1"/>
    <cellStyle name="Hyperlink" xfId="3392" builtinId="8" hidden="1"/>
    <cellStyle name="Hyperlink" xfId="3394" builtinId="8" hidden="1"/>
    <cellStyle name="Hyperlink" xfId="3396" builtinId="8" hidden="1"/>
    <cellStyle name="Hyperlink" xfId="3398" builtinId="8" hidden="1"/>
    <cellStyle name="Hyperlink" xfId="3400" builtinId="8" hidden="1"/>
    <cellStyle name="Hyperlink" xfId="3402" builtinId="8" hidden="1"/>
    <cellStyle name="Hyperlink" xfId="3404" builtinId="8" hidden="1"/>
    <cellStyle name="Hyperlink" xfId="3406" builtinId="8" hidden="1"/>
    <cellStyle name="Hyperlink" xfId="3408" builtinId="8" hidden="1"/>
    <cellStyle name="Hyperlink" xfId="3410" builtinId="8" hidden="1"/>
    <cellStyle name="Hyperlink" xfId="3412" builtinId="8" hidden="1"/>
    <cellStyle name="Hyperlink" xfId="3414" builtinId="8" hidden="1"/>
    <cellStyle name="Hyperlink" xfId="3416" builtinId="8" hidden="1"/>
    <cellStyle name="Hyperlink" xfId="3418" builtinId="8" hidden="1"/>
    <cellStyle name="Hyperlink" xfId="3420" builtinId="8" hidden="1"/>
    <cellStyle name="Hyperlink" xfId="3422" builtinId="8" hidden="1"/>
    <cellStyle name="Hyperlink" xfId="3424" builtinId="8" hidden="1"/>
    <cellStyle name="Hyperlink" xfId="3426" builtinId="8" hidden="1"/>
    <cellStyle name="Hyperlink" xfId="3428" builtinId="8" hidden="1"/>
    <cellStyle name="Hyperlink" xfId="3430" builtinId="8" hidden="1"/>
    <cellStyle name="Hyperlink" xfId="3432" builtinId="8" hidden="1"/>
    <cellStyle name="Hyperlink" xfId="3434" builtinId="8" hidden="1"/>
    <cellStyle name="Hyperlink" xfId="3436" builtinId="8" hidden="1"/>
    <cellStyle name="Hyperlink" xfId="3438" builtinId="8" hidden="1"/>
    <cellStyle name="Hyperlink" xfId="3440" builtinId="8" hidden="1"/>
    <cellStyle name="Hyperlink" xfId="3442" builtinId="8" hidden="1"/>
    <cellStyle name="Hyperlink" xfId="3444" builtinId="8" hidden="1"/>
    <cellStyle name="Hyperlink" xfId="3446" builtinId="8" hidden="1"/>
    <cellStyle name="Hyperlink" xfId="3448" builtinId="8" hidden="1"/>
    <cellStyle name="Hyperlink" xfId="3450" builtinId="8" hidden="1"/>
    <cellStyle name="Hyperlink" xfId="3452" builtinId="8" hidden="1"/>
    <cellStyle name="Hyperlink" xfId="3454" builtinId="8" hidden="1"/>
    <cellStyle name="Hyperlink" xfId="3456" builtinId="8" hidden="1"/>
    <cellStyle name="Hyperlink" xfId="3458" builtinId="8" hidden="1"/>
    <cellStyle name="Hyperlink" xfId="3460" builtinId="8" hidden="1"/>
    <cellStyle name="Hyperlink" xfId="3462" builtinId="8" hidden="1"/>
    <cellStyle name="Hyperlink" xfId="3464" builtinId="8" hidden="1"/>
    <cellStyle name="Hyperlink" xfId="3466" builtinId="8" hidden="1"/>
    <cellStyle name="Hyperlink" xfId="3468" builtinId="8" hidden="1"/>
    <cellStyle name="Hyperlink" xfId="3470" builtinId="8" hidden="1"/>
    <cellStyle name="Hyperlink" xfId="3472" builtinId="8" hidden="1"/>
    <cellStyle name="Hyperlink" xfId="3474" builtinId="8" hidden="1"/>
    <cellStyle name="Hyperlink" xfId="3476" builtinId="8" hidden="1"/>
    <cellStyle name="Hyperlink" xfId="3478" builtinId="8" hidden="1"/>
    <cellStyle name="Hyperlink" xfId="3480" builtinId="8" hidden="1"/>
    <cellStyle name="Hyperlink" xfId="3482" builtinId="8" hidden="1"/>
    <cellStyle name="Hyperlink" xfId="3484" builtinId="8" hidden="1"/>
    <cellStyle name="Hyperlink" xfId="3486" builtinId="8" hidden="1"/>
    <cellStyle name="Hyperlink" xfId="3488" builtinId="8" hidden="1"/>
    <cellStyle name="Hyperlink" xfId="3490" builtinId="8" hidden="1"/>
    <cellStyle name="Hyperlink" xfId="3492" builtinId="8" hidden="1"/>
    <cellStyle name="Hyperlink" xfId="3494" builtinId="8" hidden="1"/>
    <cellStyle name="Hyperlink" xfId="3496" builtinId="8" hidden="1"/>
    <cellStyle name="Hyperlink" xfId="3498" builtinId="8" hidden="1"/>
    <cellStyle name="Hyperlink" xfId="3500" builtinId="8" hidden="1"/>
    <cellStyle name="Hyperlink" xfId="3502" builtinId="8" hidden="1"/>
    <cellStyle name="Hyperlink" xfId="3504" builtinId="8" hidden="1"/>
    <cellStyle name="Hyperlink" xfId="3506" builtinId="8" hidden="1"/>
    <cellStyle name="Hyperlink" xfId="3508" builtinId="8" hidden="1"/>
    <cellStyle name="Hyperlink" xfId="3510" builtinId="8" hidden="1"/>
    <cellStyle name="Hyperlink" xfId="3512" builtinId="8" hidden="1"/>
    <cellStyle name="Hyperlink" xfId="3514" builtinId="8" hidden="1"/>
    <cellStyle name="Hyperlink" xfId="3516" builtinId="8" hidden="1"/>
    <cellStyle name="Hyperlink" xfId="3518" builtinId="8" hidden="1"/>
    <cellStyle name="Hyperlink" xfId="3520" builtinId="8" hidden="1"/>
    <cellStyle name="Hyperlink" xfId="3522" builtinId="8" hidden="1"/>
    <cellStyle name="Hyperlink" xfId="3524" builtinId="8" hidden="1"/>
    <cellStyle name="Hyperlink" xfId="3526" builtinId="8" hidden="1"/>
    <cellStyle name="Hyperlink" xfId="3528" builtinId="8" hidden="1"/>
    <cellStyle name="Hyperlink" xfId="3530" builtinId="8" hidden="1"/>
    <cellStyle name="Hyperlink" xfId="3532" builtinId="8" hidden="1"/>
    <cellStyle name="Hyperlink" xfId="3534" builtinId="8" hidden="1"/>
    <cellStyle name="Hyperlink" xfId="3536" builtinId="8" hidden="1"/>
    <cellStyle name="Hyperlink" xfId="3538" builtinId="8" hidden="1"/>
    <cellStyle name="Hyperlink" xfId="3540" builtinId="8" hidden="1"/>
    <cellStyle name="Hyperlink" xfId="3542" builtinId="8" hidden="1"/>
    <cellStyle name="Hyperlink" xfId="3544" builtinId="8" hidden="1"/>
    <cellStyle name="Hyperlink" xfId="3546" builtinId="8" hidden="1"/>
    <cellStyle name="Hyperlink" xfId="3548" builtinId="8" hidden="1"/>
    <cellStyle name="Hyperlink" xfId="3550" builtinId="8" hidden="1"/>
    <cellStyle name="Hyperlink" xfId="3552" builtinId="8" hidden="1"/>
    <cellStyle name="Hyperlink" xfId="3554" builtinId="8" hidden="1"/>
    <cellStyle name="Hyperlink" xfId="3556" builtinId="8" hidden="1"/>
    <cellStyle name="Hyperlink" xfId="3558" builtinId="8" hidden="1"/>
    <cellStyle name="Hyperlink" xfId="3560" builtinId="8" hidden="1"/>
    <cellStyle name="Hyperlink" xfId="3562" builtinId="8" hidden="1"/>
    <cellStyle name="Hyperlink" xfId="3564" builtinId="8" hidden="1"/>
    <cellStyle name="Hyperlink" xfId="3566" builtinId="8" hidden="1"/>
    <cellStyle name="Hyperlink" xfId="3568" builtinId="8" hidden="1"/>
    <cellStyle name="Hyperlink" xfId="3570" builtinId="8" hidden="1"/>
    <cellStyle name="Hyperlink" xfId="3572" builtinId="8" hidden="1"/>
    <cellStyle name="Hyperlink" xfId="3574" builtinId="8" hidden="1"/>
    <cellStyle name="Hyperlink" xfId="3576" builtinId="8" hidden="1"/>
    <cellStyle name="Hyperlink" xfId="3578" builtinId="8" hidden="1"/>
    <cellStyle name="Hyperlink" xfId="3580" builtinId="8" hidden="1"/>
    <cellStyle name="Hyperlink" xfId="3582" builtinId="8" hidden="1"/>
    <cellStyle name="Hyperlink" xfId="3584" builtinId="8" hidden="1"/>
    <cellStyle name="Hyperlink" xfId="3586" builtinId="8" hidden="1"/>
    <cellStyle name="Hyperlink" xfId="3588" builtinId="8" hidden="1"/>
    <cellStyle name="Hyperlink" xfId="3590" builtinId="8" hidden="1"/>
    <cellStyle name="Hyperlink" xfId="3592" builtinId="8" hidden="1"/>
    <cellStyle name="Hyperlink" xfId="3594" builtinId="8" hidden="1"/>
    <cellStyle name="Hyperlink" xfId="3596" builtinId="8" hidden="1"/>
    <cellStyle name="Hyperlink" xfId="3598" builtinId="8" hidden="1"/>
    <cellStyle name="Hyperlink" xfId="3600" builtinId="8" hidden="1"/>
    <cellStyle name="Hyperlink" xfId="3602" builtinId="8" hidden="1"/>
    <cellStyle name="Hyperlink" xfId="3604" builtinId="8" hidden="1"/>
    <cellStyle name="Hyperlink" xfId="3606" builtinId="8" hidden="1"/>
    <cellStyle name="Hyperlink" xfId="3608" builtinId="8" hidden="1"/>
    <cellStyle name="Hyperlink" xfId="3610" builtinId="8" hidden="1"/>
    <cellStyle name="Hyperlink" xfId="3612" builtinId="8" hidden="1"/>
    <cellStyle name="Hyperlink" xfId="3614" builtinId="8" hidden="1"/>
    <cellStyle name="Hyperlink" xfId="3616" builtinId="8" hidden="1"/>
    <cellStyle name="Hyperlink" xfId="3618" builtinId="8" hidden="1"/>
    <cellStyle name="Hyperlink" xfId="3620" builtinId="8" hidden="1"/>
    <cellStyle name="Hyperlink" xfId="3622" builtinId="8" hidden="1"/>
    <cellStyle name="Hyperlink" xfId="3624" builtinId="8" hidden="1"/>
    <cellStyle name="Hyperlink" xfId="3626" builtinId="8" hidden="1"/>
    <cellStyle name="Hyperlink" xfId="3628" builtinId="8" hidden="1"/>
    <cellStyle name="Hyperlink" xfId="3630" builtinId="8" hidden="1"/>
    <cellStyle name="Hyperlink" xfId="3632" builtinId="8" hidden="1"/>
    <cellStyle name="Hyperlink" xfId="3634" builtinId="8" hidden="1"/>
    <cellStyle name="Hyperlink" xfId="3636" builtinId="8" hidden="1"/>
    <cellStyle name="Hyperlink" xfId="3638" builtinId="8" hidden="1"/>
    <cellStyle name="Hyperlink" xfId="3640" builtinId="8" hidden="1"/>
    <cellStyle name="Hyperlink" xfId="3642" builtinId="8" hidden="1"/>
    <cellStyle name="Hyperlink" xfId="3644" builtinId="8" hidden="1"/>
    <cellStyle name="Hyperlink" xfId="3646" builtinId="8" hidden="1"/>
    <cellStyle name="Hyperlink" xfId="3648" builtinId="8" hidden="1"/>
    <cellStyle name="Hyperlink" xfId="3650" builtinId="8" hidden="1"/>
    <cellStyle name="Hyperlink" xfId="3652" builtinId="8" hidden="1"/>
    <cellStyle name="Hyperlink" xfId="3654" builtinId="8" hidden="1"/>
    <cellStyle name="Hyperlink" xfId="3656" builtinId="8" hidden="1"/>
    <cellStyle name="Hyperlink" xfId="3658" builtinId="8" hidden="1"/>
    <cellStyle name="Hyperlink" xfId="3660" builtinId="8" hidden="1"/>
    <cellStyle name="Hyperlink" xfId="3662" builtinId="8" hidden="1"/>
    <cellStyle name="Hyperlink" xfId="3664" builtinId="8" hidden="1"/>
    <cellStyle name="Hyperlink" xfId="3666" builtinId="8" hidden="1"/>
    <cellStyle name="Hyperlink" xfId="3668" builtinId="8" hidden="1"/>
    <cellStyle name="Hyperlink" xfId="3670" builtinId="8" hidden="1"/>
    <cellStyle name="Hyperlink" xfId="3672" builtinId="8" hidden="1"/>
    <cellStyle name="Hyperlink" xfId="3674" builtinId="8" hidden="1"/>
    <cellStyle name="Hyperlink" xfId="3676" builtinId="8" hidden="1"/>
    <cellStyle name="Hyperlink" xfId="3678" builtinId="8" hidden="1"/>
    <cellStyle name="Hyperlink" xfId="3680" builtinId="8" hidden="1"/>
    <cellStyle name="Hyperlink" xfId="3682" builtinId="8" hidden="1"/>
    <cellStyle name="Hyperlink" xfId="3684" builtinId="8" hidden="1"/>
    <cellStyle name="Hyperlink" xfId="3686" builtinId="8" hidden="1"/>
    <cellStyle name="Hyperlink" xfId="3688" builtinId="8" hidden="1"/>
    <cellStyle name="Hyperlink" xfId="3690" builtinId="8" hidden="1"/>
    <cellStyle name="Hyperlink" xfId="3692" builtinId="8" hidden="1"/>
    <cellStyle name="Hyperlink" xfId="3694" builtinId="8" hidden="1"/>
    <cellStyle name="Hyperlink" xfId="3696" builtinId="8" hidden="1"/>
    <cellStyle name="Hyperlink" xfId="3698" builtinId="8" hidden="1"/>
    <cellStyle name="Hyperlink" xfId="3700" builtinId="8" hidden="1"/>
    <cellStyle name="Hyperlink" xfId="3702" builtinId="8" hidden="1"/>
    <cellStyle name="Hyperlink" xfId="3704" builtinId="8" hidden="1"/>
    <cellStyle name="Hyperlink" xfId="3706" builtinId="8" hidden="1"/>
    <cellStyle name="Hyperlink" xfId="3708" builtinId="8" hidden="1"/>
    <cellStyle name="Hyperlink" xfId="3710" builtinId="8" hidden="1"/>
    <cellStyle name="Hyperlink" xfId="3712" builtinId="8" hidden="1"/>
    <cellStyle name="Hyperlink" xfId="3714" builtinId="8" hidden="1"/>
    <cellStyle name="Hyperlink" xfId="3716" builtinId="8" hidden="1"/>
    <cellStyle name="Hyperlink" xfId="3718" builtinId="8" hidden="1"/>
    <cellStyle name="Hyperlink" xfId="3720" builtinId="8" hidden="1"/>
    <cellStyle name="Hyperlink" xfId="3722" builtinId="8" hidden="1"/>
    <cellStyle name="Hyperlink" xfId="3724" builtinId="8" hidden="1"/>
    <cellStyle name="Hyperlink" xfId="3726" builtinId="8" hidden="1"/>
    <cellStyle name="Hyperlink" xfId="3728" builtinId="8" hidden="1"/>
    <cellStyle name="Hyperlink" xfId="3730" builtinId="8" hidden="1"/>
    <cellStyle name="Hyperlink" xfId="3732" builtinId="8" hidden="1"/>
    <cellStyle name="Hyperlink" xfId="3734" builtinId="8" hidden="1"/>
    <cellStyle name="Hyperlink" xfId="3736" builtinId="8" hidden="1"/>
    <cellStyle name="Hyperlink" xfId="3738" builtinId="8" hidden="1"/>
    <cellStyle name="Hyperlink" xfId="3740" builtinId="8" hidden="1"/>
    <cellStyle name="Hyperlink" xfId="3742" builtinId="8" hidden="1"/>
    <cellStyle name="Hyperlink" xfId="3744" builtinId="8" hidden="1"/>
    <cellStyle name="Hyperlink" xfId="3746" builtinId="8" hidden="1"/>
    <cellStyle name="Hyperlink" xfId="3748" builtinId="8" hidden="1"/>
    <cellStyle name="Hyperlink" xfId="3750" builtinId="8" hidden="1"/>
    <cellStyle name="Hyperlink" xfId="3752" builtinId="8" hidden="1"/>
    <cellStyle name="Hyperlink" xfId="3754" builtinId="8" hidden="1"/>
    <cellStyle name="Hyperlink" xfId="3756" builtinId="8" hidden="1"/>
    <cellStyle name="Hyperlink" xfId="3758" builtinId="8" hidden="1"/>
    <cellStyle name="Hyperlink" xfId="3760" builtinId="8" hidden="1"/>
    <cellStyle name="Hyperlink" xfId="3762" builtinId="8" hidden="1"/>
    <cellStyle name="Hyperlink" xfId="3764" builtinId="8" hidden="1"/>
    <cellStyle name="Hyperlink" xfId="3766" builtinId="8" hidden="1"/>
    <cellStyle name="Hyperlink" xfId="3768" builtinId="8" hidden="1"/>
    <cellStyle name="Hyperlink" xfId="3770" builtinId="8" hidden="1"/>
    <cellStyle name="Hyperlink" xfId="3772" builtinId="8" hidden="1"/>
    <cellStyle name="Hyperlink" xfId="3774" builtinId="8" hidden="1"/>
    <cellStyle name="Hyperlink" xfId="3776" builtinId="8" hidden="1"/>
    <cellStyle name="Hyperlink" xfId="3778" builtinId="8" hidden="1"/>
    <cellStyle name="Hyperlink" xfId="3780" builtinId="8" hidden="1"/>
    <cellStyle name="Hyperlink" xfId="3782" builtinId="8" hidden="1"/>
    <cellStyle name="Hyperlink" xfId="3784" builtinId="8" hidden="1"/>
    <cellStyle name="Hyperlink" xfId="3786" builtinId="8" hidden="1"/>
    <cellStyle name="Hyperlink" xfId="3788" builtinId="8" hidden="1"/>
    <cellStyle name="Hyperlink" xfId="3790" builtinId="8" hidden="1"/>
    <cellStyle name="Hyperlink" xfId="3792" builtinId="8" hidden="1"/>
    <cellStyle name="Hyperlink" xfId="3794" builtinId="8" hidden="1"/>
    <cellStyle name="Hyperlink" xfId="3796" builtinId="8" hidden="1"/>
    <cellStyle name="Hyperlink" xfId="3798" builtinId="8" hidden="1"/>
    <cellStyle name="Hyperlink" xfId="3800" builtinId="8" hidden="1"/>
    <cellStyle name="Hyperlink" xfId="3802" builtinId="8" hidden="1"/>
    <cellStyle name="Hyperlink" xfId="3804" builtinId="8" hidden="1"/>
    <cellStyle name="Hyperlink" xfId="3806" builtinId="8" hidden="1"/>
    <cellStyle name="Hyperlink" xfId="3808" builtinId="8" hidden="1"/>
    <cellStyle name="Hyperlink" xfId="3810" builtinId="8" hidden="1"/>
    <cellStyle name="Hyperlink" xfId="3812" builtinId="8" hidden="1"/>
    <cellStyle name="Hyperlink" xfId="3814" builtinId="8" hidden="1"/>
    <cellStyle name="Hyperlink" xfId="3816" builtinId="8" hidden="1"/>
    <cellStyle name="Hyperlink" xfId="3818" builtinId="8" hidden="1"/>
    <cellStyle name="Hyperlink" xfId="3820" builtinId="8" hidden="1"/>
    <cellStyle name="Hyperlink" xfId="3822" builtinId="8" hidden="1"/>
    <cellStyle name="Hyperlink" xfId="3824" builtinId="8" hidden="1"/>
    <cellStyle name="Hyperlink" xfId="3826" builtinId="8" hidden="1"/>
    <cellStyle name="Hyperlink" xfId="3828" builtinId="8" hidden="1"/>
    <cellStyle name="Hyperlink" xfId="3830" builtinId="8" hidden="1"/>
    <cellStyle name="Hyperlink" xfId="3832" builtinId="8" hidden="1"/>
    <cellStyle name="Hyperlink" xfId="3834" builtinId="8" hidden="1"/>
    <cellStyle name="Hyperlink" xfId="3836" builtinId="8" hidden="1"/>
    <cellStyle name="Hyperlink" xfId="3838" builtinId="8" hidden="1"/>
    <cellStyle name="Hyperlink" xfId="3840" builtinId="8" hidden="1"/>
    <cellStyle name="Hyperlink" xfId="3842" builtinId="8" hidden="1"/>
    <cellStyle name="Hyperlink" xfId="3844" builtinId="8" hidden="1"/>
    <cellStyle name="Hyperlink" xfId="3846" builtinId="8" hidden="1"/>
    <cellStyle name="Hyperlink" xfId="3848" builtinId="8" hidden="1"/>
    <cellStyle name="Hyperlink" xfId="3850" builtinId="8" hidden="1"/>
    <cellStyle name="Hyperlink" xfId="3852" builtinId="8" hidden="1"/>
    <cellStyle name="Hyperlink" xfId="3854" builtinId="8" hidden="1"/>
    <cellStyle name="Hyperlink" xfId="3856" builtinId="8" hidden="1"/>
    <cellStyle name="Hyperlink" xfId="3858" builtinId="8" hidden="1"/>
    <cellStyle name="Hyperlink" xfId="3860" builtinId="8" hidden="1"/>
    <cellStyle name="Hyperlink" xfId="3862" builtinId="8" hidden="1"/>
    <cellStyle name="Hyperlink" xfId="3864" builtinId="8" hidden="1"/>
    <cellStyle name="Hyperlink" xfId="3866" builtinId="8" hidden="1"/>
    <cellStyle name="Hyperlink" xfId="3868" builtinId="8" hidden="1"/>
    <cellStyle name="Hyperlink" xfId="3870" builtinId="8" hidden="1"/>
    <cellStyle name="Hyperlink" xfId="3872" builtinId="8" hidden="1"/>
    <cellStyle name="Hyperlink" xfId="3874" builtinId="8" hidden="1"/>
    <cellStyle name="Hyperlink" xfId="3876" builtinId="8" hidden="1"/>
    <cellStyle name="Hyperlink" xfId="3878" builtinId="8" hidden="1"/>
    <cellStyle name="Hyperlink" xfId="3880" builtinId="8" hidden="1"/>
    <cellStyle name="Hyperlink" xfId="3882" builtinId="8" hidden="1"/>
    <cellStyle name="Hyperlink" xfId="3884" builtinId="8" hidden="1"/>
    <cellStyle name="Hyperlink" xfId="3886" builtinId="8" hidden="1"/>
    <cellStyle name="Hyperlink" xfId="3888" builtinId="8" hidden="1"/>
    <cellStyle name="Hyperlink" xfId="3890" builtinId="8" hidden="1"/>
    <cellStyle name="Hyperlink" xfId="3892" builtinId="8" hidden="1"/>
    <cellStyle name="Hyperlink" xfId="3894" builtinId="8" hidden="1"/>
    <cellStyle name="Hyperlink" xfId="3896" builtinId="8" hidden="1"/>
    <cellStyle name="Hyperlink" xfId="3898" builtinId="8" hidden="1"/>
    <cellStyle name="Hyperlink" xfId="3900" builtinId="8" hidden="1"/>
    <cellStyle name="Hyperlink" xfId="3902" builtinId="8" hidden="1"/>
    <cellStyle name="Hyperlink" xfId="3904" builtinId="8" hidden="1"/>
    <cellStyle name="Hyperlink" xfId="3906" builtinId="8" hidden="1"/>
    <cellStyle name="Hyperlink" xfId="3908" builtinId="8" hidden="1"/>
    <cellStyle name="Hyperlink" xfId="3910" builtinId="8" hidden="1"/>
    <cellStyle name="Hyperlink" xfId="3912" builtinId="8" hidden="1"/>
    <cellStyle name="Hyperlink" xfId="3914" builtinId="8" hidden="1"/>
    <cellStyle name="Hyperlink" xfId="3916" builtinId="8" hidden="1"/>
    <cellStyle name="Hyperlink" xfId="3918" builtinId="8" hidden="1"/>
    <cellStyle name="Hyperlink" xfId="3920" builtinId="8" hidden="1"/>
    <cellStyle name="Hyperlink" xfId="3922" builtinId="8" hidden="1"/>
    <cellStyle name="Hyperlink" xfId="3924" builtinId="8" hidden="1"/>
    <cellStyle name="Hyperlink" xfId="3926" builtinId="8" hidden="1"/>
    <cellStyle name="Hyperlink" xfId="3928" builtinId="8" hidden="1"/>
    <cellStyle name="Hyperlink" xfId="3930" builtinId="8" hidden="1"/>
    <cellStyle name="Hyperlink" xfId="3932" builtinId="8" hidden="1"/>
    <cellStyle name="Hyperlink" xfId="3934" builtinId="8" hidden="1"/>
    <cellStyle name="Hyperlink" xfId="3936" builtinId="8" hidden="1"/>
    <cellStyle name="Hyperlink" xfId="3938" builtinId="8" hidden="1"/>
    <cellStyle name="Hyperlink" xfId="3940" builtinId="8" hidden="1"/>
    <cellStyle name="Hyperlink" xfId="3942" builtinId="8" hidden="1"/>
    <cellStyle name="Hyperlink" xfId="3944" builtinId="8" hidden="1"/>
    <cellStyle name="Hyperlink" xfId="3946" builtinId="8" hidden="1"/>
    <cellStyle name="Hyperlink" xfId="3948" builtinId="8" hidden="1"/>
    <cellStyle name="Hyperlink" xfId="3950" builtinId="8" hidden="1"/>
    <cellStyle name="Hyperlink" xfId="3952" builtinId="8" hidden="1"/>
    <cellStyle name="Hyperlink" xfId="3954" builtinId="8" hidden="1"/>
    <cellStyle name="Hyperlink" xfId="3956" builtinId="8" hidden="1"/>
    <cellStyle name="Hyperlink" xfId="3958" builtinId="8" hidden="1"/>
    <cellStyle name="Hyperlink" xfId="3960" builtinId="8" hidden="1"/>
    <cellStyle name="Hyperlink" xfId="3962" builtinId="8" hidden="1"/>
    <cellStyle name="Hyperlink" xfId="3964" builtinId="8" hidden="1"/>
    <cellStyle name="Hyperlink" xfId="3966" builtinId="8" hidden="1"/>
    <cellStyle name="Hyperlink" xfId="3968" builtinId="8" hidden="1"/>
    <cellStyle name="Hyperlink" xfId="3970" builtinId="8" hidden="1"/>
    <cellStyle name="Hyperlink" xfId="3972" builtinId="8" hidden="1"/>
    <cellStyle name="Hyperlink" xfId="3974" builtinId="8" hidden="1"/>
    <cellStyle name="Hyperlink" xfId="3976" builtinId="8" hidden="1"/>
    <cellStyle name="Hyperlink" xfId="3978" builtinId="8" hidden="1"/>
    <cellStyle name="Hyperlink" xfId="3980" builtinId="8" hidden="1"/>
    <cellStyle name="Hyperlink" xfId="3982" builtinId="8" hidden="1"/>
    <cellStyle name="Hyperlink" xfId="3984" builtinId="8" hidden="1"/>
    <cellStyle name="Hyperlink" xfId="3986" builtinId="8" hidden="1"/>
    <cellStyle name="Hyperlink" xfId="3988" builtinId="8" hidden="1"/>
    <cellStyle name="Hyperlink" xfId="3990" builtinId="8" hidden="1"/>
    <cellStyle name="Hyperlink" xfId="3992" builtinId="8" hidden="1"/>
    <cellStyle name="Hyperlink" xfId="3994" builtinId="8" hidden="1"/>
    <cellStyle name="Hyperlink" xfId="3996" builtinId="8" hidden="1"/>
    <cellStyle name="Hyperlink" xfId="3998" builtinId="8" hidden="1"/>
    <cellStyle name="Hyperlink" xfId="4000" builtinId="8" hidden="1"/>
    <cellStyle name="Hyperlink" xfId="4002" builtinId="8" hidden="1"/>
    <cellStyle name="Hyperlink" xfId="4004" builtinId="8" hidden="1"/>
    <cellStyle name="Hyperlink" xfId="4006" builtinId="8" hidden="1"/>
    <cellStyle name="Hyperlink" xfId="4008" builtinId="8" hidden="1"/>
    <cellStyle name="Hyperlink" xfId="4010" builtinId="8" hidden="1"/>
    <cellStyle name="Hyperlink" xfId="4012" builtinId="8" hidden="1"/>
    <cellStyle name="Hyperlink" xfId="4014" builtinId="8" hidden="1"/>
    <cellStyle name="Hyperlink" xfId="4016" builtinId="8" hidden="1"/>
    <cellStyle name="Hyperlink" xfId="4018" builtinId="8" hidden="1"/>
    <cellStyle name="Hyperlink" xfId="4020" builtinId="8" hidden="1"/>
    <cellStyle name="Hyperlink" xfId="4022" builtinId="8" hidden="1"/>
    <cellStyle name="Hyperlink" xfId="4024" builtinId="8" hidden="1"/>
    <cellStyle name="Hyperlink" xfId="4026" builtinId="8" hidden="1"/>
    <cellStyle name="Hyperlink" xfId="4028" builtinId="8" hidden="1"/>
    <cellStyle name="Hyperlink" xfId="4030" builtinId="8" hidden="1"/>
    <cellStyle name="Hyperlink" xfId="4032" builtinId="8" hidden="1"/>
    <cellStyle name="Hyperlink" xfId="4034" builtinId="8" hidden="1"/>
    <cellStyle name="Hyperlink" xfId="4036" builtinId="8" hidden="1"/>
    <cellStyle name="Hyperlink" xfId="4038" builtinId="8" hidden="1"/>
    <cellStyle name="Hyperlink" xfId="4040" builtinId="8" hidden="1"/>
    <cellStyle name="Hyperlink" xfId="4042" builtinId="8" hidden="1"/>
    <cellStyle name="Hyperlink" xfId="4044" builtinId="8" hidden="1"/>
    <cellStyle name="Hyperlink" xfId="4046" builtinId="8" hidden="1"/>
    <cellStyle name="Hyperlink" xfId="4048" builtinId="8" hidden="1"/>
    <cellStyle name="Hyperlink" xfId="4050" builtinId="8" hidden="1"/>
    <cellStyle name="Hyperlink" xfId="4052" builtinId="8" hidden="1"/>
    <cellStyle name="Hyperlink" xfId="4054" builtinId="8" hidden="1"/>
    <cellStyle name="Hyperlink" xfId="4056" builtinId="8" hidden="1"/>
    <cellStyle name="Hyperlink" xfId="4058" builtinId="8" hidden="1"/>
    <cellStyle name="Hyperlink" xfId="4060" builtinId="8" hidden="1"/>
    <cellStyle name="Hyperlink" xfId="4062" builtinId="8" hidden="1"/>
    <cellStyle name="Hyperlink" xfId="4064" builtinId="8" hidden="1"/>
    <cellStyle name="Hyperlink" xfId="4066" builtinId="8" hidden="1"/>
    <cellStyle name="Hyperlink" xfId="4068" builtinId="8" hidden="1"/>
    <cellStyle name="Hyperlink" xfId="4070" builtinId="8" hidden="1"/>
    <cellStyle name="Hyperlink" xfId="4072" builtinId="8" hidden="1"/>
    <cellStyle name="Hyperlink" xfId="4074" builtinId="8" hidden="1"/>
    <cellStyle name="Hyperlink" xfId="4076" builtinId="8" hidden="1"/>
    <cellStyle name="Hyperlink" xfId="4078" builtinId="8" hidden="1"/>
    <cellStyle name="Hyperlink" xfId="4080" builtinId="8" hidden="1"/>
    <cellStyle name="Hyperlink" xfId="4082" builtinId="8" hidden="1"/>
    <cellStyle name="Hyperlink" xfId="4084" builtinId="8" hidden="1"/>
    <cellStyle name="Hyperlink" xfId="4086" builtinId="8" hidden="1"/>
    <cellStyle name="Hyperlink" xfId="4088" builtinId="8" hidden="1"/>
    <cellStyle name="Hyperlink" xfId="4090" builtinId="8" hidden="1"/>
    <cellStyle name="Hyperlink" xfId="4092" builtinId="8" hidden="1"/>
    <cellStyle name="Hyperlink" xfId="4094" builtinId="8" hidden="1"/>
    <cellStyle name="Hyperlink" xfId="4096" builtinId="8" hidden="1"/>
    <cellStyle name="Hyperlink" xfId="4098" builtinId="8" hidden="1"/>
    <cellStyle name="Hyperlink" xfId="4100" builtinId="8" hidden="1"/>
    <cellStyle name="Hyperlink" xfId="4102" builtinId="8" hidden="1"/>
    <cellStyle name="Hyperlink" xfId="4104" builtinId="8" hidden="1"/>
    <cellStyle name="Hyperlink" xfId="4106" builtinId="8" hidden="1"/>
    <cellStyle name="Hyperlink" xfId="4108" builtinId="8" hidden="1"/>
    <cellStyle name="Hyperlink" xfId="4110" builtinId="8" hidden="1"/>
    <cellStyle name="Hyperlink" xfId="4112" builtinId="8" hidden="1"/>
    <cellStyle name="Hyperlink" xfId="4114" builtinId="8" hidden="1"/>
    <cellStyle name="Hyperlink" xfId="4116" builtinId="8" hidden="1"/>
    <cellStyle name="Hyperlink" xfId="4118" builtinId="8" hidden="1"/>
    <cellStyle name="Hyperlink" xfId="4120" builtinId="8" hidden="1"/>
    <cellStyle name="Hyperlink" xfId="4122" builtinId="8" hidden="1"/>
    <cellStyle name="Hyperlink" xfId="4124" builtinId="8" hidden="1"/>
    <cellStyle name="Hyperlink" xfId="4126" builtinId="8" hidden="1"/>
    <cellStyle name="Hyperlink" xfId="4128" builtinId="8" hidden="1"/>
    <cellStyle name="Hyperlink" xfId="4130" builtinId="8" hidden="1"/>
    <cellStyle name="Hyperlink" xfId="4132" builtinId="8" hidden="1"/>
    <cellStyle name="Hyperlink" xfId="4134" builtinId="8" hidden="1"/>
    <cellStyle name="Hyperlink" xfId="4136" builtinId="8" hidden="1"/>
    <cellStyle name="Hyperlink" xfId="4138" builtinId="8" hidden="1"/>
    <cellStyle name="Hyperlink" xfId="4140" builtinId="8" hidden="1"/>
    <cellStyle name="Hyperlink" xfId="4142" builtinId="8" hidden="1"/>
    <cellStyle name="Hyperlink" xfId="4144" builtinId="8" hidden="1"/>
    <cellStyle name="Hyperlink" xfId="4146" builtinId="8" hidden="1"/>
    <cellStyle name="Hyperlink" xfId="4148" builtinId="8" hidden="1"/>
    <cellStyle name="Hyperlink" xfId="4150" builtinId="8" hidden="1"/>
    <cellStyle name="Hyperlink" xfId="4152" builtinId="8" hidden="1"/>
    <cellStyle name="Hyperlink" xfId="4154" builtinId="8" hidden="1"/>
    <cellStyle name="Hyperlink" xfId="4156" builtinId="8" hidden="1"/>
    <cellStyle name="Hyperlink" xfId="4158" builtinId="8" hidden="1"/>
    <cellStyle name="Hyperlink" xfId="4160" builtinId="8" hidden="1"/>
    <cellStyle name="Hyperlink" xfId="4162" builtinId="8" hidden="1"/>
    <cellStyle name="Hyperlink" xfId="4164" builtinId="8" hidden="1"/>
    <cellStyle name="Hyperlink" xfId="4166" builtinId="8" hidden="1"/>
    <cellStyle name="Hyperlink" xfId="4168" builtinId="8" hidden="1"/>
    <cellStyle name="Hyperlink" xfId="4170" builtinId="8" hidden="1"/>
    <cellStyle name="Hyperlink" xfId="4172" builtinId="8" hidden="1"/>
    <cellStyle name="Hyperlink" xfId="4174" builtinId="8" hidden="1"/>
    <cellStyle name="Hyperlink" xfId="4176" builtinId="8" hidden="1"/>
    <cellStyle name="Hyperlink" xfId="4178" builtinId="8" hidden="1"/>
    <cellStyle name="Hyperlink" xfId="4180" builtinId="8" hidden="1"/>
    <cellStyle name="Hyperlink" xfId="4182" builtinId="8" hidden="1"/>
    <cellStyle name="Hyperlink" xfId="4184" builtinId="8" hidden="1"/>
    <cellStyle name="Hyperlink" xfId="4186" builtinId="8" hidden="1"/>
    <cellStyle name="Hyperlink" xfId="4188" builtinId="8" hidden="1"/>
    <cellStyle name="Hyperlink" xfId="4190" builtinId="8" hidden="1"/>
    <cellStyle name="Hyperlink" xfId="4192" builtinId="8" hidden="1"/>
    <cellStyle name="Hyperlink" xfId="4194" builtinId="8" hidden="1"/>
    <cellStyle name="Hyperlink" xfId="4196" builtinId="8" hidden="1"/>
    <cellStyle name="Hyperlink" xfId="4198" builtinId="8" hidden="1"/>
    <cellStyle name="Hyperlink" xfId="4200" builtinId="8" hidden="1"/>
    <cellStyle name="Hyperlink" xfId="4202" builtinId="8" hidden="1"/>
    <cellStyle name="Hyperlink" xfId="4204" builtinId="8" hidden="1"/>
    <cellStyle name="Hyperlink" xfId="4206" builtinId="8" hidden="1"/>
    <cellStyle name="Hyperlink" xfId="4208" builtinId="8" hidden="1"/>
    <cellStyle name="Hyperlink" xfId="4210" builtinId="8" hidden="1"/>
    <cellStyle name="Hyperlink" xfId="4212" builtinId="8" hidden="1"/>
    <cellStyle name="Hyperlink" xfId="4214" builtinId="8" hidden="1"/>
    <cellStyle name="Hyperlink" xfId="4216" builtinId="8" hidden="1"/>
    <cellStyle name="Hyperlink" xfId="4218" builtinId="8" hidden="1"/>
    <cellStyle name="Hyperlink" xfId="4220" builtinId="8" hidden="1"/>
    <cellStyle name="Hyperlink" xfId="4222" builtinId="8" hidden="1"/>
    <cellStyle name="Hyperlink" xfId="4224" builtinId="8" hidden="1"/>
    <cellStyle name="Hyperlink" xfId="4226" builtinId="8" hidden="1"/>
    <cellStyle name="Hyperlink" xfId="4228" builtinId="8" hidden="1"/>
    <cellStyle name="Hyperlink" xfId="4230" builtinId="8" hidden="1"/>
    <cellStyle name="Hyperlink" xfId="4232" builtinId="8" hidden="1"/>
    <cellStyle name="Hyperlink" xfId="4234" builtinId="8" hidden="1"/>
    <cellStyle name="Hyperlink" xfId="4236" builtinId="8" hidden="1"/>
    <cellStyle name="Hyperlink" xfId="4238" builtinId="8" hidden="1"/>
    <cellStyle name="Hyperlink" xfId="4240" builtinId="8" hidden="1"/>
    <cellStyle name="Hyperlink" xfId="4242" builtinId="8" hidden="1"/>
    <cellStyle name="Hyperlink" xfId="4244" builtinId="8" hidden="1"/>
    <cellStyle name="Hyperlink" xfId="4246" builtinId="8" hidden="1"/>
    <cellStyle name="Hyperlink" xfId="4248" builtinId="8" hidden="1"/>
    <cellStyle name="Hyperlink" xfId="4250" builtinId="8" hidden="1"/>
    <cellStyle name="Hyperlink" xfId="4252" builtinId="8" hidden="1"/>
    <cellStyle name="Hyperlink" xfId="4254" builtinId="8" hidden="1"/>
    <cellStyle name="Hyperlink" xfId="4256" builtinId="8" hidden="1"/>
    <cellStyle name="Hyperlink" xfId="4258" builtinId="8" hidden="1"/>
    <cellStyle name="Hyperlink" xfId="4260" builtinId="8" hidden="1"/>
    <cellStyle name="Hyperlink" xfId="4262" builtinId="8" hidden="1"/>
    <cellStyle name="Hyperlink" xfId="4264" builtinId="8" hidden="1"/>
    <cellStyle name="Hyperlink" xfId="4266" builtinId="8" hidden="1"/>
    <cellStyle name="Hyperlink" xfId="4268" builtinId="8" hidden="1"/>
    <cellStyle name="Hyperlink" xfId="4270" builtinId="8" hidden="1"/>
    <cellStyle name="Hyperlink" xfId="4272" builtinId="8" hidden="1"/>
    <cellStyle name="Hyperlink" xfId="4274" builtinId="8" hidden="1"/>
    <cellStyle name="Hyperlink" xfId="4276" builtinId="8" hidden="1"/>
    <cellStyle name="Hyperlink" xfId="4278" builtinId="8" hidden="1"/>
    <cellStyle name="Hyperlink" xfId="4280" builtinId="8" hidden="1"/>
    <cellStyle name="Hyperlink" xfId="4282" builtinId="8" hidden="1"/>
    <cellStyle name="Hyperlink" xfId="4284" builtinId="8" hidden="1"/>
    <cellStyle name="Hyperlink" xfId="4286" builtinId="8" hidden="1"/>
    <cellStyle name="Hyperlink" xfId="4288" builtinId="8" hidden="1"/>
    <cellStyle name="Hyperlink" xfId="4290" builtinId="8" hidden="1"/>
    <cellStyle name="Hyperlink" xfId="4292" builtinId="8" hidden="1"/>
    <cellStyle name="Hyperlink" xfId="4294" builtinId="8" hidden="1"/>
    <cellStyle name="Hyperlink" xfId="4296" builtinId="8" hidden="1"/>
    <cellStyle name="Hyperlink" xfId="4298" builtinId="8" hidden="1"/>
    <cellStyle name="Hyperlink" xfId="4300" builtinId="8" hidden="1"/>
    <cellStyle name="Hyperlink" xfId="4302" builtinId="8" hidden="1"/>
    <cellStyle name="Hyperlink" xfId="4304" builtinId="8" hidden="1"/>
    <cellStyle name="Hyperlink" xfId="4306" builtinId="8" hidden="1"/>
    <cellStyle name="Hyperlink" xfId="4308" builtinId="8" hidden="1"/>
    <cellStyle name="Hyperlink" xfId="4310" builtinId="8" hidden="1"/>
    <cellStyle name="Hyperlink" xfId="4312" builtinId="8" hidden="1"/>
    <cellStyle name="Hyperlink" xfId="4314" builtinId="8" hidden="1"/>
    <cellStyle name="Hyperlink" xfId="4316" builtinId="8" hidden="1"/>
    <cellStyle name="Hyperlink" xfId="4318" builtinId="8" hidden="1"/>
    <cellStyle name="Hyperlink" xfId="4320" builtinId="8" hidden="1"/>
    <cellStyle name="Hyperlink" xfId="4322" builtinId="8" hidden="1"/>
    <cellStyle name="Hyperlink" xfId="4324" builtinId="8" hidden="1"/>
    <cellStyle name="Hyperlink" xfId="4326" builtinId="8" hidden="1"/>
    <cellStyle name="Hyperlink" xfId="4328" builtinId="8" hidden="1"/>
    <cellStyle name="Hyperlink" xfId="4330" builtinId="8" hidden="1"/>
    <cellStyle name="Hyperlink" xfId="4332" builtinId="8" hidden="1"/>
    <cellStyle name="Hyperlink" xfId="4334" builtinId="8" hidden="1"/>
    <cellStyle name="Hyperlink" xfId="4336" builtinId="8" hidden="1"/>
    <cellStyle name="Hyperlink" xfId="4338" builtinId="8" hidden="1"/>
    <cellStyle name="Hyperlink" xfId="4340" builtinId="8" hidden="1"/>
    <cellStyle name="Hyperlink" xfId="4342" builtinId="8" hidden="1"/>
    <cellStyle name="Hyperlink" xfId="4344" builtinId="8" hidden="1"/>
    <cellStyle name="Hyperlink" xfId="4346" builtinId="8" hidden="1"/>
    <cellStyle name="Hyperlink" xfId="4348" builtinId="8" hidden="1"/>
    <cellStyle name="Hyperlink" xfId="4350" builtinId="8" hidden="1"/>
    <cellStyle name="Hyperlink" xfId="4352" builtinId="8" hidden="1"/>
    <cellStyle name="Hyperlink" xfId="4354" builtinId="8" hidden="1"/>
    <cellStyle name="Hyperlink" xfId="4356" builtinId="8" hidden="1"/>
    <cellStyle name="Hyperlink" xfId="4358" builtinId="8" hidden="1"/>
    <cellStyle name="Hyperlink" xfId="4360" builtinId="8" hidden="1"/>
    <cellStyle name="Hyperlink" xfId="4362" builtinId="8" hidden="1"/>
    <cellStyle name="Hyperlink" xfId="4364" builtinId="8" hidden="1"/>
    <cellStyle name="Hyperlink" xfId="4366" builtinId="8" hidden="1"/>
    <cellStyle name="Hyperlink" xfId="4368" builtinId="8" hidden="1"/>
    <cellStyle name="Hyperlink" xfId="4370" builtinId="8" hidden="1"/>
    <cellStyle name="Hyperlink" xfId="4372" builtinId="8" hidden="1"/>
    <cellStyle name="Hyperlink" xfId="4374" builtinId="8" hidden="1"/>
    <cellStyle name="Hyperlink" xfId="4376" builtinId="8" hidden="1"/>
    <cellStyle name="Hyperlink" xfId="4378" builtinId="8" hidden="1"/>
    <cellStyle name="Hyperlink" xfId="4380" builtinId="8" hidden="1"/>
    <cellStyle name="Hyperlink" xfId="4382" builtinId="8" hidden="1"/>
    <cellStyle name="Hyperlink" xfId="4384" builtinId="8" hidden="1"/>
    <cellStyle name="Hyperlink" xfId="4386" builtinId="8" hidden="1"/>
    <cellStyle name="Hyperlink" xfId="4388" builtinId="8" hidden="1"/>
    <cellStyle name="Hyperlink" xfId="4390" builtinId="8" hidden="1"/>
    <cellStyle name="Hyperlink" xfId="4392" builtinId="8" hidden="1"/>
    <cellStyle name="Hyperlink" xfId="4394" builtinId="8" hidden="1"/>
    <cellStyle name="Hyperlink" xfId="4396" builtinId="8" hidden="1"/>
    <cellStyle name="Hyperlink" xfId="4398" builtinId="8" hidden="1"/>
    <cellStyle name="Hyperlink" xfId="4400" builtinId="8" hidden="1"/>
    <cellStyle name="Hyperlink" xfId="4402" builtinId="8" hidden="1"/>
    <cellStyle name="Hyperlink" xfId="4404" builtinId="8" hidden="1"/>
    <cellStyle name="Hyperlink" xfId="4406" builtinId="8" hidden="1"/>
    <cellStyle name="Hyperlink" xfId="4408" builtinId="8" hidden="1"/>
    <cellStyle name="Hyperlink" xfId="4410" builtinId="8" hidden="1"/>
    <cellStyle name="Hyperlink" xfId="4412" builtinId="8" hidden="1"/>
    <cellStyle name="Hyperlink" xfId="4414" builtinId="8" hidden="1"/>
    <cellStyle name="Hyperlink" xfId="4416" builtinId="8" hidden="1"/>
    <cellStyle name="Hyperlink" xfId="4418" builtinId="8" hidden="1"/>
    <cellStyle name="Hyperlink" xfId="4420" builtinId="8" hidden="1"/>
    <cellStyle name="Hyperlink" xfId="4422" builtinId="8" hidden="1"/>
    <cellStyle name="Hyperlink" xfId="4424" builtinId="8" hidden="1"/>
    <cellStyle name="Hyperlink" xfId="4426" builtinId="8" hidden="1"/>
    <cellStyle name="Hyperlink" xfId="4428" builtinId="8" hidden="1"/>
    <cellStyle name="Hyperlink" xfId="4430" builtinId="8" hidden="1"/>
    <cellStyle name="Hyperlink" xfId="4432" builtinId="8" hidden="1"/>
    <cellStyle name="Hyperlink" xfId="4434" builtinId="8" hidden="1"/>
    <cellStyle name="Hyperlink" xfId="4436" builtinId="8" hidden="1"/>
    <cellStyle name="Hyperlink" xfId="4438" builtinId="8" hidden="1"/>
    <cellStyle name="Hyperlink" xfId="4440" builtinId="8" hidden="1"/>
    <cellStyle name="Hyperlink" xfId="4442" builtinId="8" hidden="1"/>
    <cellStyle name="Hyperlink" xfId="4444" builtinId="8" hidden="1"/>
    <cellStyle name="Hyperlink" xfId="4446" builtinId="8" hidden="1"/>
    <cellStyle name="Hyperlink" xfId="4448" builtinId="8" hidden="1"/>
    <cellStyle name="Hyperlink" xfId="4450" builtinId="8" hidden="1"/>
    <cellStyle name="Hyperlink" xfId="4452" builtinId="8" hidden="1"/>
    <cellStyle name="Hyperlink" xfId="4454" builtinId="8" hidden="1"/>
    <cellStyle name="Hyperlink" xfId="4456" builtinId="8" hidden="1"/>
    <cellStyle name="Hyperlink" xfId="4458" builtinId="8" hidden="1"/>
    <cellStyle name="Hyperlink" xfId="4460" builtinId="8" hidden="1"/>
    <cellStyle name="Hyperlink" xfId="4462" builtinId="8" hidden="1"/>
    <cellStyle name="Hyperlink" xfId="4464" builtinId="8" hidden="1"/>
    <cellStyle name="Hyperlink" xfId="4466" builtinId="8" hidden="1"/>
    <cellStyle name="Hyperlink" xfId="4468" builtinId="8" hidden="1"/>
    <cellStyle name="Hyperlink" xfId="4470" builtinId="8" hidden="1"/>
    <cellStyle name="Hyperlink" xfId="4472" builtinId="8" hidden="1"/>
    <cellStyle name="Hyperlink" xfId="4474" builtinId="8" hidden="1"/>
    <cellStyle name="Hyperlink" xfId="4476" builtinId="8" hidden="1"/>
    <cellStyle name="Hyperlink" xfId="4478" builtinId="8" hidden="1"/>
    <cellStyle name="Hyperlink" xfId="4480" builtinId="8" hidden="1"/>
    <cellStyle name="Hyperlink" xfId="4482" builtinId="8" hidden="1"/>
    <cellStyle name="Hyperlink" xfId="4484" builtinId="8" hidden="1"/>
    <cellStyle name="Hyperlink" xfId="4486" builtinId="8" hidden="1"/>
    <cellStyle name="Hyperlink" xfId="4488" builtinId="8" hidden="1"/>
    <cellStyle name="Hyperlink" xfId="4490" builtinId="8" hidden="1"/>
    <cellStyle name="Hyperlink" xfId="4492" builtinId="8" hidden="1"/>
    <cellStyle name="Hyperlink" xfId="4494" builtinId="8" hidden="1"/>
    <cellStyle name="Hyperlink" xfId="4496" builtinId="8" hidden="1"/>
    <cellStyle name="Hyperlink" xfId="4498" builtinId="8" hidden="1"/>
    <cellStyle name="Hyperlink" xfId="4500" builtinId="8" hidden="1"/>
    <cellStyle name="Hyperlink" xfId="4502" builtinId="8" hidden="1"/>
    <cellStyle name="Hyperlink" xfId="4504" builtinId="8" hidden="1"/>
    <cellStyle name="Hyperlink" xfId="4506" builtinId="8" hidden="1"/>
    <cellStyle name="Hyperlink" xfId="4508" builtinId="8" hidden="1"/>
    <cellStyle name="Hyperlink" xfId="4510" builtinId="8" hidden="1"/>
    <cellStyle name="Hyperlink" xfId="4512" builtinId="8" hidden="1"/>
    <cellStyle name="Hyperlink" xfId="4514" builtinId="8" hidden="1"/>
    <cellStyle name="Hyperlink" xfId="4516" builtinId="8" hidden="1"/>
    <cellStyle name="Hyperlink" xfId="4518" builtinId="8" hidden="1"/>
    <cellStyle name="Hyperlink" xfId="4520" builtinId="8" hidden="1"/>
    <cellStyle name="Hyperlink" xfId="4522" builtinId="8" hidden="1"/>
    <cellStyle name="Hyperlink" xfId="4524" builtinId="8" hidden="1"/>
    <cellStyle name="Hyperlink" xfId="4526" builtinId="8" hidden="1"/>
    <cellStyle name="Hyperlink" xfId="4528" builtinId="8" hidden="1"/>
    <cellStyle name="Hyperlink" xfId="4530" builtinId="8" hidden="1"/>
    <cellStyle name="Hyperlink" xfId="4532" builtinId="8" hidden="1"/>
    <cellStyle name="Hyperlink" xfId="4534" builtinId="8" hidden="1"/>
    <cellStyle name="Hyperlink" xfId="4536" builtinId="8" hidden="1"/>
    <cellStyle name="Hyperlink" xfId="4538" builtinId="8" hidden="1"/>
    <cellStyle name="Hyperlink" xfId="4540" builtinId="8" hidden="1"/>
    <cellStyle name="Hyperlink" xfId="4542" builtinId="8" hidden="1"/>
    <cellStyle name="Hyperlink" xfId="4544" builtinId="8" hidden="1"/>
    <cellStyle name="Hyperlink" xfId="4546" builtinId="8" hidden="1"/>
    <cellStyle name="Hyperlink" xfId="4548" builtinId="8" hidden="1"/>
    <cellStyle name="Hyperlink" xfId="4550" builtinId="8" hidden="1"/>
    <cellStyle name="Hyperlink" xfId="4552" builtinId="8" hidden="1"/>
    <cellStyle name="Hyperlink" xfId="4554" builtinId="8" hidden="1"/>
    <cellStyle name="Hyperlink" xfId="4556" builtinId="8" hidden="1"/>
    <cellStyle name="Hyperlink" xfId="4558" builtinId="8" hidden="1"/>
    <cellStyle name="Hyperlink" xfId="4560" builtinId="8" hidden="1"/>
    <cellStyle name="Hyperlink" xfId="4562" builtinId="8" hidden="1"/>
    <cellStyle name="Hyperlink" xfId="4564" builtinId="8" hidden="1"/>
    <cellStyle name="Hyperlink" xfId="4566" builtinId="8" hidden="1"/>
    <cellStyle name="Hyperlink" xfId="4568" builtinId="8" hidden="1"/>
    <cellStyle name="Hyperlink" xfId="4570" builtinId="8" hidden="1"/>
    <cellStyle name="Hyperlink" xfId="4572" builtinId="8" hidden="1"/>
    <cellStyle name="Hyperlink" xfId="4574" builtinId="8" hidden="1"/>
    <cellStyle name="Hyperlink" xfId="4576" builtinId="8" hidden="1"/>
    <cellStyle name="Hyperlink" xfId="4578" builtinId="8" hidden="1"/>
    <cellStyle name="Hyperlink" xfId="4580" builtinId="8" hidden="1"/>
    <cellStyle name="Hyperlink" xfId="4582" builtinId="8" hidden="1"/>
    <cellStyle name="Hyperlink" xfId="4584" builtinId="8" hidden="1"/>
    <cellStyle name="Hyperlink" xfId="4586" builtinId="8" hidden="1"/>
    <cellStyle name="Hyperlink" xfId="4588" builtinId="8" hidden="1"/>
    <cellStyle name="Hyperlink" xfId="4590" builtinId="8" hidden="1"/>
    <cellStyle name="Hyperlink" xfId="4592" builtinId="8" hidden="1"/>
    <cellStyle name="Hyperlink" xfId="4594" builtinId="8" hidden="1"/>
    <cellStyle name="Hyperlink" xfId="4596" builtinId="8" hidden="1"/>
    <cellStyle name="Hyperlink" xfId="4598" builtinId="8" hidden="1"/>
    <cellStyle name="Hyperlink" xfId="4600" builtinId="8" hidden="1"/>
    <cellStyle name="Hyperlink" xfId="4602" builtinId="8" hidden="1"/>
    <cellStyle name="Hyperlink" xfId="4604" builtinId="8" hidden="1"/>
    <cellStyle name="Hyperlink" xfId="4606" builtinId="8" hidden="1"/>
    <cellStyle name="Hyperlink" xfId="4608" builtinId="8" hidden="1"/>
    <cellStyle name="Hyperlink" xfId="4610" builtinId="8" hidden="1"/>
    <cellStyle name="Hyperlink" xfId="4612" builtinId="8" hidden="1"/>
    <cellStyle name="Hyperlink" xfId="4614" builtinId="8" hidden="1"/>
    <cellStyle name="Hyperlink" xfId="4616" builtinId="8" hidden="1"/>
    <cellStyle name="Hyperlink" xfId="4618" builtinId="8" hidden="1"/>
    <cellStyle name="Hyperlink" xfId="4620" builtinId="8" hidden="1"/>
    <cellStyle name="Hyperlink" xfId="4622" builtinId="8" hidden="1"/>
    <cellStyle name="Hyperlink" xfId="4624" builtinId="8" hidden="1"/>
    <cellStyle name="Hyperlink" xfId="4626" builtinId="8" hidden="1"/>
    <cellStyle name="Hyperlink" xfId="4628" builtinId="8" hidden="1"/>
    <cellStyle name="Hyperlink" xfId="4630" builtinId="8" hidden="1"/>
    <cellStyle name="Hyperlink" xfId="4632" builtinId="8" hidden="1"/>
    <cellStyle name="Hyperlink" xfId="4634" builtinId="8" hidden="1"/>
    <cellStyle name="Hyperlink" xfId="4636" builtinId="8" hidden="1"/>
    <cellStyle name="Hyperlink" xfId="4638" builtinId="8" hidden="1"/>
    <cellStyle name="Hyperlink" xfId="4640" builtinId="8" hidden="1"/>
    <cellStyle name="Hyperlink" xfId="4642" builtinId="8" hidden="1"/>
    <cellStyle name="Hyperlink" xfId="4644" builtinId="8" hidden="1"/>
    <cellStyle name="Hyperlink" xfId="4646" builtinId="8" hidden="1"/>
    <cellStyle name="Hyperlink" xfId="4648" builtinId="8" hidden="1"/>
    <cellStyle name="Hyperlink" xfId="4650" builtinId="8" hidden="1"/>
    <cellStyle name="Hyperlink" xfId="4652" builtinId="8" hidden="1"/>
    <cellStyle name="Hyperlink" xfId="4654" builtinId="8" hidden="1"/>
    <cellStyle name="Hyperlink" xfId="4656" builtinId="8" hidden="1"/>
    <cellStyle name="Hyperlink" xfId="4658" builtinId="8" hidden="1"/>
    <cellStyle name="Hyperlink" xfId="4660" builtinId="8" hidden="1"/>
    <cellStyle name="Hyperlink" xfId="4662" builtinId="8" hidden="1"/>
    <cellStyle name="Hyperlink" xfId="4664" builtinId="8" hidden="1"/>
    <cellStyle name="Hyperlink" xfId="4666" builtinId="8" hidden="1"/>
    <cellStyle name="Hyperlink" xfId="4668" builtinId="8" hidden="1"/>
    <cellStyle name="Hyperlink" xfId="4670" builtinId="8" hidden="1"/>
    <cellStyle name="Hyperlink" xfId="4672" builtinId="8" hidden="1"/>
    <cellStyle name="Hyperlink" xfId="4674" builtinId="8" hidden="1"/>
    <cellStyle name="Hyperlink" xfId="4676" builtinId="8" hidden="1"/>
    <cellStyle name="Hyperlink" xfId="4678" builtinId="8" hidden="1"/>
    <cellStyle name="Hyperlink" xfId="4680" builtinId="8" hidden="1"/>
    <cellStyle name="Hyperlink" xfId="4682" builtinId="8" hidden="1"/>
    <cellStyle name="Hyperlink" xfId="4684" builtinId="8" hidden="1"/>
    <cellStyle name="Hyperlink" xfId="4686" builtinId="8" hidden="1"/>
    <cellStyle name="Hyperlink" xfId="4688" builtinId="8" hidden="1"/>
    <cellStyle name="Hyperlink" xfId="4690" builtinId="8" hidden="1"/>
    <cellStyle name="Hyperlink" xfId="4692" builtinId="8" hidden="1"/>
    <cellStyle name="Hyperlink" xfId="4694" builtinId="8" hidden="1"/>
    <cellStyle name="Hyperlink" xfId="4696" builtinId="8" hidden="1"/>
    <cellStyle name="Hyperlink" xfId="4698" builtinId="8" hidden="1"/>
    <cellStyle name="Hyperlink" xfId="4700" builtinId="8" hidden="1"/>
    <cellStyle name="Hyperlink" xfId="4702" builtinId="8" hidden="1"/>
    <cellStyle name="Hyperlink" xfId="4704" builtinId="8" hidden="1"/>
    <cellStyle name="Hyperlink" xfId="4706" builtinId="8" hidden="1"/>
    <cellStyle name="Hyperlink" xfId="4708" builtinId="8" hidden="1"/>
    <cellStyle name="Hyperlink" xfId="4710" builtinId="8" hidden="1"/>
    <cellStyle name="Hyperlink" xfId="4712" builtinId="8" hidden="1"/>
    <cellStyle name="Hyperlink" xfId="4714" builtinId="8" hidden="1"/>
    <cellStyle name="Hyperlink" xfId="4716" builtinId="8" hidden="1"/>
    <cellStyle name="Hyperlink" xfId="4718" builtinId="8" hidden="1"/>
    <cellStyle name="Hyperlink" xfId="4720" builtinId="8" hidden="1"/>
    <cellStyle name="Hyperlink" xfId="4722" builtinId="8" hidden="1"/>
    <cellStyle name="Hyperlink" xfId="4724" builtinId="8" hidden="1"/>
    <cellStyle name="Hyperlink" xfId="4726" builtinId="8" hidden="1"/>
    <cellStyle name="Hyperlink" xfId="4728" builtinId="8" hidden="1"/>
    <cellStyle name="Hyperlink" xfId="4730" builtinId="8" hidden="1"/>
    <cellStyle name="Hyperlink" xfId="4732" builtinId="8" hidden="1"/>
    <cellStyle name="Hyperlink" xfId="4734" builtinId="8" hidden="1"/>
    <cellStyle name="Hyperlink" xfId="4736" builtinId="8" hidden="1"/>
    <cellStyle name="Hyperlink" xfId="4738" builtinId="8" hidden="1"/>
    <cellStyle name="Hyperlink" xfId="4740" builtinId="8" hidden="1"/>
    <cellStyle name="Hyperlink" xfId="4742" builtinId="8" hidden="1"/>
    <cellStyle name="Hyperlink" xfId="4744" builtinId="8" hidden="1"/>
    <cellStyle name="Hyperlink" xfId="4746" builtinId="8" hidden="1"/>
    <cellStyle name="Hyperlink" xfId="4748" builtinId="8" hidden="1"/>
    <cellStyle name="Hyperlink" xfId="4750" builtinId="8" hidden="1"/>
    <cellStyle name="Hyperlink" xfId="4752" builtinId="8" hidden="1"/>
    <cellStyle name="Hyperlink" xfId="4754" builtinId="8" hidden="1"/>
    <cellStyle name="Hyperlink" xfId="4756" builtinId="8" hidden="1"/>
    <cellStyle name="Hyperlink" xfId="4758" builtinId="8" hidden="1"/>
    <cellStyle name="Hyperlink" xfId="4760" builtinId="8" hidden="1"/>
    <cellStyle name="Hyperlink" xfId="4762" builtinId="8" hidden="1"/>
    <cellStyle name="Hyperlink" xfId="4764" builtinId="8" hidden="1"/>
    <cellStyle name="Hyperlink" xfId="4766" builtinId="8" hidden="1"/>
    <cellStyle name="Hyperlink" xfId="4768" builtinId="8" hidden="1"/>
    <cellStyle name="Hyperlink" xfId="4770" builtinId="8" hidden="1"/>
    <cellStyle name="Hyperlink" xfId="4772" builtinId="8" hidden="1"/>
    <cellStyle name="Hyperlink" xfId="4774" builtinId="8" hidden="1"/>
    <cellStyle name="Hyperlink" xfId="4776" builtinId="8" hidden="1"/>
    <cellStyle name="Hyperlink" xfId="4778" builtinId="8" hidden="1"/>
    <cellStyle name="Hyperlink" xfId="4780" builtinId="8" hidden="1"/>
    <cellStyle name="Hyperlink" xfId="4782" builtinId="8" hidden="1"/>
    <cellStyle name="Hyperlink" xfId="4784" builtinId="8" hidden="1"/>
    <cellStyle name="Hyperlink" xfId="4786" builtinId="8" hidden="1"/>
    <cellStyle name="Hyperlink" xfId="4788" builtinId="8" hidden="1"/>
    <cellStyle name="Hyperlink" xfId="4790" builtinId="8" hidden="1"/>
    <cellStyle name="Hyperlink" xfId="4792" builtinId="8" hidden="1"/>
    <cellStyle name="Hyperlink" xfId="4794" builtinId="8" hidden="1"/>
    <cellStyle name="Hyperlink" xfId="4796" builtinId="8" hidden="1"/>
    <cellStyle name="Hyperlink" xfId="4798" builtinId="8" hidden="1"/>
    <cellStyle name="Hyperlink" xfId="4800" builtinId="8" hidden="1"/>
    <cellStyle name="Hyperlink" xfId="4802" builtinId="8" hidden="1"/>
    <cellStyle name="Hyperlink" xfId="4804" builtinId="8" hidden="1"/>
    <cellStyle name="Hyperlink" xfId="4806" builtinId="8" hidden="1"/>
    <cellStyle name="Hyperlink" xfId="4808" builtinId="8" hidden="1"/>
    <cellStyle name="Hyperlink" xfId="4810" builtinId="8" hidden="1"/>
    <cellStyle name="Hyperlink" xfId="4812" builtinId="8" hidden="1"/>
    <cellStyle name="Hyperlink" xfId="4814" builtinId="8" hidden="1"/>
    <cellStyle name="Hyperlink" xfId="4816" builtinId="8" hidden="1"/>
    <cellStyle name="Hyperlink" xfId="4818" builtinId="8" hidden="1"/>
    <cellStyle name="Hyperlink" xfId="4820" builtinId="8" hidden="1"/>
    <cellStyle name="Hyperlink" xfId="4822" builtinId="8" hidden="1"/>
    <cellStyle name="Hyperlink" xfId="4824" builtinId="8" hidden="1"/>
    <cellStyle name="Hyperlink" xfId="4826" builtinId="8" hidden="1"/>
    <cellStyle name="Hyperlink" xfId="4828" builtinId="8" hidden="1"/>
    <cellStyle name="Hyperlink" xfId="4830" builtinId="8" hidden="1"/>
    <cellStyle name="Hyperlink" xfId="4832" builtinId="8" hidden="1"/>
    <cellStyle name="Hyperlink" xfId="4834" builtinId="8" hidden="1"/>
    <cellStyle name="Hyperlink" xfId="4836" builtinId="8" hidden="1"/>
    <cellStyle name="Hyperlink" xfId="4838" builtinId="8" hidden="1"/>
    <cellStyle name="Hyperlink" xfId="4840" builtinId="8" hidden="1"/>
    <cellStyle name="Hyperlink" xfId="4842" builtinId="8" hidden="1"/>
    <cellStyle name="Hyperlink" xfId="4844" builtinId="8" hidden="1"/>
    <cellStyle name="Hyperlink" xfId="4846" builtinId="8" hidden="1"/>
    <cellStyle name="Hyperlink" xfId="4848" builtinId="8" hidden="1"/>
    <cellStyle name="Hyperlink" xfId="4850" builtinId="8" hidden="1"/>
    <cellStyle name="Hyperlink" xfId="4852" builtinId="8" hidden="1"/>
    <cellStyle name="Hyperlink" xfId="4854" builtinId="8" hidden="1"/>
    <cellStyle name="Hyperlink" xfId="4856" builtinId="8" hidden="1"/>
    <cellStyle name="Hyperlink" xfId="4858" builtinId="8" hidden="1"/>
    <cellStyle name="Hyperlink" xfId="4860" builtinId="8" hidden="1"/>
    <cellStyle name="Hyperlink" xfId="4862" builtinId="8" hidden="1"/>
    <cellStyle name="Hyperlink" xfId="4864" builtinId="8" hidden="1"/>
    <cellStyle name="Hyperlink" xfId="4866" builtinId="8" hidden="1"/>
    <cellStyle name="Hyperlink" xfId="4868" builtinId="8" hidden="1"/>
    <cellStyle name="Hyperlink" xfId="4870" builtinId="8" hidden="1"/>
    <cellStyle name="Hyperlink" xfId="4872" builtinId="8" hidden="1"/>
    <cellStyle name="Hyperlink" xfId="4874" builtinId="8" hidden="1"/>
    <cellStyle name="Hyperlink" xfId="4876" builtinId="8" hidden="1"/>
    <cellStyle name="Hyperlink" xfId="4878" builtinId="8" hidden="1"/>
    <cellStyle name="Hyperlink" xfId="4880" builtinId="8" hidden="1"/>
    <cellStyle name="Hyperlink" xfId="4882" builtinId="8" hidden="1"/>
    <cellStyle name="Hyperlink" xfId="4884" builtinId="8" hidden="1"/>
    <cellStyle name="Hyperlink" xfId="4886" builtinId="8" hidden="1"/>
    <cellStyle name="Hyperlink" xfId="4888" builtinId="8" hidden="1"/>
    <cellStyle name="Hyperlink" xfId="4890" builtinId="8" hidden="1"/>
    <cellStyle name="Hyperlink" xfId="4892" builtinId="8" hidden="1"/>
    <cellStyle name="Hyperlink" xfId="4894" builtinId="8" hidden="1"/>
    <cellStyle name="Hyperlink" xfId="4896" builtinId="8" hidden="1"/>
    <cellStyle name="Hyperlink" xfId="4898" builtinId="8" hidden="1"/>
    <cellStyle name="Hyperlink" xfId="4900" builtinId="8" hidden="1"/>
    <cellStyle name="Hyperlink" xfId="4902" builtinId="8" hidden="1"/>
    <cellStyle name="Hyperlink" xfId="4904" builtinId="8" hidden="1"/>
    <cellStyle name="Hyperlink" xfId="4906" builtinId="8" hidden="1"/>
    <cellStyle name="Hyperlink" xfId="4908" builtinId="8" hidden="1"/>
    <cellStyle name="Hyperlink" xfId="4910" builtinId="8" hidden="1"/>
    <cellStyle name="Hyperlink" xfId="4912" builtinId="8" hidden="1"/>
    <cellStyle name="Hyperlink" xfId="4914" builtinId="8" hidden="1"/>
    <cellStyle name="Hyperlink" xfId="4916" builtinId="8" hidden="1"/>
    <cellStyle name="Hyperlink" xfId="4918" builtinId="8" hidden="1"/>
    <cellStyle name="Hyperlink" xfId="4920" builtinId="8" hidden="1"/>
    <cellStyle name="Hyperlink" xfId="4922" builtinId="8" hidden="1"/>
    <cellStyle name="Hyperlink" xfId="4924" builtinId="8" hidden="1"/>
    <cellStyle name="Hyperlink" xfId="4926" builtinId="8" hidden="1"/>
    <cellStyle name="Hyperlink" xfId="4928" builtinId="8" hidden="1"/>
    <cellStyle name="Hyperlink" xfId="4930" builtinId="8" hidden="1"/>
    <cellStyle name="Hyperlink" xfId="4932" builtinId="8" hidden="1"/>
    <cellStyle name="Hyperlink" xfId="4934" builtinId="8" hidden="1"/>
    <cellStyle name="Hyperlink" xfId="4936" builtinId="8" hidden="1"/>
    <cellStyle name="Hyperlink" xfId="4938" builtinId="8" hidden="1"/>
    <cellStyle name="Hyperlink" xfId="4940" builtinId="8" hidden="1"/>
    <cellStyle name="Hyperlink" xfId="4942" builtinId="8" hidden="1"/>
    <cellStyle name="Hyperlink" xfId="4944" builtinId="8" hidden="1"/>
    <cellStyle name="Hyperlink" xfId="4946" builtinId="8" hidden="1"/>
    <cellStyle name="Hyperlink" xfId="4948" builtinId="8" hidden="1"/>
    <cellStyle name="Hyperlink" xfId="4950" builtinId="8" hidden="1"/>
    <cellStyle name="Hyperlink" xfId="4952" builtinId="8" hidden="1"/>
    <cellStyle name="Hyperlink" xfId="4954" builtinId="8" hidden="1"/>
    <cellStyle name="Hyperlink" xfId="4956" builtinId="8" hidden="1"/>
    <cellStyle name="Hyperlink" xfId="4958" builtinId="8" hidden="1"/>
    <cellStyle name="Hyperlink" xfId="4960" builtinId="8" hidden="1"/>
    <cellStyle name="Hyperlink" xfId="4962" builtinId="8" hidden="1"/>
    <cellStyle name="Hyperlink" xfId="4964" builtinId="8" hidden="1"/>
    <cellStyle name="Hyperlink" xfId="4966" builtinId="8" hidden="1"/>
    <cellStyle name="Hyperlink" xfId="4968" builtinId="8" hidden="1"/>
    <cellStyle name="Hyperlink" xfId="4970" builtinId="8" hidden="1"/>
    <cellStyle name="Hyperlink" xfId="4972" builtinId="8" hidden="1"/>
    <cellStyle name="Hyperlink" xfId="4974" builtinId="8" hidden="1"/>
    <cellStyle name="Hyperlink" xfId="4976" builtinId="8" hidden="1"/>
    <cellStyle name="Hyperlink" xfId="4978" builtinId="8" hidden="1"/>
    <cellStyle name="Hyperlink" xfId="4980" builtinId="8" hidden="1"/>
    <cellStyle name="Hyperlink" xfId="4982" builtinId="8" hidden="1"/>
    <cellStyle name="Hyperlink" xfId="4984" builtinId="8" hidden="1"/>
    <cellStyle name="Hyperlink" xfId="4986" builtinId="8" hidden="1"/>
    <cellStyle name="Hyperlink" xfId="4988" builtinId="8" hidden="1"/>
    <cellStyle name="Hyperlink" xfId="4990" builtinId="8" hidden="1"/>
    <cellStyle name="Hyperlink" xfId="4992" builtinId="8" hidden="1"/>
    <cellStyle name="Hyperlink" xfId="4994" builtinId="8" hidden="1"/>
    <cellStyle name="Hyperlink" xfId="4996" builtinId="8" hidden="1"/>
    <cellStyle name="Hyperlink" xfId="4998" builtinId="8" hidden="1"/>
    <cellStyle name="Hyperlink" xfId="5000" builtinId="8" hidden="1"/>
    <cellStyle name="Hyperlink" xfId="5002" builtinId="8" hidden="1"/>
    <cellStyle name="Hyperlink" xfId="5004" builtinId="8" hidden="1"/>
    <cellStyle name="Hyperlink" xfId="5006" builtinId="8" hidden="1"/>
    <cellStyle name="Hyperlink" xfId="5008" builtinId="8" hidden="1"/>
    <cellStyle name="Hyperlink" xfId="5010" builtinId="8" hidden="1"/>
    <cellStyle name="Hyperlink" xfId="5012" builtinId="8" hidden="1"/>
    <cellStyle name="Hyperlink" xfId="5014" builtinId="8" hidden="1"/>
    <cellStyle name="Hyperlink" xfId="5016" builtinId="8" hidden="1"/>
    <cellStyle name="Hyperlink" xfId="5018" builtinId="8" hidden="1"/>
    <cellStyle name="Hyperlink" xfId="5020" builtinId="8" hidden="1"/>
    <cellStyle name="Hyperlink" xfId="5022" builtinId="8" hidden="1"/>
    <cellStyle name="Hyperlink" xfId="5024" builtinId="8" hidden="1"/>
    <cellStyle name="Hyperlink" xfId="5026" builtinId="8" hidden="1"/>
    <cellStyle name="Hyperlink" xfId="5028" builtinId="8" hidden="1"/>
    <cellStyle name="Hyperlink" xfId="5030" builtinId="8" hidden="1"/>
    <cellStyle name="Hyperlink" xfId="5032" builtinId="8" hidden="1"/>
    <cellStyle name="Hyperlink" xfId="5034" builtinId="8" hidden="1"/>
    <cellStyle name="Hyperlink" xfId="5036" builtinId="8" hidden="1"/>
    <cellStyle name="Hyperlink" xfId="5038" builtinId="8" hidden="1"/>
    <cellStyle name="Hyperlink" xfId="5040" builtinId="8" hidden="1"/>
    <cellStyle name="Hyperlink" xfId="5042" builtinId="8" hidden="1"/>
    <cellStyle name="Hyperlink" xfId="5044" builtinId="8" hidden="1"/>
    <cellStyle name="Hyperlink" xfId="5046" builtinId="8" hidden="1"/>
    <cellStyle name="Hyperlink" xfId="5048" builtinId="8" hidden="1"/>
    <cellStyle name="Hyperlink" xfId="5050" builtinId="8" hidden="1"/>
    <cellStyle name="Hyperlink" xfId="5052" builtinId="8" hidden="1"/>
    <cellStyle name="Hyperlink" xfId="5054" builtinId="8" hidden="1"/>
    <cellStyle name="Hyperlink" xfId="5056" builtinId="8" hidden="1"/>
    <cellStyle name="Hyperlink" xfId="5058" builtinId="8" hidden="1"/>
    <cellStyle name="Hyperlink" xfId="5060" builtinId="8" hidden="1"/>
    <cellStyle name="Hyperlink" xfId="5062" builtinId="8" hidden="1"/>
    <cellStyle name="Hyperlink" xfId="5064" builtinId="8" hidden="1"/>
    <cellStyle name="Hyperlink" xfId="5066" builtinId="8" hidden="1"/>
    <cellStyle name="Hyperlink" xfId="5068" builtinId="8" hidden="1"/>
    <cellStyle name="Hyperlink" xfId="5070" builtinId="8" hidden="1"/>
    <cellStyle name="Hyperlink" xfId="5072" builtinId="8" hidden="1"/>
    <cellStyle name="Hyperlink" xfId="5074" builtinId="8" hidden="1"/>
    <cellStyle name="Hyperlink" xfId="5076" builtinId="8" hidden="1"/>
    <cellStyle name="Hyperlink" xfId="5078" builtinId="8" hidden="1"/>
    <cellStyle name="Hyperlink" xfId="5080" builtinId="8" hidden="1"/>
    <cellStyle name="Hyperlink" xfId="5082" builtinId="8" hidden="1"/>
    <cellStyle name="Hyperlink" xfId="5084" builtinId="8" hidden="1"/>
    <cellStyle name="Hyperlink" xfId="5086" builtinId="8" hidden="1"/>
    <cellStyle name="Hyperlink" xfId="5088" builtinId="8" hidden="1"/>
    <cellStyle name="Hyperlink" xfId="5090" builtinId="8" hidden="1"/>
    <cellStyle name="Hyperlink" xfId="5092" builtinId="8" hidden="1"/>
    <cellStyle name="Hyperlink" xfId="5094" builtinId="8" hidden="1"/>
    <cellStyle name="Hyperlink" xfId="5096" builtinId="8" hidden="1"/>
    <cellStyle name="Hyperlink" xfId="5098" builtinId="8" hidden="1"/>
    <cellStyle name="Hyperlink" xfId="5100" builtinId="8" hidden="1"/>
    <cellStyle name="Hyperlink" xfId="5102" builtinId="8" hidden="1"/>
    <cellStyle name="Hyperlink" xfId="5104" builtinId="8" hidden="1"/>
    <cellStyle name="Hyperlink" xfId="5106" builtinId="8" hidden="1"/>
    <cellStyle name="Hyperlink" xfId="5108" builtinId="8" hidden="1"/>
    <cellStyle name="Hyperlink" xfId="5110" builtinId="8" hidden="1"/>
    <cellStyle name="Hyperlink" xfId="5112" builtinId="8" hidden="1"/>
    <cellStyle name="Hyperlink" xfId="5114" builtinId="8" hidden="1"/>
    <cellStyle name="Hyperlink" xfId="5116" builtinId="8" hidden="1"/>
    <cellStyle name="Hyperlink" xfId="5118" builtinId="8" hidden="1"/>
    <cellStyle name="Hyperlink" xfId="5120" builtinId="8" hidden="1"/>
    <cellStyle name="Hyperlink" xfId="5122" builtinId="8" hidden="1"/>
    <cellStyle name="Hyperlink" xfId="5124" builtinId="8" hidden="1"/>
    <cellStyle name="Hyperlink" xfId="5126" builtinId="8" hidden="1"/>
    <cellStyle name="Hyperlink" xfId="5128" builtinId="8" hidden="1"/>
    <cellStyle name="Hyperlink" xfId="5130" builtinId="8" hidden="1"/>
    <cellStyle name="Hyperlink" xfId="5132" builtinId="8" hidden="1"/>
    <cellStyle name="Hyperlink" xfId="5134" builtinId="8" hidden="1"/>
    <cellStyle name="Hyperlink" xfId="5136" builtinId="8" hidden="1"/>
    <cellStyle name="Hyperlink" xfId="5138" builtinId="8" hidden="1"/>
    <cellStyle name="Hyperlink" xfId="5140" builtinId="8" hidden="1"/>
    <cellStyle name="Hyperlink" xfId="5142" builtinId="8" hidden="1"/>
    <cellStyle name="Hyperlink" xfId="5144" builtinId="8" hidden="1"/>
    <cellStyle name="Hyperlink" xfId="5146" builtinId="8" hidden="1"/>
    <cellStyle name="Hyperlink" xfId="5148" builtinId="8" hidden="1"/>
    <cellStyle name="Hyperlink" xfId="5150" builtinId="8" hidden="1"/>
    <cellStyle name="Hyperlink" xfId="5152" builtinId="8" hidden="1"/>
    <cellStyle name="Hyperlink" xfId="5154" builtinId="8" hidden="1"/>
    <cellStyle name="Hyperlink" xfId="5156" builtinId="8" hidden="1"/>
    <cellStyle name="Hyperlink" xfId="5158" builtinId="8" hidden="1"/>
    <cellStyle name="Hyperlink" xfId="5160" builtinId="8" hidden="1"/>
    <cellStyle name="Hyperlink" xfId="5162" builtinId="8" hidden="1"/>
    <cellStyle name="Hyperlink" xfId="5164" builtinId="8" hidden="1"/>
    <cellStyle name="Hyperlink" xfId="5166" builtinId="8" hidden="1"/>
    <cellStyle name="Hyperlink" xfId="5168" builtinId="8" hidden="1"/>
    <cellStyle name="Hyperlink" xfId="5170" builtinId="8" hidden="1"/>
    <cellStyle name="Hyperlink" xfId="5172" builtinId="8" hidden="1"/>
    <cellStyle name="Hyperlink" xfId="5174" builtinId="8" hidden="1"/>
    <cellStyle name="Hyperlink" xfId="5176" builtinId="8" hidden="1"/>
    <cellStyle name="Hyperlink" xfId="5178" builtinId="8" hidden="1"/>
    <cellStyle name="Hyperlink" xfId="5180" builtinId="8" hidden="1"/>
    <cellStyle name="Hyperlink" xfId="5182" builtinId="8" hidden="1"/>
    <cellStyle name="Hyperlink" xfId="5184" builtinId="8" hidden="1"/>
    <cellStyle name="Hyperlink" xfId="5186" builtinId="8" hidden="1"/>
    <cellStyle name="Hyperlink" xfId="5188" builtinId="8" hidden="1"/>
    <cellStyle name="Hyperlink" xfId="5190" builtinId="8" hidden="1"/>
    <cellStyle name="Hyperlink" xfId="5192" builtinId="8" hidden="1"/>
    <cellStyle name="Hyperlink" xfId="5194" builtinId="8" hidden="1"/>
    <cellStyle name="Hyperlink" xfId="5196" builtinId="8" hidden="1"/>
    <cellStyle name="Hyperlink" xfId="5198" builtinId="8" hidden="1"/>
    <cellStyle name="Hyperlink" xfId="5200" builtinId="8" hidden="1"/>
    <cellStyle name="Hyperlink" xfId="5202" builtinId="8" hidden="1"/>
    <cellStyle name="Hyperlink" xfId="5204" builtinId="8" hidden="1"/>
    <cellStyle name="Hyperlink" xfId="5206" builtinId="8" hidden="1"/>
    <cellStyle name="Hyperlink" xfId="5208" builtinId="8" hidden="1"/>
    <cellStyle name="Hyperlink" xfId="5210" builtinId="8" hidden="1"/>
    <cellStyle name="Hyperlink" xfId="5212" builtinId="8" hidden="1"/>
    <cellStyle name="Hyperlink" xfId="5214" builtinId="8" hidden="1"/>
    <cellStyle name="Hyperlink" xfId="5216" builtinId="8" hidden="1"/>
    <cellStyle name="Hyperlink" xfId="5218" builtinId="8" hidden="1"/>
    <cellStyle name="Hyperlink" xfId="5220" builtinId="8" hidden="1"/>
    <cellStyle name="Hyperlink" xfId="5222" builtinId="8" hidden="1"/>
    <cellStyle name="Hyperlink" xfId="5224" builtinId="8" hidden="1"/>
    <cellStyle name="Hyperlink" xfId="5226" builtinId="8" hidden="1"/>
    <cellStyle name="Hyperlink" xfId="5228" builtinId="8" hidden="1"/>
    <cellStyle name="Hyperlink" xfId="5230" builtinId="8" hidden="1"/>
    <cellStyle name="Hyperlink" xfId="5232" builtinId="8" hidden="1"/>
    <cellStyle name="Hyperlink" xfId="5234" builtinId="8" hidden="1"/>
    <cellStyle name="Hyperlink" xfId="5236" builtinId="8" hidden="1"/>
    <cellStyle name="Hyperlink" xfId="5238" builtinId="8" hidden="1"/>
    <cellStyle name="Hyperlink" xfId="5240" builtinId="8" hidden="1"/>
    <cellStyle name="Hyperlink" xfId="5242" builtinId="8" hidden="1"/>
    <cellStyle name="Hyperlink" xfId="5244" builtinId="8" hidden="1"/>
    <cellStyle name="Hyperlink" xfId="5246" builtinId="8" hidden="1"/>
    <cellStyle name="Hyperlink" xfId="5248" builtinId="8" hidden="1"/>
    <cellStyle name="Hyperlink" xfId="5250" builtinId="8" hidden="1"/>
    <cellStyle name="Hyperlink" xfId="5252" builtinId="8" hidden="1"/>
    <cellStyle name="Hyperlink" xfId="5254" builtinId="8" hidden="1"/>
    <cellStyle name="Hyperlink" xfId="5256" builtinId="8" hidden="1"/>
    <cellStyle name="Hyperlink" xfId="5258" builtinId="8" hidden="1"/>
    <cellStyle name="Hyperlink" xfId="5260" builtinId="8" hidden="1"/>
    <cellStyle name="Hyperlink" xfId="5262" builtinId="8" hidden="1"/>
    <cellStyle name="Hyperlink" xfId="5264" builtinId="8" hidden="1"/>
    <cellStyle name="Hyperlink" xfId="5266" builtinId="8" hidden="1"/>
    <cellStyle name="Hyperlink" xfId="5268" builtinId="8" hidden="1"/>
    <cellStyle name="Hyperlink" xfId="5270" builtinId="8" hidden="1"/>
    <cellStyle name="Hyperlink" xfId="5272" builtinId="8" hidden="1"/>
    <cellStyle name="Hyperlink" xfId="5274" builtinId="8" hidden="1"/>
    <cellStyle name="Hyperlink" xfId="5276" builtinId="8" hidden="1"/>
    <cellStyle name="Hyperlink" xfId="5278" builtinId="8" hidden="1"/>
    <cellStyle name="Hyperlink" xfId="5280" builtinId="8" hidden="1"/>
    <cellStyle name="Hyperlink" xfId="5282" builtinId="8" hidden="1"/>
    <cellStyle name="Hyperlink" xfId="5284" builtinId="8" hidden="1"/>
    <cellStyle name="Hyperlink" xfId="5286" builtinId="8" hidden="1"/>
    <cellStyle name="Hyperlink" xfId="5288" builtinId="8" hidden="1"/>
    <cellStyle name="Hyperlink" xfId="5290" builtinId="8" hidden="1"/>
    <cellStyle name="Hyperlink" xfId="5292" builtinId="8" hidden="1"/>
    <cellStyle name="Hyperlink" xfId="5294" builtinId="8" hidden="1"/>
    <cellStyle name="Hyperlink" xfId="5296" builtinId="8" hidden="1"/>
    <cellStyle name="Hyperlink" xfId="5298" builtinId="8" hidden="1"/>
    <cellStyle name="Hyperlink" xfId="5300" builtinId="8" hidden="1"/>
    <cellStyle name="Hyperlink" xfId="5302" builtinId="8" hidden="1"/>
    <cellStyle name="Hyperlink" xfId="5304" builtinId="8" hidden="1"/>
    <cellStyle name="Hyperlink" xfId="5306" builtinId="8" hidden="1"/>
    <cellStyle name="Hyperlink" xfId="5308" builtinId="8" hidden="1"/>
    <cellStyle name="Hyperlink" xfId="5310" builtinId="8" hidden="1"/>
    <cellStyle name="Hyperlink" xfId="5312" builtinId="8" hidden="1"/>
    <cellStyle name="Hyperlink" xfId="5314" builtinId="8" hidden="1"/>
    <cellStyle name="Hyperlink" xfId="5316" builtinId="8" hidden="1"/>
    <cellStyle name="Hyperlink" xfId="5318" builtinId="8" hidden="1"/>
    <cellStyle name="Hyperlink" xfId="5320" builtinId="8" hidden="1"/>
    <cellStyle name="Hyperlink" xfId="5322" builtinId="8" hidden="1"/>
    <cellStyle name="Hyperlink" xfId="5324" builtinId="8" hidden="1"/>
    <cellStyle name="Hyperlink" xfId="5326" builtinId="8" hidden="1"/>
    <cellStyle name="Hyperlink" xfId="5328" builtinId="8" hidden="1"/>
    <cellStyle name="Hyperlink" xfId="5330" builtinId="8" hidden="1"/>
    <cellStyle name="Hyperlink" xfId="5332" builtinId="8" hidden="1"/>
    <cellStyle name="Hyperlink" xfId="5334" builtinId="8" hidden="1"/>
    <cellStyle name="Hyperlink" xfId="5336" builtinId="8" hidden="1"/>
    <cellStyle name="Hyperlink" xfId="5338" builtinId="8" hidden="1"/>
    <cellStyle name="Hyperlink" xfId="5340" builtinId="8" hidden="1"/>
    <cellStyle name="Hyperlink" xfId="5342" builtinId="8" hidden="1"/>
    <cellStyle name="Hyperlink" xfId="5344" builtinId="8" hidden="1"/>
    <cellStyle name="Hyperlink" xfId="5346" builtinId="8" hidden="1"/>
    <cellStyle name="Hyperlink" xfId="5348" builtinId="8" hidden="1"/>
    <cellStyle name="Hyperlink" xfId="5350" builtinId="8" hidden="1"/>
    <cellStyle name="Hyperlink" xfId="5352" builtinId="8" hidden="1"/>
    <cellStyle name="Hyperlink" xfId="5354" builtinId="8" hidden="1"/>
    <cellStyle name="Hyperlink" xfId="5356" builtinId="8" hidden="1"/>
    <cellStyle name="Hyperlink" xfId="5358" builtinId="8" hidden="1"/>
    <cellStyle name="Hyperlink" xfId="5360" builtinId="8" hidden="1"/>
    <cellStyle name="Hyperlink" xfId="5362" builtinId="8" hidden="1"/>
    <cellStyle name="Hyperlink" xfId="5364" builtinId="8" hidden="1"/>
    <cellStyle name="Hyperlink" xfId="5366" builtinId="8" hidden="1"/>
    <cellStyle name="Hyperlink" xfId="5368" builtinId="8" hidden="1"/>
    <cellStyle name="Hyperlink" xfId="5370" builtinId="8" hidden="1"/>
    <cellStyle name="Hyperlink" xfId="5372" builtinId="8" hidden="1"/>
    <cellStyle name="Hyperlink" xfId="5374" builtinId="8" hidden="1"/>
    <cellStyle name="Hyperlink" xfId="5376" builtinId="8" hidden="1"/>
    <cellStyle name="Hyperlink" xfId="5378" builtinId="8" hidden="1"/>
    <cellStyle name="Hyperlink" xfId="5380" builtinId="8" hidden="1"/>
    <cellStyle name="Hyperlink" xfId="5382" builtinId="8" hidden="1"/>
    <cellStyle name="Hyperlink" xfId="5384" builtinId="8" hidden="1"/>
    <cellStyle name="Hyperlink" xfId="5386" builtinId="8" hidden="1"/>
    <cellStyle name="Hyperlink" xfId="5388" builtinId="8" hidden="1"/>
    <cellStyle name="Hyperlink" xfId="5390" builtinId="8" hidden="1"/>
    <cellStyle name="Hyperlink" xfId="5392" builtinId="8" hidden="1"/>
    <cellStyle name="Hyperlink" xfId="5394" builtinId="8" hidden="1"/>
    <cellStyle name="Hyperlink" xfId="5396" builtinId="8" hidden="1"/>
    <cellStyle name="Hyperlink" xfId="5398" builtinId="8" hidden="1"/>
    <cellStyle name="Hyperlink" xfId="5400" builtinId="8" hidden="1"/>
    <cellStyle name="Hyperlink" xfId="5402" builtinId="8" hidden="1"/>
    <cellStyle name="Hyperlink" xfId="5404" builtinId="8" hidden="1"/>
    <cellStyle name="Hyperlink" xfId="5406" builtinId="8" hidden="1"/>
    <cellStyle name="Hyperlink" xfId="5408" builtinId="8" hidden="1"/>
    <cellStyle name="Hyperlink" xfId="5410" builtinId="8" hidden="1"/>
    <cellStyle name="Hyperlink" xfId="5412" builtinId="8" hidden="1"/>
    <cellStyle name="Hyperlink" xfId="5414" builtinId="8" hidden="1"/>
    <cellStyle name="Hyperlink" xfId="5416" builtinId="8" hidden="1"/>
    <cellStyle name="Hyperlink" xfId="5418" builtinId="8" hidden="1"/>
    <cellStyle name="Hyperlink" xfId="5420" builtinId="8" hidden="1"/>
    <cellStyle name="Hyperlink" xfId="5422" builtinId="8" hidden="1"/>
    <cellStyle name="Hyperlink" xfId="5424" builtinId="8" hidden="1"/>
    <cellStyle name="Hyperlink" xfId="5426" builtinId="8" hidden="1"/>
    <cellStyle name="Hyperlink" xfId="5428" builtinId="8" hidden="1"/>
    <cellStyle name="Hyperlink" xfId="5430" builtinId="8" hidden="1"/>
    <cellStyle name="Hyperlink" xfId="5432" builtinId="8" hidden="1"/>
    <cellStyle name="Hyperlink" xfId="5434" builtinId="8" hidden="1"/>
    <cellStyle name="Hyperlink" xfId="5436" builtinId="8" hidden="1"/>
    <cellStyle name="Hyperlink" xfId="5438" builtinId="8" hidden="1"/>
    <cellStyle name="Hyperlink" xfId="5440" builtinId="8" hidden="1"/>
    <cellStyle name="Hyperlink" xfId="5442" builtinId="8" hidden="1"/>
    <cellStyle name="Hyperlink" xfId="5444" builtinId="8" hidden="1"/>
    <cellStyle name="Hyperlink" xfId="5446" builtinId="8" hidden="1"/>
    <cellStyle name="Hyperlink" xfId="5448" builtinId="8" hidden="1"/>
    <cellStyle name="Hyperlink" xfId="5450" builtinId="8" hidden="1"/>
    <cellStyle name="Hyperlink" xfId="5452" builtinId="8" hidden="1"/>
    <cellStyle name="Hyperlink" xfId="5454" builtinId="8" hidden="1"/>
    <cellStyle name="Hyperlink" xfId="5456" builtinId="8" hidden="1"/>
    <cellStyle name="Hyperlink" xfId="5458" builtinId="8" hidden="1"/>
    <cellStyle name="Hyperlink" xfId="5460" builtinId="8" hidden="1"/>
    <cellStyle name="Hyperlink" xfId="5462" builtinId="8" hidden="1"/>
    <cellStyle name="Hyperlink" xfId="5464" builtinId="8" hidden="1"/>
    <cellStyle name="Hyperlink" xfId="5466" builtinId="8" hidden="1"/>
    <cellStyle name="Hyperlink" xfId="5468" builtinId="8" hidden="1"/>
    <cellStyle name="Hyperlink" xfId="5470" builtinId="8" hidden="1"/>
    <cellStyle name="Hyperlink" xfId="5472" builtinId="8" hidden="1"/>
    <cellStyle name="Hyperlink" xfId="5474" builtinId="8" hidden="1"/>
    <cellStyle name="Hyperlink" xfId="5476" builtinId="8" hidden="1"/>
    <cellStyle name="Hyperlink" xfId="5478" builtinId="8" hidden="1"/>
    <cellStyle name="Hyperlink" xfId="5480" builtinId="8" hidden="1"/>
    <cellStyle name="Hyperlink" xfId="5482" builtinId="8" hidden="1"/>
    <cellStyle name="Hyperlink" xfId="5484" builtinId="8" hidden="1"/>
    <cellStyle name="Hyperlink" xfId="5486" builtinId="8" hidden="1"/>
    <cellStyle name="Hyperlink" xfId="5488" builtinId="8" hidden="1"/>
    <cellStyle name="Hyperlink" xfId="5490" builtinId="8" hidden="1"/>
    <cellStyle name="Hyperlink" xfId="5492" builtinId="8" hidden="1"/>
    <cellStyle name="Hyperlink" xfId="5494" builtinId="8" hidden="1"/>
    <cellStyle name="Hyperlink" xfId="5496" builtinId="8" hidden="1"/>
    <cellStyle name="Hyperlink" xfId="5498" builtinId="8" hidden="1"/>
    <cellStyle name="Hyperlink" xfId="5500" builtinId="8" hidden="1"/>
    <cellStyle name="Hyperlink" xfId="5502" builtinId="8" hidden="1"/>
    <cellStyle name="Hyperlink" xfId="5504" builtinId="8" hidden="1"/>
    <cellStyle name="Hyperlink" xfId="5506" builtinId="8" hidden="1"/>
    <cellStyle name="Hyperlink" xfId="5508" builtinId="8" hidden="1"/>
    <cellStyle name="Hyperlink" xfId="5510" builtinId="8" hidden="1"/>
    <cellStyle name="Hyperlink" xfId="5512" builtinId="8" hidden="1"/>
    <cellStyle name="Hyperlink" xfId="5514" builtinId="8" hidden="1"/>
    <cellStyle name="Hyperlink" xfId="5516" builtinId="8" hidden="1"/>
    <cellStyle name="Hyperlink" xfId="5518" builtinId="8" hidden="1"/>
    <cellStyle name="Hyperlink" xfId="5520" builtinId="8" hidden="1"/>
    <cellStyle name="Hyperlink" xfId="5522" builtinId="8" hidden="1"/>
    <cellStyle name="Hyperlink" xfId="5524" builtinId="8" hidden="1"/>
    <cellStyle name="Hyperlink" xfId="5526" builtinId="8" hidden="1"/>
    <cellStyle name="Hyperlink" xfId="5528" builtinId="8" hidden="1"/>
    <cellStyle name="Hyperlink" xfId="5530" builtinId="8" hidden="1"/>
    <cellStyle name="Hyperlink" xfId="5532" builtinId="8" hidden="1"/>
    <cellStyle name="Hyperlink" xfId="5534" builtinId="8" hidden="1"/>
    <cellStyle name="Hyperlink" xfId="5536" builtinId="8" hidden="1"/>
    <cellStyle name="Hyperlink" xfId="5538" builtinId="8" hidden="1"/>
    <cellStyle name="Hyperlink" xfId="5540" builtinId="8" hidden="1"/>
    <cellStyle name="Hyperlink" xfId="5542" builtinId="8" hidden="1"/>
    <cellStyle name="Hyperlink" xfId="5544" builtinId="8" hidden="1"/>
    <cellStyle name="Hyperlink" xfId="5546" builtinId="8" hidden="1"/>
    <cellStyle name="Hyperlink" xfId="5548" builtinId="8" hidden="1"/>
    <cellStyle name="Hyperlink" xfId="5550" builtinId="8" hidden="1"/>
    <cellStyle name="Hyperlink" xfId="5552" builtinId="8" hidden="1"/>
    <cellStyle name="Hyperlink" xfId="5554" builtinId="8" hidden="1"/>
    <cellStyle name="Hyperlink" xfId="5556" builtinId="8" hidden="1"/>
    <cellStyle name="Hyperlink" xfId="5558" builtinId="8" hidden="1"/>
    <cellStyle name="Hyperlink" xfId="5560" builtinId="8" hidden="1"/>
    <cellStyle name="Hyperlink" xfId="5562" builtinId="8" hidden="1"/>
    <cellStyle name="Hyperlink" xfId="5564" builtinId="8" hidden="1"/>
    <cellStyle name="Hyperlink" xfId="5566" builtinId="8" hidden="1"/>
    <cellStyle name="Hyperlink" xfId="5568" builtinId="8" hidden="1"/>
    <cellStyle name="Hyperlink" xfId="5570" builtinId="8" hidden="1"/>
    <cellStyle name="Hyperlink" xfId="5572" builtinId="8" hidden="1"/>
    <cellStyle name="Hyperlink" xfId="5574" builtinId="8" hidden="1"/>
    <cellStyle name="Hyperlink" xfId="5576" builtinId="8" hidden="1"/>
    <cellStyle name="Hyperlink" xfId="5578" builtinId="8" hidden="1"/>
    <cellStyle name="Hyperlink" xfId="5580" builtinId="8" hidden="1"/>
    <cellStyle name="Hyperlink" xfId="5582" builtinId="8" hidden="1"/>
    <cellStyle name="Hyperlink" xfId="5584" builtinId="8" hidden="1"/>
    <cellStyle name="Hyperlink" xfId="5586" builtinId="8" hidden="1"/>
    <cellStyle name="Hyperlink" xfId="5588" builtinId="8" hidden="1"/>
    <cellStyle name="Hyperlink" xfId="5590" builtinId="8" hidden="1"/>
    <cellStyle name="Hyperlink" xfId="5592" builtinId="8" hidden="1"/>
    <cellStyle name="Hyperlink" xfId="5594" builtinId="8" hidden="1"/>
    <cellStyle name="Hyperlink" xfId="5596" builtinId="8" hidden="1"/>
    <cellStyle name="Hyperlink" xfId="5598" builtinId="8" hidden="1"/>
    <cellStyle name="Hyperlink" xfId="5600" builtinId="8" hidden="1"/>
    <cellStyle name="Hyperlink" xfId="5602" builtinId="8" hidden="1"/>
    <cellStyle name="Hyperlink" xfId="5604" builtinId="8" hidden="1"/>
    <cellStyle name="Hyperlink" xfId="5606" builtinId="8" hidden="1"/>
    <cellStyle name="Hyperlink" xfId="5608" builtinId="8" hidden="1"/>
    <cellStyle name="Hyperlink" xfId="5610" builtinId="8" hidden="1"/>
    <cellStyle name="Hyperlink" xfId="5612" builtinId="8" hidden="1"/>
    <cellStyle name="Hyperlink" xfId="5614" builtinId="8" hidden="1"/>
    <cellStyle name="Hyperlink" xfId="5616" builtinId="8" hidden="1"/>
    <cellStyle name="Hyperlink" xfId="5618" builtinId="8" hidden="1"/>
    <cellStyle name="Hyperlink" xfId="5620" builtinId="8" hidden="1"/>
    <cellStyle name="Hyperlink" xfId="5622" builtinId="8" hidden="1"/>
    <cellStyle name="Hyperlink" xfId="5624" builtinId="8" hidden="1"/>
    <cellStyle name="Hyperlink" xfId="5626" builtinId="8" hidden="1"/>
    <cellStyle name="Hyperlink" xfId="5628" builtinId="8" hidden="1"/>
    <cellStyle name="Hyperlink" xfId="5630" builtinId="8" hidden="1"/>
    <cellStyle name="Hyperlink" xfId="5632" builtinId="8" hidden="1"/>
    <cellStyle name="Hyperlink" xfId="5634" builtinId="8" hidden="1"/>
    <cellStyle name="Hyperlink" xfId="5636" builtinId="8" hidden="1"/>
    <cellStyle name="Hyperlink" xfId="5638" builtinId="8" hidden="1"/>
    <cellStyle name="Hyperlink" xfId="5640" builtinId="8" hidden="1"/>
    <cellStyle name="Hyperlink" xfId="5642" builtinId="8" hidden="1"/>
    <cellStyle name="Hyperlink" xfId="5644" builtinId="8" hidden="1"/>
    <cellStyle name="Hyperlink" xfId="5646" builtinId="8" hidden="1"/>
    <cellStyle name="Hyperlink" xfId="5648" builtinId="8" hidden="1"/>
    <cellStyle name="Hyperlink" xfId="5650" builtinId="8" hidden="1"/>
    <cellStyle name="Hyperlink" xfId="5652" builtinId="8" hidden="1"/>
    <cellStyle name="Hyperlink" xfId="5654" builtinId="8" hidden="1"/>
    <cellStyle name="Hyperlink" xfId="5656" builtinId="8" hidden="1"/>
    <cellStyle name="Hyperlink" xfId="5658" builtinId="8" hidden="1"/>
    <cellStyle name="Hyperlink" xfId="5660" builtinId="8" hidden="1"/>
    <cellStyle name="Hyperlink" xfId="5662" builtinId="8" hidden="1"/>
    <cellStyle name="Hyperlink" xfId="5664" builtinId="8" hidden="1"/>
    <cellStyle name="Hyperlink" xfId="5666" builtinId="8" hidden="1"/>
    <cellStyle name="Hyperlink" xfId="5668" builtinId="8" hidden="1"/>
    <cellStyle name="Hyperlink" xfId="5670" builtinId="8" hidden="1"/>
    <cellStyle name="Hyperlink" xfId="5672" builtinId="8" hidden="1"/>
    <cellStyle name="Hyperlink" xfId="5674" builtinId="8" hidden="1"/>
    <cellStyle name="Hyperlink" xfId="5676" builtinId="8" hidden="1"/>
    <cellStyle name="Hyperlink" xfId="5678" builtinId="8" hidden="1"/>
    <cellStyle name="Hyperlink" xfId="5680" builtinId="8" hidden="1"/>
    <cellStyle name="Hyperlink" xfId="5682" builtinId="8" hidden="1"/>
    <cellStyle name="Hyperlink" xfId="5684" builtinId="8" hidden="1"/>
    <cellStyle name="Hyperlink" xfId="5686" builtinId="8" hidden="1"/>
    <cellStyle name="Hyperlink" xfId="5688" builtinId="8" hidden="1"/>
    <cellStyle name="Hyperlink" xfId="5690" builtinId="8" hidden="1"/>
    <cellStyle name="Hyperlink" xfId="5692" builtinId="8" hidden="1"/>
    <cellStyle name="Hyperlink" xfId="5694" builtinId="8" hidden="1"/>
    <cellStyle name="Hyperlink" xfId="5696" builtinId="8" hidden="1"/>
    <cellStyle name="Hyperlink" xfId="5698" builtinId="8" hidden="1"/>
    <cellStyle name="Hyperlink" xfId="5700" builtinId="8" hidden="1"/>
    <cellStyle name="Hyperlink" xfId="5702" builtinId="8" hidden="1"/>
    <cellStyle name="Hyperlink" xfId="5704" builtinId="8" hidden="1"/>
    <cellStyle name="Hyperlink" xfId="5706" builtinId="8" hidden="1"/>
    <cellStyle name="Hyperlink" xfId="5708" builtinId="8" hidden="1"/>
    <cellStyle name="Hyperlink" xfId="5710" builtinId="8" hidden="1"/>
    <cellStyle name="Hyperlink" xfId="5712" builtinId="8" hidden="1"/>
    <cellStyle name="Hyperlink" xfId="5714" builtinId="8" hidden="1"/>
    <cellStyle name="Hyperlink" xfId="5716" builtinId="8" hidden="1"/>
    <cellStyle name="Hyperlink" xfId="5718" builtinId="8" hidden="1"/>
    <cellStyle name="Hyperlink" xfId="5720" builtinId="8" hidden="1"/>
    <cellStyle name="Hyperlink" xfId="5722" builtinId="8" hidden="1"/>
    <cellStyle name="Hyperlink" xfId="5724" builtinId="8" hidden="1"/>
    <cellStyle name="Hyperlink" xfId="5726" builtinId="8" hidden="1"/>
    <cellStyle name="Hyperlink" xfId="5728" builtinId="8" hidden="1"/>
    <cellStyle name="Hyperlink" xfId="5730" builtinId="8" hidden="1"/>
    <cellStyle name="Hyperlink" xfId="5732" builtinId="8" hidden="1"/>
    <cellStyle name="Hyperlink" xfId="5734" builtinId="8" hidden="1"/>
    <cellStyle name="Hyperlink" xfId="5736" builtinId="8" hidden="1"/>
    <cellStyle name="Hyperlink" xfId="5738" builtinId="8" hidden="1"/>
    <cellStyle name="Hyperlink" xfId="5740" builtinId="8" hidden="1"/>
    <cellStyle name="Hyperlink" xfId="5742" builtinId="8" hidden="1"/>
    <cellStyle name="Hyperlink" xfId="5744" builtinId="8" hidden="1"/>
    <cellStyle name="Hyperlink" xfId="5746" builtinId="8" hidden="1"/>
    <cellStyle name="Hyperlink" xfId="5748" builtinId="8" hidden="1"/>
    <cellStyle name="Hyperlink" xfId="5750" builtinId="8" hidden="1"/>
    <cellStyle name="Hyperlink" xfId="5752" builtinId="8" hidden="1"/>
    <cellStyle name="Hyperlink" xfId="5754" builtinId="8" hidden="1"/>
    <cellStyle name="Hyperlink" xfId="5756" builtinId="8" hidden="1"/>
    <cellStyle name="Hyperlink" xfId="5758" builtinId="8" hidden="1"/>
    <cellStyle name="Hyperlink" xfId="5760" builtinId="8" hidden="1"/>
    <cellStyle name="Hyperlink" xfId="5762" builtinId="8" hidden="1"/>
    <cellStyle name="Hyperlink" xfId="5764" builtinId="8" hidden="1"/>
    <cellStyle name="Hyperlink" xfId="5766" builtinId="8" hidden="1"/>
    <cellStyle name="Hyperlink" xfId="5768" builtinId="8" hidden="1"/>
    <cellStyle name="Hyperlink" xfId="5770" builtinId="8" hidden="1"/>
    <cellStyle name="Hyperlink" xfId="5772" builtinId="8" hidden="1"/>
    <cellStyle name="Hyperlink" xfId="5774" builtinId="8" hidden="1"/>
    <cellStyle name="Hyperlink" xfId="5776" builtinId="8" hidden="1"/>
    <cellStyle name="Hyperlink" xfId="5778" builtinId="8" hidden="1"/>
    <cellStyle name="Hyperlink" xfId="5780" builtinId="8" hidden="1"/>
    <cellStyle name="Hyperlink" xfId="5782" builtinId="8" hidden="1"/>
    <cellStyle name="Hyperlink" xfId="5784" builtinId="8" hidden="1"/>
    <cellStyle name="Hyperlink" xfId="5786" builtinId="8" hidden="1"/>
    <cellStyle name="Hyperlink" xfId="5788" builtinId="8" hidden="1"/>
    <cellStyle name="Hyperlink" xfId="5790" builtinId="8" hidden="1"/>
    <cellStyle name="Hyperlink" xfId="5792" builtinId="8" hidden="1"/>
    <cellStyle name="Hyperlink" xfId="5794" builtinId="8" hidden="1"/>
    <cellStyle name="Hyperlink" xfId="5796" builtinId="8" hidden="1"/>
    <cellStyle name="Hyperlink" xfId="5798" builtinId="8" hidden="1"/>
    <cellStyle name="Hyperlink" xfId="5800" builtinId="8" hidden="1"/>
    <cellStyle name="Hyperlink" xfId="5802" builtinId="8" hidden="1"/>
    <cellStyle name="Hyperlink" xfId="5804" builtinId="8" hidden="1"/>
    <cellStyle name="Hyperlink" xfId="5806" builtinId="8" hidden="1"/>
    <cellStyle name="Hyperlink" xfId="5808" builtinId="8" hidden="1"/>
    <cellStyle name="Hyperlink" xfId="5810" builtinId="8" hidden="1"/>
    <cellStyle name="Hyperlink" xfId="5812" builtinId="8" hidden="1"/>
    <cellStyle name="Hyperlink" xfId="5814" builtinId="8" hidden="1"/>
    <cellStyle name="Hyperlink" xfId="5816" builtinId="8" hidden="1"/>
    <cellStyle name="Hyperlink" xfId="5818" builtinId="8" hidden="1"/>
    <cellStyle name="Hyperlink" xfId="5820" builtinId="8" hidden="1"/>
    <cellStyle name="Hyperlink" xfId="5822" builtinId="8" hidden="1"/>
    <cellStyle name="Hyperlink" xfId="5824" builtinId="8" hidden="1"/>
    <cellStyle name="Hyperlink" xfId="5826" builtinId="8" hidden="1"/>
    <cellStyle name="Hyperlink" xfId="5828" builtinId="8" hidden="1"/>
    <cellStyle name="Hyperlink" xfId="5830" builtinId="8" hidden="1"/>
    <cellStyle name="Hyperlink" xfId="5832" builtinId="8" hidden="1"/>
    <cellStyle name="Hyperlink" xfId="5834" builtinId="8" hidden="1"/>
    <cellStyle name="Hyperlink" xfId="5836" builtinId="8" hidden="1"/>
    <cellStyle name="Hyperlink" xfId="5838" builtinId="8" hidden="1"/>
    <cellStyle name="Hyperlink" xfId="5840" builtinId="8" hidden="1"/>
    <cellStyle name="Hyperlink" xfId="5842" builtinId="8" hidden="1"/>
    <cellStyle name="Hyperlink" xfId="5844" builtinId="8" hidden="1"/>
    <cellStyle name="Hyperlink" xfId="5846" builtinId="8" hidden="1"/>
    <cellStyle name="Hyperlink" xfId="5848" builtinId="8" hidden="1"/>
    <cellStyle name="Hyperlink" xfId="5850" builtinId="8" hidden="1"/>
    <cellStyle name="Hyperlink" xfId="5852" builtinId="8" hidden="1"/>
    <cellStyle name="Hyperlink" xfId="5854" builtinId="8" hidden="1"/>
    <cellStyle name="Hyperlink" xfId="5856" builtinId="8" hidden="1"/>
    <cellStyle name="Hyperlink" xfId="5858" builtinId="8" hidden="1"/>
    <cellStyle name="Hyperlink" xfId="5860" builtinId="8" hidden="1"/>
    <cellStyle name="Hyperlink" xfId="5862" builtinId="8" hidden="1"/>
    <cellStyle name="Hyperlink" xfId="5864" builtinId="8" hidden="1"/>
    <cellStyle name="Hyperlink" xfId="5866" builtinId="8" hidden="1"/>
    <cellStyle name="Hyperlink" xfId="5868" builtinId="8" hidden="1"/>
    <cellStyle name="Hyperlink" xfId="5870" builtinId="8" hidden="1"/>
    <cellStyle name="Hyperlink" xfId="5872" builtinId="8" hidden="1"/>
    <cellStyle name="Hyperlink" xfId="5874" builtinId="8" hidden="1"/>
    <cellStyle name="Hyperlink" xfId="5876" builtinId="8" hidden="1"/>
    <cellStyle name="Hyperlink" xfId="5878" builtinId="8" hidden="1"/>
    <cellStyle name="Hyperlink" xfId="5880" builtinId="8" hidden="1"/>
    <cellStyle name="Hyperlink" xfId="5882" builtinId="8" hidden="1"/>
    <cellStyle name="Hyperlink" xfId="5884" builtinId="8" hidden="1"/>
    <cellStyle name="Hyperlink" xfId="5886" builtinId="8" hidden="1"/>
    <cellStyle name="Hyperlink" xfId="5888" builtinId="8" hidden="1"/>
    <cellStyle name="Hyperlink" xfId="5890" builtinId="8" hidden="1"/>
    <cellStyle name="Hyperlink" xfId="5892" builtinId="8" hidden="1"/>
    <cellStyle name="Hyperlink" xfId="5894" builtinId="8" hidden="1"/>
    <cellStyle name="Hyperlink" xfId="5896" builtinId="8" hidden="1"/>
    <cellStyle name="Hyperlink" xfId="5898" builtinId="8" hidden="1"/>
    <cellStyle name="Hyperlink" xfId="5900" builtinId="8" hidden="1"/>
    <cellStyle name="Hyperlink" xfId="5902" builtinId="8" hidden="1"/>
    <cellStyle name="Hyperlink" xfId="5904" builtinId="8" hidden="1"/>
    <cellStyle name="Hyperlink" xfId="5906" builtinId="8" hidden="1"/>
    <cellStyle name="Hyperlink" xfId="5908" builtinId="8" hidden="1"/>
    <cellStyle name="Hyperlink" xfId="5910" builtinId="8" hidden="1"/>
    <cellStyle name="Hyperlink" xfId="5912" builtinId="8" hidden="1"/>
    <cellStyle name="Hyperlink" xfId="5914" builtinId="8" hidden="1"/>
    <cellStyle name="Hyperlink" xfId="5916" builtinId="8" hidden="1"/>
    <cellStyle name="Hyperlink" xfId="5918" builtinId="8" hidden="1"/>
    <cellStyle name="Hyperlink" xfId="5920" builtinId="8" hidden="1"/>
    <cellStyle name="Hyperlink" xfId="5922" builtinId="8" hidden="1"/>
    <cellStyle name="Hyperlink" xfId="5924" builtinId="8" hidden="1"/>
    <cellStyle name="Hyperlink" xfId="5926" builtinId="8" hidden="1"/>
    <cellStyle name="Hyperlink" xfId="5928" builtinId="8" hidden="1"/>
    <cellStyle name="Hyperlink" xfId="5930" builtinId="8" hidden="1"/>
    <cellStyle name="Hyperlink" xfId="5932" builtinId="8" hidden="1"/>
    <cellStyle name="Hyperlink" xfId="5934" builtinId="8" hidden="1"/>
    <cellStyle name="Hyperlink" xfId="5936" builtinId="8" hidden="1"/>
    <cellStyle name="Hyperlink" xfId="5938" builtinId="8" hidden="1"/>
    <cellStyle name="Hyperlink" xfId="5940" builtinId="8" hidden="1"/>
    <cellStyle name="Hyperlink" xfId="5942" builtinId="8" hidden="1"/>
    <cellStyle name="Hyperlink" xfId="5944" builtinId="8" hidden="1"/>
    <cellStyle name="Hyperlink" xfId="5946" builtinId="8" hidden="1"/>
    <cellStyle name="Hyperlink" xfId="5948" builtinId="8" hidden="1"/>
    <cellStyle name="Hyperlink" xfId="5950" builtinId="8" hidden="1"/>
    <cellStyle name="Hyperlink" xfId="5952" builtinId="8" hidden="1"/>
    <cellStyle name="Hyperlink" xfId="5954" builtinId="8" hidden="1"/>
    <cellStyle name="Hyperlink" xfId="5956" builtinId="8" hidden="1"/>
    <cellStyle name="Hyperlink" xfId="5958" builtinId="8" hidden="1"/>
    <cellStyle name="Hyperlink" xfId="5960" builtinId="8" hidden="1"/>
    <cellStyle name="Hyperlink" xfId="5962" builtinId="8" hidden="1"/>
    <cellStyle name="Hyperlink" xfId="5964" builtinId="8" hidden="1"/>
    <cellStyle name="Hyperlink" xfId="5966" builtinId="8" hidden="1"/>
    <cellStyle name="Hyperlink" xfId="5968" builtinId="8" hidden="1"/>
    <cellStyle name="Hyperlink" xfId="5970" builtinId="8" hidden="1"/>
    <cellStyle name="Hyperlink" xfId="5972" builtinId="8" hidden="1"/>
    <cellStyle name="Hyperlink" xfId="5974" builtinId="8" hidden="1"/>
    <cellStyle name="Hyperlink" xfId="5976" builtinId="8" hidden="1"/>
    <cellStyle name="Hyperlink" xfId="5978" builtinId="8" hidden="1"/>
    <cellStyle name="Hyperlink" xfId="5980" builtinId="8" hidden="1"/>
    <cellStyle name="Hyperlink" xfId="5982" builtinId="8" hidden="1"/>
    <cellStyle name="Hyperlink" xfId="5984" builtinId="8" hidden="1"/>
    <cellStyle name="Hyperlink" xfId="5986" builtinId="8" hidden="1"/>
    <cellStyle name="Hyperlink" xfId="5988" builtinId="8" hidden="1"/>
    <cellStyle name="Hyperlink" xfId="5990" builtinId="8" hidden="1"/>
    <cellStyle name="Hyperlink" xfId="5992" builtinId="8" hidden="1"/>
    <cellStyle name="Hyperlink" xfId="5994" builtinId="8" hidden="1"/>
    <cellStyle name="Hyperlink" xfId="5996" builtinId="8" hidden="1"/>
    <cellStyle name="Hyperlink" xfId="5998" builtinId="8" hidden="1"/>
    <cellStyle name="Hyperlink" xfId="6000" builtinId="8" hidden="1"/>
    <cellStyle name="Hyperlink" xfId="6002" builtinId="8" hidden="1"/>
    <cellStyle name="Hyperlink" xfId="6004" builtinId="8" hidden="1"/>
    <cellStyle name="Hyperlink" xfId="6006" builtinId="8" hidden="1"/>
    <cellStyle name="Hyperlink" xfId="6008" builtinId="8" hidden="1"/>
    <cellStyle name="Hyperlink" xfId="6010" builtinId="8" hidden="1"/>
    <cellStyle name="Hyperlink" xfId="6012" builtinId="8" hidden="1"/>
    <cellStyle name="Hyperlink" xfId="6014" builtinId="8" hidden="1"/>
    <cellStyle name="Hyperlink" xfId="6016" builtinId="8" hidden="1"/>
    <cellStyle name="Hyperlink" xfId="6018" builtinId="8" hidden="1"/>
    <cellStyle name="Hyperlink" xfId="6020" builtinId="8" hidden="1"/>
    <cellStyle name="Hyperlink" xfId="6022" builtinId="8" hidden="1"/>
    <cellStyle name="Hyperlink" xfId="6024" builtinId="8" hidden="1"/>
    <cellStyle name="Hyperlink" xfId="6026" builtinId="8" hidden="1"/>
    <cellStyle name="Hyperlink" xfId="6028" builtinId="8" hidden="1"/>
    <cellStyle name="Hyperlink" xfId="6030" builtinId="8" hidden="1"/>
    <cellStyle name="Hyperlink" xfId="6032" builtinId="8" hidden="1"/>
    <cellStyle name="Hyperlink" xfId="6034" builtinId="8" hidden="1"/>
    <cellStyle name="Hyperlink" xfId="6036" builtinId="8" hidden="1"/>
    <cellStyle name="Hyperlink" xfId="6038" builtinId="8" hidden="1"/>
    <cellStyle name="Hyperlink" xfId="6040" builtinId="8" hidden="1"/>
    <cellStyle name="Hyperlink" xfId="6042" builtinId="8" hidden="1"/>
    <cellStyle name="Hyperlink" xfId="6044" builtinId="8" hidden="1"/>
    <cellStyle name="Hyperlink" xfId="6046" builtinId="8" hidden="1"/>
    <cellStyle name="Hyperlink" xfId="6048" builtinId="8" hidden="1"/>
    <cellStyle name="Hyperlink" xfId="6050" builtinId="8" hidden="1"/>
    <cellStyle name="Hyperlink" xfId="6052" builtinId="8" hidden="1"/>
    <cellStyle name="Hyperlink" xfId="6054" builtinId="8" hidden="1"/>
    <cellStyle name="Hyperlink" xfId="6056" builtinId="8" hidden="1"/>
    <cellStyle name="Hyperlink" xfId="6058" builtinId="8" hidden="1"/>
    <cellStyle name="Hyperlink" xfId="6060" builtinId="8" hidden="1"/>
    <cellStyle name="Hyperlink" xfId="6062" builtinId="8" hidden="1"/>
    <cellStyle name="Hyperlink" xfId="6064" builtinId="8" hidden="1"/>
    <cellStyle name="Hyperlink" xfId="6066" builtinId="8" hidden="1"/>
    <cellStyle name="Hyperlink" xfId="6068" builtinId="8" hidden="1"/>
    <cellStyle name="Hyperlink" xfId="6070" builtinId="8" hidden="1"/>
    <cellStyle name="Hyperlink" xfId="6072" builtinId="8" hidden="1"/>
    <cellStyle name="Hyperlink" xfId="6074" builtinId="8" hidden="1"/>
    <cellStyle name="Hyperlink" xfId="6076" builtinId="8" hidden="1"/>
    <cellStyle name="Hyperlink" xfId="6078" builtinId="8" hidden="1"/>
    <cellStyle name="Hyperlink" xfId="6080" builtinId="8" hidden="1"/>
    <cellStyle name="Hyperlink" xfId="6082" builtinId="8" hidden="1"/>
    <cellStyle name="Hyperlink" xfId="6084" builtinId="8" hidden="1"/>
    <cellStyle name="Hyperlink" xfId="6086" builtinId="8" hidden="1"/>
    <cellStyle name="Hyperlink" xfId="6088" builtinId="8" hidden="1"/>
    <cellStyle name="Hyperlink" xfId="6090" builtinId="8" hidden="1"/>
    <cellStyle name="Hyperlink" xfId="6092" builtinId="8" hidden="1"/>
    <cellStyle name="Hyperlink" xfId="6094" builtinId="8" hidden="1"/>
    <cellStyle name="Hyperlink" xfId="6096" builtinId="8" hidden="1"/>
    <cellStyle name="Hyperlink" xfId="6098" builtinId="8" hidden="1"/>
    <cellStyle name="Hyperlink" xfId="6100" builtinId="8" hidden="1"/>
    <cellStyle name="Hyperlink" xfId="6102" builtinId="8" hidden="1"/>
    <cellStyle name="Hyperlink" xfId="6104" builtinId="8" hidden="1"/>
    <cellStyle name="Hyperlink" xfId="6106" builtinId="8" hidden="1"/>
    <cellStyle name="Hyperlink" xfId="6108" builtinId="8" hidden="1"/>
    <cellStyle name="Hyperlink" xfId="6110" builtinId="8" hidden="1"/>
    <cellStyle name="Hyperlink" xfId="6112" builtinId="8" hidden="1"/>
    <cellStyle name="Hyperlink" xfId="6114" builtinId="8" hidden="1"/>
    <cellStyle name="Hyperlink" xfId="6116" builtinId="8" hidden="1"/>
    <cellStyle name="Hyperlink" xfId="6118" builtinId="8" hidden="1"/>
    <cellStyle name="Hyperlink" xfId="6120" builtinId="8" hidden="1"/>
    <cellStyle name="Hyperlink" xfId="6122" builtinId="8" hidden="1"/>
    <cellStyle name="Hyperlink" xfId="6124" builtinId="8" hidden="1"/>
    <cellStyle name="Hyperlink" xfId="6126" builtinId="8" hidden="1"/>
    <cellStyle name="Hyperlink" xfId="6128" builtinId="8" hidden="1"/>
    <cellStyle name="Hyperlink" xfId="6130" builtinId="8" hidden="1"/>
    <cellStyle name="Hyperlink" xfId="6132" builtinId="8" hidden="1"/>
    <cellStyle name="Hyperlink" xfId="6134" builtinId="8" hidden="1"/>
    <cellStyle name="Hyperlink" xfId="6136" builtinId="8" hidden="1"/>
    <cellStyle name="Hyperlink" xfId="6138" builtinId="8" hidden="1"/>
    <cellStyle name="Hyperlink" xfId="6140" builtinId="8" hidden="1"/>
    <cellStyle name="Hyperlink" xfId="6142" builtinId="8" hidden="1"/>
    <cellStyle name="Hyperlink" xfId="6144" builtinId="8" hidden="1"/>
    <cellStyle name="Hyperlink" xfId="6146" builtinId="8" hidden="1"/>
    <cellStyle name="Hyperlink" xfId="6148" builtinId="8" hidden="1"/>
    <cellStyle name="Hyperlink" xfId="6150" builtinId="8" hidden="1"/>
    <cellStyle name="Hyperlink" xfId="6152" builtinId="8" hidden="1"/>
    <cellStyle name="Hyperlink" xfId="6154" builtinId="8" hidden="1"/>
    <cellStyle name="Hyperlink" xfId="6156" builtinId="8" hidden="1"/>
    <cellStyle name="Hyperlink" xfId="6158" builtinId="8" hidden="1"/>
    <cellStyle name="Hyperlink" xfId="6160" builtinId="8" hidden="1"/>
    <cellStyle name="Hyperlink" xfId="6162" builtinId="8" hidden="1"/>
    <cellStyle name="Hyperlink" xfId="6164" builtinId="8" hidden="1"/>
    <cellStyle name="Hyperlink" xfId="6166" builtinId="8" hidden="1"/>
    <cellStyle name="Hyperlink" xfId="6168" builtinId="8" hidden="1"/>
    <cellStyle name="Hyperlink" xfId="6170" builtinId="8" hidden="1"/>
    <cellStyle name="Hyperlink" xfId="6172" builtinId="8" hidden="1"/>
    <cellStyle name="Hyperlink" xfId="6174" builtinId="8" hidden="1"/>
    <cellStyle name="Hyperlink" xfId="6176" builtinId="8" hidden="1"/>
    <cellStyle name="Hyperlink" xfId="6178" builtinId="8" hidden="1"/>
    <cellStyle name="Hyperlink" xfId="6180" builtinId="8" hidden="1"/>
    <cellStyle name="Hyperlink" xfId="6182" builtinId="8" hidden="1"/>
    <cellStyle name="Hyperlink" xfId="6184" builtinId="8" hidden="1"/>
    <cellStyle name="Hyperlink" xfId="6186" builtinId="8" hidden="1"/>
    <cellStyle name="Hyperlink" xfId="6188" builtinId="8" hidden="1"/>
    <cellStyle name="Hyperlink" xfId="6190" builtinId="8" hidden="1"/>
    <cellStyle name="Hyperlink" xfId="6192" builtinId="8" hidden="1"/>
    <cellStyle name="Hyperlink" xfId="6194" builtinId="8" hidden="1"/>
    <cellStyle name="Hyperlink" xfId="6196" builtinId="8" hidden="1"/>
    <cellStyle name="Hyperlink" xfId="6198" builtinId="8" hidden="1"/>
    <cellStyle name="Hyperlink" xfId="6200" builtinId="8" hidden="1"/>
    <cellStyle name="Hyperlink" xfId="6202" builtinId="8" hidden="1"/>
    <cellStyle name="Hyperlink" xfId="6204" builtinId="8" hidden="1"/>
    <cellStyle name="Hyperlink" xfId="6206" builtinId="8" hidden="1"/>
    <cellStyle name="Hyperlink" xfId="6208" builtinId="8" hidden="1"/>
    <cellStyle name="Hyperlink" xfId="6210" builtinId="8" hidden="1"/>
    <cellStyle name="Hyperlink" xfId="6212" builtinId="8" hidden="1"/>
    <cellStyle name="Hyperlink" xfId="6214" builtinId="8" hidden="1"/>
    <cellStyle name="Hyperlink" xfId="6216" builtinId="8" hidden="1"/>
    <cellStyle name="Hyperlink" xfId="6218" builtinId="8" hidden="1"/>
    <cellStyle name="Hyperlink" xfId="6220" builtinId="8" hidden="1"/>
    <cellStyle name="Hyperlink" xfId="6222" builtinId="8" hidden="1"/>
    <cellStyle name="Hyperlink" xfId="6224" builtinId="8" hidden="1"/>
    <cellStyle name="Hyperlink" xfId="6226" builtinId="8" hidden="1"/>
    <cellStyle name="Hyperlink" xfId="6228" builtinId="8" hidden="1"/>
    <cellStyle name="Hyperlink" xfId="6230" builtinId="8" hidden="1"/>
    <cellStyle name="Hyperlink" xfId="6232" builtinId="8" hidden="1"/>
    <cellStyle name="Hyperlink" xfId="6234" builtinId="8" hidden="1"/>
    <cellStyle name="Hyperlink" xfId="6236" builtinId="8" hidden="1"/>
    <cellStyle name="Hyperlink" xfId="6238" builtinId="8" hidden="1"/>
    <cellStyle name="Hyperlink" xfId="6240" builtinId="8" hidden="1"/>
    <cellStyle name="Hyperlink" xfId="6242" builtinId="8" hidden="1"/>
    <cellStyle name="Hyperlink" xfId="6244" builtinId="8" hidden="1"/>
    <cellStyle name="Hyperlink" xfId="6246" builtinId="8" hidden="1"/>
    <cellStyle name="Hyperlink" xfId="6248" builtinId="8" hidden="1"/>
    <cellStyle name="Hyperlink" xfId="6250" builtinId="8" hidden="1"/>
    <cellStyle name="Hyperlink" xfId="6252" builtinId="8" hidden="1"/>
    <cellStyle name="Hyperlink" xfId="6254" builtinId="8" hidden="1"/>
    <cellStyle name="Hyperlink" xfId="6256" builtinId="8" hidden="1"/>
    <cellStyle name="Hyperlink" xfId="6258" builtinId="8" hidden="1"/>
    <cellStyle name="Hyperlink" xfId="6260" builtinId="8" hidden="1"/>
    <cellStyle name="Hyperlink" xfId="6262" builtinId="8" hidden="1"/>
    <cellStyle name="Hyperlink" xfId="6264" builtinId="8" hidden="1"/>
    <cellStyle name="Hyperlink" xfId="6266" builtinId="8" hidden="1"/>
    <cellStyle name="Hyperlink" xfId="6268" builtinId="8" hidden="1"/>
    <cellStyle name="Hyperlink" xfId="6270" builtinId="8" hidden="1"/>
    <cellStyle name="Hyperlink" xfId="6272" builtinId="8" hidden="1"/>
    <cellStyle name="Hyperlink" xfId="6274" builtinId="8" hidden="1"/>
    <cellStyle name="Hyperlink" xfId="6276" builtinId="8" hidden="1"/>
    <cellStyle name="Hyperlink" xfId="6278" builtinId="8" hidden="1"/>
    <cellStyle name="Hyperlink" xfId="6280" builtinId="8" hidden="1"/>
    <cellStyle name="Hyperlink" xfId="6282" builtinId="8" hidden="1"/>
    <cellStyle name="Hyperlink" xfId="6284" builtinId="8" hidden="1"/>
    <cellStyle name="Hyperlink" xfId="6286" builtinId="8" hidden="1"/>
    <cellStyle name="Hyperlink" xfId="6288" builtinId="8" hidden="1"/>
    <cellStyle name="Hyperlink" xfId="6290" builtinId="8" hidden="1"/>
    <cellStyle name="Hyperlink" xfId="6292" builtinId="8" hidden="1"/>
    <cellStyle name="Hyperlink" xfId="6294" builtinId="8" hidden="1"/>
    <cellStyle name="Hyperlink" xfId="6296" builtinId="8" hidden="1"/>
    <cellStyle name="Hyperlink" xfId="6298" builtinId="8" hidden="1"/>
    <cellStyle name="Hyperlink" xfId="6300" builtinId="8" hidden="1"/>
    <cellStyle name="Hyperlink" xfId="6302" builtinId="8" hidden="1"/>
    <cellStyle name="Hyperlink" xfId="6304" builtinId="8" hidden="1"/>
    <cellStyle name="Hyperlink" xfId="6306" builtinId="8" hidden="1"/>
    <cellStyle name="Hyperlink" xfId="6308" builtinId="8" hidden="1"/>
    <cellStyle name="Hyperlink" xfId="6310" builtinId="8" hidden="1"/>
    <cellStyle name="Hyperlink" xfId="6312" builtinId="8" hidden="1"/>
    <cellStyle name="Hyperlink" xfId="6314" builtinId="8" hidden="1"/>
    <cellStyle name="Hyperlink" xfId="6316" builtinId="8" hidden="1"/>
    <cellStyle name="Hyperlink" xfId="6318" builtinId="8" hidden="1"/>
    <cellStyle name="Hyperlink" xfId="6320" builtinId="8" hidden="1"/>
    <cellStyle name="Hyperlink" xfId="6322" builtinId="8" hidden="1"/>
    <cellStyle name="Hyperlink" xfId="6324" builtinId="8" hidden="1"/>
    <cellStyle name="Hyperlink" xfId="6326" builtinId="8" hidden="1"/>
    <cellStyle name="Hyperlink" xfId="6328" builtinId="8" hidden="1"/>
    <cellStyle name="Hyperlink" xfId="6330" builtinId="8" hidden="1"/>
    <cellStyle name="Hyperlink" xfId="6332" builtinId="8" hidden="1"/>
    <cellStyle name="Hyperlink" xfId="6334" builtinId="8" hidden="1"/>
    <cellStyle name="Hyperlink" xfId="6336" builtinId="8" hidden="1"/>
    <cellStyle name="Hyperlink" xfId="6338" builtinId="8" hidden="1"/>
    <cellStyle name="Hyperlink" xfId="6340" builtinId="8" hidden="1"/>
    <cellStyle name="Hyperlink" xfId="6342" builtinId="8" hidden="1"/>
    <cellStyle name="Hyperlink" xfId="6344" builtinId="8" hidden="1"/>
    <cellStyle name="Hyperlink" xfId="6346" builtinId="8" hidden="1"/>
    <cellStyle name="Hyperlink" xfId="6348" builtinId="8" hidden="1"/>
    <cellStyle name="Hyperlink" xfId="6350" builtinId="8" hidden="1"/>
    <cellStyle name="Hyperlink" xfId="6352" builtinId="8" hidden="1"/>
    <cellStyle name="Hyperlink" xfId="6354" builtinId="8" hidden="1"/>
    <cellStyle name="Hyperlink" xfId="6356" builtinId="8" hidden="1"/>
    <cellStyle name="Hyperlink" xfId="6358" builtinId="8" hidden="1"/>
    <cellStyle name="Hyperlink" xfId="6360" builtinId="8" hidden="1"/>
    <cellStyle name="Hyperlink" xfId="6362" builtinId="8" hidden="1"/>
    <cellStyle name="Hyperlink" xfId="6364" builtinId="8" hidden="1"/>
    <cellStyle name="Hyperlink" xfId="6366" builtinId="8" hidden="1"/>
    <cellStyle name="Hyperlink" xfId="6368" builtinId="8" hidden="1"/>
    <cellStyle name="Hyperlink" xfId="6370" builtinId="8" hidden="1"/>
    <cellStyle name="Hyperlink" xfId="6372" builtinId="8" hidden="1"/>
    <cellStyle name="Hyperlink" xfId="6374" builtinId="8" hidden="1"/>
    <cellStyle name="Hyperlink" xfId="6376" builtinId="8" hidden="1"/>
    <cellStyle name="Hyperlink" xfId="6378" builtinId="8" hidden="1"/>
    <cellStyle name="Hyperlink" xfId="6380" builtinId="8" hidden="1"/>
    <cellStyle name="Hyperlink" xfId="6382" builtinId="8" hidden="1"/>
    <cellStyle name="Hyperlink" xfId="6384" builtinId="8" hidden="1"/>
    <cellStyle name="Hyperlink" xfId="6386" builtinId="8" hidden="1"/>
    <cellStyle name="Hyperlink" xfId="6388" builtinId="8" hidden="1"/>
    <cellStyle name="Hyperlink" xfId="6390" builtinId="8" hidden="1"/>
    <cellStyle name="Hyperlink" xfId="6392" builtinId="8" hidden="1"/>
    <cellStyle name="Hyperlink" xfId="6394" builtinId="8" hidden="1"/>
    <cellStyle name="Hyperlink" xfId="6396" builtinId="8" hidden="1"/>
    <cellStyle name="Hyperlink" xfId="6398" builtinId="8" hidden="1"/>
    <cellStyle name="Hyperlink" xfId="6400" builtinId="8" hidden="1"/>
    <cellStyle name="Hyperlink" xfId="6402" builtinId="8" hidden="1"/>
    <cellStyle name="Hyperlink" xfId="6404" builtinId="8" hidden="1"/>
    <cellStyle name="Hyperlink" xfId="6406" builtinId="8" hidden="1"/>
    <cellStyle name="Hyperlink" xfId="6408" builtinId="8" hidden="1"/>
    <cellStyle name="Hyperlink" xfId="6410" builtinId="8" hidden="1"/>
    <cellStyle name="Hyperlink" xfId="6412" builtinId="8" hidden="1"/>
    <cellStyle name="Hyperlink" xfId="6414" builtinId="8" hidden="1"/>
    <cellStyle name="Hyperlink" xfId="6416" builtinId="8" hidden="1"/>
    <cellStyle name="Hyperlink" xfId="6418" builtinId="8" hidden="1"/>
    <cellStyle name="Hyperlink" xfId="6420" builtinId="8" hidden="1"/>
    <cellStyle name="Hyperlink" xfId="6422" builtinId="8" hidden="1"/>
    <cellStyle name="Hyperlink" xfId="6424" builtinId="8" hidden="1"/>
    <cellStyle name="Hyperlink" xfId="6426" builtinId="8" hidden="1"/>
    <cellStyle name="Hyperlink" xfId="6428" builtinId="8" hidden="1"/>
    <cellStyle name="Hyperlink" xfId="6430" builtinId="8" hidden="1"/>
    <cellStyle name="Hyperlink" xfId="6432" builtinId="8" hidden="1"/>
    <cellStyle name="Hyperlink" xfId="6434" builtinId="8" hidden="1"/>
    <cellStyle name="Hyperlink" xfId="6436" builtinId="8" hidden="1"/>
    <cellStyle name="Hyperlink" xfId="6438" builtinId="8" hidden="1"/>
    <cellStyle name="Hyperlink" xfId="6440" builtinId="8" hidden="1"/>
    <cellStyle name="Hyperlink" xfId="6442" builtinId="8" hidden="1"/>
    <cellStyle name="Hyperlink" xfId="6444" builtinId="8" hidden="1"/>
    <cellStyle name="Hyperlink" xfId="6446" builtinId="8" hidden="1"/>
    <cellStyle name="Hyperlink" xfId="6448" builtinId="8" hidden="1"/>
    <cellStyle name="Hyperlink" xfId="6450" builtinId="8" hidden="1"/>
    <cellStyle name="Hyperlink" xfId="6452" builtinId="8" hidden="1"/>
    <cellStyle name="Hyperlink" xfId="6454" builtinId="8" hidden="1"/>
    <cellStyle name="Hyperlink" xfId="6456" builtinId="8" hidden="1"/>
    <cellStyle name="Hyperlink" xfId="6458" builtinId="8" hidden="1"/>
    <cellStyle name="Hyperlink" xfId="6460" builtinId="8" hidden="1"/>
    <cellStyle name="Hyperlink" xfId="6462" builtinId="8" hidden="1"/>
    <cellStyle name="Hyperlink" xfId="6464" builtinId="8" hidden="1"/>
    <cellStyle name="Hyperlink" xfId="6466" builtinId="8" hidden="1"/>
    <cellStyle name="Hyperlink" xfId="6468" builtinId="8" hidden="1"/>
    <cellStyle name="Hyperlink" xfId="6470" builtinId="8" hidden="1"/>
    <cellStyle name="Hyperlink" xfId="6472" builtinId="8" hidden="1"/>
    <cellStyle name="Hyperlink" xfId="6474" builtinId="8" hidden="1"/>
    <cellStyle name="Hyperlink" xfId="6476" builtinId="8" hidden="1"/>
    <cellStyle name="Hyperlink" xfId="6478" builtinId="8" hidden="1"/>
    <cellStyle name="Hyperlink" xfId="6480" builtinId="8" hidden="1"/>
    <cellStyle name="Hyperlink" xfId="6482" builtinId="8" hidden="1"/>
    <cellStyle name="Hyperlink" xfId="6484" builtinId="8" hidden="1"/>
    <cellStyle name="Hyperlink" xfId="6486" builtinId="8" hidden="1"/>
    <cellStyle name="Hyperlink" xfId="6488" builtinId="8" hidden="1"/>
    <cellStyle name="Hyperlink" xfId="6490" builtinId="8" hidden="1"/>
    <cellStyle name="Hyperlink" xfId="6492" builtinId="8" hidden="1"/>
    <cellStyle name="Hyperlink" xfId="6494" builtinId="8" hidden="1"/>
    <cellStyle name="Hyperlink" xfId="6496" builtinId="8" hidden="1"/>
    <cellStyle name="Hyperlink" xfId="6498" builtinId="8" hidden="1"/>
    <cellStyle name="Hyperlink" xfId="6500" builtinId="8" hidden="1"/>
    <cellStyle name="Hyperlink" xfId="6502" builtinId="8" hidden="1"/>
    <cellStyle name="Hyperlink" xfId="6504" builtinId="8" hidden="1"/>
    <cellStyle name="Hyperlink" xfId="6506" builtinId="8" hidden="1"/>
    <cellStyle name="Hyperlink" xfId="6508" builtinId="8" hidden="1"/>
    <cellStyle name="Hyperlink" xfId="6510" builtinId="8" hidden="1"/>
    <cellStyle name="Hyperlink" xfId="6512" builtinId="8" hidden="1"/>
    <cellStyle name="Hyperlink" xfId="6514" builtinId="8" hidden="1"/>
    <cellStyle name="Hyperlink" xfId="6516" builtinId="8" hidden="1"/>
    <cellStyle name="Hyperlink" xfId="6518" builtinId="8" hidden="1"/>
    <cellStyle name="Hyperlink" xfId="6520" builtinId="8" hidden="1"/>
    <cellStyle name="Hyperlink" xfId="6522" builtinId="8" hidden="1"/>
    <cellStyle name="Hyperlink" xfId="6524" builtinId="8" hidden="1"/>
    <cellStyle name="Hyperlink" xfId="6526" builtinId="8" hidden="1"/>
    <cellStyle name="Hyperlink" xfId="6528" builtinId="8" hidden="1"/>
    <cellStyle name="Hyperlink" xfId="6530" builtinId="8" hidden="1"/>
    <cellStyle name="Hyperlink" xfId="6532" builtinId="8" hidden="1"/>
    <cellStyle name="Hyperlink" xfId="6534" builtinId="8" hidden="1"/>
    <cellStyle name="Hyperlink" xfId="6536" builtinId="8" hidden="1"/>
    <cellStyle name="Hyperlink" xfId="6538" builtinId="8" hidden="1"/>
    <cellStyle name="Hyperlink" xfId="6540" builtinId="8" hidden="1"/>
    <cellStyle name="Hyperlink" xfId="6542" builtinId="8" hidden="1"/>
    <cellStyle name="Hyperlink" xfId="6544" builtinId="8" hidden="1"/>
    <cellStyle name="Hyperlink" xfId="6546" builtinId="8" hidden="1"/>
    <cellStyle name="Hyperlink" xfId="6548" builtinId="8" hidden="1"/>
    <cellStyle name="Hyperlink" xfId="6550" builtinId="8" hidden="1"/>
    <cellStyle name="Hyperlink" xfId="6552" builtinId="8" hidden="1"/>
    <cellStyle name="Hyperlink" xfId="6554" builtinId="8" hidden="1"/>
    <cellStyle name="Hyperlink" xfId="6556" builtinId="8" hidden="1"/>
    <cellStyle name="Hyperlink" xfId="6558" builtinId="8" hidden="1"/>
    <cellStyle name="Hyperlink" xfId="6560" builtinId="8" hidden="1"/>
    <cellStyle name="Hyperlink" xfId="6562" builtinId="8" hidden="1"/>
    <cellStyle name="Hyperlink" xfId="6564" builtinId="8" hidden="1"/>
    <cellStyle name="Hyperlink" xfId="6566" builtinId="8" hidden="1"/>
    <cellStyle name="Hyperlink" xfId="6568" builtinId="8" hidden="1"/>
    <cellStyle name="Hyperlink" xfId="6570" builtinId="8" hidden="1"/>
    <cellStyle name="Hyperlink" xfId="6572" builtinId="8" hidden="1"/>
    <cellStyle name="Hyperlink" xfId="6574" builtinId="8" hidden="1"/>
    <cellStyle name="Hyperlink" xfId="6576" builtinId="8" hidden="1"/>
    <cellStyle name="Hyperlink" xfId="6578" builtinId="8" hidden="1"/>
    <cellStyle name="Hyperlink" xfId="6580" builtinId="8" hidden="1"/>
    <cellStyle name="Hyperlink" xfId="6582" builtinId="8" hidden="1"/>
    <cellStyle name="Hyperlink" xfId="6584" builtinId="8" hidden="1"/>
    <cellStyle name="Hyperlink" xfId="6586" builtinId="8" hidden="1"/>
    <cellStyle name="Hyperlink" xfId="6588" builtinId="8" hidden="1"/>
    <cellStyle name="Hyperlink" xfId="6590" builtinId="8" hidden="1"/>
    <cellStyle name="Hyperlink" xfId="6592" builtinId="8" hidden="1"/>
    <cellStyle name="Hyperlink" xfId="6594" builtinId="8" hidden="1"/>
    <cellStyle name="Hyperlink" xfId="6596" builtinId="8" hidden="1"/>
    <cellStyle name="Hyperlink" xfId="6598" builtinId="8" hidden="1"/>
    <cellStyle name="Hyperlink" xfId="6600" builtinId="8" hidden="1"/>
    <cellStyle name="Hyperlink" xfId="6602" builtinId="8" hidden="1"/>
    <cellStyle name="Hyperlink" xfId="6604" builtinId="8" hidden="1"/>
    <cellStyle name="Hyperlink" xfId="6606" builtinId="8" hidden="1"/>
    <cellStyle name="Hyperlink" xfId="6608" builtinId="8" hidden="1"/>
    <cellStyle name="Hyperlink" xfId="6610" builtinId="8" hidden="1"/>
    <cellStyle name="Hyperlink" xfId="6612" builtinId="8" hidden="1"/>
    <cellStyle name="Hyperlink" xfId="6614" builtinId="8" hidden="1"/>
    <cellStyle name="Hyperlink" xfId="6616" builtinId="8" hidden="1"/>
    <cellStyle name="Hyperlink" xfId="6618" builtinId="8" hidden="1"/>
    <cellStyle name="Hyperlink" xfId="6620" builtinId="8" hidden="1"/>
    <cellStyle name="Hyperlink" xfId="6622" builtinId="8" hidden="1"/>
    <cellStyle name="Hyperlink" xfId="6624" builtinId="8" hidden="1"/>
    <cellStyle name="Hyperlink" xfId="6626" builtinId="8" hidden="1"/>
    <cellStyle name="Hyperlink" xfId="6628" builtinId="8" hidden="1"/>
    <cellStyle name="Hyperlink" xfId="6630" builtinId="8" hidden="1"/>
    <cellStyle name="Hyperlink" xfId="6632" builtinId="8" hidden="1"/>
    <cellStyle name="Hyperlink" xfId="6634" builtinId="8" hidden="1"/>
    <cellStyle name="Hyperlink" xfId="6636" builtinId="8" hidden="1"/>
    <cellStyle name="Hyperlink" xfId="6638" builtinId="8" hidden="1"/>
    <cellStyle name="Hyperlink" xfId="6640" builtinId="8" hidden="1"/>
    <cellStyle name="Hyperlink" xfId="6642" builtinId="8" hidden="1"/>
    <cellStyle name="Hyperlink" xfId="6644" builtinId="8" hidden="1"/>
    <cellStyle name="Hyperlink" xfId="6646" builtinId="8" hidden="1"/>
    <cellStyle name="Hyperlink" xfId="6648" builtinId="8" hidden="1"/>
    <cellStyle name="Hyperlink" xfId="6650" builtinId="8" hidden="1"/>
    <cellStyle name="Hyperlink" xfId="6652" builtinId="8" hidden="1"/>
    <cellStyle name="Hyperlink" xfId="6654" builtinId="8" hidden="1"/>
    <cellStyle name="Hyperlink" xfId="6656" builtinId="8" hidden="1"/>
    <cellStyle name="Hyperlink" xfId="6658" builtinId="8" hidden="1"/>
    <cellStyle name="Hyperlink" xfId="6660" builtinId="8" hidden="1"/>
    <cellStyle name="Hyperlink" xfId="6662" builtinId="8" hidden="1"/>
    <cellStyle name="Hyperlink" xfId="6664" builtinId="8" hidden="1"/>
    <cellStyle name="Hyperlink" xfId="6666" builtinId="8" hidden="1"/>
    <cellStyle name="Hyperlink" xfId="6668" builtinId="8" hidden="1"/>
    <cellStyle name="Hyperlink" xfId="6670" builtinId="8" hidden="1"/>
    <cellStyle name="Hyperlink" xfId="6672" builtinId="8" hidden="1"/>
    <cellStyle name="Hyperlink" xfId="6674" builtinId="8" hidden="1"/>
    <cellStyle name="Hyperlink" xfId="6676" builtinId="8" hidden="1"/>
    <cellStyle name="Hyperlink" xfId="6678" builtinId="8" hidden="1"/>
    <cellStyle name="Hyperlink" xfId="6680" builtinId="8" hidden="1"/>
    <cellStyle name="Hyperlink" xfId="6682" builtinId="8" hidden="1"/>
    <cellStyle name="Hyperlink" xfId="6684" builtinId="8" hidden="1"/>
    <cellStyle name="Hyperlink" xfId="6686" builtinId="8" hidden="1"/>
    <cellStyle name="Hyperlink" xfId="6688" builtinId="8" hidden="1"/>
    <cellStyle name="Hyperlink" xfId="6690" builtinId="8" hidden="1"/>
    <cellStyle name="Hyperlink" xfId="6692" builtinId="8" hidden="1"/>
    <cellStyle name="Hyperlink" xfId="6694" builtinId="8" hidden="1"/>
    <cellStyle name="Hyperlink" xfId="6696" builtinId="8" hidden="1"/>
    <cellStyle name="Hyperlink" xfId="6698" builtinId="8" hidden="1"/>
    <cellStyle name="Hyperlink" xfId="6700" builtinId="8" hidden="1"/>
    <cellStyle name="Hyperlink" xfId="6702" builtinId="8" hidden="1"/>
    <cellStyle name="Hyperlink" xfId="6704" builtinId="8" hidden="1"/>
    <cellStyle name="Hyperlink" xfId="6706" builtinId="8" hidden="1"/>
    <cellStyle name="Hyperlink" xfId="6708" builtinId="8" hidden="1"/>
    <cellStyle name="Hyperlink" xfId="6710" builtinId="8" hidden="1"/>
    <cellStyle name="Hyperlink" xfId="6712" builtinId="8" hidden="1"/>
    <cellStyle name="Hyperlink" xfId="6714" builtinId="8" hidden="1"/>
    <cellStyle name="Hyperlink" xfId="6716" builtinId="8" hidden="1"/>
    <cellStyle name="Hyperlink" xfId="6718" builtinId="8" hidden="1"/>
    <cellStyle name="Hyperlink" xfId="6720" builtinId="8" hidden="1"/>
    <cellStyle name="Hyperlink" xfId="6722" builtinId="8" hidden="1"/>
    <cellStyle name="Hyperlink" xfId="6724" builtinId="8" hidden="1"/>
    <cellStyle name="Hyperlink" xfId="6726" builtinId="8" hidden="1"/>
    <cellStyle name="Hyperlink" xfId="6728" builtinId="8" hidden="1"/>
    <cellStyle name="Hyperlink" xfId="6730" builtinId="8" hidden="1"/>
    <cellStyle name="Hyperlink" xfId="6732" builtinId="8" hidden="1"/>
    <cellStyle name="Hyperlink" xfId="6734" builtinId="8" hidden="1"/>
    <cellStyle name="Hyperlink" xfId="6736" builtinId="8" hidden="1"/>
    <cellStyle name="Hyperlink" xfId="6738" builtinId="8" hidden="1"/>
    <cellStyle name="Hyperlink" xfId="6740" builtinId="8" hidden="1"/>
    <cellStyle name="Hyperlink" xfId="6742" builtinId="8" hidden="1"/>
    <cellStyle name="Hyperlink" xfId="6744" builtinId="8" hidden="1"/>
    <cellStyle name="Hyperlink" xfId="6746" builtinId="8" hidden="1"/>
    <cellStyle name="Hyperlink" xfId="6748" builtinId="8" hidden="1"/>
    <cellStyle name="Hyperlink" xfId="6750" builtinId="8" hidden="1"/>
    <cellStyle name="Hyperlink" xfId="6752" builtinId="8" hidden="1"/>
    <cellStyle name="Hyperlink" xfId="6754" builtinId="8" hidden="1"/>
    <cellStyle name="Hyperlink" xfId="6756" builtinId="8" hidden="1"/>
    <cellStyle name="Hyperlink" xfId="6758" builtinId="8" hidden="1"/>
    <cellStyle name="Hyperlink" xfId="6760" builtinId="8" hidden="1"/>
    <cellStyle name="Hyperlink" xfId="6762" builtinId="8" hidden="1"/>
    <cellStyle name="Hyperlink" xfId="6764" builtinId="8" hidden="1"/>
    <cellStyle name="Hyperlink" xfId="6766" builtinId="8" hidden="1"/>
    <cellStyle name="Hyperlink" xfId="6768" builtinId="8" hidden="1"/>
    <cellStyle name="Hyperlink" xfId="6770" builtinId="8" hidden="1"/>
    <cellStyle name="Hyperlink" xfId="6772" builtinId="8" hidden="1"/>
    <cellStyle name="Hyperlink" xfId="6774" builtinId="8" hidden="1"/>
    <cellStyle name="Hyperlink" xfId="6776" builtinId="8" hidden="1"/>
    <cellStyle name="Hyperlink" xfId="6778" builtinId="8" hidden="1"/>
    <cellStyle name="Hyperlink" xfId="6780" builtinId="8" hidden="1"/>
    <cellStyle name="Hyperlink" xfId="6782" builtinId="8" hidden="1"/>
    <cellStyle name="Hyperlink" xfId="6784" builtinId="8" hidden="1"/>
    <cellStyle name="Hyperlink" xfId="6786" builtinId="8" hidden="1"/>
    <cellStyle name="Hyperlink" xfId="6788" builtinId="8" hidden="1"/>
    <cellStyle name="Hyperlink" xfId="6790" builtinId="8" hidden="1"/>
    <cellStyle name="Hyperlink" xfId="6792" builtinId="8" hidden="1"/>
    <cellStyle name="Hyperlink" xfId="6794" builtinId="8" hidden="1"/>
    <cellStyle name="Hyperlink" xfId="6796" builtinId="8" hidden="1"/>
    <cellStyle name="Hyperlink" xfId="6798" builtinId="8" hidden="1"/>
    <cellStyle name="Hyperlink" xfId="6800" builtinId="8" hidden="1"/>
    <cellStyle name="Hyperlink" xfId="6802" builtinId="8" hidden="1"/>
    <cellStyle name="Hyperlink" xfId="6804" builtinId="8" hidden="1"/>
    <cellStyle name="Hyperlink" xfId="6806" builtinId="8" hidden="1"/>
    <cellStyle name="Hyperlink" xfId="6808" builtinId="8" hidden="1"/>
    <cellStyle name="Hyperlink" xfId="6810" builtinId="8" hidden="1"/>
    <cellStyle name="Hyperlink" xfId="6812" builtinId="8" hidden="1"/>
    <cellStyle name="Hyperlink" xfId="6814" builtinId="8" hidden="1"/>
    <cellStyle name="Hyperlink" xfId="6816" builtinId="8" hidden="1"/>
    <cellStyle name="Hyperlink" xfId="6818" builtinId="8" hidden="1"/>
    <cellStyle name="Hyperlink" xfId="6820" builtinId="8" hidden="1"/>
    <cellStyle name="Hyperlink" xfId="6822" builtinId="8" hidden="1"/>
    <cellStyle name="Hyperlink" xfId="6824" builtinId="8" hidden="1"/>
    <cellStyle name="Hyperlink" xfId="6826" builtinId="8" hidden="1"/>
    <cellStyle name="Hyperlink" xfId="6828" builtinId="8" hidden="1"/>
    <cellStyle name="Hyperlink" xfId="6830" builtinId="8" hidden="1"/>
    <cellStyle name="Hyperlink" xfId="6832" builtinId="8" hidden="1"/>
    <cellStyle name="Hyperlink" xfId="6834" builtinId="8" hidden="1"/>
    <cellStyle name="Hyperlink" xfId="6836" builtinId="8" hidden="1"/>
    <cellStyle name="Hyperlink" xfId="6838" builtinId="8" hidden="1"/>
    <cellStyle name="Hyperlink" xfId="6840" builtinId="8" hidden="1"/>
    <cellStyle name="Hyperlink" xfId="6842" builtinId="8" hidden="1"/>
    <cellStyle name="Hyperlink" xfId="6844" builtinId="8" hidden="1"/>
    <cellStyle name="Hyperlink" xfId="6846" builtinId="8" hidden="1"/>
    <cellStyle name="Hyperlink" xfId="6848" builtinId="8" hidden="1"/>
    <cellStyle name="Hyperlink" xfId="6850" builtinId="8" hidden="1"/>
    <cellStyle name="Hyperlink" xfId="6852" builtinId="8" hidden="1"/>
    <cellStyle name="Hyperlink" xfId="6854" builtinId="8" hidden="1"/>
    <cellStyle name="Hyperlink" xfId="6856" builtinId="8" hidden="1"/>
    <cellStyle name="Hyperlink" xfId="6858" builtinId="8" hidden="1"/>
    <cellStyle name="Hyperlink" xfId="6860" builtinId="8" hidden="1"/>
    <cellStyle name="Hyperlink" xfId="6862" builtinId="8" hidden="1"/>
    <cellStyle name="Hyperlink" xfId="6864" builtinId="8" hidden="1"/>
    <cellStyle name="Hyperlink" xfId="6866" builtinId="8" hidden="1"/>
    <cellStyle name="Hyperlink" xfId="6868" builtinId="8" hidden="1"/>
    <cellStyle name="Hyperlink" xfId="6870" builtinId="8" hidden="1"/>
    <cellStyle name="Hyperlink" xfId="6872" builtinId="8" hidden="1"/>
    <cellStyle name="Hyperlink" xfId="6874" builtinId="8" hidden="1"/>
    <cellStyle name="Hyperlink" xfId="6876" builtinId="8" hidden="1"/>
    <cellStyle name="Hyperlink" xfId="6878" builtinId="8" hidden="1"/>
    <cellStyle name="Hyperlink" xfId="6880" builtinId="8" hidden="1"/>
    <cellStyle name="Hyperlink" xfId="6882" builtinId="8" hidden="1"/>
    <cellStyle name="Hyperlink" xfId="6884" builtinId="8" hidden="1"/>
    <cellStyle name="Hyperlink" xfId="6886" builtinId="8" hidden="1"/>
    <cellStyle name="Hyperlink" xfId="6888" builtinId="8" hidden="1"/>
    <cellStyle name="Hyperlink" xfId="6890" builtinId="8" hidden="1"/>
    <cellStyle name="Hyperlink" xfId="6892" builtinId="8" hidden="1"/>
    <cellStyle name="Hyperlink" xfId="6894" builtinId="8" hidden="1"/>
    <cellStyle name="Hyperlink" xfId="6896" builtinId="8" hidden="1"/>
    <cellStyle name="Hyperlink" xfId="6898" builtinId="8" hidden="1"/>
    <cellStyle name="Hyperlink" xfId="6900" builtinId="8" hidden="1"/>
    <cellStyle name="Hyperlink" xfId="6902" builtinId="8" hidden="1"/>
    <cellStyle name="Hyperlink" xfId="6904" builtinId="8" hidden="1"/>
    <cellStyle name="Hyperlink" xfId="6906" builtinId="8" hidden="1"/>
    <cellStyle name="Hyperlink" xfId="6908" builtinId="8" hidden="1"/>
    <cellStyle name="Hyperlink" xfId="6910" builtinId="8" hidden="1"/>
    <cellStyle name="Hyperlink" xfId="6912" builtinId="8" hidden="1"/>
    <cellStyle name="Hyperlink" xfId="6914" builtinId="8" hidden="1"/>
    <cellStyle name="Hyperlink" xfId="6916" builtinId="8" hidden="1"/>
    <cellStyle name="Hyperlink" xfId="6918" builtinId="8" hidden="1"/>
    <cellStyle name="Hyperlink" xfId="6920" builtinId="8" hidden="1"/>
    <cellStyle name="Hyperlink" xfId="6922" builtinId="8" hidden="1"/>
    <cellStyle name="Hyperlink" xfId="6924" builtinId="8" hidden="1"/>
    <cellStyle name="Hyperlink" xfId="6926" builtinId="8" hidden="1"/>
    <cellStyle name="Hyperlink" xfId="6928" builtinId="8" hidden="1"/>
    <cellStyle name="Hyperlink" xfId="6930" builtinId="8" hidden="1"/>
    <cellStyle name="Hyperlink" xfId="6932" builtinId="8" hidden="1"/>
    <cellStyle name="Hyperlink" xfId="6934" builtinId="8" hidden="1"/>
    <cellStyle name="Hyperlink" xfId="6936" builtinId="8" hidden="1"/>
    <cellStyle name="Hyperlink" xfId="6938" builtinId="8" hidden="1"/>
    <cellStyle name="Hyperlink" xfId="6940" builtinId="8" hidden="1"/>
    <cellStyle name="Hyperlink" xfId="6942" builtinId="8" hidden="1"/>
    <cellStyle name="Hyperlink" xfId="6944" builtinId="8" hidden="1"/>
    <cellStyle name="Hyperlink" xfId="6946" builtinId="8" hidden="1"/>
    <cellStyle name="Hyperlink" xfId="6948" builtinId="8" hidden="1"/>
    <cellStyle name="Hyperlink" xfId="6950" builtinId="8" hidden="1"/>
    <cellStyle name="Hyperlink" xfId="6952" builtinId="8" hidden="1"/>
    <cellStyle name="Hyperlink" xfId="6954" builtinId="8" hidden="1"/>
    <cellStyle name="Hyperlink" xfId="6956" builtinId="8" hidden="1"/>
    <cellStyle name="Hyperlink" xfId="6958" builtinId="8" hidden="1"/>
    <cellStyle name="Hyperlink" xfId="6960" builtinId="8" hidden="1"/>
    <cellStyle name="Hyperlink" xfId="6962" builtinId="8" hidden="1"/>
    <cellStyle name="Hyperlink" xfId="6964" builtinId="8" hidden="1"/>
    <cellStyle name="Hyperlink" xfId="6966" builtinId="8" hidden="1"/>
    <cellStyle name="Hyperlink" xfId="6968" builtinId="8" hidden="1"/>
    <cellStyle name="Hyperlink" xfId="6970" builtinId="8" hidden="1"/>
    <cellStyle name="Hyperlink" xfId="6972" builtinId="8" hidden="1"/>
    <cellStyle name="Hyperlink" xfId="6974" builtinId="8" hidden="1"/>
    <cellStyle name="Hyperlink" xfId="6976" builtinId="8" hidden="1"/>
    <cellStyle name="Hyperlink" xfId="6978" builtinId="8" hidden="1"/>
    <cellStyle name="Hyperlink" xfId="6980" builtinId="8" hidden="1"/>
    <cellStyle name="Hyperlink" xfId="6982" builtinId="8" hidden="1"/>
    <cellStyle name="Hyperlink" xfId="6984" builtinId="8" hidden="1"/>
    <cellStyle name="Hyperlink" xfId="6986" builtinId="8" hidden="1"/>
    <cellStyle name="Hyperlink" xfId="6988" builtinId="8" hidden="1"/>
    <cellStyle name="Hyperlink" xfId="6990" builtinId="8" hidden="1"/>
    <cellStyle name="Hyperlink" xfId="6992" builtinId="8" hidden="1"/>
    <cellStyle name="Hyperlink" xfId="6994" builtinId="8" hidden="1"/>
    <cellStyle name="Hyperlink" xfId="6996" builtinId="8" hidden="1"/>
    <cellStyle name="Hyperlink" xfId="6998" builtinId="8" hidden="1"/>
    <cellStyle name="Hyperlink" xfId="7000" builtinId="8" hidden="1"/>
    <cellStyle name="Hyperlink" xfId="7002" builtinId="8" hidden="1"/>
    <cellStyle name="Hyperlink" xfId="7004" builtinId="8" hidden="1"/>
    <cellStyle name="Hyperlink" xfId="7006" builtinId="8" hidden="1"/>
    <cellStyle name="Hyperlink" xfId="7008" builtinId="8" hidden="1"/>
    <cellStyle name="Hyperlink" xfId="7010" builtinId="8" hidden="1"/>
    <cellStyle name="Hyperlink" xfId="7012" builtinId="8" hidden="1"/>
    <cellStyle name="Hyperlink" xfId="7014" builtinId="8" hidden="1"/>
    <cellStyle name="Hyperlink" xfId="7016" builtinId="8" hidden="1"/>
    <cellStyle name="Hyperlink" xfId="7018" builtinId="8" hidden="1"/>
    <cellStyle name="Hyperlink" xfId="7020" builtinId="8" hidden="1"/>
    <cellStyle name="Hyperlink" xfId="7022" builtinId="8" hidden="1"/>
    <cellStyle name="Hyperlink" xfId="7024" builtinId="8" hidden="1"/>
    <cellStyle name="Hyperlink" xfId="7026" builtinId="8" hidden="1"/>
    <cellStyle name="Hyperlink" xfId="7028" builtinId="8" hidden="1"/>
    <cellStyle name="Hyperlink" xfId="7030" builtinId="8" hidden="1"/>
    <cellStyle name="Hyperlink" xfId="7032" builtinId="8" hidden="1"/>
    <cellStyle name="Hyperlink" xfId="7034" builtinId="8" hidden="1"/>
    <cellStyle name="Hyperlink" xfId="7036" builtinId="8" hidden="1"/>
    <cellStyle name="Hyperlink" xfId="7038" builtinId="8" hidden="1"/>
    <cellStyle name="Hyperlink" xfId="7040" builtinId="8" hidden="1"/>
    <cellStyle name="Hyperlink" xfId="7042" builtinId="8" hidden="1"/>
    <cellStyle name="Hyperlink" xfId="7044" builtinId="8" hidden="1"/>
    <cellStyle name="Hyperlink" xfId="7046" builtinId="8" hidden="1"/>
    <cellStyle name="Hyperlink" xfId="7048" builtinId="8" hidden="1"/>
    <cellStyle name="Hyperlink" xfId="7050" builtinId="8" hidden="1"/>
    <cellStyle name="Hyperlink" xfId="7052" builtinId="8" hidden="1"/>
    <cellStyle name="Hyperlink" xfId="7054" builtinId="8" hidden="1"/>
    <cellStyle name="Hyperlink" xfId="7056" builtinId="8" hidden="1"/>
    <cellStyle name="Hyperlink" xfId="7058" builtinId="8" hidden="1"/>
    <cellStyle name="Hyperlink" xfId="7060" builtinId="8" hidden="1"/>
    <cellStyle name="Hyperlink" xfId="7062" builtinId="8" hidden="1"/>
    <cellStyle name="Hyperlink" xfId="7064" builtinId="8" hidden="1"/>
    <cellStyle name="Hyperlink" xfId="7066" builtinId="8" hidden="1"/>
    <cellStyle name="Hyperlink" xfId="7068" builtinId="8" hidden="1"/>
    <cellStyle name="Hyperlink" xfId="7070" builtinId="8" hidden="1"/>
    <cellStyle name="Hyperlink" xfId="7072" builtinId="8" hidden="1"/>
    <cellStyle name="Hyperlink" xfId="7074" builtinId="8" hidden="1"/>
    <cellStyle name="Hyperlink" xfId="7076" builtinId="8" hidden="1"/>
    <cellStyle name="Hyperlink" xfId="7078" builtinId="8" hidden="1"/>
    <cellStyle name="Hyperlink" xfId="7080" builtinId="8" hidden="1"/>
    <cellStyle name="Hyperlink" xfId="7082" builtinId="8" hidden="1"/>
    <cellStyle name="Hyperlink" xfId="7084" builtinId="8" hidden="1"/>
    <cellStyle name="Hyperlink" xfId="7086" builtinId="8" hidden="1"/>
    <cellStyle name="Hyperlink" xfId="7088" builtinId="8" hidden="1"/>
    <cellStyle name="Hyperlink" xfId="7090" builtinId="8" hidden="1"/>
    <cellStyle name="Hyperlink" xfId="7092" builtinId="8" hidden="1"/>
    <cellStyle name="Hyperlink" xfId="7094" builtinId="8" hidden="1"/>
    <cellStyle name="Hyperlink" xfId="7096" builtinId="8" hidden="1"/>
    <cellStyle name="Hyperlink" xfId="7098" builtinId="8" hidden="1"/>
    <cellStyle name="Hyperlink" xfId="7100" builtinId="8" hidden="1"/>
    <cellStyle name="Hyperlink" xfId="7102" builtinId="8" hidden="1"/>
    <cellStyle name="Hyperlink" xfId="7104" builtinId="8" hidden="1"/>
    <cellStyle name="Hyperlink" xfId="7106" builtinId="8" hidden="1"/>
    <cellStyle name="Hyperlink" xfId="7108" builtinId="8" hidden="1"/>
    <cellStyle name="Hyperlink" xfId="7110" builtinId="8" hidden="1"/>
    <cellStyle name="Hyperlink" xfId="7112" builtinId="8" hidden="1"/>
    <cellStyle name="Hyperlink" xfId="7114" builtinId="8" hidden="1"/>
    <cellStyle name="Hyperlink" xfId="7116" builtinId="8" hidden="1"/>
    <cellStyle name="Hyperlink" xfId="7118" builtinId="8" hidden="1"/>
    <cellStyle name="Hyperlink" xfId="7120" builtinId="8" hidden="1"/>
    <cellStyle name="Hyperlink" xfId="7122" builtinId="8" hidden="1"/>
    <cellStyle name="Hyperlink" xfId="7124" builtinId="8" hidden="1"/>
    <cellStyle name="Hyperlink" xfId="7126" builtinId="8" hidden="1"/>
    <cellStyle name="Hyperlink" xfId="7128" builtinId="8" hidden="1"/>
    <cellStyle name="Hyperlink" xfId="7130" builtinId="8" hidden="1"/>
    <cellStyle name="Hyperlink" xfId="7132" builtinId="8" hidden="1"/>
    <cellStyle name="Hyperlink" xfId="7134" builtinId="8" hidden="1"/>
    <cellStyle name="Hyperlink" xfId="7136" builtinId="8" hidden="1"/>
    <cellStyle name="Hyperlink" xfId="7138" builtinId="8" hidden="1"/>
    <cellStyle name="Hyperlink" xfId="7140" builtinId="8" hidden="1"/>
    <cellStyle name="Hyperlink" xfId="7142" builtinId="8" hidden="1"/>
    <cellStyle name="Hyperlink" xfId="7144" builtinId="8" hidden="1"/>
    <cellStyle name="Hyperlink" xfId="7146" builtinId="8" hidden="1"/>
    <cellStyle name="Hyperlink" xfId="7148" builtinId="8" hidden="1"/>
    <cellStyle name="Hyperlink" xfId="7150" builtinId="8" hidden="1"/>
    <cellStyle name="Hyperlink" xfId="7152" builtinId="8" hidden="1"/>
    <cellStyle name="Hyperlink" xfId="7154" builtinId="8" hidden="1"/>
    <cellStyle name="Hyperlink" xfId="7156" builtinId="8" hidden="1"/>
    <cellStyle name="Hyperlink" xfId="7158" builtinId="8" hidden="1"/>
    <cellStyle name="Hyperlink" xfId="7160" builtinId="8" hidden="1"/>
    <cellStyle name="Hyperlink" xfId="7162" builtinId="8" hidden="1"/>
    <cellStyle name="Hyperlink" xfId="7164" builtinId="8" hidden="1"/>
    <cellStyle name="Hyperlink" xfId="7166" builtinId="8" hidden="1"/>
    <cellStyle name="Hyperlink" xfId="7168" builtinId="8" hidden="1"/>
    <cellStyle name="Hyperlink" xfId="7170" builtinId="8" hidden="1"/>
    <cellStyle name="Hyperlink" xfId="7172" builtinId="8" hidden="1"/>
    <cellStyle name="Hyperlink" xfId="7174" builtinId="8" hidden="1"/>
    <cellStyle name="Hyperlink" xfId="7176" builtinId="8" hidden="1"/>
    <cellStyle name="Hyperlink" xfId="7178" builtinId="8" hidden="1"/>
    <cellStyle name="Hyperlink" xfId="7180" builtinId="8" hidden="1"/>
    <cellStyle name="Hyperlink" xfId="7182" builtinId="8" hidden="1"/>
    <cellStyle name="Hyperlink" xfId="7184" builtinId="8" hidden="1"/>
    <cellStyle name="Hyperlink" xfId="7186" builtinId="8" hidden="1"/>
    <cellStyle name="Hyperlink" xfId="7188" builtinId="8" hidden="1"/>
    <cellStyle name="Hyperlink" xfId="7190" builtinId="8" hidden="1"/>
    <cellStyle name="Hyperlink" xfId="7192" builtinId="8" hidden="1"/>
    <cellStyle name="Hyperlink" xfId="7194" builtinId="8" hidden="1"/>
    <cellStyle name="Hyperlink" xfId="7196" builtinId="8" hidden="1"/>
    <cellStyle name="Hyperlink" xfId="7198" builtinId="8" hidden="1"/>
    <cellStyle name="Hyperlink" xfId="7200" builtinId="8" hidden="1"/>
    <cellStyle name="Hyperlink" xfId="7202" builtinId="8" hidden="1"/>
    <cellStyle name="Hyperlink" xfId="7204" builtinId="8" hidden="1"/>
    <cellStyle name="Hyperlink" xfId="7206" builtinId="8" hidden="1"/>
    <cellStyle name="Hyperlink" xfId="7208" builtinId="8" hidden="1"/>
    <cellStyle name="Hyperlink" xfId="7210" builtinId="8" hidden="1"/>
    <cellStyle name="Hyperlink" xfId="7212" builtinId="8" hidden="1"/>
    <cellStyle name="Hyperlink" xfId="7214" builtinId="8" hidden="1"/>
    <cellStyle name="Hyperlink" xfId="7216" builtinId="8" hidden="1"/>
    <cellStyle name="Hyperlink" xfId="7218" builtinId="8" hidden="1"/>
    <cellStyle name="Hyperlink" xfId="7220" builtinId="8" hidden="1"/>
    <cellStyle name="Hyperlink" xfId="7222" builtinId="8" hidden="1"/>
    <cellStyle name="Hyperlink" xfId="7224" builtinId="8" hidden="1"/>
    <cellStyle name="Hyperlink" xfId="7226" builtinId="8" hidden="1"/>
    <cellStyle name="Hyperlink" xfId="7228" builtinId="8" hidden="1"/>
    <cellStyle name="Hyperlink" xfId="7230" builtinId="8" hidden="1"/>
    <cellStyle name="Hyperlink" xfId="7232" builtinId="8" hidden="1"/>
    <cellStyle name="Hyperlink" xfId="7234" builtinId="8" hidden="1"/>
    <cellStyle name="Hyperlink" xfId="7236" builtinId="8" hidden="1"/>
    <cellStyle name="Hyperlink" xfId="7238" builtinId="8" hidden="1"/>
    <cellStyle name="Hyperlink" xfId="7240" builtinId="8" hidden="1"/>
    <cellStyle name="Hyperlink" xfId="7242" builtinId="8" hidden="1"/>
    <cellStyle name="Hyperlink" xfId="7244" builtinId="8" hidden="1"/>
    <cellStyle name="Hyperlink" xfId="7246" builtinId="8" hidden="1"/>
    <cellStyle name="Hyperlink" xfId="7248" builtinId="8" hidden="1"/>
    <cellStyle name="Hyperlink" xfId="7250" builtinId="8" hidden="1"/>
    <cellStyle name="Hyperlink" xfId="7252" builtinId="8" hidden="1"/>
    <cellStyle name="Hyperlink" xfId="7254" builtinId="8" hidden="1"/>
    <cellStyle name="Hyperlink" xfId="7256" builtinId="8" hidden="1"/>
    <cellStyle name="Hyperlink" xfId="7258" builtinId="8" hidden="1"/>
    <cellStyle name="Hyperlink" xfId="7260" builtinId="8" hidden="1"/>
    <cellStyle name="Hyperlink" xfId="7262" builtinId="8" hidden="1"/>
    <cellStyle name="Hyperlink" xfId="7264" builtinId="8" hidden="1"/>
    <cellStyle name="Hyperlink" xfId="7266" builtinId="8" hidden="1"/>
    <cellStyle name="Hyperlink" xfId="7268" builtinId="8" hidden="1"/>
    <cellStyle name="Hyperlink" xfId="7270" builtinId="8" hidden="1"/>
    <cellStyle name="Hyperlink" xfId="7272" builtinId="8" hidden="1"/>
    <cellStyle name="Hyperlink" xfId="7274" builtinId="8" hidden="1"/>
    <cellStyle name="Hyperlink" xfId="7276" builtinId="8" hidden="1"/>
    <cellStyle name="Hyperlink" xfId="7278" builtinId="8" hidden="1"/>
    <cellStyle name="Hyperlink" xfId="7280" builtinId="8" hidden="1"/>
    <cellStyle name="Hyperlink" xfId="7282" builtinId="8" hidden="1"/>
    <cellStyle name="Hyperlink" xfId="7284" builtinId="8" hidden="1"/>
    <cellStyle name="Hyperlink" xfId="7286" builtinId="8" hidden="1"/>
    <cellStyle name="Hyperlink" xfId="7288" builtinId="8" hidden="1"/>
    <cellStyle name="Hyperlink" xfId="7290" builtinId="8" hidden="1"/>
    <cellStyle name="Hyperlink" xfId="7292" builtinId="8" hidden="1"/>
    <cellStyle name="Hyperlink" xfId="7294" builtinId="8" hidden="1"/>
    <cellStyle name="Hyperlink" xfId="7296" builtinId="8" hidden="1"/>
    <cellStyle name="Hyperlink" xfId="7298" builtinId="8" hidden="1"/>
    <cellStyle name="Hyperlink" xfId="7300" builtinId="8" hidden="1"/>
    <cellStyle name="Hyperlink" xfId="7302" builtinId="8" hidden="1"/>
    <cellStyle name="Hyperlink" xfId="7304" builtinId="8" hidden="1"/>
    <cellStyle name="Hyperlink" xfId="7306" builtinId="8" hidden="1"/>
    <cellStyle name="Hyperlink" xfId="7308" builtinId="8" hidden="1"/>
    <cellStyle name="Hyperlink" xfId="7310" builtinId="8" hidden="1"/>
    <cellStyle name="Hyperlink" xfId="7312" builtinId="8" hidden="1"/>
    <cellStyle name="Hyperlink" xfId="7314" builtinId="8" hidden="1"/>
    <cellStyle name="Hyperlink" xfId="7316" builtinId="8" hidden="1"/>
    <cellStyle name="Hyperlink" xfId="7318" builtinId="8" hidden="1"/>
    <cellStyle name="Hyperlink" xfId="7320" builtinId="8" hidden="1"/>
    <cellStyle name="Hyperlink" xfId="7322" builtinId="8" hidden="1"/>
    <cellStyle name="Hyperlink" xfId="7324" builtinId="8" hidden="1"/>
    <cellStyle name="Hyperlink" xfId="7326" builtinId="8" hidden="1"/>
    <cellStyle name="Hyperlink" xfId="7328" builtinId="8" hidden="1"/>
    <cellStyle name="Hyperlink" xfId="7330" builtinId="8" hidden="1"/>
    <cellStyle name="Hyperlink" xfId="7332" builtinId="8" hidden="1"/>
    <cellStyle name="Hyperlink" xfId="7334" builtinId="8" hidden="1"/>
    <cellStyle name="Hyperlink" xfId="7336" builtinId="8" hidden="1"/>
    <cellStyle name="Hyperlink" xfId="7338" builtinId="8" hidden="1"/>
    <cellStyle name="Hyperlink" xfId="7340" builtinId="8" hidden="1"/>
    <cellStyle name="Hyperlink" xfId="7342" builtinId="8" hidden="1"/>
    <cellStyle name="Hyperlink" xfId="7344" builtinId="8" hidden="1"/>
    <cellStyle name="Hyperlink" xfId="7346" builtinId="8" hidden="1"/>
    <cellStyle name="Hyperlink" xfId="7348" builtinId="8" hidden="1"/>
    <cellStyle name="Hyperlink" xfId="7350" builtinId="8" hidden="1"/>
    <cellStyle name="Hyperlink" xfId="7352" builtinId="8" hidden="1"/>
    <cellStyle name="Hyperlink" xfId="7354" builtinId="8" hidden="1"/>
    <cellStyle name="Hyperlink" xfId="7356" builtinId="8" hidden="1"/>
    <cellStyle name="Hyperlink" xfId="7358" builtinId="8" hidden="1"/>
    <cellStyle name="Hyperlink" xfId="7360" builtinId="8" hidden="1"/>
    <cellStyle name="Hyperlink" xfId="7362" builtinId="8" hidden="1"/>
    <cellStyle name="Hyperlink" xfId="7364" builtinId="8" hidden="1"/>
    <cellStyle name="Hyperlink" xfId="7366" builtinId="8" hidden="1"/>
    <cellStyle name="Hyperlink" xfId="7368" builtinId="8" hidden="1"/>
    <cellStyle name="Hyperlink" xfId="7370" builtinId="8" hidden="1"/>
    <cellStyle name="Hyperlink" xfId="7372" builtinId="8" hidden="1"/>
    <cellStyle name="Hyperlink" xfId="7374" builtinId="8" hidden="1"/>
    <cellStyle name="Hyperlink" xfId="7376" builtinId="8" hidden="1"/>
    <cellStyle name="Hyperlink" xfId="7378" builtinId="8" hidden="1"/>
    <cellStyle name="Hyperlink" xfId="7380" builtinId="8" hidden="1"/>
    <cellStyle name="Hyperlink" xfId="7382" builtinId="8" hidden="1"/>
    <cellStyle name="Hyperlink" xfId="7384" builtinId="8" hidden="1"/>
    <cellStyle name="Hyperlink" xfId="7386" builtinId="8" hidden="1"/>
    <cellStyle name="Hyperlink" xfId="7388" builtinId="8" hidden="1"/>
    <cellStyle name="Hyperlink" xfId="7390" builtinId="8" hidden="1"/>
    <cellStyle name="Hyperlink" xfId="7392" builtinId="8" hidden="1"/>
    <cellStyle name="Hyperlink" xfId="7394" builtinId="8" hidden="1"/>
    <cellStyle name="Hyperlink" xfId="7396" builtinId="8" hidden="1"/>
    <cellStyle name="Hyperlink" xfId="7398" builtinId="8" hidden="1"/>
    <cellStyle name="Hyperlink" xfId="7400" builtinId="8" hidden="1"/>
    <cellStyle name="Hyperlink" xfId="7402" builtinId="8" hidden="1"/>
    <cellStyle name="Hyperlink" xfId="7404" builtinId="8" hidden="1"/>
    <cellStyle name="Hyperlink" xfId="7406" builtinId="8" hidden="1"/>
    <cellStyle name="Hyperlink" xfId="7408" builtinId="8" hidden="1"/>
    <cellStyle name="Hyperlink" xfId="7410" builtinId="8" hidden="1"/>
    <cellStyle name="Hyperlink" xfId="7412" builtinId="8" hidden="1"/>
    <cellStyle name="Hyperlink" xfId="7414" builtinId="8" hidden="1"/>
    <cellStyle name="Hyperlink" xfId="7416" builtinId="8" hidden="1"/>
    <cellStyle name="Hyperlink" xfId="7418" builtinId="8" hidden="1"/>
    <cellStyle name="Hyperlink" xfId="7420" builtinId="8" hidden="1"/>
    <cellStyle name="Hyperlink" xfId="7422" builtinId="8" hidden="1"/>
    <cellStyle name="Hyperlink" xfId="7424" builtinId="8" hidden="1"/>
    <cellStyle name="Hyperlink" xfId="7426" builtinId="8" hidden="1"/>
    <cellStyle name="Hyperlink" xfId="7428" builtinId="8" hidden="1"/>
    <cellStyle name="Hyperlink" xfId="7430" builtinId="8" hidden="1"/>
    <cellStyle name="Hyperlink" xfId="7432" builtinId="8" hidden="1"/>
    <cellStyle name="Hyperlink" xfId="7434" builtinId="8" hidden="1"/>
    <cellStyle name="Hyperlink" xfId="7436" builtinId="8" hidden="1"/>
    <cellStyle name="Hyperlink" xfId="7438" builtinId="8" hidden="1"/>
    <cellStyle name="Hyperlink" xfId="7440" builtinId="8" hidden="1"/>
    <cellStyle name="Hyperlink" xfId="7442" builtinId="8" hidden="1"/>
    <cellStyle name="Hyperlink" xfId="7444" builtinId="8" hidden="1"/>
    <cellStyle name="Hyperlink" xfId="7446" builtinId="8" hidden="1"/>
    <cellStyle name="Hyperlink" xfId="7448" builtinId="8" hidden="1"/>
    <cellStyle name="Hyperlink" xfId="7450" builtinId="8" hidden="1"/>
    <cellStyle name="Hyperlink" xfId="7452" builtinId="8" hidden="1"/>
    <cellStyle name="Hyperlink" xfId="7454" builtinId="8" hidden="1"/>
    <cellStyle name="Hyperlink" xfId="7456" builtinId="8" hidden="1"/>
    <cellStyle name="Hyperlink" xfId="7458" builtinId="8" hidden="1"/>
    <cellStyle name="Hyperlink" xfId="7460" builtinId="8" hidden="1"/>
    <cellStyle name="Hyperlink" xfId="7462" builtinId="8" hidden="1"/>
    <cellStyle name="Hyperlink" xfId="7464" builtinId="8" hidden="1"/>
    <cellStyle name="Hyperlink" xfId="7466" builtinId="8" hidden="1"/>
    <cellStyle name="Hyperlink" xfId="7468" builtinId="8" hidden="1"/>
    <cellStyle name="Hyperlink" xfId="7470" builtinId="8" hidden="1"/>
    <cellStyle name="Hyperlink" xfId="7472" builtinId="8" hidden="1"/>
    <cellStyle name="Hyperlink" xfId="7474" builtinId="8" hidden="1"/>
    <cellStyle name="Hyperlink" xfId="7476" builtinId="8" hidden="1"/>
    <cellStyle name="Hyperlink" xfId="7478" builtinId="8" hidden="1"/>
    <cellStyle name="Hyperlink" xfId="7480" builtinId="8" hidden="1"/>
    <cellStyle name="Hyperlink" xfId="7482" builtinId="8" hidden="1"/>
    <cellStyle name="Hyperlink" xfId="7484" builtinId="8" hidden="1"/>
    <cellStyle name="Hyperlink" xfId="7486" builtinId="8" hidden="1"/>
    <cellStyle name="Hyperlink" xfId="7488" builtinId="8" hidden="1"/>
    <cellStyle name="Hyperlink" xfId="7490" builtinId="8" hidden="1"/>
    <cellStyle name="Hyperlink" xfId="7492" builtinId="8" hidden="1"/>
    <cellStyle name="Hyperlink" xfId="7494" builtinId="8" hidden="1"/>
    <cellStyle name="Hyperlink" xfId="7496" builtinId="8" hidden="1"/>
    <cellStyle name="Hyperlink" xfId="7498" builtinId="8" hidden="1"/>
    <cellStyle name="Hyperlink" xfId="7500" builtinId="8" hidden="1"/>
    <cellStyle name="Hyperlink" xfId="7502" builtinId="8" hidden="1"/>
    <cellStyle name="Hyperlink" xfId="7504" builtinId="8" hidden="1"/>
    <cellStyle name="Hyperlink" xfId="7506" builtinId="8" hidden="1"/>
    <cellStyle name="Hyperlink" xfId="7508" builtinId="8" hidden="1"/>
    <cellStyle name="Hyperlink" xfId="7510" builtinId="8" hidden="1"/>
    <cellStyle name="Hyperlink" xfId="7512" builtinId="8" hidden="1"/>
    <cellStyle name="Hyperlink" xfId="7514" builtinId="8" hidden="1"/>
    <cellStyle name="Hyperlink" xfId="7516" builtinId="8" hidden="1"/>
    <cellStyle name="Hyperlink" xfId="7518" builtinId="8" hidden="1"/>
    <cellStyle name="Hyperlink" xfId="7520" builtinId="8" hidden="1"/>
    <cellStyle name="Hyperlink" xfId="7522" builtinId="8" hidden="1"/>
    <cellStyle name="Hyperlink" xfId="7524" builtinId="8" hidden="1"/>
    <cellStyle name="Hyperlink" xfId="7526" builtinId="8" hidden="1"/>
    <cellStyle name="Hyperlink" xfId="7528" builtinId="8" hidden="1"/>
    <cellStyle name="Hyperlink" xfId="7530" builtinId="8" hidden="1"/>
    <cellStyle name="Hyperlink" xfId="7532" builtinId="8" hidden="1"/>
    <cellStyle name="Hyperlink" xfId="7534" builtinId="8" hidden="1"/>
    <cellStyle name="Hyperlink" xfId="7536" builtinId="8" hidden="1"/>
    <cellStyle name="Hyperlink" xfId="7538" builtinId="8" hidden="1"/>
    <cellStyle name="Hyperlink" xfId="7540" builtinId="8" hidden="1"/>
    <cellStyle name="Hyperlink" xfId="7542" builtinId="8" hidden="1"/>
    <cellStyle name="Hyperlink" xfId="7544" builtinId="8" hidden="1"/>
    <cellStyle name="Hyperlink" xfId="7546" builtinId="8" hidden="1"/>
    <cellStyle name="Hyperlink" xfId="7548" builtinId="8" hidden="1"/>
    <cellStyle name="Hyperlink" xfId="7550" builtinId="8" hidden="1"/>
    <cellStyle name="Hyperlink" xfId="7552" builtinId="8" hidden="1"/>
    <cellStyle name="Hyperlink" xfId="7554" builtinId="8" hidden="1"/>
    <cellStyle name="Hyperlink" xfId="7556" builtinId="8" hidden="1"/>
    <cellStyle name="Hyperlink" xfId="7558" builtinId="8" hidden="1"/>
    <cellStyle name="Hyperlink" xfId="7560" builtinId="8" hidden="1"/>
    <cellStyle name="Hyperlink" xfId="7562" builtinId="8" hidden="1"/>
    <cellStyle name="Hyperlink" xfId="7564" builtinId="8" hidden="1"/>
    <cellStyle name="Hyperlink" xfId="7566" builtinId="8" hidden="1"/>
    <cellStyle name="Hyperlink" xfId="7568" builtinId="8" hidden="1"/>
    <cellStyle name="Hyperlink" xfId="7570" builtinId="8" hidden="1"/>
    <cellStyle name="Hyperlink" xfId="7572" builtinId="8" hidden="1"/>
    <cellStyle name="Hyperlink" xfId="7574" builtinId="8" hidden="1"/>
    <cellStyle name="Hyperlink" xfId="7576" builtinId="8" hidden="1"/>
    <cellStyle name="Hyperlink" xfId="7578" builtinId="8" hidden="1"/>
    <cellStyle name="Hyperlink" xfId="7580" builtinId="8" hidden="1"/>
    <cellStyle name="Hyperlink" xfId="7582" builtinId="8" hidden="1"/>
    <cellStyle name="Hyperlink" xfId="7584" builtinId="8" hidden="1"/>
    <cellStyle name="Hyperlink" xfId="7586" builtinId="8" hidden="1"/>
    <cellStyle name="Hyperlink" xfId="7588" builtinId="8" hidden="1"/>
    <cellStyle name="Hyperlink" xfId="7590" builtinId="8" hidden="1"/>
    <cellStyle name="Hyperlink" xfId="7592" builtinId="8" hidden="1"/>
    <cellStyle name="Hyperlink" xfId="7594" builtinId="8" hidden="1"/>
    <cellStyle name="Hyperlink" xfId="7596" builtinId="8" hidden="1"/>
    <cellStyle name="Hyperlink" xfId="7598" builtinId="8" hidden="1"/>
    <cellStyle name="Hyperlink" xfId="7600" builtinId="8" hidden="1"/>
    <cellStyle name="Hyperlink" xfId="7602" builtinId="8" hidden="1"/>
    <cellStyle name="Hyperlink" xfId="7604" builtinId="8" hidden="1"/>
    <cellStyle name="Hyperlink" xfId="7606" builtinId="8" hidden="1"/>
    <cellStyle name="Hyperlink" xfId="7608" builtinId="8" hidden="1"/>
    <cellStyle name="Hyperlink" xfId="7610" builtinId="8" hidden="1"/>
    <cellStyle name="Hyperlink" xfId="7612" builtinId="8" hidden="1"/>
    <cellStyle name="Hyperlink" xfId="7614" builtinId="8" hidden="1"/>
    <cellStyle name="Hyperlink" xfId="7616" builtinId="8" hidden="1"/>
    <cellStyle name="Hyperlink" xfId="7618" builtinId="8" hidden="1"/>
    <cellStyle name="Hyperlink" xfId="7620" builtinId="8" hidden="1"/>
    <cellStyle name="Hyperlink" xfId="7622" builtinId="8" hidden="1"/>
    <cellStyle name="Hyperlink" xfId="7624" builtinId="8" hidden="1"/>
    <cellStyle name="Hyperlink" xfId="7626" builtinId="8" hidden="1"/>
    <cellStyle name="Hyperlink" xfId="7628" builtinId="8" hidden="1"/>
    <cellStyle name="Hyperlink" xfId="7630" builtinId="8" hidden="1"/>
    <cellStyle name="Hyperlink" xfId="7632" builtinId="8" hidden="1"/>
    <cellStyle name="Hyperlink" xfId="7634" builtinId="8" hidden="1"/>
    <cellStyle name="Hyperlink" xfId="7636" builtinId="8" hidden="1"/>
    <cellStyle name="Hyperlink" xfId="7638" builtinId="8" hidden="1"/>
    <cellStyle name="Hyperlink" xfId="7640" builtinId="8" hidden="1"/>
    <cellStyle name="Hyperlink" xfId="7642" builtinId="8" hidden="1"/>
    <cellStyle name="Hyperlink" xfId="7644" builtinId="8" hidden="1"/>
    <cellStyle name="Hyperlink" xfId="7646" builtinId="8" hidden="1"/>
    <cellStyle name="Hyperlink" xfId="7648" builtinId="8" hidden="1"/>
    <cellStyle name="Hyperlink" xfId="7650" builtinId="8" hidden="1"/>
    <cellStyle name="Hyperlink" xfId="7652" builtinId="8" hidden="1"/>
    <cellStyle name="Hyperlink" xfId="7654" builtinId="8" hidden="1"/>
    <cellStyle name="Hyperlink" xfId="7656" builtinId="8" hidden="1"/>
    <cellStyle name="Hyperlink" xfId="7658" builtinId="8" hidden="1"/>
    <cellStyle name="Hyperlink" xfId="7660" builtinId="8" hidden="1"/>
    <cellStyle name="Hyperlink" xfId="7662" builtinId="8" hidden="1"/>
    <cellStyle name="Hyperlink" xfId="7664" builtinId="8" hidden="1"/>
    <cellStyle name="Hyperlink" xfId="7666" builtinId="8" hidden="1"/>
    <cellStyle name="Hyperlink" xfId="7668" builtinId="8" hidden="1"/>
    <cellStyle name="Hyperlink" xfId="7670" builtinId="8" hidden="1"/>
    <cellStyle name="Hyperlink" xfId="7672" builtinId="8" hidden="1"/>
    <cellStyle name="Hyperlink" xfId="7674" builtinId="8" hidden="1"/>
    <cellStyle name="Hyperlink" xfId="7676" builtinId="8" hidden="1"/>
    <cellStyle name="Hyperlink" xfId="7678" builtinId="8" hidden="1"/>
    <cellStyle name="Hyperlink" xfId="7680" builtinId="8" hidden="1"/>
    <cellStyle name="Hyperlink" xfId="7682" builtinId="8" hidden="1"/>
    <cellStyle name="Hyperlink" xfId="7684" builtinId="8" hidden="1"/>
    <cellStyle name="Hyperlink" xfId="7686" builtinId="8" hidden="1"/>
    <cellStyle name="Hyperlink" xfId="7688" builtinId="8" hidden="1"/>
    <cellStyle name="Hyperlink" xfId="7690" builtinId="8" hidden="1"/>
    <cellStyle name="Hyperlink" xfId="7692" builtinId="8" hidden="1"/>
    <cellStyle name="Hyperlink" xfId="7694" builtinId="8" hidden="1"/>
    <cellStyle name="Hyperlink" xfId="7696" builtinId="8" hidden="1"/>
    <cellStyle name="Hyperlink" xfId="7698" builtinId="8" hidden="1"/>
    <cellStyle name="Hyperlink" xfId="7700" builtinId="8" hidden="1"/>
    <cellStyle name="Hyperlink" xfId="7702" builtinId="8" hidden="1"/>
    <cellStyle name="Hyperlink" xfId="7704" builtinId="8" hidden="1"/>
    <cellStyle name="Hyperlink" xfId="7706" builtinId="8" hidden="1"/>
    <cellStyle name="Hyperlink" xfId="7708" builtinId="8" hidden="1"/>
    <cellStyle name="Hyperlink" xfId="7710" builtinId="8" hidden="1"/>
    <cellStyle name="Hyperlink" xfId="7712" builtinId="8" hidden="1"/>
    <cellStyle name="Hyperlink" xfId="7714" builtinId="8" hidden="1"/>
    <cellStyle name="Hyperlink" xfId="7716" builtinId="8" hidden="1"/>
    <cellStyle name="Hyperlink" xfId="7718" builtinId="8" hidden="1"/>
    <cellStyle name="Hyperlink" xfId="7720" builtinId="8" hidden="1"/>
    <cellStyle name="Hyperlink" xfId="7722" builtinId="8" hidden="1"/>
    <cellStyle name="Hyperlink" xfId="7724" builtinId="8" hidden="1"/>
    <cellStyle name="Hyperlink" xfId="7726" builtinId="8" hidden="1"/>
    <cellStyle name="Hyperlink" xfId="7728" builtinId="8" hidden="1"/>
    <cellStyle name="Hyperlink" xfId="7730" builtinId="8" hidden="1"/>
    <cellStyle name="Hyperlink" xfId="7732" builtinId="8" hidden="1"/>
    <cellStyle name="Hyperlink" xfId="7734" builtinId="8" hidden="1"/>
    <cellStyle name="Hyperlink" xfId="7736" builtinId="8" hidden="1"/>
    <cellStyle name="Hyperlink" xfId="7738" builtinId="8" hidden="1"/>
    <cellStyle name="Hyperlink" xfId="7740" builtinId="8" hidden="1"/>
    <cellStyle name="Hyperlink" xfId="7742" builtinId="8" hidden="1"/>
    <cellStyle name="Hyperlink" xfId="7744" builtinId="8" hidden="1"/>
    <cellStyle name="Hyperlink" xfId="7746" builtinId="8" hidden="1"/>
    <cellStyle name="Hyperlink" xfId="7748" builtinId="8" hidden="1"/>
    <cellStyle name="Hyperlink" xfId="7750" builtinId="8" hidden="1"/>
    <cellStyle name="Hyperlink" xfId="7752" builtinId="8" hidden="1"/>
    <cellStyle name="Hyperlink" xfId="7754" builtinId="8" hidden="1"/>
    <cellStyle name="Hyperlink" xfId="7756" builtinId="8" hidden="1"/>
    <cellStyle name="Hyperlink" xfId="7758" builtinId="8" hidden="1"/>
    <cellStyle name="Hyperlink" xfId="7760" builtinId="8" hidden="1"/>
    <cellStyle name="Hyperlink" xfId="7762" builtinId="8" hidden="1"/>
    <cellStyle name="Hyperlink" xfId="7764" builtinId="8" hidden="1"/>
    <cellStyle name="Hyperlink" xfId="7766" builtinId="8" hidden="1"/>
    <cellStyle name="Hyperlink" xfId="7768" builtinId="8" hidden="1"/>
    <cellStyle name="Hyperlink" xfId="7770" builtinId="8" hidden="1"/>
    <cellStyle name="Hyperlink" xfId="7772" builtinId="8" hidden="1"/>
    <cellStyle name="Hyperlink" xfId="7774" builtinId="8" hidden="1"/>
    <cellStyle name="Hyperlink" xfId="7776" builtinId="8" hidden="1"/>
    <cellStyle name="Hyperlink" xfId="7778" builtinId="8" hidden="1"/>
    <cellStyle name="Hyperlink" xfId="7780" builtinId="8" hidden="1"/>
    <cellStyle name="Hyperlink" xfId="7782" builtinId="8" hidden="1"/>
    <cellStyle name="Hyperlink" xfId="7784" builtinId="8" hidden="1"/>
    <cellStyle name="Hyperlink" xfId="7786" builtinId="8" hidden="1"/>
    <cellStyle name="Hyperlink" xfId="7788" builtinId="8" hidden="1"/>
    <cellStyle name="Hyperlink" xfId="7790" builtinId="8" hidden="1"/>
    <cellStyle name="Hyperlink" xfId="7792" builtinId="8" hidden="1"/>
    <cellStyle name="Hyperlink" xfId="7794" builtinId="8" hidden="1"/>
    <cellStyle name="Hyperlink" xfId="7796" builtinId="8" hidden="1"/>
    <cellStyle name="Hyperlink" xfId="7798" builtinId="8" hidden="1"/>
    <cellStyle name="Hyperlink" xfId="7800" builtinId="8" hidden="1"/>
    <cellStyle name="Hyperlink" xfId="7802" builtinId="8" hidden="1"/>
    <cellStyle name="Hyperlink" xfId="7804" builtinId="8" hidden="1"/>
    <cellStyle name="Hyperlink" xfId="7806" builtinId="8" hidden="1"/>
    <cellStyle name="Hyperlink" xfId="7808" builtinId="8" hidden="1"/>
    <cellStyle name="Hyperlink" xfId="7810" builtinId="8" hidden="1"/>
    <cellStyle name="Hyperlink" xfId="7812" builtinId="8" hidden="1"/>
    <cellStyle name="Hyperlink" xfId="7814" builtinId="8" hidden="1"/>
    <cellStyle name="Hyperlink" xfId="7816" builtinId="8" hidden="1"/>
    <cellStyle name="Hyperlink" xfId="7818" builtinId="8" hidden="1"/>
    <cellStyle name="Hyperlink" xfId="7820" builtinId="8" hidden="1"/>
    <cellStyle name="Hyperlink" xfId="7822" builtinId="8" hidden="1"/>
    <cellStyle name="Hyperlink" xfId="7824" builtinId="8" hidden="1"/>
    <cellStyle name="Hyperlink" xfId="7826" builtinId="8" hidden="1"/>
    <cellStyle name="Hyperlink" xfId="7828" builtinId="8" hidden="1"/>
    <cellStyle name="Hyperlink" xfId="7830" builtinId="8" hidden="1"/>
    <cellStyle name="Hyperlink" xfId="7832" builtinId="8" hidden="1"/>
    <cellStyle name="Hyperlink" xfId="7834" builtinId="8" hidden="1"/>
    <cellStyle name="Hyperlink" xfId="7836" builtinId="8" hidden="1"/>
    <cellStyle name="Hyperlink" xfId="7838" builtinId="8" hidden="1"/>
    <cellStyle name="Hyperlink" xfId="7840" builtinId="8" hidden="1"/>
    <cellStyle name="Hyperlink" xfId="7842" builtinId="8" hidden="1"/>
    <cellStyle name="Hyperlink" xfId="7844" builtinId="8" hidden="1"/>
    <cellStyle name="Hyperlink" xfId="7846" builtinId="8" hidden="1"/>
    <cellStyle name="Hyperlink" xfId="7848" builtinId="8" hidden="1"/>
    <cellStyle name="Hyperlink" xfId="7850" builtinId="8" hidden="1"/>
    <cellStyle name="Hyperlink" xfId="7852" builtinId="8" hidden="1"/>
    <cellStyle name="Hyperlink" xfId="7854" builtinId="8" hidden="1"/>
    <cellStyle name="Hyperlink" xfId="7856" builtinId="8" hidden="1"/>
    <cellStyle name="Hyperlink" xfId="7858" builtinId="8" hidden="1"/>
    <cellStyle name="Hyperlink" xfId="7860" builtinId="8" hidden="1"/>
    <cellStyle name="Hyperlink" xfId="7862" builtinId="8" hidden="1"/>
    <cellStyle name="Hyperlink" xfId="7864" builtinId="8" hidden="1"/>
    <cellStyle name="Hyperlink" xfId="7866" builtinId="8" hidden="1"/>
    <cellStyle name="Hyperlink" xfId="7868" builtinId="8" hidden="1"/>
    <cellStyle name="Hyperlink" xfId="7870" builtinId="8" hidden="1"/>
    <cellStyle name="Hyperlink" xfId="7872" builtinId="8" hidden="1"/>
    <cellStyle name="Hyperlink" xfId="7874" builtinId="8" hidden="1"/>
    <cellStyle name="Hyperlink" xfId="7876" builtinId="8" hidden="1"/>
    <cellStyle name="Hyperlink" xfId="7878" builtinId="8" hidden="1"/>
    <cellStyle name="Hyperlink" xfId="7880" builtinId="8" hidden="1"/>
    <cellStyle name="Hyperlink" xfId="7882" builtinId="8" hidden="1"/>
    <cellStyle name="Hyperlink" xfId="7884" builtinId="8" hidden="1"/>
    <cellStyle name="Hyperlink" xfId="7886" builtinId="8" hidden="1"/>
    <cellStyle name="Hyperlink" xfId="7888" builtinId="8" hidden="1"/>
    <cellStyle name="Hyperlink" xfId="7890" builtinId="8" hidden="1"/>
    <cellStyle name="Hyperlink" xfId="7892" builtinId="8" hidden="1"/>
    <cellStyle name="Hyperlink" xfId="7894" builtinId="8" hidden="1"/>
    <cellStyle name="Hyperlink" xfId="7896" builtinId="8" hidden="1"/>
    <cellStyle name="Hyperlink" xfId="7898" builtinId="8" hidden="1"/>
    <cellStyle name="Hyperlink" xfId="7900" builtinId="8" hidden="1"/>
    <cellStyle name="Hyperlink" xfId="7902" builtinId="8" hidden="1"/>
    <cellStyle name="Hyperlink" xfId="7904" builtinId="8" hidden="1"/>
    <cellStyle name="Hyperlink" xfId="7906" builtinId="8" hidden="1"/>
    <cellStyle name="Hyperlink" xfId="7908" builtinId="8" hidden="1"/>
    <cellStyle name="Hyperlink" xfId="7910" builtinId="8" hidden="1"/>
    <cellStyle name="Hyperlink" xfId="7912" builtinId="8" hidden="1"/>
    <cellStyle name="Hyperlink" xfId="7914" builtinId="8" hidden="1"/>
    <cellStyle name="Hyperlink" xfId="7916" builtinId="8" hidden="1"/>
    <cellStyle name="Hyperlink" xfId="7918" builtinId="8" hidden="1"/>
    <cellStyle name="Hyperlink" xfId="7920" builtinId="8" hidden="1"/>
    <cellStyle name="Hyperlink" xfId="7922" builtinId="8" hidden="1"/>
    <cellStyle name="Hyperlink" xfId="7924" builtinId="8" hidden="1"/>
    <cellStyle name="Hyperlink" xfId="7926" builtinId="8" hidden="1"/>
    <cellStyle name="Hyperlink" xfId="7928" builtinId="8" hidden="1"/>
    <cellStyle name="Hyperlink" xfId="7930" builtinId="8" hidden="1"/>
    <cellStyle name="Hyperlink" xfId="7932" builtinId="8" hidden="1"/>
    <cellStyle name="Hyperlink" xfId="7934" builtinId="8" hidden="1"/>
    <cellStyle name="Hyperlink" xfId="7936" builtinId="8" hidden="1"/>
    <cellStyle name="Hyperlink" xfId="7938" builtinId="8" hidden="1"/>
    <cellStyle name="Hyperlink" xfId="7940" builtinId="8" hidden="1"/>
    <cellStyle name="Hyperlink" xfId="7942" builtinId="8" hidden="1"/>
    <cellStyle name="Hyperlink" xfId="7944" builtinId="8" hidden="1"/>
    <cellStyle name="Hyperlink" xfId="7946" builtinId="8" hidden="1"/>
    <cellStyle name="Hyperlink" xfId="7948" builtinId="8" hidden="1"/>
    <cellStyle name="Hyperlink" xfId="7950" builtinId="8" hidden="1"/>
    <cellStyle name="Hyperlink" xfId="7952" builtinId="8" hidden="1"/>
    <cellStyle name="Hyperlink" xfId="7954" builtinId="8" hidden="1"/>
    <cellStyle name="Hyperlink" xfId="7956" builtinId="8" hidden="1"/>
    <cellStyle name="Hyperlink" xfId="7958" builtinId="8" hidden="1"/>
    <cellStyle name="Hyperlink" xfId="7960" builtinId="8" hidden="1"/>
    <cellStyle name="Hyperlink" xfId="7962" builtinId="8" hidden="1"/>
    <cellStyle name="Hyperlink" xfId="7964" builtinId="8" hidden="1"/>
    <cellStyle name="Hyperlink" xfId="7966" builtinId="8" hidden="1"/>
    <cellStyle name="Hyperlink" xfId="7968" builtinId="8" hidden="1"/>
    <cellStyle name="Hyperlink" xfId="7970" builtinId="8" hidden="1"/>
    <cellStyle name="Hyperlink" xfId="7972" builtinId="8" hidden="1"/>
    <cellStyle name="Hyperlink" xfId="7974" builtinId="8" hidden="1"/>
    <cellStyle name="Hyperlink" xfId="7976" builtinId="8" hidden="1"/>
    <cellStyle name="Hyperlink" xfId="7978" builtinId="8" hidden="1"/>
    <cellStyle name="Hyperlink" xfId="7980" builtinId="8" hidden="1"/>
    <cellStyle name="Hyperlink" xfId="7982" builtinId="8" hidden="1"/>
    <cellStyle name="Hyperlink" xfId="7984" builtinId="8" hidden="1"/>
    <cellStyle name="Hyperlink" xfId="7986" builtinId="8" hidden="1"/>
    <cellStyle name="Hyperlink" xfId="7988" builtinId="8" hidden="1"/>
    <cellStyle name="Hyperlink" xfId="7990" builtinId="8" hidden="1"/>
    <cellStyle name="Hyperlink" xfId="7992" builtinId="8" hidden="1"/>
    <cellStyle name="Hyperlink" xfId="7994" builtinId="8" hidden="1"/>
    <cellStyle name="Hyperlink" xfId="7996" builtinId="8" hidden="1"/>
    <cellStyle name="Hyperlink" xfId="7998" builtinId="8" hidden="1"/>
    <cellStyle name="Hyperlink" xfId="8000" builtinId="8" hidden="1"/>
    <cellStyle name="Hyperlink" xfId="8002" builtinId="8" hidden="1"/>
    <cellStyle name="Hyperlink" xfId="8004" builtinId="8" hidden="1"/>
    <cellStyle name="Hyperlink" xfId="8006" builtinId="8" hidden="1"/>
    <cellStyle name="Hyperlink" xfId="8008" builtinId="8" hidden="1"/>
    <cellStyle name="Hyperlink" xfId="8010" builtinId="8" hidden="1"/>
    <cellStyle name="Hyperlink" xfId="8012" builtinId="8" hidden="1"/>
    <cellStyle name="Hyperlink" xfId="8014" builtinId="8" hidden="1"/>
    <cellStyle name="Hyperlink" xfId="8016" builtinId="8" hidden="1"/>
    <cellStyle name="Hyperlink" xfId="8018" builtinId="8" hidden="1"/>
    <cellStyle name="Hyperlink" xfId="8020" builtinId="8" hidden="1"/>
    <cellStyle name="Hyperlink" xfId="8022" builtinId="8" hidden="1"/>
    <cellStyle name="Hyperlink" xfId="8024" builtinId="8" hidden="1"/>
    <cellStyle name="Hyperlink" xfId="8026" builtinId="8" hidden="1"/>
    <cellStyle name="Hyperlink" xfId="8028" builtinId="8" hidden="1"/>
    <cellStyle name="Hyperlink" xfId="8030" builtinId="8" hidden="1"/>
    <cellStyle name="Hyperlink" xfId="8032" builtinId="8" hidden="1"/>
    <cellStyle name="Hyperlink" xfId="8034" builtinId="8" hidden="1"/>
    <cellStyle name="Hyperlink" xfId="8036" builtinId="8" hidden="1"/>
    <cellStyle name="Hyperlink" xfId="8038" builtinId="8" hidden="1"/>
    <cellStyle name="Hyperlink" xfId="8040" builtinId="8" hidden="1"/>
    <cellStyle name="Hyperlink" xfId="8042" builtinId="8" hidden="1"/>
    <cellStyle name="Hyperlink" xfId="8044" builtinId="8" hidden="1"/>
    <cellStyle name="Hyperlink" xfId="8046" builtinId="8" hidden="1"/>
    <cellStyle name="Hyperlink" xfId="8048" builtinId="8" hidden="1"/>
    <cellStyle name="Hyperlink" xfId="8050" builtinId="8" hidden="1"/>
    <cellStyle name="Hyperlink" xfId="8052" builtinId="8" hidden="1"/>
    <cellStyle name="Hyperlink" xfId="8054" builtinId="8" hidden="1"/>
    <cellStyle name="Hyperlink" xfId="8056" builtinId="8" hidden="1"/>
    <cellStyle name="Hyperlink" xfId="8058" builtinId="8" hidden="1"/>
    <cellStyle name="Hyperlink" xfId="8060" builtinId="8" hidden="1"/>
    <cellStyle name="Hyperlink" xfId="8062" builtinId="8" hidden="1"/>
    <cellStyle name="Hyperlink" xfId="8064" builtinId="8" hidden="1"/>
    <cellStyle name="Hyperlink" xfId="8066" builtinId="8" hidden="1"/>
    <cellStyle name="Hyperlink" xfId="8068" builtinId="8" hidden="1"/>
    <cellStyle name="Hyperlink" xfId="8070" builtinId="8" hidden="1"/>
    <cellStyle name="Hyperlink" xfId="8072" builtinId="8" hidden="1"/>
    <cellStyle name="Hyperlink" xfId="8074" builtinId="8" hidden="1"/>
    <cellStyle name="Hyperlink" xfId="8076" builtinId="8" hidden="1"/>
    <cellStyle name="Hyperlink" xfId="8078" builtinId="8" hidden="1"/>
    <cellStyle name="Hyperlink" xfId="8080" builtinId="8" hidden="1"/>
    <cellStyle name="Hyperlink" xfId="8082" builtinId="8" hidden="1"/>
    <cellStyle name="Hyperlink" xfId="8084" builtinId="8" hidden="1"/>
    <cellStyle name="Hyperlink" xfId="8086" builtinId="8" hidden="1"/>
    <cellStyle name="Hyperlink" xfId="8088" builtinId="8" hidden="1"/>
    <cellStyle name="Hyperlink" xfId="8090" builtinId="8" hidden="1"/>
    <cellStyle name="Hyperlink" xfId="8092" builtinId="8" hidden="1"/>
    <cellStyle name="Hyperlink" xfId="8094" builtinId="8" hidden="1"/>
    <cellStyle name="Hyperlink" xfId="8096" builtinId="8" hidden="1"/>
    <cellStyle name="Hyperlink" xfId="8098" builtinId="8" hidden="1"/>
    <cellStyle name="Hyperlink" xfId="8100" builtinId="8" hidden="1"/>
    <cellStyle name="Hyperlink" xfId="8102" builtinId="8" hidden="1"/>
    <cellStyle name="Hyperlink" xfId="8104" builtinId="8" hidden="1"/>
    <cellStyle name="Hyperlink" xfId="8106" builtinId="8" hidden="1"/>
    <cellStyle name="Hyperlink" xfId="8108" builtinId="8" hidden="1"/>
    <cellStyle name="Hyperlink" xfId="8110" builtinId="8" hidden="1"/>
    <cellStyle name="Hyperlink" xfId="8112" builtinId="8" hidden="1"/>
    <cellStyle name="Hyperlink" xfId="8114" builtinId="8" hidden="1"/>
    <cellStyle name="Hyperlink" xfId="8116" builtinId="8" hidden="1"/>
    <cellStyle name="Hyperlink" xfId="8118" builtinId="8" hidden="1"/>
    <cellStyle name="Hyperlink" xfId="8120" builtinId="8" hidden="1"/>
    <cellStyle name="Hyperlink" xfId="8122" builtinId="8" hidden="1"/>
    <cellStyle name="Hyperlink" xfId="8124" builtinId="8" hidden="1"/>
    <cellStyle name="Hyperlink" xfId="8126" builtinId="8" hidden="1"/>
    <cellStyle name="Hyperlink" xfId="8128" builtinId="8" hidden="1"/>
    <cellStyle name="Hyperlink" xfId="8130" builtinId="8" hidden="1"/>
    <cellStyle name="Hyperlink" xfId="8132" builtinId="8" hidden="1"/>
    <cellStyle name="Hyperlink" xfId="8134" builtinId="8" hidden="1"/>
    <cellStyle name="Hyperlink" xfId="8136" builtinId="8" hidden="1"/>
    <cellStyle name="Hyperlink" xfId="8138" builtinId="8" hidden="1"/>
    <cellStyle name="Hyperlink" xfId="8140" builtinId="8" hidden="1"/>
    <cellStyle name="Hyperlink" xfId="8142" builtinId="8" hidden="1"/>
    <cellStyle name="Hyperlink" xfId="8144" builtinId="8" hidden="1"/>
    <cellStyle name="Hyperlink" xfId="8146" builtinId="8" hidden="1"/>
    <cellStyle name="Hyperlink" xfId="8148" builtinId="8" hidden="1"/>
    <cellStyle name="Hyperlink" xfId="8150" builtinId="8" hidden="1"/>
    <cellStyle name="Hyperlink" xfId="8152" builtinId="8" hidden="1"/>
    <cellStyle name="Hyperlink" xfId="8154" builtinId="8" hidden="1"/>
    <cellStyle name="Hyperlink" xfId="8156" builtinId="8" hidden="1"/>
    <cellStyle name="Hyperlink" xfId="8158" builtinId="8" hidden="1"/>
    <cellStyle name="Hyperlink" xfId="8160" builtinId="8" hidden="1"/>
    <cellStyle name="Hyperlink" xfId="8162" builtinId="8" hidden="1"/>
    <cellStyle name="Hyperlink" xfId="8164" builtinId="8" hidden="1"/>
    <cellStyle name="Hyperlink" xfId="8166" builtinId="8" hidden="1"/>
    <cellStyle name="Hyperlink" xfId="8168" builtinId="8" hidden="1"/>
    <cellStyle name="Hyperlink" xfId="8170" builtinId="8" hidden="1"/>
    <cellStyle name="Hyperlink" xfId="8172" builtinId="8" hidden="1"/>
    <cellStyle name="Hyperlink" xfId="8174" builtinId="8" hidden="1"/>
    <cellStyle name="Hyperlink" xfId="8176" builtinId="8" hidden="1"/>
    <cellStyle name="Hyperlink" xfId="8178" builtinId="8" hidden="1"/>
    <cellStyle name="Hyperlink" xfId="8180" builtinId="8" hidden="1"/>
    <cellStyle name="Hyperlink" xfId="8182" builtinId="8" hidden="1"/>
    <cellStyle name="Hyperlink" xfId="8184" builtinId="8" hidden="1"/>
    <cellStyle name="Hyperlink" xfId="8186" builtinId="8" hidden="1"/>
    <cellStyle name="Hyperlink" xfId="8188" builtinId="8" hidden="1"/>
    <cellStyle name="Hyperlink" xfId="8190" builtinId="8" hidden="1"/>
    <cellStyle name="Hyperlink" xfId="8192" builtinId="8" hidden="1"/>
    <cellStyle name="Hyperlink" xfId="8194" builtinId="8" hidden="1"/>
    <cellStyle name="Hyperlink" xfId="8196" builtinId="8" hidden="1"/>
    <cellStyle name="Hyperlink" xfId="8198" builtinId="8" hidden="1"/>
    <cellStyle name="Hyperlink" xfId="8200" builtinId="8" hidden="1"/>
    <cellStyle name="Hyperlink" xfId="8202" builtinId="8" hidden="1"/>
    <cellStyle name="Hyperlink" xfId="8204" builtinId="8" hidden="1"/>
    <cellStyle name="Hyperlink" xfId="8206" builtinId="8" hidden="1"/>
    <cellStyle name="Hyperlink" xfId="8208" builtinId="8" hidden="1"/>
    <cellStyle name="Hyperlink" xfId="8210" builtinId="8" hidden="1"/>
    <cellStyle name="Hyperlink" xfId="8212" builtinId="8" hidden="1"/>
    <cellStyle name="Hyperlink" xfId="8214" builtinId="8" hidden="1"/>
    <cellStyle name="Hyperlink" xfId="8216" builtinId="8" hidden="1"/>
    <cellStyle name="Hyperlink" xfId="8218" builtinId="8" hidden="1"/>
    <cellStyle name="Hyperlink" xfId="8220" builtinId="8" hidden="1"/>
    <cellStyle name="Hyperlink" xfId="8222" builtinId="8" hidden="1"/>
    <cellStyle name="Hyperlink" xfId="8224" builtinId="8" hidden="1"/>
    <cellStyle name="Hyperlink" xfId="8226" builtinId="8" hidden="1"/>
    <cellStyle name="Hyperlink" xfId="8228" builtinId="8" hidden="1"/>
    <cellStyle name="Hyperlink" xfId="8230" builtinId="8" hidden="1"/>
    <cellStyle name="Hyperlink" xfId="8232" builtinId="8" hidden="1"/>
    <cellStyle name="Hyperlink" xfId="8234" builtinId="8" hidden="1"/>
    <cellStyle name="Hyperlink" xfId="8236" builtinId="8" hidden="1"/>
    <cellStyle name="Hyperlink" xfId="8238" builtinId="8" hidden="1"/>
    <cellStyle name="Hyperlink" xfId="8240" builtinId="8" hidden="1"/>
    <cellStyle name="Hyperlink" xfId="8242" builtinId="8" hidden="1"/>
    <cellStyle name="Hyperlink" xfId="8244" builtinId="8" hidden="1"/>
    <cellStyle name="Hyperlink" xfId="8246" builtinId="8" hidden="1"/>
    <cellStyle name="Hyperlink" xfId="8248" builtinId="8" hidden="1"/>
    <cellStyle name="Hyperlink" xfId="8250" builtinId="8" hidden="1"/>
    <cellStyle name="Hyperlink" xfId="8252" builtinId="8" hidden="1"/>
    <cellStyle name="Hyperlink" xfId="8254" builtinId="8" hidden="1"/>
    <cellStyle name="Hyperlink" xfId="8256" builtinId="8" hidden="1"/>
    <cellStyle name="Hyperlink" xfId="8258" builtinId="8" hidden="1"/>
    <cellStyle name="Hyperlink" xfId="8260" builtinId="8" hidden="1"/>
    <cellStyle name="Hyperlink" xfId="8262" builtinId="8" hidden="1"/>
    <cellStyle name="Hyperlink" xfId="8264" builtinId="8" hidden="1"/>
    <cellStyle name="Hyperlink" xfId="8266" builtinId="8" hidden="1"/>
    <cellStyle name="Hyperlink" xfId="8268" builtinId="8" hidden="1"/>
    <cellStyle name="Hyperlink" xfId="8270" builtinId="8" hidden="1"/>
    <cellStyle name="Hyperlink" xfId="8272" builtinId="8" hidden="1"/>
    <cellStyle name="Hyperlink" xfId="8274" builtinId="8" hidden="1"/>
    <cellStyle name="Hyperlink" xfId="8276" builtinId="8" hidden="1"/>
    <cellStyle name="Hyperlink" xfId="8278" builtinId="8" hidden="1"/>
    <cellStyle name="Hyperlink" xfId="8280" builtinId="8" hidden="1"/>
    <cellStyle name="Hyperlink" xfId="8282" builtinId="8" hidden="1"/>
    <cellStyle name="Hyperlink" xfId="8284" builtinId="8" hidden="1"/>
    <cellStyle name="Hyperlink" xfId="8286" builtinId="8" hidden="1"/>
    <cellStyle name="Hyperlink" xfId="8288" builtinId="8" hidden="1"/>
    <cellStyle name="Hyperlink" xfId="8290" builtinId="8" hidden="1"/>
    <cellStyle name="Hyperlink" xfId="8292" builtinId="8" hidden="1"/>
    <cellStyle name="Hyperlink" xfId="8294" builtinId="8" hidden="1"/>
    <cellStyle name="Hyperlink" xfId="8296" builtinId="8" hidden="1"/>
    <cellStyle name="Hyperlink" xfId="8298" builtinId="8" hidden="1"/>
    <cellStyle name="Hyperlink" xfId="8300" builtinId="8" hidden="1"/>
    <cellStyle name="Hyperlink" xfId="8302" builtinId="8" hidden="1"/>
    <cellStyle name="Hyperlink" xfId="8304" builtinId="8" hidden="1"/>
    <cellStyle name="Hyperlink" xfId="8306" builtinId="8" hidden="1"/>
    <cellStyle name="Hyperlink" xfId="8308" builtinId="8" hidden="1"/>
    <cellStyle name="Hyperlink" xfId="8310" builtinId="8" hidden="1"/>
    <cellStyle name="Hyperlink" xfId="8312" builtinId="8" hidden="1"/>
    <cellStyle name="Hyperlink" xfId="8314" builtinId="8" hidden="1"/>
    <cellStyle name="Hyperlink" xfId="8316" builtinId="8" hidden="1"/>
    <cellStyle name="Hyperlink" xfId="8318" builtinId="8" hidden="1"/>
    <cellStyle name="Hyperlink" xfId="8320" builtinId="8" hidden="1"/>
    <cellStyle name="Hyperlink" xfId="8322" builtinId="8" hidden="1"/>
    <cellStyle name="Hyperlink" xfId="8324" builtinId="8" hidden="1"/>
    <cellStyle name="Hyperlink" xfId="8326" builtinId="8" hidden="1"/>
    <cellStyle name="Hyperlink" xfId="8328" builtinId="8" hidden="1"/>
    <cellStyle name="Hyperlink" xfId="8330" builtinId="8" hidden="1"/>
    <cellStyle name="Hyperlink" xfId="8332" builtinId="8" hidden="1"/>
    <cellStyle name="Hyperlink" xfId="8334" builtinId="8" hidden="1"/>
    <cellStyle name="Hyperlink" xfId="8336" builtinId="8" hidden="1"/>
    <cellStyle name="Hyperlink" xfId="8338" builtinId="8" hidden="1"/>
    <cellStyle name="Hyperlink" xfId="8340" builtinId="8" hidden="1"/>
    <cellStyle name="Hyperlink" xfId="8342" builtinId="8" hidden="1"/>
    <cellStyle name="Hyperlink" xfId="8344" builtinId="8" hidden="1"/>
    <cellStyle name="Hyperlink" xfId="8346" builtinId="8" hidden="1"/>
    <cellStyle name="Hyperlink" xfId="8348" builtinId="8" hidden="1"/>
    <cellStyle name="Hyperlink" xfId="8350" builtinId="8" hidden="1"/>
    <cellStyle name="Hyperlink" xfId="8352" builtinId="8" hidden="1"/>
    <cellStyle name="Hyperlink" xfId="8354" builtinId="8" hidden="1"/>
    <cellStyle name="Hyperlink" xfId="8356" builtinId="8" hidden="1"/>
    <cellStyle name="Hyperlink" xfId="8358" builtinId="8" hidden="1"/>
    <cellStyle name="Hyperlink" xfId="8360" builtinId="8" hidden="1"/>
    <cellStyle name="Hyperlink" xfId="8362" builtinId="8" hidden="1"/>
    <cellStyle name="Hyperlink" xfId="8364" builtinId="8" hidden="1"/>
    <cellStyle name="Hyperlink" xfId="8366" builtinId="8" hidden="1"/>
    <cellStyle name="Hyperlink" xfId="8368" builtinId="8" hidden="1"/>
    <cellStyle name="Hyperlink" xfId="8370" builtinId="8" hidden="1"/>
    <cellStyle name="Hyperlink" xfId="8372" builtinId="8" hidden="1"/>
    <cellStyle name="Hyperlink" xfId="8374" builtinId="8" hidden="1"/>
    <cellStyle name="Hyperlink" xfId="8376" builtinId="8" hidden="1"/>
    <cellStyle name="Hyperlink" xfId="8378" builtinId="8" hidden="1"/>
    <cellStyle name="Hyperlink" xfId="8380" builtinId="8" hidden="1"/>
    <cellStyle name="Hyperlink" xfId="8382" builtinId="8" hidden="1"/>
    <cellStyle name="Hyperlink" xfId="8384" builtinId="8" hidden="1"/>
    <cellStyle name="Hyperlink" xfId="8386" builtinId="8" hidden="1"/>
    <cellStyle name="Hyperlink" xfId="8388" builtinId="8" hidden="1"/>
    <cellStyle name="Hyperlink" xfId="8390" builtinId="8" hidden="1"/>
    <cellStyle name="Hyperlink" xfId="8392" builtinId="8" hidden="1"/>
    <cellStyle name="Hyperlink" xfId="8394" builtinId="8" hidden="1"/>
    <cellStyle name="Hyperlink" xfId="8396" builtinId="8" hidden="1"/>
    <cellStyle name="Hyperlink" xfId="8398" builtinId="8" hidden="1"/>
    <cellStyle name="Hyperlink" xfId="8400" builtinId="8" hidden="1"/>
    <cellStyle name="Hyperlink" xfId="8402" builtinId="8" hidden="1"/>
    <cellStyle name="Hyperlink" xfId="8404" builtinId="8" hidden="1"/>
    <cellStyle name="Hyperlink" xfId="8406" builtinId="8" hidden="1"/>
    <cellStyle name="Hyperlink" xfId="8408" builtinId="8" hidden="1"/>
    <cellStyle name="Hyperlink" xfId="8410" builtinId="8" hidden="1"/>
    <cellStyle name="Hyperlink" xfId="8412" builtinId="8" hidden="1"/>
    <cellStyle name="Hyperlink" xfId="8414" builtinId="8" hidden="1"/>
    <cellStyle name="Hyperlink" xfId="8416" builtinId="8" hidden="1"/>
    <cellStyle name="Hyperlink" xfId="8418" builtinId="8" hidden="1"/>
    <cellStyle name="Hyperlink" xfId="8420" builtinId="8" hidden="1"/>
    <cellStyle name="Hyperlink" xfId="8422" builtinId="8" hidden="1"/>
    <cellStyle name="Hyperlink" xfId="8424" builtinId="8" hidden="1"/>
    <cellStyle name="Hyperlink" xfId="8426" builtinId="8" hidden="1"/>
    <cellStyle name="Hyperlink" xfId="8428" builtinId="8" hidden="1"/>
    <cellStyle name="Hyperlink" xfId="8430" builtinId="8" hidden="1"/>
    <cellStyle name="Hyperlink" xfId="8432" builtinId="8" hidden="1"/>
    <cellStyle name="Hyperlink" xfId="8434" builtinId="8" hidden="1"/>
    <cellStyle name="Hyperlink" xfId="8436" builtinId="8" hidden="1"/>
    <cellStyle name="Hyperlink" xfId="8438" builtinId="8" hidden="1"/>
    <cellStyle name="Hyperlink" xfId="8440" builtinId="8" hidden="1"/>
    <cellStyle name="Hyperlink" xfId="8442" builtinId="8" hidden="1"/>
    <cellStyle name="Hyperlink" xfId="8444" builtinId="8" hidden="1"/>
    <cellStyle name="Hyperlink" xfId="8446" builtinId="8" hidden="1"/>
    <cellStyle name="Hyperlink" xfId="8448" builtinId="8" hidden="1"/>
    <cellStyle name="Hyperlink" xfId="8450" builtinId="8" hidden="1"/>
    <cellStyle name="Hyperlink" xfId="8452" builtinId="8" hidden="1"/>
    <cellStyle name="Hyperlink" xfId="8454" builtinId="8" hidden="1"/>
    <cellStyle name="Hyperlink" xfId="8456" builtinId="8" hidden="1"/>
    <cellStyle name="Hyperlink" xfId="8458" builtinId="8" hidden="1"/>
    <cellStyle name="Hyperlink" xfId="8460" builtinId="8" hidden="1"/>
    <cellStyle name="Hyperlink" xfId="8462" builtinId="8" hidden="1"/>
    <cellStyle name="Hyperlink" xfId="8464" builtinId="8" hidden="1"/>
    <cellStyle name="Hyperlink" xfId="8466" builtinId="8" hidden="1"/>
    <cellStyle name="Hyperlink" xfId="8468" builtinId="8" hidden="1"/>
    <cellStyle name="Hyperlink" xfId="8470" builtinId="8" hidden="1"/>
    <cellStyle name="Hyperlink" xfId="8472" builtinId="8" hidden="1"/>
    <cellStyle name="Hyperlink" xfId="8474" builtinId="8" hidden="1"/>
    <cellStyle name="Hyperlink" xfId="8476" builtinId="8" hidden="1"/>
    <cellStyle name="Hyperlink" xfId="8478" builtinId="8" hidden="1"/>
    <cellStyle name="Hyperlink" xfId="8480" builtinId="8" hidden="1"/>
    <cellStyle name="Hyperlink" xfId="8482" builtinId="8" hidden="1"/>
    <cellStyle name="Hyperlink" xfId="8484" builtinId="8" hidden="1"/>
    <cellStyle name="Hyperlink" xfId="8486" builtinId="8" hidden="1"/>
    <cellStyle name="Hyperlink" xfId="8488" builtinId="8" hidden="1"/>
    <cellStyle name="Hyperlink" xfId="8490" builtinId="8" hidden="1"/>
    <cellStyle name="Hyperlink" xfId="8492" builtinId="8" hidden="1"/>
    <cellStyle name="Hyperlink" xfId="8494" builtinId="8" hidden="1"/>
    <cellStyle name="Hyperlink" xfId="8496" builtinId="8" hidden="1"/>
    <cellStyle name="Hyperlink" xfId="8498" builtinId="8" hidden="1"/>
    <cellStyle name="Hyperlink" xfId="8500" builtinId="8" hidden="1"/>
    <cellStyle name="Hyperlink" xfId="8502" builtinId="8" hidden="1"/>
    <cellStyle name="Hyperlink" xfId="8504" builtinId="8" hidden="1"/>
    <cellStyle name="Hyperlink" xfId="8506" builtinId="8" hidden="1"/>
    <cellStyle name="Hyperlink" xfId="8508" builtinId="8" hidden="1"/>
    <cellStyle name="Hyperlink" xfId="8510" builtinId="8" hidden="1"/>
    <cellStyle name="Hyperlink" xfId="8512" builtinId="8" hidden="1"/>
    <cellStyle name="Hyperlink" xfId="8514" builtinId="8" hidden="1"/>
    <cellStyle name="Hyperlink" xfId="8516" builtinId="8" hidden="1"/>
    <cellStyle name="Hyperlink" xfId="8518" builtinId="8" hidden="1"/>
    <cellStyle name="Hyperlink" xfId="8520" builtinId="8" hidden="1"/>
    <cellStyle name="Hyperlink" xfId="8522" builtinId="8" hidden="1"/>
    <cellStyle name="Hyperlink" xfId="8524" builtinId="8" hidden="1"/>
    <cellStyle name="Hyperlink" xfId="8526" builtinId="8" hidden="1"/>
    <cellStyle name="Hyperlink" xfId="8528" builtinId="8" hidden="1"/>
    <cellStyle name="Hyperlink" xfId="8530" builtinId="8" hidden="1"/>
    <cellStyle name="Hyperlink" xfId="8532" builtinId="8" hidden="1"/>
    <cellStyle name="Hyperlink" xfId="8534" builtinId="8" hidden="1"/>
    <cellStyle name="Hyperlink" xfId="8536" builtinId="8" hidden="1"/>
    <cellStyle name="Hyperlink" xfId="8538" builtinId="8" hidden="1"/>
    <cellStyle name="Hyperlink" xfId="8540" builtinId="8" hidden="1"/>
    <cellStyle name="Hyperlink" xfId="8542" builtinId="8" hidden="1"/>
    <cellStyle name="Hyperlink" xfId="8544" builtinId="8" hidden="1"/>
    <cellStyle name="Hyperlink" xfId="8546" builtinId="8" hidden="1"/>
    <cellStyle name="Hyperlink" xfId="8548" builtinId="8" hidden="1"/>
    <cellStyle name="Hyperlink" xfId="8550" builtinId="8" hidden="1"/>
    <cellStyle name="Hyperlink" xfId="8552" builtinId="8" hidden="1"/>
    <cellStyle name="Hyperlink" xfId="8554" builtinId="8" hidden="1"/>
    <cellStyle name="Hyperlink" xfId="8556" builtinId="8" hidden="1"/>
    <cellStyle name="Hyperlink" xfId="8558" builtinId="8" hidden="1"/>
    <cellStyle name="Hyperlink" xfId="8560" builtinId="8" hidden="1"/>
    <cellStyle name="Hyperlink" xfId="8562" builtinId="8" hidden="1"/>
    <cellStyle name="Hyperlink" xfId="8564" builtinId="8" hidden="1"/>
    <cellStyle name="Hyperlink" xfId="8566" builtinId="8" hidden="1"/>
    <cellStyle name="Hyperlink" xfId="8568" builtinId="8" hidden="1"/>
    <cellStyle name="Hyperlink" xfId="8570" builtinId="8" hidden="1"/>
    <cellStyle name="Hyperlink" xfId="8572" builtinId="8" hidden="1"/>
    <cellStyle name="Hyperlink" xfId="8574" builtinId="8" hidden="1"/>
    <cellStyle name="Hyperlink" xfId="8576" builtinId="8" hidden="1"/>
    <cellStyle name="Hyperlink" xfId="8578" builtinId="8" hidden="1"/>
    <cellStyle name="Hyperlink" xfId="8580" builtinId="8" hidden="1"/>
    <cellStyle name="Hyperlink" xfId="8582" builtinId="8" hidden="1"/>
    <cellStyle name="Hyperlink" xfId="8584" builtinId="8" hidden="1"/>
    <cellStyle name="Hyperlink" xfId="8586" builtinId="8" hidden="1"/>
    <cellStyle name="Hyperlink" xfId="8588" builtinId="8" hidden="1"/>
    <cellStyle name="Hyperlink" xfId="8590" builtinId="8" hidden="1"/>
    <cellStyle name="Hyperlink" xfId="8592" builtinId="8" hidden="1"/>
    <cellStyle name="Hyperlink" xfId="8594" builtinId="8" hidden="1"/>
    <cellStyle name="Hyperlink" xfId="8596" builtinId="8" hidden="1"/>
    <cellStyle name="Hyperlink" xfId="8598" builtinId="8" hidden="1"/>
    <cellStyle name="Hyperlink" xfId="8600" builtinId="8" hidden="1"/>
    <cellStyle name="Hyperlink" xfId="8602" builtinId="8" hidden="1"/>
    <cellStyle name="Hyperlink" xfId="8604" builtinId="8" hidden="1"/>
    <cellStyle name="Hyperlink" xfId="8606" builtinId="8" hidden="1"/>
    <cellStyle name="Hyperlink" xfId="8608" builtinId="8" hidden="1"/>
    <cellStyle name="Hyperlink" xfId="8610" builtinId="8" hidden="1"/>
    <cellStyle name="Hyperlink" xfId="8612" builtinId="8" hidden="1"/>
    <cellStyle name="Hyperlink" xfId="8614" builtinId="8" hidden="1"/>
    <cellStyle name="Hyperlink" xfId="8616" builtinId="8" hidden="1"/>
    <cellStyle name="Hyperlink" xfId="8618" builtinId="8" hidden="1"/>
    <cellStyle name="Hyperlink" xfId="8620" builtinId="8" hidden="1"/>
    <cellStyle name="Hyperlink" xfId="8622" builtinId="8" hidden="1"/>
    <cellStyle name="Hyperlink" xfId="8624" builtinId="8" hidden="1"/>
    <cellStyle name="Hyperlink" xfId="8626" builtinId="8" hidden="1"/>
    <cellStyle name="Hyperlink" xfId="8628" builtinId="8" hidden="1"/>
    <cellStyle name="Hyperlink" xfId="8630" builtinId="8" hidden="1"/>
    <cellStyle name="Hyperlink" xfId="8632" builtinId="8" hidden="1"/>
    <cellStyle name="Hyperlink" xfId="8634" builtinId="8" hidden="1"/>
    <cellStyle name="Hyperlink" xfId="8636" builtinId="8" hidden="1"/>
    <cellStyle name="Hyperlink" xfId="8638" builtinId="8" hidden="1"/>
    <cellStyle name="Hyperlink" xfId="8640" builtinId="8" hidden="1"/>
    <cellStyle name="Hyperlink" xfId="8642" builtinId="8" hidden="1"/>
    <cellStyle name="Hyperlink" xfId="8644" builtinId="8" hidden="1"/>
    <cellStyle name="Hyperlink" xfId="8646" builtinId="8" hidden="1"/>
    <cellStyle name="Hyperlink" xfId="8648" builtinId="8" hidden="1"/>
    <cellStyle name="Hyperlink" xfId="8650" builtinId="8" hidden="1"/>
    <cellStyle name="Hyperlink" xfId="8652" builtinId="8" hidden="1"/>
    <cellStyle name="Hyperlink" xfId="8654" builtinId="8" hidden="1"/>
    <cellStyle name="Hyperlink" xfId="8656" builtinId="8" hidden="1"/>
    <cellStyle name="Hyperlink" xfId="8658" builtinId="8" hidden="1"/>
    <cellStyle name="Hyperlink" xfId="8660" builtinId="8" hidden="1"/>
    <cellStyle name="Hyperlink" xfId="8662" builtinId="8" hidden="1"/>
    <cellStyle name="Hyperlink" xfId="8664" builtinId="8" hidden="1"/>
    <cellStyle name="Hyperlink" xfId="8666" builtinId="8" hidden="1"/>
    <cellStyle name="Hyperlink" xfId="8668" builtinId="8" hidden="1"/>
    <cellStyle name="Hyperlink" xfId="8670" builtinId="8" hidden="1"/>
    <cellStyle name="Hyperlink" xfId="8672" builtinId="8" hidden="1"/>
    <cellStyle name="Hyperlink" xfId="8674" builtinId="8" hidden="1"/>
    <cellStyle name="Hyperlink" xfId="8676" builtinId="8" hidden="1"/>
    <cellStyle name="Hyperlink" xfId="8678" builtinId="8" hidden="1"/>
    <cellStyle name="Hyperlink" xfId="8680" builtinId="8" hidden="1"/>
    <cellStyle name="Hyperlink" xfId="8682" builtinId="8" hidden="1"/>
    <cellStyle name="Hyperlink" xfId="8684" builtinId="8" hidden="1"/>
    <cellStyle name="Hyperlink" xfId="8686" builtinId="8" hidden="1"/>
    <cellStyle name="Hyperlink" xfId="8688" builtinId="8" hidden="1"/>
    <cellStyle name="Hyperlink" xfId="8690" builtinId="8" hidden="1"/>
    <cellStyle name="Hyperlink" xfId="8692" builtinId="8" hidden="1"/>
    <cellStyle name="Hyperlink" xfId="8694" builtinId="8" hidden="1"/>
    <cellStyle name="Hyperlink" xfId="8696" builtinId="8" hidden="1"/>
    <cellStyle name="Hyperlink" xfId="8698" builtinId="8" hidden="1"/>
    <cellStyle name="Hyperlink" xfId="8700" builtinId="8" hidden="1"/>
    <cellStyle name="Hyperlink" xfId="8702" builtinId="8" hidden="1"/>
    <cellStyle name="Hyperlink" xfId="8704" builtinId="8" hidden="1"/>
    <cellStyle name="Hyperlink" xfId="8706" builtinId="8" hidden="1"/>
    <cellStyle name="Hyperlink" xfId="8708" builtinId="8" hidden="1"/>
    <cellStyle name="Hyperlink" xfId="8710" builtinId="8" hidden="1"/>
    <cellStyle name="Hyperlink" xfId="8712" builtinId="8" hidden="1"/>
    <cellStyle name="Hyperlink" xfId="8714" builtinId="8" hidden="1"/>
    <cellStyle name="Hyperlink" xfId="8716" builtinId="8" hidden="1"/>
    <cellStyle name="Hyperlink" xfId="8718" builtinId="8" hidden="1"/>
    <cellStyle name="Hyperlink" xfId="8720" builtinId="8" hidden="1"/>
    <cellStyle name="Hyperlink" xfId="8722" builtinId="8" hidden="1"/>
    <cellStyle name="Hyperlink" xfId="8724" builtinId="8" hidden="1"/>
    <cellStyle name="Hyperlink" xfId="8726" builtinId="8" hidden="1"/>
    <cellStyle name="Hyperlink" xfId="8728" builtinId="8" hidden="1"/>
    <cellStyle name="Hyperlink" xfId="8730" builtinId="8" hidden="1"/>
    <cellStyle name="Hyperlink" xfId="8732" builtinId="8" hidden="1"/>
    <cellStyle name="Hyperlink" xfId="8734" builtinId="8" hidden="1"/>
    <cellStyle name="Hyperlink" xfId="8736" builtinId="8" hidden="1"/>
    <cellStyle name="Hyperlink" xfId="8738" builtinId="8" hidden="1"/>
    <cellStyle name="Hyperlink" xfId="8740" builtinId="8" hidden="1"/>
    <cellStyle name="Hyperlink" xfId="8742" builtinId="8" hidden="1"/>
    <cellStyle name="Hyperlink" xfId="8744" builtinId="8" hidden="1"/>
    <cellStyle name="Hyperlink" xfId="8746" builtinId="8" hidden="1"/>
    <cellStyle name="Hyperlink" xfId="8748" builtinId="8" hidden="1"/>
    <cellStyle name="Hyperlink" xfId="8750" builtinId="8" hidden="1"/>
    <cellStyle name="Hyperlink" xfId="8752" builtinId="8" hidden="1"/>
    <cellStyle name="Hyperlink" xfId="8754" builtinId="8" hidden="1"/>
    <cellStyle name="Hyperlink" xfId="8756" builtinId="8" hidden="1"/>
    <cellStyle name="Hyperlink" xfId="8758" builtinId="8" hidden="1"/>
    <cellStyle name="Hyperlink" xfId="8760" builtinId="8" hidden="1"/>
    <cellStyle name="Hyperlink" xfId="8762" builtinId="8" hidden="1"/>
    <cellStyle name="Hyperlink" xfId="8764" builtinId="8" hidden="1"/>
    <cellStyle name="Hyperlink" xfId="8766" builtinId="8" hidden="1"/>
    <cellStyle name="Hyperlink" xfId="8768" builtinId="8" hidden="1"/>
    <cellStyle name="Hyperlink" xfId="8770" builtinId="8" hidden="1"/>
    <cellStyle name="Hyperlink" xfId="8772" builtinId="8" hidden="1"/>
    <cellStyle name="Hyperlink" xfId="8774" builtinId="8" hidden="1"/>
    <cellStyle name="Hyperlink" xfId="8776" builtinId="8" hidden="1"/>
    <cellStyle name="Hyperlink" xfId="8778" builtinId="8" hidden="1"/>
    <cellStyle name="Hyperlink" xfId="8780" builtinId="8" hidden="1"/>
    <cellStyle name="Hyperlink" xfId="8782" builtinId="8" hidden="1"/>
    <cellStyle name="Hyperlink" xfId="8784" builtinId="8" hidden="1"/>
    <cellStyle name="Hyperlink" xfId="8786" builtinId="8" hidden="1"/>
    <cellStyle name="Hyperlink" xfId="8788" builtinId="8" hidden="1"/>
    <cellStyle name="Hyperlink" xfId="8790" builtinId="8" hidden="1"/>
    <cellStyle name="Hyperlink" xfId="8792" builtinId="8" hidden="1"/>
    <cellStyle name="Hyperlink" xfId="8794" builtinId="8" hidden="1"/>
    <cellStyle name="Hyperlink" xfId="8796" builtinId="8" hidden="1"/>
    <cellStyle name="Hyperlink" xfId="8798" builtinId="8" hidden="1"/>
    <cellStyle name="Hyperlink" xfId="8800" builtinId="8" hidden="1"/>
    <cellStyle name="Hyperlink" xfId="8802" builtinId="8" hidden="1"/>
    <cellStyle name="Hyperlink" xfId="8804" builtinId="8" hidden="1"/>
    <cellStyle name="Hyperlink" xfId="8806" builtinId="8" hidden="1"/>
    <cellStyle name="Hyperlink" xfId="8808" builtinId="8" hidden="1"/>
    <cellStyle name="Hyperlink" xfId="8810" builtinId="8" hidden="1"/>
    <cellStyle name="Hyperlink" xfId="8812" builtinId="8" hidden="1"/>
    <cellStyle name="Hyperlink" xfId="8814" builtinId="8" hidden="1"/>
    <cellStyle name="Hyperlink" xfId="8816" builtinId="8" hidden="1"/>
    <cellStyle name="Hyperlink" xfId="8818" builtinId="8" hidden="1"/>
    <cellStyle name="Hyperlink" xfId="8820" builtinId="8" hidden="1"/>
    <cellStyle name="Hyperlink" xfId="8822" builtinId="8" hidden="1"/>
    <cellStyle name="Hyperlink" xfId="8824" builtinId="8" hidden="1"/>
    <cellStyle name="Hyperlink" xfId="8826" builtinId="8" hidden="1"/>
    <cellStyle name="Hyperlink" xfId="8828" builtinId="8" hidden="1"/>
    <cellStyle name="Hyperlink" xfId="8830" builtinId="8" hidden="1"/>
    <cellStyle name="Hyperlink" xfId="8832" builtinId="8" hidden="1"/>
    <cellStyle name="Hyperlink" xfId="8834" builtinId="8" hidden="1"/>
    <cellStyle name="Hyperlink" xfId="8836" builtinId="8" hidden="1"/>
    <cellStyle name="Hyperlink" xfId="8838" builtinId="8" hidden="1"/>
    <cellStyle name="Hyperlink" xfId="8840" builtinId="8" hidden="1"/>
    <cellStyle name="Hyperlink" xfId="8842" builtinId="8" hidden="1"/>
    <cellStyle name="Hyperlink" xfId="8844" builtinId="8" hidden="1"/>
    <cellStyle name="Hyperlink" xfId="8846" builtinId="8" hidden="1"/>
    <cellStyle name="Hyperlink" xfId="8848" builtinId="8" hidden="1"/>
    <cellStyle name="Hyperlink" xfId="8850" builtinId="8" hidden="1"/>
    <cellStyle name="Hyperlink" xfId="8852" builtinId="8" hidden="1"/>
    <cellStyle name="Hyperlink" xfId="8854" builtinId="8" hidden="1"/>
    <cellStyle name="Hyperlink" xfId="8856" builtinId="8" hidden="1"/>
    <cellStyle name="Hyperlink" xfId="8858" builtinId="8" hidden="1"/>
    <cellStyle name="Hyperlink" xfId="8860" builtinId="8" hidden="1"/>
    <cellStyle name="Hyperlink" xfId="8862" builtinId="8" hidden="1"/>
    <cellStyle name="Hyperlink" xfId="8864" builtinId="8" hidden="1"/>
    <cellStyle name="Hyperlink" xfId="8866" builtinId="8" hidden="1"/>
    <cellStyle name="Hyperlink" xfId="8868" builtinId="8" hidden="1"/>
    <cellStyle name="Hyperlink" xfId="8870" builtinId="8" hidden="1"/>
    <cellStyle name="Hyperlink" xfId="8872" builtinId="8" hidden="1"/>
    <cellStyle name="Hyperlink" xfId="8874" builtinId="8" hidden="1"/>
    <cellStyle name="Hyperlink" xfId="8876" builtinId="8" hidden="1"/>
    <cellStyle name="Hyperlink" xfId="8878" builtinId="8" hidden="1"/>
    <cellStyle name="Hyperlink" xfId="8880" builtinId="8" hidden="1"/>
    <cellStyle name="Hyperlink" xfId="8882" builtinId="8" hidden="1"/>
    <cellStyle name="Hyperlink" xfId="8884" builtinId="8" hidden="1"/>
    <cellStyle name="Hyperlink" xfId="8886" builtinId="8" hidden="1"/>
    <cellStyle name="Hyperlink" xfId="8888" builtinId="8" hidden="1"/>
    <cellStyle name="Hyperlink" xfId="8890" builtinId="8" hidden="1"/>
    <cellStyle name="Hyperlink" xfId="8892" builtinId="8" hidden="1"/>
    <cellStyle name="Hyperlink" xfId="8894" builtinId="8" hidden="1"/>
    <cellStyle name="Hyperlink" xfId="8896" builtinId="8" hidden="1"/>
    <cellStyle name="Hyperlink" xfId="8898" builtinId="8" hidden="1"/>
    <cellStyle name="Hyperlink" xfId="8900" builtinId="8" hidden="1"/>
    <cellStyle name="Hyperlink" xfId="8902" builtinId="8" hidden="1"/>
    <cellStyle name="Hyperlink" xfId="8904" builtinId="8" hidden="1"/>
    <cellStyle name="Hyperlink" xfId="8906" builtinId="8" hidden="1"/>
    <cellStyle name="Hyperlink" xfId="8908" builtinId="8" hidden="1"/>
    <cellStyle name="Hyperlink" xfId="8910" builtinId="8" hidden="1"/>
    <cellStyle name="Hyperlink" xfId="8912" builtinId="8" hidden="1"/>
    <cellStyle name="Hyperlink" xfId="8914" builtinId="8" hidden="1"/>
    <cellStyle name="Hyperlink" xfId="8916" builtinId="8" hidden="1"/>
    <cellStyle name="Hyperlink" xfId="8918" builtinId="8" hidden="1"/>
    <cellStyle name="Hyperlink" xfId="8920" builtinId="8" hidden="1"/>
    <cellStyle name="Hyperlink" xfId="8922" builtinId="8" hidden="1"/>
    <cellStyle name="Hyperlink" xfId="8924" builtinId="8" hidden="1"/>
    <cellStyle name="Hyperlink" xfId="8926" builtinId="8" hidden="1"/>
    <cellStyle name="Hyperlink" xfId="8928" builtinId="8" hidden="1"/>
    <cellStyle name="Hyperlink" xfId="8930" builtinId="8" hidden="1"/>
    <cellStyle name="Hyperlink" xfId="8932" builtinId="8" hidden="1"/>
    <cellStyle name="Hyperlink" xfId="8934" builtinId="8" hidden="1"/>
    <cellStyle name="Hyperlink" xfId="8936" builtinId="8" hidden="1"/>
    <cellStyle name="Hyperlink" xfId="8938" builtinId="8" hidden="1"/>
    <cellStyle name="Hyperlink" xfId="8940" builtinId="8" hidden="1"/>
    <cellStyle name="Hyperlink" xfId="8942" builtinId="8" hidden="1"/>
    <cellStyle name="Hyperlink" xfId="8944" builtinId="8" hidden="1"/>
    <cellStyle name="Hyperlink" xfId="8946" builtinId="8" hidden="1"/>
    <cellStyle name="Hyperlink" xfId="8948" builtinId="8" hidden="1"/>
    <cellStyle name="Hyperlink" xfId="8950" builtinId="8" hidden="1"/>
    <cellStyle name="Hyperlink" xfId="8952" builtinId="8" hidden="1"/>
    <cellStyle name="Hyperlink" xfId="8954" builtinId="8" hidden="1"/>
    <cellStyle name="Hyperlink" xfId="8956" builtinId="8" hidden="1"/>
    <cellStyle name="Hyperlink" xfId="8958" builtinId="8" hidden="1"/>
    <cellStyle name="Hyperlink" xfId="8960" builtinId="8" hidden="1"/>
    <cellStyle name="Hyperlink" xfId="8962" builtinId="8" hidden="1"/>
    <cellStyle name="Hyperlink" xfId="8964" builtinId="8" hidden="1"/>
    <cellStyle name="Hyperlink" xfId="8966" builtinId="8" hidden="1"/>
    <cellStyle name="Hyperlink" xfId="8968" builtinId="8" hidden="1"/>
    <cellStyle name="Hyperlink" xfId="8970" builtinId="8" hidden="1"/>
    <cellStyle name="Hyperlink" xfId="8972" builtinId="8" hidden="1"/>
    <cellStyle name="Hyperlink" xfId="8974" builtinId="8" hidden="1"/>
    <cellStyle name="Hyperlink" xfId="8976" builtinId="8" hidden="1"/>
    <cellStyle name="Hyperlink" xfId="8978" builtinId="8" hidden="1"/>
    <cellStyle name="Hyperlink" xfId="8980" builtinId="8" hidden="1"/>
    <cellStyle name="Hyperlink" xfId="8982" builtinId="8" hidden="1"/>
    <cellStyle name="Hyperlink" xfId="8984" builtinId="8" hidden="1"/>
    <cellStyle name="Hyperlink" xfId="8986" builtinId="8" hidden="1"/>
    <cellStyle name="Hyperlink" xfId="8988" builtinId="8" hidden="1"/>
    <cellStyle name="Hyperlink" xfId="8990" builtinId="8" hidden="1"/>
    <cellStyle name="Hyperlink" xfId="8992" builtinId="8" hidden="1"/>
    <cellStyle name="Hyperlink" xfId="8994" builtinId="8" hidden="1"/>
    <cellStyle name="Hyperlink" xfId="8996" builtinId="8" hidden="1"/>
    <cellStyle name="Hyperlink" xfId="8998" builtinId="8" hidden="1"/>
    <cellStyle name="Hyperlink" xfId="9000" builtinId="8" hidden="1"/>
    <cellStyle name="Hyperlink" xfId="9002" builtinId="8" hidden="1"/>
    <cellStyle name="Hyperlink" xfId="9004" builtinId="8" hidden="1"/>
    <cellStyle name="Hyperlink" xfId="9006" builtinId="8" hidden="1"/>
    <cellStyle name="Hyperlink" xfId="9008" builtinId="8" hidden="1"/>
    <cellStyle name="Hyperlink" xfId="9010" builtinId="8" hidden="1"/>
    <cellStyle name="Hyperlink" xfId="9012" builtinId="8" hidden="1"/>
    <cellStyle name="Hyperlink" xfId="9014" builtinId="8" hidden="1"/>
    <cellStyle name="Hyperlink" xfId="9016" builtinId="8" hidden="1"/>
    <cellStyle name="Hyperlink" xfId="9018" builtinId="8" hidden="1"/>
    <cellStyle name="Hyperlink" xfId="9020" builtinId="8" hidden="1"/>
    <cellStyle name="Hyperlink" xfId="9022" builtinId="8" hidden="1"/>
    <cellStyle name="Hyperlink" xfId="9024" builtinId="8" hidden="1"/>
    <cellStyle name="Hyperlink" xfId="9026" builtinId="8" hidden="1"/>
    <cellStyle name="Hyperlink" xfId="9028" builtinId="8" hidden="1"/>
    <cellStyle name="Hyperlink" xfId="9030" builtinId="8" hidden="1"/>
    <cellStyle name="Hyperlink" xfId="9032" builtinId="8" hidden="1"/>
    <cellStyle name="Hyperlink" xfId="9034" builtinId="8" hidden="1"/>
    <cellStyle name="Hyperlink" xfId="9036" builtinId="8" hidden="1"/>
    <cellStyle name="Hyperlink" xfId="9038" builtinId="8" hidden="1"/>
    <cellStyle name="Hyperlink" xfId="9040" builtinId="8" hidden="1"/>
    <cellStyle name="Hyperlink" xfId="9042" builtinId="8" hidden="1"/>
    <cellStyle name="Hyperlink" xfId="9044" builtinId="8" hidden="1"/>
    <cellStyle name="Hyperlink" xfId="9046" builtinId="8" hidden="1"/>
    <cellStyle name="Hyperlink" xfId="9048" builtinId="8" hidden="1"/>
    <cellStyle name="Hyperlink" xfId="9050" builtinId="8" hidden="1"/>
    <cellStyle name="Hyperlink" xfId="9052" builtinId="8" hidden="1"/>
    <cellStyle name="Hyperlink" xfId="9054" builtinId="8" hidden="1"/>
    <cellStyle name="Hyperlink" xfId="9056" builtinId="8" hidden="1"/>
    <cellStyle name="Hyperlink" xfId="9058" builtinId="8" hidden="1"/>
    <cellStyle name="Hyperlink" xfId="9060" builtinId="8" hidden="1"/>
    <cellStyle name="Hyperlink" xfId="9062" builtinId="8" hidden="1"/>
    <cellStyle name="Hyperlink" xfId="9064" builtinId="8" hidden="1"/>
    <cellStyle name="Hyperlink" xfId="9066" builtinId="8" hidden="1"/>
    <cellStyle name="Hyperlink" xfId="9068" builtinId="8" hidden="1"/>
    <cellStyle name="Hyperlink" xfId="9070" builtinId="8" hidden="1"/>
    <cellStyle name="Hyperlink" xfId="9072" builtinId="8" hidden="1"/>
    <cellStyle name="Hyperlink" xfId="9074" builtinId="8" hidden="1"/>
    <cellStyle name="Hyperlink" xfId="9076" builtinId="8" hidden="1"/>
    <cellStyle name="Hyperlink" xfId="9078" builtinId="8" hidden="1"/>
    <cellStyle name="Hyperlink" xfId="9080" builtinId="8" hidden="1"/>
    <cellStyle name="Hyperlink" xfId="9082" builtinId="8" hidden="1"/>
    <cellStyle name="Hyperlink" xfId="9084" builtinId="8" hidden="1"/>
    <cellStyle name="Hyperlink" xfId="9086" builtinId="8" hidden="1"/>
    <cellStyle name="Hyperlink" xfId="9088" builtinId="8" hidden="1"/>
    <cellStyle name="Hyperlink" xfId="9090" builtinId="8" hidden="1"/>
    <cellStyle name="Hyperlink" xfId="9092" builtinId="8" hidden="1"/>
    <cellStyle name="Hyperlink" xfId="9094" builtinId="8" hidden="1"/>
    <cellStyle name="Hyperlink" xfId="9096" builtinId="8" hidden="1"/>
    <cellStyle name="Hyperlink" xfId="9098" builtinId="8" hidden="1"/>
    <cellStyle name="Hyperlink" xfId="9100" builtinId="8" hidden="1"/>
    <cellStyle name="Hyperlink" xfId="9102" builtinId="8" hidden="1"/>
    <cellStyle name="Hyperlink" xfId="9104" builtinId="8" hidden="1"/>
    <cellStyle name="Hyperlink" xfId="9106" builtinId="8" hidden="1"/>
    <cellStyle name="Hyperlink" xfId="9108" builtinId="8" hidden="1"/>
    <cellStyle name="Hyperlink" xfId="9110" builtinId="8" hidden="1"/>
    <cellStyle name="Hyperlink" xfId="9112" builtinId="8" hidden="1"/>
    <cellStyle name="Hyperlink" xfId="9114" builtinId="8" hidden="1"/>
    <cellStyle name="Hyperlink" xfId="9116" builtinId="8" hidden="1"/>
    <cellStyle name="Hyperlink" xfId="9118" builtinId="8" hidden="1"/>
    <cellStyle name="Hyperlink" xfId="9120" builtinId="8" hidden="1"/>
    <cellStyle name="Hyperlink" xfId="9122" builtinId="8" hidden="1"/>
    <cellStyle name="Hyperlink" xfId="9124" builtinId="8" hidden="1"/>
    <cellStyle name="Hyperlink" xfId="9126" builtinId="8" hidden="1"/>
    <cellStyle name="Hyperlink" xfId="9128" builtinId="8" hidden="1"/>
    <cellStyle name="Hyperlink" xfId="9130" builtinId="8" hidden="1"/>
    <cellStyle name="Hyperlink" xfId="9132" builtinId="8" hidden="1"/>
    <cellStyle name="Hyperlink" xfId="9134" builtinId="8" hidden="1"/>
    <cellStyle name="Hyperlink" xfId="9136" builtinId="8" hidden="1"/>
    <cellStyle name="Hyperlink" xfId="9138" builtinId="8" hidden="1"/>
    <cellStyle name="Hyperlink" xfId="9140" builtinId="8" hidden="1"/>
    <cellStyle name="Hyperlink" xfId="9142" builtinId="8" hidden="1"/>
    <cellStyle name="Hyperlink" xfId="9144" builtinId="8" hidden="1"/>
    <cellStyle name="Hyperlink" xfId="9146" builtinId="8" hidden="1"/>
    <cellStyle name="Hyperlink" xfId="9148" builtinId="8" hidden="1"/>
    <cellStyle name="Hyperlink" xfId="9150" builtinId="8" hidden="1"/>
    <cellStyle name="Hyperlink" xfId="9152" builtinId="8" hidden="1"/>
    <cellStyle name="Hyperlink" xfId="9154" builtinId="8" hidden="1"/>
    <cellStyle name="Hyperlink" xfId="9156" builtinId="8" hidden="1"/>
    <cellStyle name="Hyperlink" xfId="9158" builtinId="8" hidden="1"/>
    <cellStyle name="Hyperlink" xfId="9160" builtinId="8" hidden="1"/>
    <cellStyle name="Hyperlink" xfId="9162" builtinId="8" hidden="1"/>
    <cellStyle name="Hyperlink" xfId="9164" builtinId="8" hidden="1"/>
    <cellStyle name="Hyperlink" xfId="9166" builtinId="8" hidden="1"/>
    <cellStyle name="Hyperlink" xfId="9168" builtinId="8" hidden="1"/>
    <cellStyle name="Hyperlink" xfId="9170" builtinId="8" hidden="1"/>
    <cellStyle name="Hyperlink" xfId="9172" builtinId="8" hidden="1"/>
    <cellStyle name="Hyperlink" xfId="9174" builtinId="8" hidden="1"/>
    <cellStyle name="Hyperlink" xfId="9176" builtinId="8" hidden="1"/>
    <cellStyle name="Hyperlink" xfId="9178" builtinId="8" hidden="1"/>
    <cellStyle name="Hyperlink" xfId="9180" builtinId="8" hidden="1"/>
    <cellStyle name="Hyperlink" xfId="9182" builtinId="8" hidden="1"/>
    <cellStyle name="Hyperlink" xfId="9184" builtinId="8" hidden="1"/>
    <cellStyle name="Hyperlink" xfId="9186" builtinId="8" hidden="1"/>
    <cellStyle name="Hyperlink" xfId="9188" builtinId="8" hidden="1"/>
    <cellStyle name="Hyperlink" xfId="9190" builtinId="8" hidden="1"/>
    <cellStyle name="Hyperlink" xfId="9192" builtinId="8" hidden="1"/>
    <cellStyle name="Hyperlink" xfId="9194" builtinId="8" hidden="1"/>
    <cellStyle name="Hyperlink" xfId="9196" builtinId="8" hidden="1"/>
    <cellStyle name="Hyperlink" xfId="9198" builtinId="8" hidden="1"/>
    <cellStyle name="Hyperlink" xfId="9200" builtinId="8" hidden="1"/>
    <cellStyle name="Hyperlink" xfId="9202" builtinId="8" hidden="1"/>
    <cellStyle name="Hyperlink" xfId="9204" builtinId="8" hidden="1"/>
    <cellStyle name="Hyperlink" xfId="9206" builtinId="8" hidden="1"/>
    <cellStyle name="Hyperlink" xfId="9208" builtinId="8" hidden="1"/>
    <cellStyle name="Hyperlink" xfId="9210" builtinId="8" hidden="1"/>
    <cellStyle name="Hyperlink" xfId="9212" builtinId="8" hidden="1"/>
    <cellStyle name="Hyperlink" xfId="9214" builtinId="8" hidden="1"/>
    <cellStyle name="Hyperlink" xfId="9216" builtinId="8" hidden="1"/>
    <cellStyle name="Hyperlink" xfId="9218" builtinId="8" hidden="1"/>
    <cellStyle name="Hyperlink" xfId="9220" builtinId="8" hidden="1"/>
    <cellStyle name="Hyperlink" xfId="9222" builtinId="8" hidden="1"/>
    <cellStyle name="Hyperlink" xfId="9224" builtinId="8" hidden="1"/>
    <cellStyle name="Hyperlink" xfId="9226" builtinId="8" hidden="1"/>
    <cellStyle name="Hyperlink" xfId="9228" builtinId="8" hidden="1"/>
    <cellStyle name="Hyperlink" xfId="9230" builtinId="8" hidden="1"/>
    <cellStyle name="Hyperlink" xfId="9232" builtinId="8" hidden="1"/>
    <cellStyle name="Hyperlink" xfId="9234" builtinId="8" hidden="1"/>
    <cellStyle name="Hyperlink" xfId="9236" builtinId="8" hidden="1"/>
    <cellStyle name="Hyperlink" xfId="9238" builtinId="8" hidden="1"/>
    <cellStyle name="Hyperlink" xfId="9240" builtinId="8" hidden="1"/>
    <cellStyle name="Hyperlink" xfId="9242" builtinId="8" hidden="1"/>
    <cellStyle name="Hyperlink" xfId="9244" builtinId="8" hidden="1"/>
    <cellStyle name="Hyperlink" xfId="9246" builtinId="8" hidden="1"/>
    <cellStyle name="Hyperlink" xfId="9248" builtinId="8" hidden="1"/>
    <cellStyle name="Hyperlink" xfId="9250" builtinId="8" hidden="1"/>
    <cellStyle name="Hyperlink" xfId="9252" builtinId="8" hidden="1"/>
    <cellStyle name="Hyperlink" xfId="9254" builtinId="8" hidden="1"/>
    <cellStyle name="Hyperlink" xfId="9256" builtinId="8" hidden="1"/>
    <cellStyle name="Hyperlink" xfId="9258" builtinId="8" hidden="1"/>
    <cellStyle name="Hyperlink" xfId="9260" builtinId="8" hidden="1"/>
    <cellStyle name="Hyperlink" xfId="9262" builtinId="8" hidden="1"/>
    <cellStyle name="Hyperlink" xfId="9264" builtinId="8" hidden="1"/>
    <cellStyle name="Hyperlink" xfId="9266" builtinId="8" hidden="1"/>
    <cellStyle name="Hyperlink" xfId="9268" builtinId="8" hidden="1"/>
    <cellStyle name="Hyperlink" xfId="9270" builtinId="8" hidden="1"/>
    <cellStyle name="Hyperlink" xfId="9272" builtinId="8" hidden="1"/>
    <cellStyle name="Hyperlink" xfId="9274" builtinId="8" hidden="1"/>
    <cellStyle name="Hyperlink" xfId="9276" builtinId="8" hidden="1"/>
    <cellStyle name="Hyperlink" xfId="9278" builtinId="8" hidden="1"/>
    <cellStyle name="Hyperlink" xfId="9280" builtinId="8" hidden="1"/>
    <cellStyle name="Hyperlink" xfId="9282" builtinId="8" hidden="1"/>
    <cellStyle name="Hyperlink" xfId="9284" builtinId="8" hidden="1"/>
    <cellStyle name="Hyperlink" xfId="9286" builtinId="8" hidden="1"/>
    <cellStyle name="Hyperlink" xfId="9288" builtinId="8" hidden="1"/>
    <cellStyle name="Hyperlink" xfId="9290" builtinId="8" hidden="1"/>
    <cellStyle name="Hyperlink" xfId="9292" builtinId="8" hidden="1"/>
    <cellStyle name="Hyperlink" xfId="9294" builtinId="8" hidden="1"/>
    <cellStyle name="Hyperlink" xfId="9296" builtinId="8" hidden="1"/>
    <cellStyle name="Hyperlink" xfId="9298" builtinId="8" hidden="1"/>
    <cellStyle name="Hyperlink" xfId="9300" builtinId="8" hidden="1"/>
    <cellStyle name="Hyperlink" xfId="9302" builtinId="8" hidden="1"/>
    <cellStyle name="Hyperlink" xfId="9304" builtinId="8" hidden="1"/>
    <cellStyle name="Hyperlink" xfId="9306" builtinId="8" hidden="1"/>
    <cellStyle name="Hyperlink" xfId="9308" builtinId="8" hidden="1"/>
    <cellStyle name="Hyperlink" xfId="9310" builtinId="8" hidden="1"/>
    <cellStyle name="Hyperlink" xfId="9312" builtinId="8" hidden="1"/>
    <cellStyle name="Hyperlink" xfId="9314" builtinId="8" hidden="1"/>
    <cellStyle name="Hyperlink" xfId="9316" builtinId="8" hidden="1"/>
    <cellStyle name="Hyperlink" xfId="9318" builtinId="8" hidden="1"/>
    <cellStyle name="Hyperlink" xfId="9320" builtinId="8" hidden="1"/>
    <cellStyle name="Hyperlink" xfId="9322" builtinId="8" hidden="1"/>
    <cellStyle name="Hyperlink" xfId="9324" builtinId="8" hidden="1"/>
    <cellStyle name="Hyperlink" xfId="9326" builtinId="8" hidden="1"/>
    <cellStyle name="Hyperlink" xfId="9328" builtinId="8" hidden="1"/>
    <cellStyle name="Hyperlink" xfId="9330" builtinId="8" hidden="1"/>
    <cellStyle name="Hyperlink" xfId="9332" builtinId="8" hidden="1"/>
    <cellStyle name="Hyperlink" xfId="9334" builtinId="8" hidden="1"/>
    <cellStyle name="Hyperlink" xfId="9336" builtinId="8" hidden="1"/>
    <cellStyle name="Hyperlink" xfId="9338" builtinId="8" hidden="1"/>
    <cellStyle name="Hyperlink" xfId="9340" builtinId="8" hidden="1"/>
    <cellStyle name="Hyperlink" xfId="9342" builtinId="8" hidden="1"/>
    <cellStyle name="Hyperlink" xfId="9344" builtinId="8" hidden="1"/>
    <cellStyle name="Hyperlink" xfId="9346" builtinId="8" hidden="1"/>
    <cellStyle name="Hyperlink" xfId="9348" builtinId="8" hidden="1"/>
    <cellStyle name="Hyperlink" xfId="9350" builtinId="8" hidden="1"/>
    <cellStyle name="Hyperlink" xfId="9352" builtinId="8" hidden="1"/>
    <cellStyle name="Hyperlink" xfId="9354" builtinId="8" hidden="1"/>
    <cellStyle name="Hyperlink" xfId="9356" builtinId="8" hidden="1"/>
    <cellStyle name="Hyperlink" xfId="9358" builtinId="8" hidden="1"/>
    <cellStyle name="Hyperlink" xfId="9360" builtinId="8" hidden="1"/>
    <cellStyle name="Hyperlink" xfId="9362" builtinId="8" hidden="1"/>
    <cellStyle name="Hyperlink" xfId="9364" builtinId="8" hidden="1"/>
    <cellStyle name="Hyperlink" xfId="9366" builtinId="8" hidden="1"/>
    <cellStyle name="Hyperlink" xfId="9368" builtinId="8" hidden="1"/>
    <cellStyle name="Hyperlink" xfId="9370" builtinId="8" hidden="1"/>
    <cellStyle name="Hyperlink" xfId="9372" builtinId="8" hidden="1"/>
    <cellStyle name="Hyperlink" xfId="9374" builtinId="8" hidden="1"/>
    <cellStyle name="Hyperlink" xfId="9376" builtinId="8" hidden="1"/>
    <cellStyle name="Hyperlink" xfId="9378" builtinId="8" hidden="1"/>
    <cellStyle name="Hyperlink" xfId="9380" builtinId="8" hidden="1"/>
    <cellStyle name="Hyperlink" xfId="9382" builtinId="8" hidden="1"/>
    <cellStyle name="Hyperlink" xfId="9384" builtinId="8" hidden="1"/>
    <cellStyle name="Hyperlink" xfId="9386" builtinId="8" hidden="1"/>
    <cellStyle name="Hyperlink" xfId="9388" builtinId="8" hidden="1"/>
    <cellStyle name="Hyperlink" xfId="9390" builtinId="8" hidden="1"/>
    <cellStyle name="Hyperlink" xfId="9392" builtinId="8" hidden="1"/>
    <cellStyle name="Hyperlink" xfId="9394" builtinId="8" hidden="1"/>
    <cellStyle name="Hyperlink" xfId="9396" builtinId="8" hidden="1"/>
    <cellStyle name="Hyperlink" xfId="9398" builtinId="8" hidden="1"/>
    <cellStyle name="Hyperlink" xfId="9400" builtinId="8" hidden="1"/>
    <cellStyle name="Hyperlink" xfId="9402" builtinId="8" hidden="1"/>
    <cellStyle name="Hyperlink" xfId="9404" builtinId="8" hidden="1"/>
    <cellStyle name="Hyperlink" xfId="9406" builtinId="8" hidden="1"/>
    <cellStyle name="Hyperlink" xfId="9408" builtinId="8" hidden="1"/>
    <cellStyle name="Hyperlink" xfId="9410" builtinId="8" hidden="1"/>
    <cellStyle name="Hyperlink" xfId="9412" builtinId="8" hidden="1"/>
    <cellStyle name="Hyperlink" xfId="9414" builtinId="8" hidden="1"/>
    <cellStyle name="Hyperlink" xfId="9416" builtinId="8" hidden="1"/>
    <cellStyle name="Hyperlink" xfId="9418" builtinId="8" hidden="1"/>
    <cellStyle name="Hyperlink" xfId="9420" builtinId="8" hidden="1"/>
    <cellStyle name="Hyperlink" xfId="9422" builtinId="8" hidden="1"/>
    <cellStyle name="Hyperlink" xfId="9424" builtinId="8" hidden="1"/>
    <cellStyle name="Hyperlink" xfId="9426" builtinId="8" hidden="1"/>
    <cellStyle name="Hyperlink" xfId="9428" builtinId="8" hidden="1"/>
    <cellStyle name="Hyperlink" xfId="9430" builtinId="8" hidden="1"/>
    <cellStyle name="Hyperlink" xfId="9432" builtinId="8" hidden="1"/>
    <cellStyle name="Hyperlink" xfId="9434" builtinId="8" hidden="1"/>
    <cellStyle name="Hyperlink" xfId="9436" builtinId="8" hidden="1"/>
    <cellStyle name="Hyperlink" xfId="9438" builtinId="8" hidden="1"/>
    <cellStyle name="Hyperlink" xfId="9440" builtinId="8" hidden="1"/>
    <cellStyle name="Hyperlink" xfId="9442" builtinId="8" hidden="1"/>
    <cellStyle name="Hyperlink" xfId="9444" builtinId="8" hidden="1"/>
    <cellStyle name="Hyperlink" xfId="9446" builtinId="8" hidden="1"/>
    <cellStyle name="Hyperlink" xfId="9448" builtinId="8" hidden="1"/>
    <cellStyle name="Hyperlink" xfId="9450" builtinId="8" hidden="1"/>
    <cellStyle name="Hyperlink" xfId="9452" builtinId="8" hidden="1"/>
    <cellStyle name="Hyperlink" xfId="9454" builtinId="8" hidden="1"/>
    <cellStyle name="Hyperlink" xfId="9456" builtinId="8" hidden="1"/>
    <cellStyle name="Hyperlink" xfId="9458" builtinId="8" hidden="1"/>
    <cellStyle name="Hyperlink" xfId="9460" builtinId="8" hidden="1"/>
    <cellStyle name="Hyperlink" xfId="9462" builtinId="8" hidden="1"/>
    <cellStyle name="Hyperlink" xfId="9464" builtinId="8" hidden="1"/>
    <cellStyle name="Hyperlink" xfId="9466" builtinId="8" hidden="1"/>
    <cellStyle name="Hyperlink" xfId="9468" builtinId="8" hidden="1"/>
    <cellStyle name="Hyperlink" xfId="9470" builtinId="8" hidden="1"/>
    <cellStyle name="Hyperlink" xfId="9472" builtinId="8" hidden="1"/>
    <cellStyle name="Hyperlink" xfId="9474" builtinId="8" hidden="1"/>
    <cellStyle name="Hyperlink" xfId="9476" builtinId="8" hidden="1"/>
    <cellStyle name="Hyperlink" xfId="9478" builtinId="8" hidden="1"/>
    <cellStyle name="Hyperlink" xfId="9480" builtinId="8" hidden="1"/>
    <cellStyle name="Hyperlink" xfId="9482" builtinId="8" hidden="1"/>
    <cellStyle name="Hyperlink" xfId="9484" builtinId="8" hidden="1"/>
    <cellStyle name="Hyperlink" xfId="9486" builtinId="8" hidden="1"/>
    <cellStyle name="Hyperlink" xfId="9488" builtinId="8" hidden="1"/>
    <cellStyle name="Hyperlink" xfId="9490" builtinId="8" hidden="1"/>
    <cellStyle name="Hyperlink" xfId="9492" builtinId="8" hidden="1"/>
    <cellStyle name="Hyperlink" xfId="9494" builtinId="8" hidden="1"/>
    <cellStyle name="Hyperlink" xfId="9496" builtinId="8" hidden="1"/>
    <cellStyle name="Hyperlink" xfId="9498" builtinId="8" hidden="1"/>
    <cellStyle name="Hyperlink" xfId="9500" builtinId="8" hidden="1"/>
    <cellStyle name="Hyperlink" xfId="9502" builtinId="8" hidden="1"/>
    <cellStyle name="Hyperlink" xfId="9504" builtinId="8" hidden="1"/>
    <cellStyle name="Hyperlink" xfId="9506" builtinId="8" hidden="1"/>
    <cellStyle name="Hyperlink" xfId="9508" builtinId="8" hidden="1"/>
    <cellStyle name="Hyperlink" xfId="9510" builtinId="8" hidden="1"/>
    <cellStyle name="Hyperlink" xfId="9512" builtinId="8" hidden="1"/>
    <cellStyle name="Hyperlink" xfId="9514" builtinId="8" hidden="1"/>
    <cellStyle name="Hyperlink" xfId="9516" builtinId="8" hidden="1"/>
    <cellStyle name="Hyperlink" xfId="9518" builtinId="8" hidden="1"/>
    <cellStyle name="Hyperlink" xfId="9520" builtinId="8" hidden="1"/>
    <cellStyle name="Hyperlink" xfId="9522" builtinId="8" hidden="1"/>
    <cellStyle name="Hyperlink" xfId="9524" builtinId="8" hidden="1"/>
    <cellStyle name="Hyperlink" xfId="9526" builtinId="8" hidden="1"/>
    <cellStyle name="Hyperlink" xfId="9528" builtinId="8" hidden="1"/>
    <cellStyle name="Hyperlink" xfId="9530" builtinId="8" hidden="1"/>
    <cellStyle name="Hyperlink" xfId="9532" builtinId="8" hidden="1"/>
    <cellStyle name="Hyperlink" xfId="9534" builtinId="8" hidden="1"/>
    <cellStyle name="Hyperlink" xfId="9536" builtinId="8" hidden="1"/>
    <cellStyle name="Hyperlink" xfId="9538" builtinId="8" hidden="1"/>
    <cellStyle name="Hyperlink" xfId="9540" builtinId="8" hidden="1"/>
    <cellStyle name="Hyperlink" xfId="9542" builtinId="8" hidden="1"/>
    <cellStyle name="Hyperlink" xfId="9544" builtinId="8" hidden="1"/>
    <cellStyle name="Hyperlink" xfId="9546" builtinId="8" hidden="1"/>
    <cellStyle name="Hyperlink" xfId="9548" builtinId="8" hidden="1"/>
    <cellStyle name="Hyperlink" xfId="9550" builtinId="8" hidden="1"/>
    <cellStyle name="Hyperlink" xfId="9552" builtinId="8" hidden="1"/>
    <cellStyle name="Hyperlink" xfId="9554" builtinId="8" hidden="1"/>
    <cellStyle name="Hyperlink" xfId="9556" builtinId="8" hidden="1"/>
    <cellStyle name="Hyperlink" xfId="9558" builtinId="8" hidden="1"/>
    <cellStyle name="Hyperlink" xfId="9560" builtinId="8" hidden="1"/>
    <cellStyle name="Hyperlink" xfId="9562" builtinId="8" hidden="1"/>
    <cellStyle name="Hyperlink" xfId="9564" builtinId="8" hidden="1"/>
    <cellStyle name="Hyperlink" xfId="9566" builtinId="8" hidden="1"/>
    <cellStyle name="Hyperlink" xfId="9568" builtinId="8" hidden="1"/>
    <cellStyle name="Hyperlink" xfId="9570" builtinId="8" hidden="1"/>
    <cellStyle name="Hyperlink" xfId="9572" builtinId="8" hidden="1"/>
    <cellStyle name="Hyperlink" xfId="9574" builtinId="8" hidden="1"/>
    <cellStyle name="Hyperlink" xfId="9576" builtinId="8" hidden="1"/>
    <cellStyle name="Hyperlink" xfId="9578" builtinId="8" hidden="1"/>
    <cellStyle name="Hyperlink" xfId="9580" builtinId="8" hidden="1"/>
    <cellStyle name="Hyperlink" xfId="9582" builtinId="8" hidden="1"/>
    <cellStyle name="Hyperlink" xfId="9584" builtinId="8" hidden="1"/>
    <cellStyle name="Hyperlink" xfId="9586" builtinId="8" hidden="1"/>
    <cellStyle name="Hyperlink" xfId="9588" builtinId="8" hidden="1"/>
    <cellStyle name="Hyperlink" xfId="9590" builtinId="8" hidden="1"/>
    <cellStyle name="Hyperlink" xfId="9592" builtinId="8" hidden="1"/>
    <cellStyle name="Hyperlink" xfId="9594" builtinId="8" hidden="1"/>
    <cellStyle name="Hyperlink" xfId="9596" builtinId="8" hidden="1"/>
    <cellStyle name="Hyperlink" xfId="9598" builtinId="8" hidden="1"/>
    <cellStyle name="Hyperlink" xfId="9600" builtinId="8" hidden="1"/>
    <cellStyle name="Hyperlink" xfId="9602" builtinId="8" hidden="1"/>
    <cellStyle name="Hyperlink" xfId="9604" builtinId="8" hidden="1"/>
    <cellStyle name="Hyperlink" xfId="9606" builtinId="8" hidden="1"/>
    <cellStyle name="Hyperlink" xfId="9608" builtinId="8" hidden="1"/>
    <cellStyle name="Hyperlink" xfId="9610" builtinId="8" hidden="1"/>
    <cellStyle name="Hyperlink" xfId="9612" builtinId="8" hidden="1"/>
    <cellStyle name="Hyperlink" xfId="9614" builtinId="8" hidden="1"/>
    <cellStyle name="Hyperlink" xfId="9616" builtinId="8" hidden="1"/>
    <cellStyle name="Hyperlink" xfId="9618" builtinId="8" hidden="1"/>
    <cellStyle name="Hyperlink" xfId="9620" builtinId="8" hidden="1"/>
    <cellStyle name="Hyperlink" xfId="9622" builtinId="8" hidden="1"/>
    <cellStyle name="Hyperlink" xfId="9624" builtinId="8" hidden="1"/>
    <cellStyle name="Hyperlink" xfId="9626" builtinId="8" hidden="1"/>
    <cellStyle name="Hyperlink" xfId="9628" builtinId="8" hidden="1"/>
    <cellStyle name="Hyperlink" xfId="9630" builtinId="8" hidden="1"/>
    <cellStyle name="Hyperlink" xfId="9632" builtinId="8" hidden="1"/>
    <cellStyle name="Hyperlink" xfId="9634" builtinId="8" hidden="1"/>
    <cellStyle name="Hyperlink" xfId="9636" builtinId="8" hidden="1"/>
    <cellStyle name="Hyperlink" xfId="9638" builtinId="8" hidden="1"/>
    <cellStyle name="Hyperlink" xfId="9640" builtinId="8" hidden="1"/>
    <cellStyle name="Hyperlink" xfId="9642" builtinId="8" hidden="1"/>
    <cellStyle name="Hyperlink" xfId="9644" builtinId="8" hidden="1"/>
    <cellStyle name="Hyperlink" xfId="9646" builtinId="8" hidden="1"/>
    <cellStyle name="Hyperlink" xfId="9648" builtinId="8" hidden="1"/>
    <cellStyle name="Hyperlink" xfId="9650" builtinId="8" hidden="1"/>
    <cellStyle name="Hyperlink" xfId="9652" builtinId="8" hidden="1"/>
    <cellStyle name="Hyperlink" xfId="9654" builtinId="8" hidden="1"/>
    <cellStyle name="Hyperlink" xfId="9656" builtinId="8" hidden="1"/>
    <cellStyle name="Hyperlink" xfId="9658" builtinId="8" hidden="1"/>
    <cellStyle name="Hyperlink" xfId="9660" builtinId="8" hidden="1"/>
    <cellStyle name="Hyperlink" xfId="9662" builtinId="8" hidden="1"/>
    <cellStyle name="Hyperlink" xfId="9664" builtinId="8" hidden="1"/>
    <cellStyle name="Hyperlink" xfId="9666" builtinId="8" hidden="1"/>
    <cellStyle name="Hyperlink" xfId="9668" builtinId="8" hidden="1"/>
    <cellStyle name="Hyperlink" xfId="9670" builtinId="8" hidden="1"/>
    <cellStyle name="Hyperlink" xfId="9672" builtinId="8" hidden="1"/>
    <cellStyle name="Hyperlink" xfId="9674" builtinId="8" hidden="1"/>
    <cellStyle name="Hyperlink" xfId="9676" builtinId="8" hidden="1"/>
    <cellStyle name="Hyperlink" xfId="9678" builtinId="8" hidden="1"/>
    <cellStyle name="Hyperlink" xfId="9680" builtinId="8" hidden="1"/>
    <cellStyle name="Hyperlink" xfId="9682" builtinId="8" hidden="1"/>
    <cellStyle name="Hyperlink" xfId="9684" builtinId="8" hidden="1"/>
    <cellStyle name="Hyperlink" xfId="9686" builtinId="8" hidden="1"/>
    <cellStyle name="Hyperlink" xfId="9688" builtinId="8" hidden="1"/>
    <cellStyle name="Hyperlink" xfId="9690" builtinId="8" hidden="1"/>
    <cellStyle name="Hyperlink" xfId="9692" builtinId="8" hidden="1"/>
    <cellStyle name="Hyperlink" xfId="9694" builtinId="8" hidden="1"/>
    <cellStyle name="Hyperlink" xfId="9696" builtinId="8" hidden="1"/>
    <cellStyle name="Hyperlink" xfId="9698" builtinId="8" hidden="1"/>
    <cellStyle name="Hyperlink" xfId="9700" builtinId="8" hidden="1"/>
    <cellStyle name="Hyperlink" xfId="9702" builtinId="8" hidden="1"/>
    <cellStyle name="Hyperlink" xfId="9704" builtinId="8" hidden="1"/>
    <cellStyle name="Hyperlink" xfId="9706" builtinId="8" hidden="1"/>
    <cellStyle name="Hyperlink" xfId="9708" builtinId="8" hidden="1"/>
    <cellStyle name="Hyperlink" xfId="9710" builtinId="8" hidden="1"/>
    <cellStyle name="Hyperlink" xfId="9712" builtinId="8" hidden="1"/>
    <cellStyle name="Hyperlink" xfId="9714" builtinId="8" hidden="1"/>
    <cellStyle name="Hyperlink" xfId="9716" builtinId="8" hidden="1"/>
    <cellStyle name="Hyperlink" xfId="9718" builtinId="8" hidden="1"/>
    <cellStyle name="Hyperlink" xfId="9720" builtinId="8" hidden="1"/>
    <cellStyle name="Hyperlink" xfId="9722" builtinId="8" hidden="1"/>
    <cellStyle name="Hyperlink" xfId="9724" builtinId="8" hidden="1"/>
    <cellStyle name="Hyperlink" xfId="9726" builtinId="8" hidden="1"/>
    <cellStyle name="Hyperlink" xfId="9728" builtinId="8" hidden="1"/>
    <cellStyle name="Hyperlink" xfId="9730" builtinId="8" hidden="1"/>
    <cellStyle name="Hyperlink" xfId="9732" builtinId="8" hidden="1"/>
    <cellStyle name="Hyperlink" xfId="9734" builtinId="8" hidden="1"/>
    <cellStyle name="Hyperlink" xfId="9736" builtinId="8" hidden="1"/>
    <cellStyle name="Hyperlink" xfId="9738" builtinId="8" hidden="1"/>
    <cellStyle name="Hyperlink" xfId="9740" builtinId="8" hidden="1"/>
    <cellStyle name="Hyperlink" xfId="9742" builtinId="8" hidden="1"/>
    <cellStyle name="Hyperlink" xfId="9744" builtinId="8" hidden="1"/>
    <cellStyle name="Hyperlink" xfId="9746" builtinId="8" hidden="1"/>
    <cellStyle name="Hyperlink" xfId="9748" builtinId="8" hidden="1"/>
    <cellStyle name="Hyperlink" xfId="9750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CC00"/>
      <rgbColor rgb="FF0000FF"/>
      <rgbColor rgb="FFFFFF00"/>
      <rgbColor rgb="FFFF00FF"/>
      <rgbColor rgb="FF00FFFF"/>
      <rgbColor rgb="FF800000"/>
      <rgbColor rgb="FF009900"/>
      <rgbColor rgb="FF330099"/>
      <rgbColor rgb="FF808000"/>
      <rgbColor rgb="FF6600CC"/>
      <rgbColor rgb="FF009933"/>
      <rgbColor rgb="FFCC99CC"/>
      <rgbColor rgb="FFCC66FF"/>
      <rgbColor rgb="FF9999FF"/>
      <rgbColor rgb="FF993366"/>
      <rgbColor rgb="FFFFFFCC"/>
      <rgbColor rgb="FFCCFFFF"/>
      <rgbColor rgb="FF330066"/>
      <rgbColor rgb="FFFF66CC"/>
      <rgbColor rgb="FF0066FF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99"/>
      <rgbColor rgb="FFCC99FF"/>
      <rgbColor rgb="FFFF99FF"/>
      <rgbColor rgb="FF3366FF"/>
      <rgbColor rgb="FF00CC33"/>
      <rgbColor rgb="FF99CC00"/>
      <rgbColor rgb="FFFFCC00"/>
      <rgbColor rgb="FFFF9900"/>
      <rgbColor rgb="FFFF3333"/>
      <rgbColor rgb="FF666699"/>
      <rgbColor rgb="FF70AD47"/>
      <rgbColor rgb="FF003366"/>
      <rgbColor rgb="FF00B050"/>
      <rgbColor rgb="FF111111"/>
      <rgbColor rgb="FF333300"/>
      <rgbColor rgb="FF993300"/>
      <rgbColor rgb="FF993366"/>
      <rgbColor rgb="FF66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Relationship Id="rId3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Tests</a:t>
            </a:r>
            <a:r>
              <a:rPr lang="en-US" baseline="0"/>
              <a:t> for neutrality per piRNA cluster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Tajima's D</c:v>
          </c:tx>
          <c:spPr>
            <a:ln w="47625">
              <a:noFill/>
            </a:ln>
          </c:spPr>
          <c:yVal>
            <c:numRef>
              <c:f>'Diversity&amp;Neutrality'!$M$185:$M$329</c:f>
              <c:numCache>
                <c:formatCode>General</c:formatCode>
                <c:ptCount val="145"/>
                <c:pt idx="0">
                  <c:v>-1.965583</c:v>
                </c:pt>
                <c:pt idx="1">
                  <c:v>-1.53516</c:v>
                </c:pt>
                <c:pt idx="2">
                  <c:v>-2.325267</c:v>
                </c:pt>
                <c:pt idx="3">
                  <c:v>-2.078835</c:v>
                </c:pt>
                <c:pt idx="4">
                  <c:v>-2.323747</c:v>
                </c:pt>
                <c:pt idx="5">
                  <c:v>-2.170713</c:v>
                </c:pt>
                <c:pt idx="6">
                  <c:v>-1.408432</c:v>
                </c:pt>
                <c:pt idx="7">
                  <c:v>-2.197567</c:v>
                </c:pt>
                <c:pt idx="8">
                  <c:v>-2.291606</c:v>
                </c:pt>
                <c:pt idx="9">
                  <c:v>-2.00742</c:v>
                </c:pt>
                <c:pt idx="10">
                  <c:v>-2.459007</c:v>
                </c:pt>
                <c:pt idx="11">
                  <c:v>-2.155251</c:v>
                </c:pt>
                <c:pt idx="12">
                  <c:v>-2.17834</c:v>
                </c:pt>
                <c:pt idx="13">
                  <c:v>-1.784173</c:v>
                </c:pt>
                <c:pt idx="14">
                  <c:v>-1.926788</c:v>
                </c:pt>
                <c:pt idx="15">
                  <c:v>-1.946353</c:v>
                </c:pt>
                <c:pt idx="16">
                  <c:v>-2.277382</c:v>
                </c:pt>
                <c:pt idx="17">
                  <c:v>-2.074721</c:v>
                </c:pt>
                <c:pt idx="18">
                  <c:v>-1.017419</c:v>
                </c:pt>
                <c:pt idx="19">
                  <c:v>10.594261</c:v>
                </c:pt>
                <c:pt idx="20">
                  <c:v>-2.059517</c:v>
                </c:pt>
                <c:pt idx="21">
                  <c:v>-1.976485</c:v>
                </c:pt>
                <c:pt idx="22">
                  <c:v>-2.023977</c:v>
                </c:pt>
                <c:pt idx="23">
                  <c:v>-2.455731</c:v>
                </c:pt>
                <c:pt idx="24">
                  <c:v>-1.474399</c:v>
                </c:pt>
                <c:pt idx="25">
                  <c:v>-2.276719</c:v>
                </c:pt>
                <c:pt idx="26">
                  <c:v>-2.090642</c:v>
                </c:pt>
                <c:pt idx="27">
                  <c:v>-2.080284</c:v>
                </c:pt>
                <c:pt idx="28">
                  <c:v>0.1389102</c:v>
                </c:pt>
                <c:pt idx="29">
                  <c:v>-2.3877655</c:v>
                </c:pt>
                <c:pt idx="30">
                  <c:v>-2.254549</c:v>
                </c:pt>
                <c:pt idx="31">
                  <c:v>-1.882026</c:v>
                </c:pt>
                <c:pt idx="32">
                  <c:v>-1.723899</c:v>
                </c:pt>
                <c:pt idx="33">
                  <c:v>-1.897338</c:v>
                </c:pt>
                <c:pt idx="34">
                  <c:v>-2.500974</c:v>
                </c:pt>
                <c:pt idx="35">
                  <c:v>-2.093443</c:v>
                </c:pt>
                <c:pt idx="36">
                  <c:v>-2.32656</c:v>
                </c:pt>
                <c:pt idx="37">
                  <c:v>-1.788368</c:v>
                </c:pt>
                <c:pt idx="38">
                  <c:v>-2.304457</c:v>
                </c:pt>
                <c:pt idx="39">
                  <c:v>-2.194597</c:v>
                </c:pt>
                <c:pt idx="40">
                  <c:v>-1.975595</c:v>
                </c:pt>
                <c:pt idx="41">
                  <c:v>-1.485368</c:v>
                </c:pt>
                <c:pt idx="42">
                  <c:v>-1.904975</c:v>
                </c:pt>
                <c:pt idx="43">
                  <c:v>-2.360231</c:v>
                </c:pt>
                <c:pt idx="44">
                  <c:v>-2.247955</c:v>
                </c:pt>
                <c:pt idx="45">
                  <c:v>-2.174984</c:v>
                </c:pt>
                <c:pt idx="46">
                  <c:v>-1.816544</c:v>
                </c:pt>
                <c:pt idx="47">
                  <c:v>-2.099147</c:v>
                </c:pt>
                <c:pt idx="48">
                  <c:v>-1.133543</c:v>
                </c:pt>
                <c:pt idx="49">
                  <c:v>-1.020651</c:v>
                </c:pt>
                <c:pt idx="50">
                  <c:v>-2.101826</c:v>
                </c:pt>
                <c:pt idx="51">
                  <c:v>-1.110884</c:v>
                </c:pt>
                <c:pt idx="52">
                  <c:v>-1.942551</c:v>
                </c:pt>
                <c:pt idx="53">
                  <c:v>-2.043888</c:v>
                </c:pt>
                <c:pt idx="54">
                  <c:v>-1.07238</c:v>
                </c:pt>
                <c:pt idx="55">
                  <c:v>-2.426015</c:v>
                </c:pt>
                <c:pt idx="56">
                  <c:v>-2.001325</c:v>
                </c:pt>
                <c:pt idx="57">
                  <c:v>-2.46088</c:v>
                </c:pt>
                <c:pt idx="58">
                  <c:v>-1.871299</c:v>
                </c:pt>
                <c:pt idx="59">
                  <c:v>-2.269521</c:v>
                </c:pt>
                <c:pt idx="60">
                  <c:v>-1.48793</c:v>
                </c:pt>
                <c:pt idx="61">
                  <c:v>-1.5485444</c:v>
                </c:pt>
                <c:pt idx="62">
                  <c:v>-2.2643854</c:v>
                </c:pt>
                <c:pt idx="63">
                  <c:v>-1.5331901</c:v>
                </c:pt>
                <c:pt idx="64">
                  <c:v>-0.6880265</c:v>
                </c:pt>
                <c:pt idx="65">
                  <c:v>-2.099031</c:v>
                </c:pt>
                <c:pt idx="66">
                  <c:v>-1.262101</c:v>
                </c:pt>
                <c:pt idx="67">
                  <c:v>-2.23478</c:v>
                </c:pt>
                <c:pt idx="68">
                  <c:v>1.902134</c:v>
                </c:pt>
                <c:pt idx="69">
                  <c:v>-2.372021</c:v>
                </c:pt>
                <c:pt idx="70">
                  <c:v>-2.580093</c:v>
                </c:pt>
                <c:pt idx="71">
                  <c:v>-2.100191</c:v>
                </c:pt>
                <c:pt idx="72">
                  <c:v>-2.311979</c:v>
                </c:pt>
                <c:pt idx="73">
                  <c:v>-2.716115</c:v>
                </c:pt>
                <c:pt idx="74">
                  <c:v>-1.772373</c:v>
                </c:pt>
                <c:pt idx="75">
                  <c:v>-2.403808</c:v>
                </c:pt>
                <c:pt idx="76">
                  <c:v>-2.096298</c:v>
                </c:pt>
                <c:pt idx="77">
                  <c:v>-1.881607</c:v>
                </c:pt>
                <c:pt idx="78">
                  <c:v>-1.951098</c:v>
                </c:pt>
                <c:pt idx="79">
                  <c:v>-1.838489</c:v>
                </c:pt>
                <c:pt idx="80">
                  <c:v>-2.328845</c:v>
                </c:pt>
                <c:pt idx="81">
                  <c:v>-2.485757</c:v>
                </c:pt>
                <c:pt idx="82">
                  <c:v>-2.299713</c:v>
                </c:pt>
                <c:pt idx="83">
                  <c:v>-1.250794</c:v>
                </c:pt>
                <c:pt idx="84">
                  <c:v>-2.375756</c:v>
                </c:pt>
                <c:pt idx="85">
                  <c:v>-2.263088</c:v>
                </c:pt>
                <c:pt idx="86">
                  <c:v>-1.982301</c:v>
                </c:pt>
                <c:pt idx="87">
                  <c:v>-1.386437</c:v>
                </c:pt>
                <c:pt idx="88">
                  <c:v>-2.540933</c:v>
                </c:pt>
                <c:pt idx="89">
                  <c:v>-1.923392</c:v>
                </c:pt>
                <c:pt idx="90">
                  <c:v>-2.13633</c:v>
                </c:pt>
                <c:pt idx="91">
                  <c:v>-2.082387</c:v>
                </c:pt>
                <c:pt idx="92">
                  <c:v>-2.170173</c:v>
                </c:pt>
                <c:pt idx="93">
                  <c:v>-1.824532</c:v>
                </c:pt>
                <c:pt idx="94">
                  <c:v>-1.654708</c:v>
                </c:pt>
                <c:pt idx="95">
                  <c:v>-2.203851</c:v>
                </c:pt>
                <c:pt idx="96">
                  <c:v>-1.679405</c:v>
                </c:pt>
                <c:pt idx="97">
                  <c:v>-1.791324</c:v>
                </c:pt>
                <c:pt idx="98">
                  <c:v>-2.394132</c:v>
                </c:pt>
                <c:pt idx="99">
                  <c:v>-1.670981</c:v>
                </c:pt>
                <c:pt idx="100">
                  <c:v>-2.02467</c:v>
                </c:pt>
                <c:pt idx="101">
                  <c:v>-2.079614</c:v>
                </c:pt>
                <c:pt idx="102">
                  <c:v>-2.430499</c:v>
                </c:pt>
                <c:pt idx="103">
                  <c:v>-2.128094</c:v>
                </c:pt>
                <c:pt idx="104">
                  <c:v>-2.0543</c:v>
                </c:pt>
                <c:pt idx="105">
                  <c:v>-2.277393</c:v>
                </c:pt>
                <c:pt idx="106">
                  <c:v>1.370795</c:v>
                </c:pt>
                <c:pt idx="107">
                  <c:v>-1.644584</c:v>
                </c:pt>
                <c:pt idx="108">
                  <c:v>-1.59891</c:v>
                </c:pt>
                <c:pt idx="109">
                  <c:v>-1.579811</c:v>
                </c:pt>
                <c:pt idx="110">
                  <c:v>-1.018676</c:v>
                </c:pt>
                <c:pt idx="111">
                  <c:v>-1.340315</c:v>
                </c:pt>
                <c:pt idx="112">
                  <c:v>-1.150797</c:v>
                </c:pt>
                <c:pt idx="113">
                  <c:v>-1.496599</c:v>
                </c:pt>
                <c:pt idx="114">
                  <c:v>-2.305736</c:v>
                </c:pt>
                <c:pt idx="115">
                  <c:v>-1.145266</c:v>
                </c:pt>
                <c:pt idx="116">
                  <c:v>-1.853767</c:v>
                </c:pt>
                <c:pt idx="117">
                  <c:v>-2.401023</c:v>
                </c:pt>
                <c:pt idx="118">
                  <c:v>0.17171137</c:v>
                </c:pt>
                <c:pt idx="119">
                  <c:v>-0.84539468</c:v>
                </c:pt>
                <c:pt idx="120">
                  <c:v>-1.92120321</c:v>
                </c:pt>
                <c:pt idx="121">
                  <c:v>-0.3728986</c:v>
                </c:pt>
                <c:pt idx="122">
                  <c:v>-0.63534955</c:v>
                </c:pt>
                <c:pt idx="123">
                  <c:v>-0.58743605</c:v>
                </c:pt>
                <c:pt idx="124">
                  <c:v>-0.07989761</c:v>
                </c:pt>
                <c:pt idx="125">
                  <c:v>-0.8057054</c:v>
                </c:pt>
                <c:pt idx="126">
                  <c:v>-1.26762918</c:v>
                </c:pt>
                <c:pt idx="127">
                  <c:v>-0.31186256</c:v>
                </c:pt>
                <c:pt idx="128">
                  <c:v>-2.138492</c:v>
                </c:pt>
                <c:pt idx="129">
                  <c:v>-1.879977</c:v>
                </c:pt>
                <c:pt idx="130">
                  <c:v>-2.032984</c:v>
                </c:pt>
                <c:pt idx="131">
                  <c:v>-2.044562</c:v>
                </c:pt>
                <c:pt idx="132">
                  <c:v>-1.947804</c:v>
                </c:pt>
                <c:pt idx="133">
                  <c:v>-2.006437</c:v>
                </c:pt>
                <c:pt idx="134">
                  <c:v>-1.95333</c:v>
                </c:pt>
                <c:pt idx="135">
                  <c:v>-1.259893</c:v>
                </c:pt>
                <c:pt idx="136">
                  <c:v>-2.024963</c:v>
                </c:pt>
                <c:pt idx="137">
                  <c:v>-1.862973</c:v>
                </c:pt>
                <c:pt idx="138">
                  <c:v>-2.315056</c:v>
                </c:pt>
                <c:pt idx="139">
                  <c:v>-2.1590871</c:v>
                </c:pt>
                <c:pt idx="140">
                  <c:v>-0.8232032</c:v>
                </c:pt>
                <c:pt idx="141">
                  <c:v>-2.2558811</c:v>
                </c:pt>
                <c:pt idx="142">
                  <c:v>-1.984496</c:v>
                </c:pt>
                <c:pt idx="143">
                  <c:v>-1.1406856</c:v>
                </c:pt>
                <c:pt idx="144">
                  <c:v>-1.8955506</c:v>
                </c:pt>
              </c:numCache>
            </c:numRef>
          </c:yVal>
          <c:smooth val="0"/>
        </c:ser>
        <c:ser>
          <c:idx val="1"/>
          <c:order val="1"/>
          <c:tx>
            <c:v>Fu&amp;Li's D</c:v>
          </c:tx>
          <c:spPr>
            <a:ln w="47625">
              <a:noFill/>
            </a:ln>
          </c:spPr>
          <c:yVal>
            <c:numRef>
              <c:f>'Diversity&amp;Neutrality'!$N$185:$N$329</c:f>
              <c:numCache>
                <c:formatCode>General</c:formatCode>
                <c:ptCount val="145"/>
                <c:pt idx="0">
                  <c:v>-3.888085</c:v>
                </c:pt>
                <c:pt idx="1">
                  <c:v>-2.162955</c:v>
                </c:pt>
                <c:pt idx="2">
                  <c:v>-6.322157</c:v>
                </c:pt>
                <c:pt idx="3">
                  <c:v>-2.767778</c:v>
                </c:pt>
                <c:pt idx="4">
                  <c:v>-6.066425</c:v>
                </c:pt>
                <c:pt idx="5">
                  <c:v>-7.57193</c:v>
                </c:pt>
                <c:pt idx="6">
                  <c:v>-2.35063</c:v>
                </c:pt>
                <c:pt idx="7">
                  <c:v>-4.151848</c:v>
                </c:pt>
                <c:pt idx="8">
                  <c:v>-4.192633</c:v>
                </c:pt>
                <c:pt idx="9">
                  <c:v>-8.701244000000001</c:v>
                </c:pt>
                <c:pt idx="10">
                  <c:v>-0.01609973</c:v>
                </c:pt>
                <c:pt idx="11">
                  <c:v>-9.14358496</c:v>
                </c:pt>
                <c:pt idx="12">
                  <c:v>-12.99700918</c:v>
                </c:pt>
                <c:pt idx="13">
                  <c:v>-2.87537384</c:v>
                </c:pt>
                <c:pt idx="14">
                  <c:v>-0.64903265</c:v>
                </c:pt>
                <c:pt idx="15">
                  <c:v>-1.2750134</c:v>
                </c:pt>
                <c:pt idx="16">
                  <c:v>-3.43233175</c:v>
                </c:pt>
                <c:pt idx="17">
                  <c:v>-3.78372</c:v>
                </c:pt>
                <c:pt idx="18">
                  <c:v>-4.4459156</c:v>
                </c:pt>
                <c:pt idx="19">
                  <c:v>0.4994901</c:v>
                </c:pt>
                <c:pt idx="20">
                  <c:v>-4.266714</c:v>
                </c:pt>
                <c:pt idx="21">
                  <c:v>-5.365116</c:v>
                </c:pt>
                <c:pt idx="22" formatCode="0.000000">
                  <c:v>-3.374653</c:v>
                </c:pt>
                <c:pt idx="23" formatCode="0.000000">
                  <c:v>-3.231309</c:v>
                </c:pt>
                <c:pt idx="24" formatCode="0.000000">
                  <c:v>-4.229005</c:v>
                </c:pt>
                <c:pt idx="25" formatCode="0.000000">
                  <c:v>-7.886668</c:v>
                </c:pt>
                <c:pt idx="26" formatCode="0.000000">
                  <c:v>-5.948038</c:v>
                </c:pt>
                <c:pt idx="27">
                  <c:v>-7.215254</c:v>
                </c:pt>
                <c:pt idx="28">
                  <c:v>-6.498257</c:v>
                </c:pt>
                <c:pt idx="29">
                  <c:v>-4.895856</c:v>
                </c:pt>
                <c:pt idx="30">
                  <c:v>-5.680868</c:v>
                </c:pt>
                <c:pt idx="31">
                  <c:v>-6.776787</c:v>
                </c:pt>
                <c:pt idx="32" formatCode="0.000000">
                  <c:v>-5.645918</c:v>
                </c:pt>
                <c:pt idx="33" formatCode="0.000000">
                  <c:v>-8.550292</c:v>
                </c:pt>
                <c:pt idx="34" formatCode="0.000000">
                  <c:v>-10.128054</c:v>
                </c:pt>
                <c:pt idx="35" formatCode="0.000000">
                  <c:v>-7.079161</c:v>
                </c:pt>
                <c:pt idx="36" formatCode="0.000000">
                  <c:v>-11.905378</c:v>
                </c:pt>
                <c:pt idx="37" formatCode="0.000000">
                  <c:v>-9.920465</c:v>
                </c:pt>
                <c:pt idx="38" formatCode="0.000000">
                  <c:v>-7.708729</c:v>
                </c:pt>
                <c:pt idx="39" formatCode="0.000000">
                  <c:v>-4.169282</c:v>
                </c:pt>
                <c:pt idx="40">
                  <c:v>-6.808594</c:v>
                </c:pt>
                <c:pt idx="41">
                  <c:v>-6.035368</c:v>
                </c:pt>
                <c:pt idx="42">
                  <c:v>-8.759263000000001</c:v>
                </c:pt>
                <c:pt idx="43">
                  <c:v>-4.865083</c:v>
                </c:pt>
                <c:pt idx="44">
                  <c:v>-5.775555</c:v>
                </c:pt>
                <c:pt idx="45">
                  <c:v>-2.681087</c:v>
                </c:pt>
                <c:pt idx="46">
                  <c:v>-8.304028000000001</c:v>
                </c:pt>
                <c:pt idx="47">
                  <c:v>-3.408337</c:v>
                </c:pt>
                <c:pt idx="48">
                  <c:v>-3.464386</c:v>
                </c:pt>
                <c:pt idx="49" formatCode="0.000000">
                  <c:v>-2.0964867</c:v>
                </c:pt>
                <c:pt idx="50" formatCode="0.000000">
                  <c:v>-5.8750993</c:v>
                </c:pt>
                <c:pt idx="51" formatCode="0.000000">
                  <c:v>-2.7677783</c:v>
                </c:pt>
                <c:pt idx="52" formatCode="0.000000">
                  <c:v>-9.2648035</c:v>
                </c:pt>
                <c:pt idx="53" formatCode="0.000000">
                  <c:v>-4.4565045</c:v>
                </c:pt>
                <c:pt idx="54" formatCode="0.000000">
                  <c:v>0.8851624</c:v>
                </c:pt>
                <c:pt idx="55" formatCode="0.000000">
                  <c:v>-10.2425893</c:v>
                </c:pt>
                <c:pt idx="56" formatCode="0.000000">
                  <c:v>1.3857403</c:v>
                </c:pt>
                <c:pt idx="57">
                  <c:v>-3.7666727</c:v>
                </c:pt>
                <c:pt idx="58">
                  <c:v>-6.2211584</c:v>
                </c:pt>
                <c:pt idx="59">
                  <c:v>-4.4329104</c:v>
                </c:pt>
                <c:pt idx="60" formatCode="0.000000">
                  <c:v>-7.551799</c:v>
                </c:pt>
                <c:pt idx="61" formatCode="0.000000">
                  <c:v>-3.473766</c:v>
                </c:pt>
                <c:pt idx="62" formatCode="0.000000">
                  <c:v>-7.28021</c:v>
                </c:pt>
                <c:pt idx="63" formatCode="0.000000">
                  <c:v>-3.351775</c:v>
                </c:pt>
                <c:pt idx="64" formatCode="0.000000">
                  <c:v>-7.998044</c:v>
                </c:pt>
                <c:pt idx="65">
                  <c:v>-10.07854757</c:v>
                </c:pt>
                <c:pt idx="66">
                  <c:v>-6.16241638</c:v>
                </c:pt>
                <c:pt idx="67">
                  <c:v>-5.73043439</c:v>
                </c:pt>
                <c:pt idx="68">
                  <c:v>0.78644445</c:v>
                </c:pt>
                <c:pt idx="69">
                  <c:v>-8.54250722</c:v>
                </c:pt>
                <c:pt idx="70">
                  <c:v>0.01653572</c:v>
                </c:pt>
                <c:pt idx="71">
                  <c:v>-10.07372542</c:v>
                </c:pt>
                <c:pt idx="72">
                  <c:v>-9.07646907</c:v>
                </c:pt>
                <c:pt idx="73">
                  <c:v>4.08554093</c:v>
                </c:pt>
                <c:pt idx="74">
                  <c:v>-2.62676655</c:v>
                </c:pt>
                <c:pt idx="75">
                  <c:v>-0.79448223</c:v>
                </c:pt>
                <c:pt idx="76">
                  <c:v>-5.99538506</c:v>
                </c:pt>
                <c:pt idx="77">
                  <c:v>-11.31163287</c:v>
                </c:pt>
                <c:pt idx="78">
                  <c:v>-5.98893892</c:v>
                </c:pt>
                <c:pt idx="79">
                  <c:v>-2.40683592</c:v>
                </c:pt>
                <c:pt idx="80">
                  <c:v>-0.92136256</c:v>
                </c:pt>
                <c:pt idx="81">
                  <c:v>-6.408509</c:v>
                </c:pt>
                <c:pt idx="82">
                  <c:v>-3.56232</c:v>
                </c:pt>
                <c:pt idx="83">
                  <c:v>-4.809686</c:v>
                </c:pt>
                <c:pt idx="84">
                  <c:v>-7.739408</c:v>
                </c:pt>
                <c:pt idx="85">
                  <c:v>-5.816046</c:v>
                </c:pt>
                <c:pt idx="86">
                  <c:v>-7.47088</c:v>
                </c:pt>
                <c:pt idx="87">
                  <c:v>-8.597795</c:v>
                </c:pt>
                <c:pt idx="88">
                  <c:v>-4.766158</c:v>
                </c:pt>
                <c:pt idx="89">
                  <c:v>-5.96461</c:v>
                </c:pt>
                <c:pt idx="90">
                  <c:v>-12.325874</c:v>
                </c:pt>
                <c:pt idx="91">
                  <c:v>-5.192406</c:v>
                </c:pt>
                <c:pt idx="92">
                  <c:v>-6.963968</c:v>
                </c:pt>
                <c:pt idx="93">
                  <c:v>-8.630409</c:v>
                </c:pt>
                <c:pt idx="94">
                  <c:v>-2.055817</c:v>
                </c:pt>
                <c:pt idx="95">
                  <c:v>-8.304402</c:v>
                </c:pt>
                <c:pt idx="96">
                  <c:v>-5.577049</c:v>
                </c:pt>
                <c:pt idx="97">
                  <c:v>-7.392607</c:v>
                </c:pt>
                <c:pt idx="98">
                  <c:v>-9.02633</c:v>
                </c:pt>
                <c:pt idx="99">
                  <c:v>-3.033775</c:v>
                </c:pt>
                <c:pt idx="100">
                  <c:v>-9.801360000000001</c:v>
                </c:pt>
                <c:pt idx="101">
                  <c:v>-7.800741</c:v>
                </c:pt>
                <c:pt idx="102">
                  <c:v>-1.697411</c:v>
                </c:pt>
                <c:pt idx="103">
                  <c:v>-8.578314000000001</c:v>
                </c:pt>
                <c:pt idx="104">
                  <c:v>-3.704637</c:v>
                </c:pt>
                <c:pt idx="105">
                  <c:v>-7.942827</c:v>
                </c:pt>
                <c:pt idx="106">
                  <c:v>0.9006048</c:v>
                </c:pt>
                <c:pt idx="107">
                  <c:v>-3.7059998</c:v>
                </c:pt>
                <c:pt idx="108">
                  <c:v>-0.7858771</c:v>
                </c:pt>
                <c:pt idx="109">
                  <c:v>-2.1485797</c:v>
                </c:pt>
                <c:pt idx="110">
                  <c:v>-1.273354</c:v>
                </c:pt>
                <c:pt idx="111">
                  <c:v>-2.128719</c:v>
                </c:pt>
                <c:pt idx="112">
                  <c:v>-1.1462892</c:v>
                </c:pt>
                <c:pt idx="113">
                  <c:v>-1.718948</c:v>
                </c:pt>
                <c:pt idx="114">
                  <c:v>-3.953756</c:v>
                </c:pt>
                <c:pt idx="115">
                  <c:v>-1.220578</c:v>
                </c:pt>
                <c:pt idx="116">
                  <c:v>-1.348999</c:v>
                </c:pt>
                <c:pt idx="117">
                  <c:v>-10.203036</c:v>
                </c:pt>
                <c:pt idx="118" formatCode="0.000000">
                  <c:v>-0.94034409</c:v>
                </c:pt>
                <c:pt idx="119" formatCode="0.000000">
                  <c:v>-2.44607243</c:v>
                </c:pt>
                <c:pt idx="120" formatCode="0.000000">
                  <c:v>-4.25552581</c:v>
                </c:pt>
                <c:pt idx="121" formatCode="0.000000">
                  <c:v>0.4897983</c:v>
                </c:pt>
                <c:pt idx="122" formatCode="0.000000">
                  <c:v>-1.80647486</c:v>
                </c:pt>
                <c:pt idx="123" formatCode="0.000000">
                  <c:v>-1.18006649</c:v>
                </c:pt>
                <c:pt idx="124" formatCode="0.000000">
                  <c:v>-1.82394233</c:v>
                </c:pt>
                <c:pt idx="125" formatCode="0.000000">
                  <c:v>0.40881864</c:v>
                </c:pt>
                <c:pt idx="126" formatCode="0.000000">
                  <c:v>0.05974016</c:v>
                </c:pt>
                <c:pt idx="127" formatCode="0.000000">
                  <c:v>-2.46079001</c:v>
                </c:pt>
                <c:pt idx="128">
                  <c:v>-9.786031</c:v>
                </c:pt>
                <c:pt idx="129" formatCode="0.000000">
                  <c:v>-6.173911</c:v>
                </c:pt>
                <c:pt idx="130" formatCode="0.000000">
                  <c:v>-9.002394</c:v>
                </c:pt>
                <c:pt idx="131" formatCode="0.000000">
                  <c:v>-5.917344</c:v>
                </c:pt>
                <c:pt idx="132" formatCode="0.000000">
                  <c:v>-8.843719</c:v>
                </c:pt>
                <c:pt idx="133" formatCode="0.000000">
                  <c:v>-6.342504</c:v>
                </c:pt>
                <c:pt idx="134">
                  <c:v>-4.92626</c:v>
                </c:pt>
                <c:pt idx="135">
                  <c:v>-4.55876</c:v>
                </c:pt>
                <c:pt idx="136">
                  <c:v>-4.858732</c:v>
                </c:pt>
                <c:pt idx="137">
                  <c:v>-10.420188</c:v>
                </c:pt>
                <c:pt idx="138">
                  <c:v>-9.241235</c:v>
                </c:pt>
                <c:pt idx="139">
                  <c:v>-7.4881754</c:v>
                </c:pt>
                <c:pt idx="140">
                  <c:v>0.9015415</c:v>
                </c:pt>
                <c:pt idx="141">
                  <c:v>0.1086263</c:v>
                </c:pt>
                <c:pt idx="142">
                  <c:v>-3.9812622</c:v>
                </c:pt>
                <c:pt idx="143">
                  <c:v>0.6108735</c:v>
                </c:pt>
                <c:pt idx="144">
                  <c:v>-8.517314900000001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123704"/>
        <c:axId val="-2117527736"/>
      </c:scatterChart>
      <c:valAx>
        <c:axId val="-2117123704"/>
        <c:scaling>
          <c:orientation val="minMax"/>
          <c:max val="145.0"/>
          <c:min val="0.0"/>
        </c:scaling>
        <c:delete val="0"/>
        <c:axPos val="b"/>
        <c:numFmt formatCode="General" sourceLinked="1"/>
        <c:majorTickMark val="out"/>
        <c:minorTickMark val="none"/>
        <c:tickLblPos val="nextTo"/>
        <c:crossAx val="-2117527736"/>
        <c:crosses val="autoZero"/>
        <c:crossBetween val="midCat"/>
        <c:majorUnit val="5.0"/>
        <c:minorUnit val="1.0"/>
      </c:valAx>
      <c:valAx>
        <c:axId val="-2117527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7123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Diversity</a:t>
            </a:r>
            <a:r>
              <a:rPr lang="en-US" baseline="0"/>
              <a:t> and Divergence of the piRNA clusters per chromosome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Divergence, D</c:v>
          </c:tx>
          <c:yVal>
            <c:numRef>
              <c:f>'Diversity&amp;Neutrality'!$E$4:$E$25</c:f>
              <c:numCache>
                <c:formatCode>General</c:formatCode>
                <c:ptCount val="22"/>
                <c:pt idx="0">
                  <c:v>0.01537675</c:v>
                </c:pt>
                <c:pt idx="1">
                  <c:v>0.002778024</c:v>
                </c:pt>
                <c:pt idx="2">
                  <c:v>0.01570242</c:v>
                </c:pt>
                <c:pt idx="3">
                  <c:v>0.01540089</c:v>
                </c:pt>
                <c:pt idx="4">
                  <c:v>0.01343837</c:v>
                </c:pt>
                <c:pt idx="5">
                  <c:v>0.01145091</c:v>
                </c:pt>
                <c:pt idx="6">
                  <c:v>0.01551068</c:v>
                </c:pt>
                <c:pt idx="7">
                  <c:v>0.006860611</c:v>
                </c:pt>
                <c:pt idx="8">
                  <c:v>0.02253398</c:v>
                </c:pt>
                <c:pt idx="9">
                  <c:v>0.01180105</c:v>
                </c:pt>
                <c:pt idx="10">
                  <c:v>0.009265337</c:v>
                </c:pt>
                <c:pt idx="11">
                  <c:v>0.009596371</c:v>
                </c:pt>
                <c:pt idx="12">
                  <c:v>0.01133419</c:v>
                </c:pt>
                <c:pt idx="13">
                  <c:v>0.01688181</c:v>
                </c:pt>
                <c:pt idx="14">
                  <c:v>0.0136282</c:v>
                </c:pt>
                <c:pt idx="15">
                  <c:v>0.0134428</c:v>
                </c:pt>
                <c:pt idx="16">
                  <c:v>0.01842206</c:v>
                </c:pt>
                <c:pt idx="17">
                  <c:v>0.01308323</c:v>
                </c:pt>
                <c:pt idx="18">
                  <c:v>0.01086979</c:v>
                </c:pt>
                <c:pt idx="19">
                  <c:v>0.009623299</c:v>
                </c:pt>
                <c:pt idx="20">
                  <c:v>0.01333201</c:v>
                </c:pt>
                <c:pt idx="21" formatCode="0.000000">
                  <c:v>0.01788003</c:v>
                </c:pt>
              </c:numCache>
            </c:numRef>
          </c:yVal>
          <c:smooth val="1"/>
        </c:ser>
        <c:ser>
          <c:idx val="1"/>
          <c:order val="1"/>
          <c:tx>
            <c:v>Diversity, pi</c:v>
          </c:tx>
          <c:yVal>
            <c:numRef>
              <c:f>'Diversity&amp;Neutrality'!$F$4:$F$25</c:f>
              <c:numCache>
                <c:formatCode>General</c:formatCode>
                <c:ptCount val="22"/>
                <c:pt idx="0">
                  <c:v>0.000902982366393837</c:v>
                </c:pt>
                <c:pt idx="1">
                  <c:v>7.88711107668768E-5</c:v>
                </c:pt>
                <c:pt idx="2">
                  <c:v>0.00105499732154815</c:v>
                </c:pt>
                <c:pt idx="3">
                  <c:v>0.00151538087202229</c:v>
                </c:pt>
                <c:pt idx="4">
                  <c:v>0.00261006851582153</c:v>
                </c:pt>
                <c:pt idx="5">
                  <c:v>0.00119995585191998</c:v>
                </c:pt>
                <c:pt idx="6">
                  <c:v>0.00119</c:v>
                </c:pt>
                <c:pt idx="7">
                  <c:v>0.00192108846229962</c:v>
                </c:pt>
                <c:pt idx="8">
                  <c:v>0.00069426396036685</c:v>
                </c:pt>
                <c:pt idx="9">
                  <c:v>0.000708983550892037</c:v>
                </c:pt>
                <c:pt idx="10">
                  <c:v>0.000920184390884252</c:v>
                </c:pt>
                <c:pt idx="11">
                  <c:v>0.00131018945562405</c:v>
                </c:pt>
                <c:pt idx="12">
                  <c:v>0.00126225336051695</c:v>
                </c:pt>
                <c:pt idx="13">
                  <c:v>0.000766521402951094</c:v>
                </c:pt>
                <c:pt idx="14">
                  <c:v>0.00129077019748653</c:v>
                </c:pt>
                <c:pt idx="15">
                  <c:v>0.000507352703450036</c:v>
                </c:pt>
                <c:pt idx="16">
                  <c:v>0.00128167280735188</c:v>
                </c:pt>
                <c:pt idx="17">
                  <c:v>0.00114372054414352</c:v>
                </c:pt>
                <c:pt idx="18">
                  <c:v>0.00124945588814902</c:v>
                </c:pt>
                <c:pt idx="19">
                  <c:v>0.00149013042101931</c:v>
                </c:pt>
                <c:pt idx="20">
                  <c:v>0.000801857029151328</c:v>
                </c:pt>
                <c:pt idx="21">
                  <c:v>0.00107417892231647</c:v>
                </c:pt>
              </c:numCache>
            </c:numRef>
          </c:yVal>
          <c:smooth val="1"/>
        </c:ser>
        <c:ser>
          <c:idx val="3"/>
          <c:order val="2"/>
          <c:tx>
            <c:v>Theta (Watterson)</c:v>
          </c:tx>
          <c:yVal>
            <c:numRef>
              <c:f>'Diversity&amp;Neutrality'!$G$4:$G$25</c:f>
              <c:numCache>
                <c:formatCode>General</c:formatCode>
                <c:ptCount val="22"/>
                <c:pt idx="0">
                  <c:v>0.00466715816080886</c:v>
                </c:pt>
                <c:pt idx="1">
                  <c:v>0.00051852850892445</c:v>
                </c:pt>
                <c:pt idx="2">
                  <c:v>0.0052375552430695</c:v>
                </c:pt>
                <c:pt idx="3">
                  <c:v>0.00562433970409324</c:v>
                </c:pt>
                <c:pt idx="4">
                  <c:v>0.00556793989143387</c:v>
                </c:pt>
                <c:pt idx="5">
                  <c:v>0.00460170613934238</c:v>
                </c:pt>
                <c:pt idx="6">
                  <c:v>0.00522561506194518</c:v>
                </c:pt>
                <c:pt idx="7">
                  <c:v>0.00550085229896431</c:v>
                </c:pt>
                <c:pt idx="8">
                  <c:v>0.0046637366933494</c:v>
                </c:pt>
                <c:pt idx="9">
                  <c:v>0.00413734309332294</c:v>
                </c:pt>
                <c:pt idx="10">
                  <c:v>0.00409340741532215</c:v>
                </c:pt>
                <c:pt idx="11">
                  <c:v>0.00435347068744911</c:v>
                </c:pt>
                <c:pt idx="12">
                  <c:v>0.0121980718062131</c:v>
                </c:pt>
                <c:pt idx="13">
                  <c:v>0.00449179750424193</c:v>
                </c:pt>
                <c:pt idx="14">
                  <c:v>0.0052914460584299</c:v>
                </c:pt>
                <c:pt idx="15">
                  <c:v>0.00380271451057132</c:v>
                </c:pt>
                <c:pt idx="16">
                  <c:v>0.00629058992927624</c:v>
                </c:pt>
                <c:pt idx="17">
                  <c:v>0.00492863195975915</c:v>
                </c:pt>
                <c:pt idx="18">
                  <c:v>0.00458732756653598</c:v>
                </c:pt>
                <c:pt idx="19">
                  <c:v>0.00434310921177588</c:v>
                </c:pt>
                <c:pt idx="20">
                  <c:v>0.00492803104168739</c:v>
                </c:pt>
                <c:pt idx="21">
                  <c:v>0.00481719960944651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119688"/>
        <c:axId val="-2117122728"/>
      </c:scatterChart>
      <c:valAx>
        <c:axId val="-2117119688"/>
        <c:scaling>
          <c:orientation val="minMax"/>
          <c:max val="22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-2117122728"/>
        <c:crosses val="autoZero"/>
        <c:crossBetween val="midCat"/>
        <c:majorUnit val="1.0"/>
        <c:minorUnit val="1.0"/>
      </c:valAx>
      <c:valAx>
        <c:axId val="-2117122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7119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Diversity and Divergence of the intergenic regions per chromosome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Divergence, D</c:v>
          </c:tx>
          <c:yVal>
            <c:numRef>
              <c:f>'Diversity&amp;Neutrality'!$N$4:$N$25</c:f>
              <c:numCache>
                <c:formatCode>General</c:formatCode>
                <c:ptCount val="22"/>
                <c:pt idx="0">
                  <c:v>0.02837026</c:v>
                </c:pt>
                <c:pt idx="1">
                  <c:v>0.01864675</c:v>
                </c:pt>
                <c:pt idx="2">
                  <c:v>0.01336848</c:v>
                </c:pt>
                <c:pt idx="3">
                  <c:v>0.0101715015508119</c:v>
                </c:pt>
                <c:pt idx="4">
                  <c:v>0.01335548</c:v>
                </c:pt>
                <c:pt idx="5">
                  <c:v>0.0124383187854465</c:v>
                </c:pt>
                <c:pt idx="6">
                  <c:v>0.01644835</c:v>
                </c:pt>
                <c:pt idx="7">
                  <c:v>0.05634442</c:v>
                </c:pt>
                <c:pt idx="8">
                  <c:v>0.01837553</c:v>
                </c:pt>
                <c:pt idx="9">
                  <c:v>0.01268259</c:v>
                </c:pt>
                <c:pt idx="10">
                  <c:v>0.02100519</c:v>
                </c:pt>
                <c:pt idx="11">
                  <c:v>0.009964587</c:v>
                </c:pt>
                <c:pt idx="13">
                  <c:v>0.01324358</c:v>
                </c:pt>
                <c:pt idx="14">
                  <c:v>0.0165575</c:v>
                </c:pt>
                <c:pt idx="15">
                  <c:v>0.01206879</c:v>
                </c:pt>
                <c:pt idx="17">
                  <c:v>0.0230632</c:v>
                </c:pt>
                <c:pt idx="19">
                  <c:v>0.01545978</c:v>
                </c:pt>
                <c:pt idx="20">
                  <c:v>0.01685744</c:v>
                </c:pt>
                <c:pt idx="21">
                  <c:v>0.01139705</c:v>
                </c:pt>
              </c:numCache>
            </c:numRef>
          </c:yVal>
          <c:smooth val="1"/>
        </c:ser>
        <c:ser>
          <c:idx val="1"/>
          <c:order val="1"/>
          <c:tx>
            <c:v>Diversity, pi</c:v>
          </c:tx>
          <c:yVal>
            <c:numRef>
              <c:f>'Diversity&amp;Neutrality'!$O$4:$O$25</c:f>
              <c:numCache>
                <c:formatCode>General</c:formatCode>
                <c:ptCount val="22"/>
                <c:pt idx="0">
                  <c:v>0.00205235038310209</c:v>
                </c:pt>
                <c:pt idx="1">
                  <c:v>0.00121107956230982</c:v>
                </c:pt>
                <c:pt idx="2">
                  <c:v>0.00294927581357975</c:v>
                </c:pt>
                <c:pt idx="3">
                  <c:v>0.00109518324667032</c:v>
                </c:pt>
                <c:pt idx="4">
                  <c:v>0.00146984939759036</c:v>
                </c:pt>
                <c:pt idx="5">
                  <c:v>0.00107544303419293</c:v>
                </c:pt>
                <c:pt idx="6">
                  <c:v>0.00103493952214357</c:v>
                </c:pt>
                <c:pt idx="7">
                  <c:v>0.00452498979267795</c:v>
                </c:pt>
                <c:pt idx="8">
                  <c:v>0.00156206470607526</c:v>
                </c:pt>
                <c:pt idx="9">
                  <c:v>0.00149520424297823</c:v>
                </c:pt>
                <c:pt idx="10">
                  <c:v>0.00136349479043499</c:v>
                </c:pt>
                <c:pt idx="11">
                  <c:v>0.0</c:v>
                </c:pt>
                <c:pt idx="12">
                  <c:v>3.10710694147697E-5</c:v>
                </c:pt>
                <c:pt idx="13">
                  <c:v>0.000973957988788419</c:v>
                </c:pt>
                <c:pt idx="14">
                  <c:v>0.00146178054258248</c:v>
                </c:pt>
                <c:pt idx="15">
                  <c:v>0.000708145269632607</c:v>
                </c:pt>
                <c:pt idx="16">
                  <c:v>3.11609472250672E-5</c:v>
                </c:pt>
                <c:pt idx="17">
                  <c:v>0.00102989828173839</c:v>
                </c:pt>
                <c:pt idx="18">
                  <c:v>5.37001297577855E-5</c:v>
                </c:pt>
                <c:pt idx="19">
                  <c:v>0.00145501677360103</c:v>
                </c:pt>
                <c:pt idx="20">
                  <c:v>0.000914703850156087</c:v>
                </c:pt>
                <c:pt idx="21">
                  <c:v>0.0015823166356076</c:v>
                </c:pt>
              </c:numCache>
            </c:numRef>
          </c:yVal>
          <c:smooth val="1"/>
        </c:ser>
        <c:ser>
          <c:idx val="3"/>
          <c:order val="2"/>
          <c:tx>
            <c:v>Theta (Watterson)</c:v>
          </c:tx>
          <c:yVal>
            <c:numRef>
              <c:f>'Diversity&amp;Neutrality'!$P$4:$P$25</c:f>
              <c:numCache>
                <c:formatCode>General</c:formatCode>
                <c:ptCount val="22"/>
                <c:pt idx="0">
                  <c:v>0.010131262511217</c:v>
                </c:pt>
                <c:pt idx="1">
                  <c:v>0.00656352186331929</c:v>
                </c:pt>
                <c:pt idx="2">
                  <c:v>0.0230122740056247</c:v>
                </c:pt>
                <c:pt idx="3">
                  <c:v>0.00387191091954023</c:v>
                </c:pt>
                <c:pt idx="4">
                  <c:v>0.00490554084469747</c:v>
                </c:pt>
                <c:pt idx="5">
                  <c:v>0.00477323570564305</c:v>
                </c:pt>
                <c:pt idx="6">
                  <c:v>0.00459301521438451</c:v>
                </c:pt>
                <c:pt idx="7">
                  <c:v>0.0215853037245384</c:v>
                </c:pt>
                <c:pt idx="8">
                  <c:v>0.00636852365353573</c:v>
                </c:pt>
                <c:pt idx="9">
                  <c:v>0.00452861285879061</c:v>
                </c:pt>
                <c:pt idx="10">
                  <c:v>0.00760165398472603</c:v>
                </c:pt>
                <c:pt idx="11">
                  <c:v>0.00386140332050712</c:v>
                </c:pt>
                <c:pt idx="12">
                  <c:v>0.00390795514787386</c:v>
                </c:pt>
                <c:pt idx="13">
                  <c:v>0.00697052127408235</c:v>
                </c:pt>
                <c:pt idx="14">
                  <c:v>0.00561516017177706</c:v>
                </c:pt>
                <c:pt idx="15">
                  <c:v>0.00416006528473248</c:v>
                </c:pt>
                <c:pt idx="16">
                  <c:v>0.00391925851725962</c:v>
                </c:pt>
                <c:pt idx="17">
                  <c:v>0.00576657071714906</c:v>
                </c:pt>
                <c:pt idx="18">
                  <c:v>0.00675411764705882</c:v>
                </c:pt>
                <c:pt idx="19">
                  <c:v>0.00523456701149279</c:v>
                </c:pt>
                <c:pt idx="20">
                  <c:v>0.00536821852237253</c:v>
                </c:pt>
                <c:pt idx="21">
                  <c:v>0.00696725447111506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176936"/>
        <c:axId val="-2117183848"/>
      </c:scatterChart>
      <c:valAx>
        <c:axId val="-2117176936"/>
        <c:scaling>
          <c:orientation val="minMax"/>
          <c:max val="22.0"/>
          <c:min val="1.0"/>
        </c:scaling>
        <c:delete val="0"/>
        <c:axPos val="b"/>
        <c:majorTickMark val="out"/>
        <c:minorTickMark val="none"/>
        <c:tickLblPos val="nextTo"/>
        <c:crossAx val="-2117183848"/>
        <c:crosses val="autoZero"/>
        <c:crossBetween val="midCat"/>
        <c:majorUnit val="1.0"/>
        <c:minorUnit val="1.0"/>
      </c:valAx>
      <c:valAx>
        <c:axId val="-2117183848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7176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Divergence D per chromosome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piRNA clusters</c:v>
          </c:tx>
          <c:yVal>
            <c:numRef>
              <c:f>'Diversity&amp;Neutrality'!$E$4:$E$25</c:f>
              <c:numCache>
                <c:formatCode>General</c:formatCode>
                <c:ptCount val="22"/>
                <c:pt idx="0">
                  <c:v>0.01537675</c:v>
                </c:pt>
                <c:pt idx="1">
                  <c:v>0.002778024</c:v>
                </c:pt>
                <c:pt idx="2">
                  <c:v>0.01570242</c:v>
                </c:pt>
                <c:pt idx="3">
                  <c:v>0.01540089</c:v>
                </c:pt>
                <c:pt idx="4">
                  <c:v>0.01343837</c:v>
                </c:pt>
                <c:pt idx="5">
                  <c:v>0.01145091</c:v>
                </c:pt>
                <c:pt idx="6">
                  <c:v>0.01551068</c:v>
                </c:pt>
                <c:pt idx="7">
                  <c:v>0.006860611</c:v>
                </c:pt>
                <c:pt idx="8">
                  <c:v>0.02253398</c:v>
                </c:pt>
                <c:pt idx="9">
                  <c:v>0.01180105</c:v>
                </c:pt>
                <c:pt idx="10">
                  <c:v>0.009265337</c:v>
                </c:pt>
                <c:pt idx="11">
                  <c:v>0.009596371</c:v>
                </c:pt>
                <c:pt idx="12">
                  <c:v>0.01133419</c:v>
                </c:pt>
                <c:pt idx="13">
                  <c:v>0.01688181</c:v>
                </c:pt>
                <c:pt idx="14">
                  <c:v>0.0136282</c:v>
                </c:pt>
                <c:pt idx="15">
                  <c:v>0.0134428</c:v>
                </c:pt>
                <c:pt idx="16">
                  <c:v>0.01842206</c:v>
                </c:pt>
                <c:pt idx="17">
                  <c:v>0.01308323</c:v>
                </c:pt>
                <c:pt idx="18">
                  <c:v>0.01086979</c:v>
                </c:pt>
                <c:pt idx="19">
                  <c:v>0.009623299</c:v>
                </c:pt>
                <c:pt idx="20">
                  <c:v>0.01333201</c:v>
                </c:pt>
                <c:pt idx="21" formatCode="0.000000">
                  <c:v>0.01788003</c:v>
                </c:pt>
              </c:numCache>
            </c:numRef>
          </c:yVal>
          <c:smooth val="1"/>
        </c:ser>
        <c:ser>
          <c:idx val="1"/>
          <c:order val="1"/>
          <c:tx>
            <c:v>Intergenic regions</c:v>
          </c:tx>
          <c:yVal>
            <c:numRef>
              <c:f>'Diversity&amp;Neutrality'!$N$4:$N$25</c:f>
              <c:numCache>
                <c:formatCode>General</c:formatCode>
                <c:ptCount val="22"/>
                <c:pt idx="0">
                  <c:v>0.02837026</c:v>
                </c:pt>
                <c:pt idx="1">
                  <c:v>0.01864675</c:v>
                </c:pt>
                <c:pt idx="2">
                  <c:v>0.01336848</c:v>
                </c:pt>
                <c:pt idx="3">
                  <c:v>0.0101715015508119</c:v>
                </c:pt>
                <c:pt idx="4">
                  <c:v>0.01335548</c:v>
                </c:pt>
                <c:pt idx="5">
                  <c:v>0.0124383187854465</c:v>
                </c:pt>
                <c:pt idx="6">
                  <c:v>0.01644835</c:v>
                </c:pt>
                <c:pt idx="7">
                  <c:v>0.05634442</c:v>
                </c:pt>
                <c:pt idx="8">
                  <c:v>0.01837553</c:v>
                </c:pt>
                <c:pt idx="9">
                  <c:v>0.01268259</c:v>
                </c:pt>
                <c:pt idx="10">
                  <c:v>0.02100519</c:v>
                </c:pt>
                <c:pt idx="11">
                  <c:v>0.009964587</c:v>
                </c:pt>
                <c:pt idx="13">
                  <c:v>0.01324358</c:v>
                </c:pt>
                <c:pt idx="14">
                  <c:v>0.0165575</c:v>
                </c:pt>
                <c:pt idx="15">
                  <c:v>0.01206879</c:v>
                </c:pt>
                <c:pt idx="17">
                  <c:v>0.0230632</c:v>
                </c:pt>
                <c:pt idx="19">
                  <c:v>0.01545978</c:v>
                </c:pt>
                <c:pt idx="20">
                  <c:v>0.01685744</c:v>
                </c:pt>
                <c:pt idx="21">
                  <c:v>0.01139705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9575048"/>
        <c:axId val="2100574840"/>
      </c:scatterChart>
      <c:valAx>
        <c:axId val="-2039575048"/>
        <c:scaling>
          <c:orientation val="minMax"/>
          <c:max val="22.0"/>
          <c:min val="1.0"/>
        </c:scaling>
        <c:delete val="0"/>
        <c:axPos val="b"/>
        <c:majorTickMark val="out"/>
        <c:minorTickMark val="none"/>
        <c:tickLblPos val="nextTo"/>
        <c:crossAx val="2100574840"/>
        <c:crosses val="autoZero"/>
        <c:crossBetween val="midCat"/>
        <c:majorUnit val="1.0"/>
        <c:minorUnit val="1.0"/>
      </c:valAx>
      <c:valAx>
        <c:axId val="2100574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9575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Diversity pi per chromosome</a:t>
            </a:r>
          </a:p>
        </c:rich>
      </c:tx>
      <c:layout>
        <c:manualLayout>
          <c:xMode val="edge"/>
          <c:yMode val="edge"/>
          <c:x val="0.334861411179259"/>
          <c:y val="0.00462962962962963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piRNA clusters</c:v>
          </c:tx>
          <c:yVal>
            <c:numRef>
              <c:f>'Diversity&amp;Neutrality'!$F$4:$F$25</c:f>
              <c:numCache>
                <c:formatCode>General</c:formatCode>
                <c:ptCount val="22"/>
                <c:pt idx="0">
                  <c:v>0.000902982366393837</c:v>
                </c:pt>
                <c:pt idx="1">
                  <c:v>7.88711107668768E-5</c:v>
                </c:pt>
                <c:pt idx="2">
                  <c:v>0.00105499732154815</c:v>
                </c:pt>
                <c:pt idx="3">
                  <c:v>0.00151538087202229</c:v>
                </c:pt>
                <c:pt idx="4">
                  <c:v>0.00261006851582153</c:v>
                </c:pt>
                <c:pt idx="5">
                  <c:v>0.00119995585191998</c:v>
                </c:pt>
                <c:pt idx="6">
                  <c:v>0.00119</c:v>
                </c:pt>
                <c:pt idx="7">
                  <c:v>0.00192108846229962</c:v>
                </c:pt>
                <c:pt idx="8">
                  <c:v>0.00069426396036685</c:v>
                </c:pt>
                <c:pt idx="9">
                  <c:v>0.000708983550892037</c:v>
                </c:pt>
                <c:pt idx="10">
                  <c:v>0.000920184390884252</c:v>
                </c:pt>
                <c:pt idx="11">
                  <c:v>0.00131018945562405</c:v>
                </c:pt>
                <c:pt idx="12">
                  <c:v>0.00126225336051695</c:v>
                </c:pt>
                <c:pt idx="13">
                  <c:v>0.000766521402951094</c:v>
                </c:pt>
                <c:pt idx="14">
                  <c:v>0.00129077019748653</c:v>
                </c:pt>
                <c:pt idx="15">
                  <c:v>0.000507352703450036</c:v>
                </c:pt>
                <c:pt idx="16">
                  <c:v>0.00128167280735188</c:v>
                </c:pt>
                <c:pt idx="17">
                  <c:v>0.00114372054414352</c:v>
                </c:pt>
                <c:pt idx="18">
                  <c:v>0.00124945588814902</c:v>
                </c:pt>
                <c:pt idx="19">
                  <c:v>0.00149013042101931</c:v>
                </c:pt>
                <c:pt idx="20">
                  <c:v>0.000801857029151328</c:v>
                </c:pt>
                <c:pt idx="21">
                  <c:v>0.00107417892231647</c:v>
                </c:pt>
              </c:numCache>
            </c:numRef>
          </c:yVal>
          <c:smooth val="1"/>
        </c:ser>
        <c:ser>
          <c:idx val="1"/>
          <c:order val="1"/>
          <c:tx>
            <c:v>Intergenic regions</c:v>
          </c:tx>
          <c:yVal>
            <c:numRef>
              <c:f>'Diversity&amp;Neutrality'!$O$4:$O$25</c:f>
              <c:numCache>
                <c:formatCode>General</c:formatCode>
                <c:ptCount val="22"/>
                <c:pt idx="0">
                  <c:v>0.00205235038310209</c:v>
                </c:pt>
                <c:pt idx="1">
                  <c:v>0.00121107956230982</c:v>
                </c:pt>
                <c:pt idx="2">
                  <c:v>0.00294927581357975</c:v>
                </c:pt>
                <c:pt idx="3">
                  <c:v>0.00109518324667032</c:v>
                </c:pt>
                <c:pt idx="4">
                  <c:v>0.00146984939759036</c:v>
                </c:pt>
                <c:pt idx="5">
                  <c:v>0.00107544303419293</c:v>
                </c:pt>
                <c:pt idx="6">
                  <c:v>0.00103493952214357</c:v>
                </c:pt>
                <c:pt idx="7">
                  <c:v>0.00452498979267795</c:v>
                </c:pt>
                <c:pt idx="8">
                  <c:v>0.00156206470607526</c:v>
                </c:pt>
                <c:pt idx="9">
                  <c:v>0.00149520424297823</c:v>
                </c:pt>
                <c:pt idx="10">
                  <c:v>0.00136349479043499</c:v>
                </c:pt>
                <c:pt idx="11">
                  <c:v>0.0</c:v>
                </c:pt>
                <c:pt idx="12">
                  <c:v>3.10710694147697E-5</c:v>
                </c:pt>
                <c:pt idx="13">
                  <c:v>0.000973957988788419</c:v>
                </c:pt>
                <c:pt idx="14">
                  <c:v>0.00146178054258248</c:v>
                </c:pt>
                <c:pt idx="15">
                  <c:v>0.000708145269632607</c:v>
                </c:pt>
                <c:pt idx="16">
                  <c:v>3.11609472250672E-5</c:v>
                </c:pt>
                <c:pt idx="17">
                  <c:v>0.00102989828173839</c:v>
                </c:pt>
                <c:pt idx="18">
                  <c:v>5.37001297577855E-5</c:v>
                </c:pt>
                <c:pt idx="19">
                  <c:v>0.00145501677360103</c:v>
                </c:pt>
                <c:pt idx="20">
                  <c:v>0.000914703850156087</c:v>
                </c:pt>
                <c:pt idx="21">
                  <c:v>0.0015823166356076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04520"/>
        <c:axId val="2117971608"/>
      </c:scatterChart>
      <c:valAx>
        <c:axId val="2121704520"/>
        <c:scaling>
          <c:orientation val="minMax"/>
          <c:max val="22.0"/>
          <c:min val="1.0"/>
        </c:scaling>
        <c:delete val="0"/>
        <c:axPos val="b"/>
        <c:majorTickMark val="out"/>
        <c:minorTickMark val="none"/>
        <c:tickLblPos val="nextTo"/>
        <c:crossAx val="2117971608"/>
        <c:crosses val="autoZero"/>
        <c:crossBetween val="midCat"/>
        <c:majorUnit val="1.0"/>
        <c:minorUnit val="1.0"/>
      </c:valAx>
      <c:valAx>
        <c:axId val="2117971608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1704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Heterosigosity</a:t>
            </a:r>
            <a:r>
              <a:rPr lang="en-US" baseline="0"/>
              <a:t>, Theta (Watterson) per chromosome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368644620559409"/>
          <c:y val="0.234259259259259"/>
          <c:w val="0.816172384245147"/>
          <c:h val="0.67154345290172"/>
        </c:manualLayout>
      </c:layout>
      <c:scatterChart>
        <c:scatterStyle val="smoothMarker"/>
        <c:varyColors val="0"/>
        <c:ser>
          <c:idx val="0"/>
          <c:order val="0"/>
          <c:tx>
            <c:v>piRNA clusters</c:v>
          </c:tx>
          <c:yVal>
            <c:numRef>
              <c:f>'Diversity&amp;Neutrality'!$G$4:$G$25</c:f>
              <c:numCache>
                <c:formatCode>General</c:formatCode>
                <c:ptCount val="22"/>
                <c:pt idx="0">
                  <c:v>0.00466715816080886</c:v>
                </c:pt>
                <c:pt idx="1">
                  <c:v>0.00051852850892445</c:v>
                </c:pt>
                <c:pt idx="2">
                  <c:v>0.0052375552430695</c:v>
                </c:pt>
                <c:pt idx="3">
                  <c:v>0.00562433970409324</c:v>
                </c:pt>
                <c:pt idx="4">
                  <c:v>0.00556793989143387</c:v>
                </c:pt>
                <c:pt idx="5">
                  <c:v>0.00460170613934238</c:v>
                </c:pt>
                <c:pt idx="6">
                  <c:v>0.00522561506194518</c:v>
                </c:pt>
                <c:pt idx="7">
                  <c:v>0.00550085229896431</c:v>
                </c:pt>
                <c:pt idx="8">
                  <c:v>0.0046637366933494</c:v>
                </c:pt>
                <c:pt idx="9">
                  <c:v>0.00413734309332294</c:v>
                </c:pt>
                <c:pt idx="10">
                  <c:v>0.00409340741532215</c:v>
                </c:pt>
                <c:pt idx="11">
                  <c:v>0.00435347068744911</c:v>
                </c:pt>
                <c:pt idx="12">
                  <c:v>0.0121980718062131</c:v>
                </c:pt>
                <c:pt idx="13">
                  <c:v>0.00449179750424193</c:v>
                </c:pt>
                <c:pt idx="14">
                  <c:v>0.0052914460584299</c:v>
                </c:pt>
                <c:pt idx="15">
                  <c:v>0.00380271451057132</c:v>
                </c:pt>
                <c:pt idx="16">
                  <c:v>0.00629058992927624</c:v>
                </c:pt>
                <c:pt idx="17">
                  <c:v>0.00492863195975915</c:v>
                </c:pt>
                <c:pt idx="18">
                  <c:v>0.00458732756653598</c:v>
                </c:pt>
                <c:pt idx="19">
                  <c:v>0.00434310921177588</c:v>
                </c:pt>
                <c:pt idx="20">
                  <c:v>0.00492803104168739</c:v>
                </c:pt>
                <c:pt idx="21">
                  <c:v>0.00481719960944651</c:v>
                </c:pt>
              </c:numCache>
            </c:numRef>
          </c:yVal>
          <c:smooth val="1"/>
        </c:ser>
        <c:ser>
          <c:idx val="1"/>
          <c:order val="1"/>
          <c:tx>
            <c:v>Intergenic regions</c:v>
          </c:tx>
          <c:yVal>
            <c:numRef>
              <c:f>'Diversity&amp;Neutrality'!$P$4:$P$25</c:f>
              <c:numCache>
                <c:formatCode>General</c:formatCode>
                <c:ptCount val="22"/>
                <c:pt idx="0">
                  <c:v>0.010131262511217</c:v>
                </c:pt>
                <c:pt idx="1">
                  <c:v>0.00656352186331929</c:v>
                </c:pt>
                <c:pt idx="2">
                  <c:v>0.0230122740056247</c:v>
                </c:pt>
                <c:pt idx="3">
                  <c:v>0.00387191091954023</c:v>
                </c:pt>
                <c:pt idx="4">
                  <c:v>0.00490554084469747</c:v>
                </c:pt>
                <c:pt idx="5">
                  <c:v>0.00477323570564305</c:v>
                </c:pt>
                <c:pt idx="6">
                  <c:v>0.00459301521438451</c:v>
                </c:pt>
                <c:pt idx="7">
                  <c:v>0.0215853037245384</c:v>
                </c:pt>
                <c:pt idx="8">
                  <c:v>0.00636852365353573</c:v>
                </c:pt>
                <c:pt idx="9">
                  <c:v>0.00452861285879061</c:v>
                </c:pt>
                <c:pt idx="10">
                  <c:v>0.00760165398472603</c:v>
                </c:pt>
                <c:pt idx="11">
                  <c:v>0.00386140332050712</c:v>
                </c:pt>
                <c:pt idx="12">
                  <c:v>0.00390795514787386</c:v>
                </c:pt>
                <c:pt idx="13">
                  <c:v>0.00697052127408235</c:v>
                </c:pt>
                <c:pt idx="14">
                  <c:v>0.00561516017177706</c:v>
                </c:pt>
                <c:pt idx="15">
                  <c:v>0.00416006528473248</c:v>
                </c:pt>
                <c:pt idx="16">
                  <c:v>0.00391925851725962</c:v>
                </c:pt>
                <c:pt idx="17">
                  <c:v>0.00576657071714906</c:v>
                </c:pt>
                <c:pt idx="18">
                  <c:v>0.00675411764705882</c:v>
                </c:pt>
                <c:pt idx="19">
                  <c:v>0.00523456701149279</c:v>
                </c:pt>
                <c:pt idx="20">
                  <c:v>0.00536821852237253</c:v>
                </c:pt>
                <c:pt idx="21">
                  <c:v>0.00696725447111506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652360"/>
        <c:axId val="-2040097592"/>
      </c:scatterChart>
      <c:valAx>
        <c:axId val="2121652360"/>
        <c:scaling>
          <c:orientation val="minMax"/>
          <c:max val="22.0"/>
          <c:min val="1.0"/>
        </c:scaling>
        <c:delete val="0"/>
        <c:axPos val="b"/>
        <c:majorTickMark val="out"/>
        <c:minorTickMark val="none"/>
        <c:tickLblPos val="nextTo"/>
        <c:crossAx val="-2040097592"/>
        <c:crosses val="autoZero"/>
        <c:crossBetween val="midCat"/>
        <c:majorUnit val="1.0"/>
      </c:valAx>
      <c:valAx>
        <c:axId val="-2040097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1652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Mutation rate per chromosome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piRNA clusters</c:v>
          </c:tx>
          <c:yVal>
            <c:numRef>
              <c:f>'Diversity&amp;Neutrality'!$H$4:$H$25</c:f>
              <c:numCache>
                <c:formatCode>General</c:formatCode>
                <c:ptCount val="22"/>
                <c:pt idx="0">
                  <c:v>1.16679E-7</c:v>
                </c:pt>
                <c:pt idx="1">
                  <c:v>1.296321E-8</c:v>
                </c:pt>
                <c:pt idx="2">
                  <c:v>1.309389E-7</c:v>
                </c:pt>
                <c:pt idx="3">
                  <c:v>1.184098E-7</c:v>
                </c:pt>
                <c:pt idx="4">
                  <c:v>1.391985E-7</c:v>
                </c:pt>
                <c:pt idx="5">
                  <c:v>1.150427E-7</c:v>
                </c:pt>
                <c:pt idx="6">
                  <c:v>1.306404E-7</c:v>
                </c:pt>
                <c:pt idx="7">
                  <c:v>1.375213E-7</c:v>
                </c:pt>
                <c:pt idx="8">
                  <c:v>1.165934E-7</c:v>
                </c:pt>
                <c:pt idx="9">
                  <c:v>1.034336E-7</c:v>
                </c:pt>
                <c:pt idx="10">
                  <c:v>1.023352E-7</c:v>
                </c:pt>
                <c:pt idx="11">
                  <c:v>1.088368E-7</c:v>
                </c:pt>
                <c:pt idx="12">
                  <c:v>1.178997E-7</c:v>
                </c:pt>
                <c:pt idx="13">
                  <c:v>1.122949E-7</c:v>
                </c:pt>
                <c:pt idx="14">
                  <c:v>1.40379E-7</c:v>
                </c:pt>
                <c:pt idx="15">
                  <c:v>9.506787E-8</c:v>
                </c:pt>
                <c:pt idx="16">
                  <c:v>1.572647E-7</c:v>
                </c:pt>
                <c:pt idx="17">
                  <c:v>1.232158E-7</c:v>
                </c:pt>
                <c:pt idx="18">
                  <c:v>1.146832E-7</c:v>
                </c:pt>
                <c:pt idx="19">
                  <c:v>1.085777E-7</c:v>
                </c:pt>
                <c:pt idx="20">
                  <c:v>1.232008E-7</c:v>
                </c:pt>
                <c:pt idx="21">
                  <c:v>1.2043E-7</c:v>
                </c:pt>
              </c:numCache>
            </c:numRef>
          </c:yVal>
          <c:smooth val="1"/>
        </c:ser>
        <c:ser>
          <c:idx val="1"/>
          <c:order val="1"/>
          <c:tx>
            <c:v>Intergenic regions</c:v>
          </c:tx>
          <c:yVal>
            <c:numRef>
              <c:f>'Diversity&amp;Neutrality'!$Q$4:$Q$25</c:f>
              <c:numCache>
                <c:formatCode>General</c:formatCode>
                <c:ptCount val="22"/>
                <c:pt idx="0">
                  <c:v>2.532816E-7</c:v>
                </c:pt>
                <c:pt idx="1">
                  <c:v>1.64088E-7</c:v>
                </c:pt>
                <c:pt idx="2">
                  <c:v>1.123846E-7</c:v>
                </c:pt>
                <c:pt idx="3" formatCode="0.00E+00">
                  <c:v>9.679776E-8</c:v>
                </c:pt>
                <c:pt idx="4" formatCode="0.00E+00">
                  <c:v>1.281972E-7</c:v>
                </c:pt>
                <c:pt idx="5" formatCode="0.00E+00">
                  <c:v>1.19330892641076E-7</c:v>
                </c:pt>
                <c:pt idx="6" formatCode="0.00E+00">
                  <c:v>1.148254E-7</c:v>
                </c:pt>
                <c:pt idx="7" formatCode="0.00E+00">
                  <c:v>5.396326E-7</c:v>
                </c:pt>
                <c:pt idx="8" formatCode="0.00E+00">
                  <c:v>1.59213E-7</c:v>
                </c:pt>
                <c:pt idx="9" formatCode="0.00E+00">
                  <c:v>1.132153E-7</c:v>
                </c:pt>
                <c:pt idx="10" formatCode="0.00E+00">
                  <c:v>1.900414E-7</c:v>
                </c:pt>
                <c:pt idx="11" formatCode="0.00E+00">
                  <c:v>9.653508E-8</c:v>
                </c:pt>
                <c:pt idx="12" formatCode="0.00E+00">
                  <c:v>9.76989E-8</c:v>
                </c:pt>
                <c:pt idx="13" formatCode="0.00E+00">
                  <c:v>1.110041E-7</c:v>
                </c:pt>
                <c:pt idx="14" formatCode="0.00E+00">
                  <c:v>1.40379E-7</c:v>
                </c:pt>
                <c:pt idx="15">
                  <c:v>1.040016E-7</c:v>
                </c:pt>
                <c:pt idx="16" formatCode="0.00E+00">
                  <c:v>6.009219E-8</c:v>
                </c:pt>
                <c:pt idx="17" formatCode="0.00E+00">
                  <c:v>1.441643E-7</c:v>
                </c:pt>
                <c:pt idx="18" formatCode="0.00E+00">
                  <c:v>1.688529E-7</c:v>
                </c:pt>
                <c:pt idx="19" formatCode="0.00E+00">
                  <c:v>1.308642E-7</c:v>
                </c:pt>
                <c:pt idx="20" formatCode="0.00E+00">
                  <c:v>1.342055E-7</c:v>
                </c:pt>
                <c:pt idx="21" formatCode="0.00E+00">
                  <c:v>1.040412E-7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9674648"/>
        <c:axId val="-2040240568"/>
      </c:scatterChart>
      <c:valAx>
        <c:axId val="-2039674648"/>
        <c:scaling>
          <c:orientation val="minMax"/>
          <c:max val="22.0"/>
          <c:min val="0.0"/>
        </c:scaling>
        <c:delete val="0"/>
        <c:axPos val="b"/>
        <c:majorTickMark val="out"/>
        <c:minorTickMark val="none"/>
        <c:tickLblPos val="nextTo"/>
        <c:crossAx val="-2040240568"/>
        <c:crosses val="autoZero"/>
        <c:crossBetween val="midCat"/>
        <c:majorUnit val="1.0"/>
        <c:minorUnit val="1.0"/>
      </c:valAx>
      <c:valAx>
        <c:axId val="-2040240568"/>
        <c:scaling>
          <c:orientation val="minMax"/>
        </c:scaling>
        <c:delete val="0"/>
        <c:axPos val="l"/>
        <c:majorGridlines/>
        <c:numFmt formatCode="0.00E+00" sourceLinked="0"/>
        <c:majorTickMark val="out"/>
        <c:minorTickMark val="none"/>
        <c:tickLblPos val="nextTo"/>
        <c:crossAx val="-2039674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neutrality tests for chromosomes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piRNA clusters_Tajima's D </c:v>
          </c:tx>
          <c:spPr>
            <a:ln w="47625">
              <a:noFill/>
            </a:ln>
          </c:spPr>
          <c:yVal>
            <c:numRef>
              <c:f>'Diversity&amp;Neutrality'!$I$4:$I$25</c:f>
              <c:numCache>
                <c:formatCode>General</c:formatCode>
                <c:ptCount val="22"/>
                <c:pt idx="0">
                  <c:v>-2.239647</c:v>
                </c:pt>
                <c:pt idx="1">
                  <c:v>-2.336708</c:v>
                </c:pt>
                <c:pt idx="2">
                  <c:v>-1.999153</c:v>
                </c:pt>
                <c:pt idx="3">
                  <c:v>-2.010527</c:v>
                </c:pt>
                <c:pt idx="4">
                  <c:v>-1.450436</c:v>
                </c:pt>
                <c:pt idx="5">
                  <c:v>-2.023893</c:v>
                </c:pt>
                <c:pt idx="6">
                  <c:v>-2.068678</c:v>
                </c:pt>
                <c:pt idx="7">
                  <c:v>-1.535276</c:v>
                </c:pt>
                <c:pt idx="8">
                  <c:v>-2.370299</c:v>
                </c:pt>
                <c:pt idx="9">
                  <c:v>-2.289799</c:v>
                </c:pt>
                <c:pt idx="10">
                  <c:v>-2.147813</c:v>
                </c:pt>
                <c:pt idx="11">
                  <c:v>-1.89021</c:v>
                </c:pt>
                <c:pt idx="12">
                  <c:v>-2.041343</c:v>
                </c:pt>
                <c:pt idx="13">
                  <c:v>-2.304112</c:v>
                </c:pt>
                <c:pt idx="14">
                  <c:v>-2.107161</c:v>
                </c:pt>
                <c:pt idx="15">
                  <c:v>-2.399142</c:v>
                </c:pt>
                <c:pt idx="16">
                  <c:v>-2.179676</c:v>
                </c:pt>
                <c:pt idx="17">
                  <c:v>-2.138492</c:v>
                </c:pt>
                <c:pt idx="18">
                  <c:v>-2.01164</c:v>
                </c:pt>
                <c:pt idx="19">
                  <c:v>-1.793512</c:v>
                </c:pt>
                <c:pt idx="20">
                  <c:v>-2.315056</c:v>
                </c:pt>
                <c:pt idx="21">
                  <c:v>-2.121576</c:v>
                </c:pt>
              </c:numCache>
            </c:numRef>
          </c:yVal>
          <c:smooth val="0"/>
        </c:ser>
        <c:ser>
          <c:idx val="1"/>
          <c:order val="1"/>
          <c:tx>
            <c:v>piRNA clusters_Fu&amp;Li's D</c:v>
          </c:tx>
          <c:spPr>
            <a:ln w="47625">
              <a:noFill/>
            </a:ln>
          </c:spPr>
          <c:yVal>
            <c:numRef>
              <c:f>'Diversity&amp;Neutrality'!$J$4:$J$25</c:f>
              <c:numCache>
                <c:formatCode>General</c:formatCode>
                <c:ptCount val="22"/>
                <c:pt idx="0">
                  <c:v>-8.408973</c:v>
                </c:pt>
                <c:pt idx="1">
                  <c:v>-1.693589</c:v>
                </c:pt>
                <c:pt idx="2">
                  <c:v>-5.325649</c:v>
                </c:pt>
                <c:pt idx="3">
                  <c:v>-6.370632</c:v>
                </c:pt>
                <c:pt idx="4">
                  <c:v>-7.736375</c:v>
                </c:pt>
                <c:pt idx="5">
                  <c:v>-10.49759</c:v>
                </c:pt>
                <c:pt idx="6">
                  <c:v>-7.36327</c:v>
                </c:pt>
                <c:pt idx="7">
                  <c:v>-9.909341</c:v>
                </c:pt>
                <c:pt idx="8">
                  <c:v>-4.731675</c:v>
                </c:pt>
                <c:pt idx="9">
                  <c:v>-9.767987</c:v>
                </c:pt>
                <c:pt idx="10">
                  <c:v>-12.21144</c:v>
                </c:pt>
                <c:pt idx="11">
                  <c:v>-9.802047</c:v>
                </c:pt>
                <c:pt idx="12">
                  <c:v>-9.888405</c:v>
                </c:pt>
                <c:pt idx="13">
                  <c:v>-7.154643</c:v>
                </c:pt>
                <c:pt idx="14">
                  <c:v>-9.669214</c:v>
                </c:pt>
                <c:pt idx="15">
                  <c:v>-8.971679</c:v>
                </c:pt>
                <c:pt idx="16">
                  <c:v>-8.04327</c:v>
                </c:pt>
                <c:pt idx="17">
                  <c:v>-9.786031</c:v>
                </c:pt>
                <c:pt idx="18">
                  <c:v>-9.399433</c:v>
                </c:pt>
                <c:pt idx="19">
                  <c:v>-10.17337</c:v>
                </c:pt>
                <c:pt idx="20">
                  <c:v>-9.241235</c:v>
                </c:pt>
                <c:pt idx="21">
                  <c:v>-6.524058</c:v>
                </c:pt>
              </c:numCache>
            </c:numRef>
          </c:yVal>
          <c:smooth val="0"/>
        </c:ser>
        <c:ser>
          <c:idx val="2"/>
          <c:order val="2"/>
          <c:tx>
            <c:v>Intergenic regions_Tajima's D</c:v>
          </c:tx>
          <c:spPr>
            <a:ln w="47625">
              <a:noFill/>
            </a:ln>
          </c:spPr>
          <c:yVal>
            <c:numRef>
              <c:f>'Diversity&amp;Neutrality'!$R$4:$R$25</c:f>
              <c:numCache>
                <c:formatCode>General</c:formatCode>
                <c:ptCount val="22"/>
                <c:pt idx="0">
                  <c:v>-2.215433</c:v>
                </c:pt>
                <c:pt idx="1">
                  <c:v>-2.26458</c:v>
                </c:pt>
                <c:pt idx="2">
                  <c:v>-2.398682</c:v>
                </c:pt>
                <c:pt idx="3">
                  <c:v>-1.947706</c:v>
                </c:pt>
                <c:pt idx="4">
                  <c:v>-1.884224</c:v>
                </c:pt>
                <c:pt idx="5">
                  <c:v>-2.136643</c:v>
                </c:pt>
                <c:pt idx="6">
                  <c:v>-2.156213</c:v>
                </c:pt>
                <c:pt idx="7">
                  <c:v>-2.175571</c:v>
                </c:pt>
                <c:pt idx="8">
                  <c:v>-2.09776</c:v>
                </c:pt>
                <c:pt idx="9">
                  <c:v>-1.854984</c:v>
                </c:pt>
                <c:pt idx="10">
                  <c:v>-2.285173</c:v>
                </c:pt>
                <c:pt idx="11">
                  <c:v>-2.257606</c:v>
                </c:pt>
                <c:pt idx="12">
                  <c:v>-2.755091</c:v>
                </c:pt>
                <c:pt idx="13">
                  <c:v>-2.398012</c:v>
                </c:pt>
                <c:pt idx="14">
                  <c:v>-2.056981</c:v>
                </c:pt>
                <c:pt idx="15" formatCode="0.000000">
                  <c:v>-2.285286</c:v>
                </c:pt>
                <c:pt idx="16">
                  <c:v>-2.757833</c:v>
                </c:pt>
                <c:pt idx="17">
                  <c:v>-2.226183</c:v>
                </c:pt>
                <c:pt idx="18">
                  <c:v>-2.757101</c:v>
                </c:pt>
                <c:pt idx="19">
                  <c:v>-1.961522</c:v>
                </c:pt>
                <c:pt idx="20">
                  <c:v>-2.227316</c:v>
                </c:pt>
                <c:pt idx="21">
                  <c:v>-2.125321</c:v>
                </c:pt>
              </c:numCache>
            </c:numRef>
          </c:yVal>
          <c:smooth val="0"/>
        </c:ser>
        <c:ser>
          <c:idx val="3"/>
          <c:order val="3"/>
          <c:tx>
            <c:v>Intergenic regions_Fu&amp;Li's D</c:v>
          </c:tx>
          <c:spPr>
            <a:ln w="47625">
              <a:noFill/>
            </a:ln>
          </c:spPr>
          <c:yVal>
            <c:numRef>
              <c:f>'Diversity&amp;Neutrality'!$S$4:$S$25</c:f>
              <c:numCache>
                <c:formatCode>General</c:formatCode>
                <c:ptCount val="22"/>
                <c:pt idx="0">
                  <c:v>-11.25122</c:v>
                </c:pt>
                <c:pt idx="1">
                  <c:v>-10.06977</c:v>
                </c:pt>
                <c:pt idx="2">
                  <c:v>-11.4691</c:v>
                </c:pt>
                <c:pt idx="3">
                  <c:v>-10.73303</c:v>
                </c:pt>
                <c:pt idx="4">
                  <c:v>-8.424423000000001</c:v>
                </c:pt>
                <c:pt idx="5">
                  <c:v>-10.13597</c:v>
                </c:pt>
                <c:pt idx="6">
                  <c:v>-8.168787</c:v>
                </c:pt>
                <c:pt idx="7">
                  <c:v>-10.83619</c:v>
                </c:pt>
                <c:pt idx="8">
                  <c:v>-10.49936</c:v>
                </c:pt>
                <c:pt idx="9">
                  <c:v>-10.19909</c:v>
                </c:pt>
                <c:pt idx="10">
                  <c:v>-11.30864</c:v>
                </c:pt>
                <c:pt idx="11">
                  <c:v>-11.8044</c:v>
                </c:pt>
                <c:pt idx="12">
                  <c:v>6.181727</c:v>
                </c:pt>
                <c:pt idx="13">
                  <c:v>-11.74733</c:v>
                </c:pt>
                <c:pt idx="14">
                  <c:v>-8.899924</c:v>
                </c:pt>
                <c:pt idx="15">
                  <c:v>-10.22964</c:v>
                </c:pt>
                <c:pt idx="16">
                  <c:v>6.315662</c:v>
                </c:pt>
                <c:pt idx="17">
                  <c:v>-4.764866</c:v>
                </c:pt>
                <c:pt idx="18">
                  <c:v>6.279117</c:v>
                </c:pt>
                <c:pt idx="19">
                  <c:v>-9.378804</c:v>
                </c:pt>
                <c:pt idx="20">
                  <c:v>-5.416269</c:v>
                </c:pt>
                <c:pt idx="21">
                  <c:v>-9.191885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082808"/>
        <c:axId val="2122190552"/>
      </c:scatterChart>
      <c:valAx>
        <c:axId val="21170828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2190552"/>
        <c:crosses val="autoZero"/>
        <c:crossBetween val="midCat"/>
      </c:valAx>
      <c:valAx>
        <c:axId val="2122190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082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Divergence D (clusters)</c:v>
          </c:tx>
          <c:yVal>
            <c:numRef>
              <c:f>'Diversity&amp;Neutrality'!$E$4:$E$25</c:f>
              <c:numCache>
                <c:formatCode>General</c:formatCode>
                <c:ptCount val="22"/>
                <c:pt idx="0">
                  <c:v>0.01537675</c:v>
                </c:pt>
                <c:pt idx="1">
                  <c:v>0.002778024</c:v>
                </c:pt>
                <c:pt idx="2">
                  <c:v>0.01570242</c:v>
                </c:pt>
                <c:pt idx="3">
                  <c:v>0.01540089</c:v>
                </c:pt>
                <c:pt idx="4">
                  <c:v>0.01343837</c:v>
                </c:pt>
                <c:pt idx="5">
                  <c:v>0.01145091</c:v>
                </c:pt>
                <c:pt idx="6">
                  <c:v>0.01551068</c:v>
                </c:pt>
                <c:pt idx="7">
                  <c:v>0.006860611</c:v>
                </c:pt>
                <c:pt idx="8">
                  <c:v>0.02253398</c:v>
                </c:pt>
                <c:pt idx="9">
                  <c:v>0.01180105</c:v>
                </c:pt>
                <c:pt idx="10">
                  <c:v>0.009265337</c:v>
                </c:pt>
                <c:pt idx="11">
                  <c:v>0.009596371</c:v>
                </c:pt>
                <c:pt idx="12">
                  <c:v>0.01133419</c:v>
                </c:pt>
                <c:pt idx="13">
                  <c:v>0.01688181</c:v>
                </c:pt>
                <c:pt idx="14">
                  <c:v>0.0136282</c:v>
                </c:pt>
                <c:pt idx="15">
                  <c:v>0.0134428</c:v>
                </c:pt>
                <c:pt idx="16">
                  <c:v>0.01842206</c:v>
                </c:pt>
                <c:pt idx="17">
                  <c:v>0.01308323</c:v>
                </c:pt>
                <c:pt idx="18">
                  <c:v>0.01086979</c:v>
                </c:pt>
                <c:pt idx="19">
                  <c:v>0.009623299</c:v>
                </c:pt>
                <c:pt idx="20">
                  <c:v>0.01333201</c:v>
                </c:pt>
                <c:pt idx="21" formatCode="0.000000">
                  <c:v>0.01788003</c:v>
                </c:pt>
              </c:numCache>
            </c:numRef>
          </c:yVal>
          <c:smooth val="1"/>
        </c:ser>
        <c:ser>
          <c:idx val="1"/>
          <c:order val="1"/>
          <c:tx>
            <c:v>Diversity pi (clusters)</c:v>
          </c:tx>
          <c:yVal>
            <c:numRef>
              <c:f>'Diversity&amp;Neutrality'!$F$4:$F$25</c:f>
              <c:numCache>
                <c:formatCode>General</c:formatCode>
                <c:ptCount val="22"/>
                <c:pt idx="0">
                  <c:v>0.000902982366393837</c:v>
                </c:pt>
                <c:pt idx="1">
                  <c:v>7.88711107668768E-5</c:v>
                </c:pt>
                <c:pt idx="2">
                  <c:v>0.00105499732154815</c:v>
                </c:pt>
                <c:pt idx="3">
                  <c:v>0.00151538087202229</c:v>
                </c:pt>
                <c:pt idx="4">
                  <c:v>0.00261006851582153</c:v>
                </c:pt>
                <c:pt idx="5">
                  <c:v>0.00119995585191998</c:v>
                </c:pt>
                <c:pt idx="6">
                  <c:v>0.00119</c:v>
                </c:pt>
                <c:pt idx="7">
                  <c:v>0.00192108846229962</c:v>
                </c:pt>
                <c:pt idx="8">
                  <c:v>0.00069426396036685</c:v>
                </c:pt>
                <c:pt idx="9">
                  <c:v>0.000708983550892037</c:v>
                </c:pt>
                <c:pt idx="10">
                  <c:v>0.000920184390884252</c:v>
                </c:pt>
                <c:pt idx="11">
                  <c:v>0.00131018945562405</c:v>
                </c:pt>
                <c:pt idx="12">
                  <c:v>0.00126225336051695</c:v>
                </c:pt>
                <c:pt idx="13">
                  <c:v>0.000766521402951094</c:v>
                </c:pt>
                <c:pt idx="14">
                  <c:v>0.00129077019748653</c:v>
                </c:pt>
                <c:pt idx="15">
                  <c:v>0.000507352703450036</c:v>
                </c:pt>
                <c:pt idx="16">
                  <c:v>0.00128167280735188</c:v>
                </c:pt>
                <c:pt idx="17">
                  <c:v>0.00114372054414352</c:v>
                </c:pt>
                <c:pt idx="18">
                  <c:v>0.00124945588814902</c:v>
                </c:pt>
                <c:pt idx="19">
                  <c:v>0.00149013042101931</c:v>
                </c:pt>
                <c:pt idx="20">
                  <c:v>0.000801857029151328</c:v>
                </c:pt>
                <c:pt idx="21">
                  <c:v>0.00107417892231647</c:v>
                </c:pt>
              </c:numCache>
            </c:numRef>
          </c:yVal>
          <c:smooth val="1"/>
        </c:ser>
        <c:ser>
          <c:idx val="2"/>
          <c:order val="2"/>
          <c:tx>
            <c:v>Theta Tajima (clusters)</c:v>
          </c:tx>
          <c:yVal>
            <c:numRef>
              <c:f>'Diversity&amp;Neutrality'!#REF!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1"/>
        </c:ser>
        <c:ser>
          <c:idx val="3"/>
          <c:order val="3"/>
          <c:tx>
            <c:v>Theta Watterson (clusters)</c:v>
          </c:tx>
          <c:yVal>
            <c:numRef>
              <c:f>'Diversity&amp;Neutrality'!$G$4:$G$25</c:f>
              <c:numCache>
                <c:formatCode>General</c:formatCode>
                <c:ptCount val="22"/>
                <c:pt idx="0">
                  <c:v>0.00466715816080886</c:v>
                </c:pt>
                <c:pt idx="1">
                  <c:v>0.00051852850892445</c:v>
                </c:pt>
                <c:pt idx="2">
                  <c:v>0.0052375552430695</c:v>
                </c:pt>
                <c:pt idx="3">
                  <c:v>0.00562433970409324</c:v>
                </c:pt>
                <c:pt idx="4">
                  <c:v>0.00556793989143387</c:v>
                </c:pt>
                <c:pt idx="5">
                  <c:v>0.00460170613934238</c:v>
                </c:pt>
                <c:pt idx="6">
                  <c:v>0.00522561506194518</c:v>
                </c:pt>
                <c:pt idx="7">
                  <c:v>0.00550085229896431</c:v>
                </c:pt>
                <c:pt idx="8">
                  <c:v>0.0046637366933494</c:v>
                </c:pt>
                <c:pt idx="9">
                  <c:v>0.00413734309332294</c:v>
                </c:pt>
                <c:pt idx="10">
                  <c:v>0.00409340741532215</c:v>
                </c:pt>
                <c:pt idx="11">
                  <c:v>0.00435347068744911</c:v>
                </c:pt>
                <c:pt idx="12">
                  <c:v>0.0121980718062131</c:v>
                </c:pt>
                <c:pt idx="13">
                  <c:v>0.00449179750424193</c:v>
                </c:pt>
                <c:pt idx="14">
                  <c:v>0.0052914460584299</c:v>
                </c:pt>
                <c:pt idx="15">
                  <c:v>0.00380271451057132</c:v>
                </c:pt>
                <c:pt idx="16">
                  <c:v>0.00629058992927624</c:v>
                </c:pt>
                <c:pt idx="17">
                  <c:v>0.00492863195975915</c:v>
                </c:pt>
                <c:pt idx="18">
                  <c:v>0.00458732756653598</c:v>
                </c:pt>
                <c:pt idx="19">
                  <c:v>0.00434310921177588</c:v>
                </c:pt>
                <c:pt idx="20">
                  <c:v>0.00492803104168739</c:v>
                </c:pt>
                <c:pt idx="21">
                  <c:v>0.00481719960944651</c:v>
                </c:pt>
              </c:numCache>
            </c:numRef>
          </c:yVal>
          <c:smooth val="1"/>
        </c:ser>
        <c:ser>
          <c:idx val="4"/>
          <c:order val="4"/>
          <c:tx>
            <c:v>Divergence D (inter. regions)</c:v>
          </c:tx>
          <c:yVal>
            <c:numRef>
              <c:f>'Diversity&amp;Neutrality'!$N$4:$N$25</c:f>
              <c:numCache>
                <c:formatCode>General</c:formatCode>
                <c:ptCount val="22"/>
                <c:pt idx="0">
                  <c:v>0.02837026</c:v>
                </c:pt>
                <c:pt idx="1">
                  <c:v>0.01864675</c:v>
                </c:pt>
                <c:pt idx="2">
                  <c:v>0.01336848</c:v>
                </c:pt>
                <c:pt idx="3">
                  <c:v>0.0101715015508119</c:v>
                </c:pt>
                <c:pt idx="4">
                  <c:v>0.01335548</c:v>
                </c:pt>
                <c:pt idx="5">
                  <c:v>0.0124383187854465</c:v>
                </c:pt>
                <c:pt idx="6">
                  <c:v>0.01644835</c:v>
                </c:pt>
                <c:pt idx="7">
                  <c:v>0.05634442</c:v>
                </c:pt>
                <c:pt idx="8">
                  <c:v>0.01837553</c:v>
                </c:pt>
                <c:pt idx="9">
                  <c:v>0.01268259</c:v>
                </c:pt>
                <c:pt idx="10">
                  <c:v>0.02100519</c:v>
                </c:pt>
                <c:pt idx="11">
                  <c:v>0.009964587</c:v>
                </c:pt>
                <c:pt idx="13">
                  <c:v>0.01324358</c:v>
                </c:pt>
                <c:pt idx="14">
                  <c:v>0.0165575</c:v>
                </c:pt>
                <c:pt idx="15">
                  <c:v>0.01206879</c:v>
                </c:pt>
                <c:pt idx="17">
                  <c:v>0.0230632</c:v>
                </c:pt>
                <c:pt idx="19">
                  <c:v>0.01545978</c:v>
                </c:pt>
                <c:pt idx="20">
                  <c:v>0.01685744</c:v>
                </c:pt>
                <c:pt idx="21">
                  <c:v>0.01139705</c:v>
                </c:pt>
              </c:numCache>
            </c:numRef>
          </c:yVal>
          <c:smooth val="1"/>
        </c:ser>
        <c:ser>
          <c:idx val="5"/>
          <c:order val="5"/>
          <c:tx>
            <c:v>Diversity pi (inter. regions)</c:v>
          </c:tx>
          <c:yVal>
            <c:numRef>
              <c:f>'Diversity&amp;Neutrality'!$O$4:$O$25</c:f>
              <c:numCache>
                <c:formatCode>General</c:formatCode>
                <c:ptCount val="22"/>
                <c:pt idx="0">
                  <c:v>0.00205235038310209</c:v>
                </c:pt>
                <c:pt idx="1">
                  <c:v>0.00121107956230982</c:v>
                </c:pt>
                <c:pt idx="2">
                  <c:v>0.00294927581357975</c:v>
                </c:pt>
                <c:pt idx="3">
                  <c:v>0.00109518324667032</c:v>
                </c:pt>
                <c:pt idx="4">
                  <c:v>0.00146984939759036</c:v>
                </c:pt>
                <c:pt idx="5">
                  <c:v>0.00107544303419293</c:v>
                </c:pt>
                <c:pt idx="6">
                  <c:v>0.00103493952214357</c:v>
                </c:pt>
                <c:pt idx="7">
                  <c:v>0.00452498979267795</c:v>
                </c:pt>
                <c:pt idx="8">
                  <c:v>0.00156206470607526</c:v>
                </c:pt>
                <c:pt idx="9">
                  <c:v>0.00149520424297823</c:v>
                </c:pt>
                <c:pt idx="10">
                  <c:v>0.00136349479043499</c:v>
                </c:pt>
                <c:pt idx="11">
                  <c:v>0.0</c:v>
                </c:pt>
                <c:pt idx="12">
                  <c:v>3.10710694147697E-5</c:v>
                </c:pt>
                <c:pt idx="13">
                  <c:v>0.000973957988788419</c:v>
                </c:pt>
                <c:pt idx="14">
                  <c:v>0.00146178054258248</c:v>
                </c:pt>
                <c:pt idx="15">
                  <c:v>0.000708145269632607</c:v>
                </c:pt>
                <c:pt idx="16">
                  <c:v>3.11609472250672E-5</c:v>
                </c:pt>
                <c:pt idx="17">
                  <c:v>0.00102989828173839</c:v>
                </c:pt>
                <c:pt idx="18">
                  <c:v>5.37001297577855E-5</c:v>
                </c:pt>
                <c:pt idx="19">
                  <c:v>0.00145501677360103</c:v>
                </c:pt>
                <c:pt idx="20">
                  <c:v>0.000914703850156087</c:v>
                </c:pt>
                <c:pt idx="21">
                  <c:v>0.0015823166356076</c:v>
                </c:pt>
              </c:numCache>
            </c:numRef>
          </c:yVal>
          <c:smooth val="1"/>
        </c:ser>
        <c:ser>
          <c:idx val="6"/>
          <c:order val="6"/>
          <c:tx>
            <c:v>Theta Tajima (inter. regions)</c:v>
          </c:tx>
          <c:yVal>
            <c:numRef>
              <c:f>'Diversity&amp;Neutrality'!#REF!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1"/>
        </c:ser>
        <c:ser>
          <c:idx val="7"/>
          <c:order val="7"/>
          <c:tx>
            <c:v>Theta Watterson (inter. regions)</c:v>
          </c:tx>
          <c:yVal>
            <c:numRef>
              <c:f>'Diversity&amp;Neutrality'!$P$4:$P$25</c:f>
              <c:numCache>
                <c:formatCode>General</c:formatCode>
                <c:ptCount val="22"/>
                <c:pt idx="0">
                  <c:v>0.010131262511217</c:v>
                </c:pt>
                <c:pt idx="1">
                  <c:v>0.00656352186331929</c:v>
                </c:pt>
                <c:pt idx="2">
                  <c:v>0.0230122740056247</c:v>
                </c:pt>
                <c:pt idx="3">
                  <c:v>0.00387191091954023</c:v>
                </c:pt>
                <c:pt idx="4">
                  <c:v>0.00490554084469747</c:v>
                </c:pt>
                <c:pt idx="5">
                  <c:v>0.00477323570564305</c:v>
                </c:pt>
                <c:pt idx="6">
                  <c:v>0.00459301521438451</c:v>
                </c:pt>
                <c:pt idx="7">
                  <c:v>0.0215853037245384</c:v>
                </c:pt>
                <c:pt idx="8">
                  <c:v>0.00636852365353573</c:v>
                </c:pt>
                <c:pt idx="9">
                  <c:v>0.00452861285879061</c:v>
                </c:pt>
                <c:pt idx="10">
                  <c:v>0.00760165398472603</c:v>
                </c:pt>
                <c:pt idx="11">
                  <c:v>0.00386140332050712</c:v>
                </c:pt>
                <c:pt idx="12">
                  <c:v>0.00390795514787386</c:v>
                </c:pt>
                <c:pt idx="13">
                  <c:v>0.00697052127408235</c:v>
                </c:pt>
                <c:pt idx="14">
                  <c:v>0.00561516017177706</c:v>
                </c:pt>
                <c:pt idx="15">
                  <c:v>0.00416006528473248</c:v>
                </c:pt>
                <c:pt idx="16">
                  <c:v>0.00391925851725962</c:v>
                </c:pt>
                <c:pt idx="17">
                  <c:v>0.00576657071714906</c:v>
                </c:pt>
                <c:pt idx="18">
                  <c:v>0.00675411764705882</c:v>
                </c:pt>
                <c:pt idx="19">
                  <c:v>0.00523456701149279</c:v>
                </c:pt>
                <c:pt idx="20">
                  <c:v>0.00536821852237253</c:v>
                </c:pt>
                <c:pt idx="21">
                  <c:v>0.00696725447111506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9547336"/>
        <c:axId val="2117565432"/>
      </c:scatterChart>
      <c:valAx>
        <c:axId val="-2039547336"/>
        <c:scaling>
          <c:orientation val="minMax"/>
          <c:max val="22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2117565432"/>
        <c:crosses val="autoZero"/>
        <c:crossBetween val="midCat"/>
        <c:majorUnit val="1.0"/>
      </c:valAx>
      <c:valAx>
        <c:axId val="2117565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9547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Diversity and divergence in piRNA clusters (per chromosome)</a:t>
            </a:r>
            <a:r>
              <a:rPr lang="en-US" sz="1400" baseline="0"/>
              <a:t> in Africa</a:t>
            </a:r>
            <a:endParaRPr lang="en-US" sz="1400"/>
          </a:p>
        </c:rich>
      </c:tx>
      <c:layout>
        <c:manualLayout>
          <c:xMode val="edge"/>
          <c:yMode val="edge"/>
          <c:x val="0.0575650839468732"/>
          <c:y val="0.0269230769230769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Divergence, D</c:v>
          </c:tx>
          <c:yVal>
            <c:numRef>
              <c:f>'Diversity&amp;Neutrality'!$E$33:$E$54</c:f>
              <c:numCache>
                <c:formatCode>General</c:formatCode>
                <c:ptCount val="22"/>
                <c:pt idx="0">
                  <c:v>0.01591839</c:v>
                </c:pt>
                <c:pt idx="1">
                  <c:v>0.002791459</c:v>
                </c:pt>
                <c:pt idx="2">
                  <c:v>0.01613767</c:v>
                </c:pt>
                <c:pt idx="3">
                  <c:v>0.01602882</c:v>
                </c:pt>
                <c:pt idx="4">
                  <c:v>0.01403416</c:v>
                </c:pt>
                <c:pt idx="5">
                  <c:v>0.01194757</c:v>
                </c:pt>
                <c:pt idx="6">
                  <c:v>0.01595942</c:v>
                </c:pt>
                <c:pt idx="7">
                  <c:v>0.007058513</c:v>
                </c:pt>
                <c:pt idx="8">
                  <c:v>0.02298261</c:v>
                </c:pt>
                <c:pt idx="9">
                  <c:v>0.01219071</c:v>
                </c:pt>
                <c:pt idx="10">
                  <c:v>0.009555355</c:v>
                </c:pt>
                <c:pt idx="11">
                  <c:v>0.00990171</c:v>
                </c:pt>
                <c:pt idx="12">
                  <c:v>0.01193891</c:v>
                </c:pt>
                <c:pt idx="13">
                  <c:v>0.01709659</c:v>
                </c:pt>
                <c:pt idx="14">
                  <c:v>0.01424841</c:v>
                </c:pt>
                <c:pt idx="15">
                  <c:v>0.01361297</c:v>
                </c:pt>
                <c:pt idx="16">
                  <c:v>0.01901495</c:v>
                </c:pt>
                <c:pt idx="17">
                  <c:v>0.01350447</c:v>
                </c:pt>
                <c:pt idx="18">
                  <c:v>0.01140913</c:v>
                </c:pt>
                <c:pt idx="19">
                  <c:v>0.01012979</c:v>
                </c:pt>
                <c:pt idx="20">
                  <c:v>0.01377972</c:v>
                </c:pt>
                <c:pt idx="21">
                  <c:v>0.01824617</c:v>
                </c:pt>
              </c:numCache>
            </c:numRef>
          </c:yVal>
          <c:smooth val="1"/>
        </c:ser>
        <c:ser>
          <c:idx val="1"/>
          <c:order val="1"/>
          <c:tx>
            <c:v>Diversity, pi</c:v>
          </c:tx>
          <c:yVal>
            <c:numRef>
              <c:f>'Diversity&amp;Neutrality'!$F$33:$F$54</c:f>
              <c:numCache>
                <c:formatCode>General</c:formatCode>
                <c:ptCount val="22"/>
                <c:pt idx="0">
                  <c:v>0.00113467110014444</c:v>
                </c:pt>
                <c:pt idx="1">
                  <c:v>0.000114762804989852</c:v>
                </c:pt>
                <c:pt idx="2">
                  <c:v>0.0014454298915227</c:v>
                </c:pt>
                <c:pt idx="3">
                  <c:v>0.00181501471684785</c:v>
                </c:pt>
                <c:pt idx="4">
                  <c:v>0.00257696643717728</c:v>
                </c:pt>
                <c:pt idx="5">
                  <c:v>0.00137387813290412</c:v>
                </c:pt>
                <c:pt idx="6">
                  <c:v>0.00132251526680324</c:v>
                </c:pt>
                <c:pt idx="7">
                  <c:v>0.00187125601952635</c:v>
                </c:pt>
                <c:pt idx="8">
                  <c:v>0.000837431023322288</c:v>
                </c:pt>
                <c:pt idx="9">
                  <c:v>0.000995462718138551</c:v>
                </c:pt>
                <c:pt idx="10">
                  <c:v>0.00112668600125166</c:v>
                </c:pt>
                <c:pt idx="11">
                  <c:v>0.00160610241944864</c:v>
                </c:pt>
                <c:pt idx="12">
                  <c:v>0.00133642869484087</c:v>
                </c:pt>
                <c:pt idx="13">
                  <c:v>0.000948508129470134</c:v>
                </c:pt>
                <c:pt idx="14">
                  <c:v>0.00142605728741635</c:v>
                </c:pt>
                <c:pt idx="15">
                  <c:v>0.000773070574722423</c:v>
                </c:pt>
                <c:pt idx="16">
                  <c:v>0.00160650065641807</c:v>
                </c:pt>
                <c:pt idx="17">
                  <c:v>0.001596258889412</c:v>
                </c:pt>
                <c:pt idx="18">
                  <c:v>0.00152835604787686</c:v>
                </c:pt>
                <c:pt idx="19">
                  <c:v>0.00187893637226971</c:v>
                </c:pt>
                <c:pt idx="20">
                  <c:v>0.00131068848870759</c:v>
                </c:pt>
                <c:pt idx="21">
                  <c:v>0.00121803563800574</c:v>
                </c:pt>
              </c:numCache>
            </c:numRef>
          </c:yVal>
          <c:smooth val="1"/>
        </c:ser>
        <c:ser>
          <c:idx val="3"/>
          <c:order val="2"/>
          <c:tx>
            <c:v>Theta (Watterson)</c:v>
          </c:tx>
          <c:yVal>
            <c:numRef>
              <c:f>'Diversity&amp;Neutrality'!$G$33:$G$54</c:f>
              <c:numCache>
                <c:formatCode>General</c:formatCode>
                <c:ptCount val="22"/>
                <c:pt idx="0">
                  <c:v>0.00386916225324988</c:v>
                </c:pt>
                <c:pt idx="1">
                  <c:v>0.00050044638058687</c:v>
                </c:pt>
                <c:pt idx="2">
                  <c:v>0.00427003481987411</c:v>
                </c:pt>
                <c:pt idx="3">
                  <c:v>0.0048918017346258</c:v>
                </c:pt>
                <c:pt idx="4">
                  <c:v>0.00459433668740898</c:v>
                </c:pt>
                <c:pt idx="5">
                  <c:v>0.00357681122097034</c:v>
                </c:pt>
                <c:pt idx="6">
                  <c:v>0.0043371144278607</c:v>
                </c:pt>
                <c:pt idx="7">
                  <c:v>0.00418501352331948</c:v>
                </c:pt>
                <c:pt idx="8">
                  <c:v>0.00426986880812146</c:v>
                </c:pt>
                <c:pt idx="9">
                  <c:v>0.00328689359570263</c:v>
                </c:pt>
                <c:pt idx="10">
                  <c:v>0.00305303680185612</c:v>
                </c:pt>
                <c:pt idx="11">
                  <c:v>0.00341705536815168</c:v>
                </c:pt>
                <c:pt idx="12">
                  <c:v>0.00360523169425343</c:v>
                </c:pt>
                <c:pt idx="13">
                  <c:v>0.00379482162417578</c:v>
                </c:pt>
                <c:pt idx="14">
                  <c:v>0.00430839562591807</c:v>
                </c:pt>
                <c:pt idx="15">
                  <c:v>0.00296632705151657</c:v>
                </c:pt>
                <c:pt idx="16">
                  <c:v>0.00500683521788845</c:v>
                </c:pt>
                <c:pt idx="17">
                  <c:v>0.00409218970686622</c:v>
                </c:pt>
                <c:pt idx="18">
                  <c:v>0.00363247038811791</c:v>
                </c:pt>
                <c:pt idx="19">
                  <c:v>0.00346036783792339</c:v>
                </c:pt>
                <c:pt idx="20">
                  <c:v>0.00395128643916028</c:v>
                </c:pt>
                <c:pt idx="21">
                  <c:v>0.00415121315677061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07144"/>
        <c:axId val="2124435912"/>
      </c:scatterChart>
      <c:valAx>
        <c:axId val="2121707144"/>
        <c:scaling>
          <c:orientation val="minMax"/>
          <c:max val="22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2124435912"/>
        <c:crosses val="autoZero"/>
        <c:crossBetween val="midCat"/>
        <c:majorUnit val="1.0"/>
      </c:valAx>
      <c:valAx>
        <c:axId val="2124435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1707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 b="1" i="0" baseline="0">
                <a:effectLst/>
              </a:rPr>
              <a:t>Diversity and divergence in intergenic regions (per chromosome) in Africa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0675072062653718"/>
          <c:y val="0.0256410256410256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Divergence, D</c:v>
          </c:tx>
          <c:yVal>
            <c:numRef>
              <c:f>'Diversity&amp;Neutrality'!$N$33:$N$54</c:f>
              <c:numCache>
                <c:formatCode>General</c:formatCode>
                <c:ptCount val="22"/>
                <c:pt idx="0">
                  <c:v>0.02926762</c:v>
                </c:pt>
                <c:pt idx="1">
                  <c:v>0.01919768</c:v>
                </c:pt>
                <c:pt idx="2">
                  <c:v>0.01374782</c:v>
                </c:pt>
                <c:pt idx="3">
                  <c:v>0.01044517</c:v>
                </c:pt>
                <c:pt idx="4">
                  <c:v>0.01401287</c:v>
                </c:pt>
                <c:pt idx="5">
                  <c:v>0.012876498150186</c:v>
                </c:pt>
                <c:pt idx="6">
                  <c:v>0.0168585414802159</c:v>
                </c:pt>
                <c:pt idx="7">
                  <c:v>0.05899832</c:v>
                </c:pt>
                <c:pt idx="8">
                  <c:v>0.02229259</c:v>
                </c:pt>
                <c:pt idx="9">
                  <c:v>0.01268259</c:v>
                </c:pt>
                <c:pt idx="10">
                  <c:v>0.0217981</c:v>
                </c:pt>
                <c:pt idx="11">
                  <c:v>0.01017154</c:v>
                </c:pt>
                <c:pt idx="13">
                  <c:v>0.01364034</c:v>
                </c:pt>
                <c:pt idx="14">
                  <c:v>0.01714482</c:v>
                </c:pt>
                <c:pt idx="15">
                  <c:v>0.0124796</c:v>
                </c:pt>
                <c:pt idx="17">
                  <c:v>0.02382256</c:v>
                </c:pt>
                <c:pt idx="19">
                  <c:v>0.01593173</c:v>
                </c:pt>
                <c:pt idx="20">
                  <c:v>0.01706556</c:v>
                </c:pt>
                <c:pt idx="21">
                  <c:v>0.01255862</c:v>
                </c:pt>
              </c:numCache>
            </c:numRef>
          </c:yVal>
          <c:smooth val="1"/>
        </c:ser>
        <c:ser>
          <c:idx val="1"/>
          <c:order val="1"/>
          <c:tx>
            <c:v>Diversity, pi</c:v>
          </c:tx>
          <c:yVal>
            <c:numRef>
              <c:f>'Diversity&amp;Neutrality'!$O$33:$O$54</c:f>
              <c:numCache>
                <c:formatCode>General</c:formatCode>
                <c:ptCount val="22"/>
                <c:pt idx="0">
                  <c:v>0.00237296127562642</c:v>
                </c:pt>
                <c:pt idx="1">
                  <c:v>0.00155241772119712</c:v>
                </c:pt>
                <c:pt idx="2">
                  <c:v>0.0043269686621133</c:v>
                </c:pt>
                <c:pt idx="3">
                  <c:v>0.00128469029374202</c:v>
                </c:pt>
                <c:pt idx="4">
                  <c:v>0.00158806666225341</c:v>
                </c:pt>
                <c:pt idx="5">
                  <c:v>0.00140221878096509</c:v>
                </c:pt>
                <c:pt idx="6">
                  <c:v>0.0012251206845117</c:v>
                </c:pt>
                <c:pt idx="7">
                  <c:v>0.00579320192351313</c:v>
                </c:pt>
                <c:pt idx="8">
                  <c:v>0.00214128719834136</c:v>
                </c:pt>
                <c:pt idx="9">
                  <c:v>0.00164276638921636</c:v>
                </c:pt>
                <c:pt idx="10">
                  <c:v>0.00169919596032662</c:v>
                </c:pt>
                <c:pt idx="11">
                  <c:v>0.000849010439821557</c:v>
                </c:pt>
                <c:pt idx="12">
                  <c:v>0.000121518080611737</c:v>
                </c:pt>
                <c:pt idx="13">
                  <c:v>0.00120378208294852</c:v>
                </c:pt>
                <c:pt idx="14">
                  <c:v>0.00170805416427826</c:v>
                </c:pt>
                <c:pt idx="15">
                  <c:v>0.000887244273707351</c:v>
                </c:pt>
                <c:pt idx="16">
                  <c:v>0.000121869576472442</c:v>
                </c:pt>
                <c:pt idx="17">
                  <c:v>0.00127509333003691</c:v>
                </c:pt>
                <c:pt idx="18">
                  <c:v>0.000210019636678201</c:v>
                </c:pt>
                <c:pt idx="19">
                  <c:v>0.0017109289896297</c:v>
                </c:pt>
                <c:pt idx="20">
                  <c:v>0.00135175442247659</c:v>
                </c:pt>
                <c:pt idx="21">
                  <c:v>0.00182719105498846</c:v>
                </c:pt>
              </c:numCache>
            </c:numRef>
          </c:yVal>
          <c:smooth val="1"/>
        </c:ser>
        <c:ser>
          <c:idx val="3"/>
          <c:order val="2"/>
          <c:tx>
            <c:v>Theta (Watterson)</c:v>
          </c:tx>
          <c:yVal>
            <c:numRef>
              <c:f>'Diversity&amp;Neutrality'!$P$33:$P$54</c:f>
              <c:numCache>
                <c:formatCode>General</c:formatCode>
                <c:ptCount val="22"/>
                <c:pt idx="0">
                  <c:v>0.0080052046662525</c:v>
                </c:pt>
                <c:pt idx="1">
                  <c:v>0.00529913207835027</c:v>
                </c:pt>
                <c:pt idx="2">
                  <c:v>0.0177861524039105</c:v>
                </c:pt>
                <c:pt idx="3">
                  <c:v>0.00305349616858237</c:v>
                </c:pt>
                <c:pt idx="4">
                  <c:v>0.00395662981596716</c:v>
                </c:pt>
                <c:pt idx="5">
                  <c:v>0.00376510349497836</c:v>
                </c:pt>
                <c:pt idx="6">
                  <c:v>0.00391189013641418</c:v>
                </c:pt>
                <c:pt idx="7">
                  <c:v>0.0170030712697909</c:v>
                </c:pt>
                <c:pt idx="8">
                  <c:v>0.00606493927656582</c:v>
                </c:pt>
                <c:pt idx="9">
                  <c:v>0.0036366707999888</c:v>
                </c:pt>
                <c:pt idx="10">
                  <c:v>0.00610617775119284</c:v>
                </c:pt>
                <c:pt idx="11">
                  <c:v>0.00292558292836228</c:v>
                </c:pt>
                <c:pt idx="12">
                  <c:v>0.00460700412858038</c:v>
                </c:pt>
                <c:pt idx="13">
                  <c:v>0.00545011705577869</c:v>
                </c:pt>
                <c:pt idx="14">
                  <c:v>0.00470127893099787</c:v>
                </c:pt>
                <c:pt idx="15">
                  <c:v>0.00322632706762743</c:v>
                </c:pt>
                <c:pt idx="16">
                  <c:v>0.00462032887258157</c:v>
                </c:pt>
                <c:pt idx="17">
                  <c:v>0.00504365938509898</c:v>
                </c:pt>
                <c:pt idx="18">
                  <c:v>0.00796228373702422</c:v>
                </c:pt>
                <c:pt idx="19">
                  <c:v>0.00421568746253045</c:v>
                </c:pt>
                <c:pt idx="20">
                  <c:v>0.00436448907388137</c:v>
                </c:pt>
                <c:pt idx="21">
                  <c:v>0.0055449976358023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059928"/>
        <c:axId val="2124455416"/>
      </c:scatterChart>
      <c:valAx>
        <c:axId val="-2040059928"/>
        <c:scaling>
          <c:orientation val="minMax"/>
          <c:max val="22.0"/>
          <c:min val="1.0"/>
        </c:scaling>
        <c:delete val="0"/>
        <c:axPos val="b"/>
        <c:majorTickMark val="out"/>
        <c:minorTickMark val="none"/>
        <c:tickLblPos val="nextTo"/>
        <c:crossAx val="2124455416"/>
        <c:crosses val="autoZero"/>
        <c:crossBetween val="midCat"/>
        <c:majorUnit val="1.0"/>
      </c:valAx>
      <c:valAx>
        <c:axId val="2124455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0059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diversity and divergence per chromosome in African population</a:t>
            </a:r>
          </a:p>
        </c:rich>
      </c:tx>
      <c:layout>
        <c:manualLayout>
          <c:xMode val="edge"/>
          <c:yMode val="edge"/>
          <c:x val="0.300702899942385"/>
          <c:y val="0.0167597765363128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Divergence, D (clusters)</c:v>
          </c:tx>
          <c:yVal>
            <c:numRef>
              <c:f>'Diversity&amp;Neutrality'!$E$33:$E$54</c:f>
              <c:numCache>
                <c:formatCode>General</c:formatCode>
                <c:ptCount val="22"/>
                <c:pt idx="0">
                  <c:v>0.01591839</c:v>
                </c:pt>
                <c:pt idx="1">
                  <c:v>0.002791459</c:v>
                </c:pt>
                <c:pt idx="2">
                  <c:v>0.01613767</c:v>
                </c:pt>
                <c:pt idx="3">
                  <c:v>0.01602882</c:v>
                </c:pt>
                <c:pt idx="4">
                  <c:v>0.01403416</c:v>
                </c:pt>
                <c:pt idx="5">
                  <c:v>0.01194757</c:v>
                </c:pt>
                <c:pt idx="6">
                  <c:v>0.01595942</c:v>
                </c:pt>
                <c:pt idx="7">
                  <c:v>0.007058513</c:v>
                </c:pt>
                <c:pt idx="8">
                  <c:v>0.02298261</c:v>
                </c:pt>
                <c:pt idx="9">
                  <c:v>0.01219071</c:v>
                </c:pt>
                <c:pt idx="10">
                  <c:v>0.009555355</c:v>
                </c:pt>
                <c:pt idx="11">
                  <c:v>0.00990171</c:v>
                </c:pt>
                <c:pt idx="12">
                  <c:v>0.01193891</c:v>
                </c:pt>
                <c:pt idx="13">
                  <c:v>0.01709659</c:v>
                </c:pt>
                <c:pt idx="14">
                  <c:v>0.01424841</c:v>
                </c:pt>
                <c:pt idx="15">
                  <c:v>0.01361297</c:v>
                </c:pt>
                <c:pt idx="16">
                  <c:v>0.01901495</c:v>
                </c:pt>
                <c:pt idx="17">
                  <c:v>0.01350447</c:v>
                </c:pt>
                <c:pt idx="18">
                  <c:v>0.01140913</c:v>
                </c:pt>
                <c:pt idx="19">
                  <c:v>0.01012979</c:v>
                </c:pt>
                <c:pt idx="20">
                  <c:v>0.01377972</c:v>
                </c:pt>
                <c:pt idx="21">
                  <c:v>0.01824617</c:v>
                </c:pt>
              </c:numCache>
            </c:numRef>
          </c:yVal>
          <c:smooth val="1"/>
        </c:ser>
        <c:ser>
          <c:idx val="1"/>
          <c:order val="1"/>
          <c:tx>
            <c:v>Diversity, pi (clusters)</c:v>
          </c:tx>
          <c:yVal>
            <c:numRef>
              <c:f>'Diversity&amp;Neutrality'!$F$33:$F$54</c:f>
              <c:numCache>
                <c:formatCode>General</c:formatCode>
                <c:ptCount val="22"/>
                <c:pt idx="0">
                  <c:v>0.00113467110014444</c:v>
                </c:pt>
                <c:pt idx="1">
                  <c:v>0.000114762804989852</c:v>
                </c:pt>
                <c:pt idx="2">
                  <c:v>0.0014454298915227</c:v>
                </c:pt>
                <c:pt idx="3">
                  <c:v>0.00181501471684785</c:v>
                </c:pt>
                <c:pt idx="4">
                  <c:v>0.00257696643717728</c:v>
                </c:pt>
                <c:pt idx="5">
                  <c:v>0.00137387813290412</c:v>
                </c:pt>
                <c:pt idx="6">
                  <c:v>0.00132251526680324</c:v>
                </c:pt>
                <c:pt idx="7">
                  <c:v>0.00187125601952635</c:v>
                </c:pt>
                <c:pt idx="8">
                  <c:v>0.000837431023322288</c:v>
                </c:pt>
                <c:pt idx="9">
                  <c:v>0.000995462718138551</c:v>
                </c:pt>
                <c:pt idx="10">
                  <c:v>0.00112668600125166</c:v>
                </c:pt>
                <c:pt idx="11">
                  <c:v>0.00160610241944864</c:v>
                </c:pt>
                <c:pt idx="12">
                  <c:v>0.00133642869484087</c:v>
                </c:pt>
                <c:pt idx="13">
                  <c:v>0.000948508129470134</c:v>
                </c:pt>
                <c:pt idx="14">
                  <c:v>0.00142605728741635</c:v>
                </c:pt>
                <c:pt idx="15">
                  <c:v>0.000773070574722423</c:v>
                </c:pt>
                <c:pt idx="16">
                  <c:v>0.00160650065641807</c:v>
                </c:pt>
                <c:pt idx="17">
                  <c:v>0.001596258889412</c:v>
                </c:pt>
                <c:pt idx="18">
                  <c:v>0.00152835604787686</c:v>
                </c:pt>
                <c:pt idx="19">
                  <c:v>0.00187893637226971</c:v>
                </c:pt>
                <c:pt idx="20">
                  <c:v>0.00131068848870759</c:v>
                </c:pt>
                <c:pt idx="21">
                  <c:v>0.00121803563800574</c:v>
                </c:pt>
              </c:numCache>
            </c:numRef>
          </c:yVal>
          <c:smooth val="1"/>
        </c:ser>
        <c:ser>
          <c:idx val="3"/>
          <c:order val="2"/>
          <c:tx>
            <c:v>Theta Watterson (clusters)</c:v>
          </c:tx>
          <c:yVal>
            <c:numRef>
              <c:f>'Diversity&amp;Neutrality'!$G$33:$G$54</c:f>
              <c:numCache>
                <c:formatCode>General</c:formatCode>
                <c:ptCount val="22"/>
                <c:pt idx="0">
                  <c:v>0.00386916225324988</c:v>
                </c:pt>
                <c:pt idx="1">
                  <c:v>0.00050044638058687</c:v>
                </c:pt>
                <c:pt idx="2">
                  <c:v>0.00427003481987411</c:v>
                </c:pt>
                <c:pt idx="3">
                  <c:v>0.0048918017346258</c:v>
                </c:pt>
                <c:pt idx="4">
                  <c:v>0.00459433668740898</c:v>
                </c:pt>
                <c:pt idx="5">
                  <c:v>0.00357681122097034</c:v>
                </c:pt>
                <c:pt idx="6">
                  <c:v>0.0043371144278607</c:v>
                </c:pt>
                <c:pt idx="7">
                  <c:v>0.00418501352331948</c:v>
                </c:pt>
                <c:pt idx="8">
                  <c:v>0.00426986880812146</c:v>
                </c:pt>
                <c:pt idx="9">
                  <c:v>0.00328689359570263</c:v>
                </c:pt>
                <c:pt idx="10">
                  <c:v>0.00305303680185612</c:v>
                </c:pt>
                <c:pt idx="11">
                  <c:v>0.00341705536815168</c:v>
                </c:pt>
                <c:pt idx="12">
                  <c:v>0.00360523169425343</c:v>
                </c:pt>
                <c:pt idx="13">
                  <c:v>0.00379482162417578</c:v>
                </c:pt>
                <c:pt idx="14">
                  <c:v>0.00430839562591807</c:v>
                </c:pt>
                <c:pt idx="15">
                  <c:v>0.00296632705151657</c:v>
                </c:pt>
                <c:pt idx="16">
                  <c:v>0.00500683521788845</c:v>
                </c:pt>
                <c:pt idx="17">
                  <c:v>0.00409218970686622</c:v>
                </c:pt>
                <c:pt idx="18">
                  <c:v>0.00363247038811791</c:v>
                </c:pt>
                <c:pt idx="19">
                  <c:v>0.00346036783792339</c:v>
                </c:pt>
                <c:pt idx="20">
                  <c:v>0.00395128643916028</c:v>
                </c:pt>
                <c:pt idx="21">
                  <c:v>0.00415121315677061</c:v>
                </c:pt>
              </c:numCache>
            </c:numRef>
          </c:yVal>
          <c:smooth val="1"/>
        </c:ser>
        <c:ser>
          <c:idx val="4"/>
          <c:order val="3"/>
          <c:tx>
            <c:v>Divergence, D (inter. regions)</c:v>
          </c:tx>
          <c:yVal>
            <c:numRef>
              <c:f>'Diversity&amp;Neutrality'!$N$33:$N$54</c:f>
              <c:numCache>
                <c:formatCode>General</c:formatCode>
                <c:ptCount val="22"/>
                <c:pt idx="0">
                  <c:v>0.02926762</c:v>
                </c:pt>
                <c:pt idx="1">
                  <c:v>0.01919768</c:v>
                </c:pt>
                <c:pt idx="2">
                  <c:v>0.01374782</c:v>
                </c:pt>
                <c:pt idx="3">
                  <c:v>0.01044517</c:v>
                </c:pt>
                <c:pt idx="4">
                  <c:v>0.01401287</c:v>
                </c:pt>
                <c:pt idx="5">
                  <c:v>0.012876498150186</c:v>
                </c:pt>
                <c:pt idx="6">
                  <c:v>0.0168585414802159</c:v>
                </c:pt>
                <c:pt idx="7">
                  <c:v>0.05899832</c:v>
                </c:pt>
                <c:pt idx="8">
                  <c:v>0.02229259</c:v>
                </c:pt>
                <c:pt idx="9">
                  <c:v>0.01268259</c:v>
                </c:pt>
                <c:pt idx="10">
                  <c:v>0.0217981</c:v>
                </c:pt>
                <c:pt idx="11">
                  <c:v>0.01017154</c:v>
                </c:pt>
                <c:pt idx="13">
                  <c:v>0.01364034</c:v>
                </c:pt>
                <c:pt idx="14">
                  <c:v>0.01714482</c:v>
                </c:pt>
                <c:pt idx="15">
                  <c:v>0.0124796</c:v>
                </c:pt>
                <c:pt idx="17">
                  <c:v>0.02382256</c:v>
                </c:pt>
                <c:pt idx="19">
                  <c:v>0.01593173</c:v>
                </c:pt>
                <c:pt idx="20">
                  <c:v>0.01706556</c:v>
                </c:pt>
                <c:pt idx="21">
                  <c:v>0.01255862</c:v>
                </c:pt>
              </c:numCache>
            </c:numRef>
          </c:yVal>
          <c:smooth val="1"/>
        </c:ser>
        <c:ser>
          <c:idx val="5"/>
          <c:order val="4"/>
          <c:tx>
            <c:v>Diversity, pi (inter. regions)</c:v>
          </c:tx>
          <c:yVal>
            <c:numRef>
              <c:f>'Diversity&amp;Neutrality'!$O$33:$O$53</c:f>
              <c:numCache>
                <c:formatCode>General</c:formatCode>
                <c:ptCount val="21"/>
                <c:pt idx="0">
                  <c:v>0.00237296127562642</c:v>
                </c:pt>
                <c:pt idx="1">
                  <c:v>0.00155241772119712</c:v>
                </c:pt>
                <c:pt idx="2">
                  <c:v>0.0043269686621133</c:v>
                </c:pt>
                <c:pt idx="3">
                  <c:v>0.00128469029374202</c:v>
                </c:pt>
                <c:pt idx="4">
                  <c:v>0.00158806666225341</c:v>
                </c:pt>
                <c:pt idx="5">
                  <c:v>0.00140221878096509</c:v>
                </c:pt>
                <c:pt idx="6">
                  <c:v>0.0012251206845117</c:v>
                </c:pt>
                <c:pt idx="7">
                  <c:v>0.00579320192351313</c:v>
                </c:pt>
                <c:pt idx="8">
                  <c:v>0.00214128719834136</c:v>
                </c:pt>
                <c:pt idx="9">
                  <c:v>0.00164276638921636</c:v>
                </c:pt>
                <c:pt idx="10">
                  <c:v>0.00169919596032662</c:v>
                </c:pt>
                <c:pt idx="11">
                  <c:v>0.000849010439821557</c:v>
                </c:pt>
                <c:pt idx="12">
                  <c:v>0.000121518080611737</c:v>
                </c:pt>
                <c:pt idx="13">
                  <c:v>0.00120378208294852</c:v>
                </c:pt>
                <c:pt idx="14">
                  <c:v>0.00170805416427826</c:v>
                </c:pt>
                <c:pt idx="15">
                  <c:v>0.000887244273707351</c:v>
                </c:pt>
                <c:pt idx="16">
                  <c:v>0.000121869576472442</c:v>
                </c:pt>
                <c:pt idx="17">
                  <c:v>0.00127509333003691</c:v>
                </c:pt>
                <c:pt idx="18">
                  <c:v>0.000210019636678201</c:v>
                </c:pt>
                <c:pt idx="19">
                  <c:v>0.0017109289896297</c:v>
                </c:pt>
                <c:pt idx="20">
                  <c:v>0.00135175442247659</c:v>
                </c:pt>
              </c:numCache>
            </c:numRef>
          </c:yVal>
          <c:smooth val="1"/>
        </c:ser>
        <c:ser>
          <c:idx val="7"/>
          <c:order val="5"/>
          <c:tx>
            <c:v>Theta Watterson (inter. regions)</c:v>
          </c:tx>
          <c:yVal>
            <c:numRef>
              <c:f>'Diversity&amp;Neutrality'!$P$33:$P$54</c:f>
              <c:numCache>
                <c:formatCode>General</c:formatCode>
                <c:ptCount val="22"/>
                <c:pt idx="0">
                  <c:v>0.0080052046662525</c:v>
                </c:pt>
                <c:pt idx="1">
                  <c:v>0.00529913207835027</c:v>
                </c:pt>
                <c:pt idx="2">
                  <c:v>0.0177861524039105</c:v>
                </c:pt>
                <c:pt idx="3">
                  <c:v>0.00305349616858237</c:v>
                </c:pt>
                <c:pt idx="4">
                  <c:v>0.00395662981596716</c:v>
                </c:pt>
                <c:pt idx="5">
                  <c:v>0.00376510349497836</c:v>
                </c:pt>
                <c:pt idx="6">
                  <c:v>0.00391189013641418</c:v>
                </c:pt>
                <c:pt idx="7">
                  <c:v>0.0170030712697909</c:v>
                </c:pt>
                <c:pt idx="8">
                  <c:v>0.00606493927656582</c:v>
                </c:pt>
                <c:pt idx="9">
                  <c:v>0.0036366707999888</c:v>
                </c:pt>
                <c:pt idx="10">
                  <c:v>0.00610617775119284</c:v>
                </c:pt>
                <c:pt idx="11">
                  <c:v>0.00292558292836228</c:v>
                </c:pt>
                <c:pt idx="12">
                  <c:v>0.00460700412858038</c:v>
                </c:pt>
                <c:pt idx="13">
                  <c:v>0.00545011705577869</c:v>
                </c:pt>
                <c:pt idx="14">
                  <c:v>0.00470127893099787</c:v>
                </c:pt>
                <c:pt idx="15">
                  <c:v>0.00322632706762743</c:v>
                </c:pt>
                <c:pt idx="16">
                  <c:v>0.00462032887258157</c:v>
                </c:pt>
                <c:pt idx="17">
                  <c:v>0.00504365938509898</c:v>
                </c:pt>
                <c:pt idx="18">
                  <c:v>0.00796228373702422</c:v>
                </c:pt>
                <c:pt idx="19">
                  <c:v>0.00421568746253045</c:v>
                </c:pt>
                <c:pt idx="20">
                  <c:v>0.00436448907388137</c:v>
                </c:pt>
                <c:pt idx="21">
                  <c:v>0.0055449976358023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88008"/>
        <c:axId val="2121723288"/>
      </c:scatterChart>
      <c:valAx>
        <c:axId val="2117288008"/>
        <c:scaling>
          <c:orientation val="minMax"/>
          <c:max val="22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2121723288"/>
        <c:crosses val="autoZero"/>
        <c:crossBetween val="midCat"/>
        <c:majorUnit val="1.0"/>
      </c:valAx>
      <c:valAx>
        <c:axId val="2121723288"/>
        <c:scaling>
          <c:orientation val="minMax"/>
          <c:max val="0.0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288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Mutation rate per chromosome in African population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piRNA clusters</c:v>
          </c:tx>
          <c:yVal>
            <c:numRef>
              <c:f>'Diversity&amp;Neutrality'!$H$33:$H$54</c:f>
              <c:numCache>
                <c:formatCode>General</c:formatCode>
                <c:ptCount val="22"/>
                <c:pt idx="0">
                  <c:v>9.672907E-8</c:v>
                </c:pt>
                <c:pt idx="1">
                  <c:v>1.251116E-8</c:v>
                </c:pt>
                <c:pt idx="2">
                  <c:v>1.067509E-7</c:v>
                </c:pt>
                <c:pt idx="3">
                  <c:v>1.029877E-7</c:v>
                </c:pt>
                <c:pt idx="4">
                  <c:v>1.148584E-7</c:v>
                </c:pt>
                <c:pt idx="5">
                  <c:v>8.942027E-8</c:v>
                </c:pt>
                <c:pt idx="6">
                  <c:v>1.084279E-7</c:v>
                </c:pt>
                <c:pt idx="7">
                  <c:v>1.046253E-7</c:v>
                </c:pt>
                <c:pt idx="8">
                  <c:v>1.067467E-7</c:v>
                </c:pt>
                <c:pt idx="9">
                  <c:v>8.217234E-8</c:v>
                </c:pt>
                <c:pt idx="10">
                  <c:v>7.632592E-8</c:v>
                </c:pt>
                <c:pt idx="11">
                  <c:v>8.542637E-8</c:v>
                </c:pt>
                <c:pt idx="12">
                  <c:v>9.01308E-8</c:v>
                </c:pt>
                <c:pt idx="13">
                  <c:v>9.487055E-8</c:v>
                </c:pt>
                <c:pt idx="14">
                  <c:v>1.077099E-7</c:v>
                </c:pt>
                <c:pt idx="15">
                  <c:v>7.415818E-8</c:v>
                </c:pt>
                <c:pt idx="16">
                  <c:v>1.251709E-7</c:v>
                </c:pt>
                <c:pt idx="17">
                  <c:v>1.023047E-7</c:v>
                </c:pt>
                <c:pt idx="18">
                  <c:v>9.081173E-8</c:v>
                </c:pt>
                <c:pt idx="19">
                  <c:v>8.650919E-8</c:v>
                </c:pt>
                <c:pt idx="20">
                  <c:v>9.878216E-8</c:v>
                </c:pt>
                <c:pt idx="21">
                  <c:v>1.037803E-7</c:v>
                </c:pt>
              </c:numCache>
            </c:numRef>
          </c:yVal>
          <c:smooth val="1"/>
        </c:ser>
        <c:ser>
          <c:idx val="1"/>
          <c:order val="1"/>
          <c:tx>
            <c:v>Intergenic regions</c:v>
          </c:tx>
          <c:yVal>
            <c:numRef>
              <c:f>'Diversity&amp;Neutrality'!$Q$33:$Q$54</c:f>
              <c:numCache>
                <c:formatCode>General</c:formatCode>
                <c:ptCount val="22"/>
                <c:pt idx="0">
                  <c:v>2.0013E-7</c:v>
                </c:pt>
                <c:pt idx="1">
                  <c:v>1.324783E-7</c:v>
                </c:pt>
                <c:pt idx="2">
                  <c:v>8.686188E-8</c:v>
                </c:pt>
                <c:pt idx="3">
                  <c:v>7.633741E-8</c:v>
                </c:pt>
                <c:pt idx="4">
                  <c:v>1.033992E-7</c:v>
                </c:pt>
                <c:pt idx="5">
                  <c:v>9.41275873744591E-8</c:v>
                </c:pt>
                <c:pt idx="6">
                  <c:v>2.445007E-6</c:v>
                </c:pt>
                <c:pt idx="7">
                  <c:v>4.250768E-7</c:v>
                </c:pt>
                <c:pt idx="8">
                  <c:v>1.516235E-7</c:v>
                </c:pt>
                <c:pt idx="9">
                  <c:v>9.091675E-8</c:v>
                </c:pt>
                <c:pt idx="10">
                  <c:v>1.526544E-7</c:v>
                </c:pt>
                <c:pt idx="11">
                  <c:v>7.313957E-8</c:v>
                </c:pt>
                <c:pt idx="12">
                  <c:v>1.151751E-7</c:v>
                </c:pt>
                <c:pt idx="13">
                  <c:v>8.679197E-8</c:v>
                </c:pt>
                <c:pt idx="14">
                  <c:v>1.17532E-7</c:v>
                </c:pt>
                <c:pt idx="15">
                  <c:v>8.065817E-8</c:v>
                </c:pt>
                <c:pt idx="16">
                  <c:v>1.155082E-7</c:v>
                </c:pt>
                <c:pt idx="17">
                  <c:v>1.260915E-7</c:v>
                </c:pt>
                <c:pt idx="18">
                  <c:v>1.990571E-7</c:v>
                </c:pt>
                <c:pt idx="19">
                  <c:v>1.053922E-7</c:v>
                </c:pt>
                <c:pt idx="20">
                  <c:v>1.091122E-7</c:v>
                </c:pt>
                <c:pt idx="21">
                  <c:v>8.75412E-8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286888"/>
        <c:axId val="-2040482552"/>
      </c:scatterChart>
      <c:valAx>
        <c:axId val="2125286888"/>
        <c:scaling>
          <c:orientation val="minMax"/>
          <c:max val="22.0"/>
          <c:min val="1.0"/>
        </c:scaling>
        <c:delete val="0"/>
        <c:axPos val="b"/>
        <c:majorTickMark val="out"/>
        <c:minorTickMark val="none"/>
        <c:tickLblPos val="nextTo"/>
        <c:crossAx val="-2040482552"/>
        <c:crosses val="autoZero"/>
        <c:crossBetween val="midCat"/>
        <c:majorUnit val="1.0"/>
        <c:minorUnit val="1.0"/>
      </c:valAx>
      <c:valAx>
        <c:axId val="-2040482552"/>
        <c:scaling>
          <c:orientation val="minMax"/>
          <c:max val="2.5E-6"/>
          <c:min val="0.0"/>
        </c:scaling>
        <c:delete val="0"/>
        <c:axPos val="l"/>
        <c:majorGridlines/>
        <c:numFmt formatCode="0.00E+00" sourceLinked="0"/>
        <c:majorTickMark val="out"/>
        <c:minorTickMark val="none"/>
        <c:tickLblPos val="nextTo"/>
        <c:crossAx val="2125286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Neutrality tests per chromosome for</a:t>
            </a:r>
            <a:r>
              <a:rPr lang="en-US" baseline="0"/>
              <a:t> African population 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Tajima's D_clusters</c:v>
          </c:tx>
          <c:spPr>
            <a:ln w="47625">
              <a:noFill/>
            </a:ln>
          </c:spPr>
          <c:yVal>
            <c:numRef>
              <c:f>'Diversity&amp;Neutrality'!$I$33:$I$54</c:f>
              <c:numCache>
                <c:formatCode>General</c:formatCode>
                <c:ptCount val="22"/>
                <c:pt idx="0">
                  <c:v>-2.098417</c:v>
                </c:pt>
                <c:pt idx="1">
                  <c:v>-2.273584</c:v>
                </c:pt>
                <c:pt idx="2">
                  <c:v>-1.710352</c:v>
                </c:pt>
                <c:pt idx="3">
                  <c:v>-1.863452</c:v>
                </c:pt>
                <c:pt idx="4">
                  <c:v>-1.270897</c:v>
                </c:pt>
                <c:pt idx="5">
                  <c:v>-1.792694</c:v>
                </c:pt>
                <c:pt idx="6">
                  <c:v>-1.999478</c:v>
                </c:pt>
                <c:pt idx="7">
                  <c:v>-1.325805</c:v>
                </c:pt>
                <c:pt idx="8">
                  <c:v>-2.402199</c:v>
                </c:pt>
                <c:pt idx="9">
                  <c:v>-2.051534</c:v>
                </c:pt>
                <c:pt idx="10">
                  <c:v>-1.86461</c:v>
                </c:pt>
                <c:pt idx="11">
                  <c:v>-1.514253</c:v>
                </c:pt>
                <c:pt idx="12">
                  <c:v>-1.838467</c:v>
                </c:pt>
                <c:pt idx="13">
                  <c:v>-2.227042</c:v>
                </c:pt>
                <c:pt idx="14">
                  <c:v>-1.993281</c:v>
                </c:pt>
                <c:pt idx="15">
                  <c:v>-2.186454</c:v>
                </c:pt>
                <c:pt idx="16">
                  <c:v>-1.979818</c:v>
                </c:pt>
                <c:pt idx="17">
                  <c:v>-1.815146</c:v>
                </c:pt>
                <c:pt idx="18">
                  <c:v>-1.704343</c:v>
                </c:pt>
                <c:pt idx="19">
                  <c:v>-1.321107</c:v>
                </c:pt>
                <c:pt idx="20">
                  <c:v>-1.96549</c:v>
                </c:pt>
                <c:pt idx="21">
                  <c:v>-2.065054</c:v>
                </c:pt>
              </c:numCache>
            </c:numRef>
          </c:yVal>
          <c:smooth val="0"/>
        </c:ser>
        <c:ser>
          <c:idx val="1"/>
          <c:order val="1"/>
          <c:tx>
            <c:v>Fu&amp;Li's D_clusters</c:v>
          </c:tx>
          <c:spPr>
            <a:ln w="47625">
              <a:noFill/>
            </a:ln>
          </c:spPr>
          <c:yVal>
            <c:numRef>
              <c:f>'Diversity&amp;Neutrality'!$J$33:$J$54</c:f>
              <c:numCache>
                <c:formatCode>General</c:formatCode>
                <c:ptCount val="22"/>
                <c:pt idx="0">
                  <c:v>-0.1320489</c:v>
                </c:pt>
                <c:pt idx="1">
                  <c:v>2.315714</c:v>
                </c:pt>
                <c:pt idx="2">
                  <c:v>1.540585</c:v>
                </c:pt>
                <c:pt idx="3">
                  <c:v>0.3589761</c:v>
                </c:pt>
                <c:pt idx="4">
                  <c:v>-0.6885664</c:v>
                </c:pt>
                <c:pt idx="5">
                  <c:v>-1.233725</c:v>
                </c:pt>
                <c:pt idx="6">
                  <c:v>0.1048843</c:v>
                </c:pt>
                <c:pt idx="7">
                  <c:v>-3.255647</c:v>
                </c:pt>
                <c:pt idx="8">
                  <c:v>1.748359</c:v>
                </c:pt>
                <c:pt idx="9">
                  <c:v>-1.242489</c:v>
                </c:pt>
                <c:pt idx="10">
                  <c:v>-2.685441</c:v>
                </c:pt>
                <c:pt idx="11">
                  <c:v>-1.122844</c:v>
                </c:pt>
                <c:pt idx="12">
                  <c:v>-0.5149709</c:v>
                </c:pt>
                <c:pt idx="13">
                  <c:v>0.2027374</c:v>
                </c:pt>
                <c:pt idx="14">
                  <c:v>-0.6921558</c:v>
                </c:pt>
                <c:pt idx="15">
                  <c:v>-0.7228955</c:v>
                </c:pt>
                <c:pt idx="16">
                  <c:v>-0.5492404</c:v>
                </c:pt>
                <c:pt idx="17">
                  <c:v>-1.307941</c:v>
                </c:pt>
                <c:pt idx="18">
                  <c:v>-1.110102</c:v>
                </c:pt>
                <c:pt idx="19">
                  <c:v>-2.268324</c:v>
                </c:pt>
                <c:pt idx="20">
                  <c:v>-1.646912</c:v>
                </c:pt>
                <c:pt idx="21">
                  <c:v>0.3233073</c:v>
                </c:pt>
              </c:numCache>
            </c:numRef>
          </c:yVal>
          <c:smooth val="0"/>
        </c:ser>
        <c:ser>
          <c:idx val="2"/>
          <c:order val="2"/>
          <c:tx>
            <c:v>Tajima's D_intergenic regions</c:v>
          </c:tx>
          <c:spPr>
            <a:ln w="47625">
              <a:noFill/>
            </a:ln>
          </c:spPr>
          <c:yVal>
            <c:numRef>
              <c:f>'Diversity&amp;Neutrality'!$R$33:$R$54</c:f>
              <c:numCache>
                <c:formatCode>General</c:formatCode>
                <c:ptCount val="22"/>
                <c:pt idx="0">
                  <c:v>-2.0864</c:v>
                </c:pt>
                <c:pt idx="1">
                  <c:v>-2.093486</c:v>
                </c:pt>
                <c:pt idx="2">
                  <c:v>-2.199352</c:v>
                </c:pt>
                <c:pt idx="3">
                  <c:v>-1.666245</c:v>
                </c:pt>
                <c:pt idx="4">
                  <c:v>-1.702319</c:v>
                </c:pt>
                <c:pt idx="5">
                  <c:v>-1.839285</c:v>
                </c:pt>
                <c:pt idx="6">
                  <c:v>-2.048463</c:v>
                </c:pt>
                <c:pt idx="7">
                  <c:v>-1.926993</c:v>
                </c:pt>
                <c:pt idx="8">
                  <c:v>-1.913924</c:v>
                </c:pt>
                <c:pt idx="9">
                  <c:v>-1.625248</c:v>
                </c:pt>
                <c:pt idx="10">
                  <c:v>-2.144733</c:v>
                </c:pt>
                <c:pt idx="11">
                  <c:v>-2.104328</c:v>
                </c:pt>
                <c:pt idx="12">
                  <c:v>-2.847327</c:v>
                </c:pt>
                <c:pt idx="13">
                  <c:v>-2.317983</c:v>
                </c:pt>
                <c:pt idx="14">
                  <c:v>-1.894663</c:v>
                </c:pt>
                <c:pt idx="15" formatCode="0.000000">
                  <c:v>-2.124366</c:v>
                </c:pt>
                <c:pt idx="16">
                  <c:v>-2.849731</c:v>
                </c:pt>
                <c:pt idx="17">
                  <c:v>-2.170673</c:v>
                </c:pt>
                <c:pt idx="18">
                  <c:v>-2.84909</c:v>
                </c:pt>
                <c:pt idx="19">
                  <c:v>-1.717943</c:v>
                </c:pt>
                <c:pt idx="20">
                  <c:v>-1.96316</c:v>
                </c:pt>
                <c:pt idx="21">
                  <c:v>-1.962339</c:v>
                </c:pt>
              </c:numCache>
            </c:numRef>
          </c:yVal>
          <c:smooth val="0"/>
        </c:ser>
        <c:ser>
          <c:idx val="3"/>
          <c:order val="3"/>
          <c:tx>
            <c:v>Fu&amp;Li's D_ intergenic regions</c:v>
          </c:tx>
          <c:spPr>
            <a:ln w="47625">
              <a:noFill/>
            </a:ln>
          </c:spPr>
          <c:yVal>
            <c:numRef>
              <c:f>'Diversity&amp;Neutrality'!$S$33:$S$54</c:f>
              <c:numCache>
                <c:formatCode>General</c:formatCode>
                <c:ptCount val="22"/>
                <c:pt idx="0">
                  <c:v>-1.448172</c:v>
                </c:pt>
                <c:pt idx="1">
                  <c:v>-1.186557</c:v>
                </c:pt>
                <c:pt idx="2">
                  <c:v>-1.351601</c:v>
                </c:pt>
                <c:pt idx="3">
                  <c:v>-1.266386</c:v>
                </c:pt>
                <c:pt idx="4">
                  <c:v>-0.3097883</c:v>
                </c:pt>
                <c:pt idx="5">
                  <c:v>-0.9489291</c:v>
                </c:pt>
                <c:pt idx="6">
                  <c:v>0.2052033</c:v>
                </c:pt>
                <c:pt idx="7">
                  <c:v>-1.093652</c:v>
                </c:pt>
                <c:pt idx="8">
                  <c:v>-0.837464</c:v>
                </c:pt>
                <c:pt idx="9">
                  <c:v>-0.3955352</c:v>
                </c:pt>
                <c:pt idx="10">
                  <c:v>-2.232039</c:v>
                </c:pt>
                <c:pt idx="11">
                  <c:v>-1.900384</c:v>
                </c:pt>
                <c:pt idx="12">
                  <c:v>5.109916</c:v>
                </c:pt>
                <c:pt idx="13">
                  <c:v>-1.711361</c:v>
                </c:pt>
                <c:pt idx="14">
                  <c:v>-0.4737667</c:v>
                </c:pt>
                <c:pt idx="15" formatCode="0.000000">
                  <c:v>-0.9058079</c:v>
                </c:pt>
                <c:pt idx="16">
                  <c:v>5.171617</c:v>
                </c:pt>
                <c:pt idx="17">
                  <c:v>1.953229</c:v>
                </c:pt>
                <c:pt idx="18">
                  <c:v>5.154954</c:v>
                </c:pt>
                <c:pt idx="19">
                  <c:v>-0.2330375</c:v>
                </c:pt>
                <c:pt idx="20">
                  <c:v>-0.8259745</c:v>
                </c:pt>
                <c:pt idx="21">
                  <c:v>-0.8865416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508520"/>
        <c:axId val="2117280952"/>
      </c:scatterChart>
      <c:valAx>
        <c:axId val="-2040508520"/>
        <c:scaling>
          <c:orientation val="minMax"/>
          <c:max val="22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2117280952"/>
        <c:crosses val="autoZero"/>
        <c:crossBetween val="midCat"/>
        <c:majorUnit val="1.0"/>
      </c:valAx>
      <c:valAx>
        <c:axId val="2117280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0508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Diversity and divergence per chromosome in American population</a:t>
            </a:r>
          </a:p>
        </c:rich>
      </c:tx>
      <c:layout>
        <c:manualLayout>
          <c:xMode val="edge"/>
          <c:yMode val="edge"/>
          <c:x val="0.300702899942385"/>
          <c:y val="0.0167597765363128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Divergence, D (clusters)</c:v>
          </c:tx>
          <c:yVal>
            <c:numRef>
              <c:f>'Diversity&amp;Neutrality'!$E$73:$E$94</c:f>
              <c:numCache>
                <c:formatCode>General</c:formatCode>
                <c:ptCount val="22"/>
                <c:pt idx="0">
                  <c:v>0.02975771</c:v>
                </c:pt>
                <c:pt idx="1">
                  <c:v>0.002805685</c:v>
                </c:pt>
                <c:pt idx="2">
                  <c:v>0.01647248</c:v>
                </c:pt>
                <c:pt idx="3">
                  <c:v>0.01629321</c:v>
                </c:pt>
                <c:pt idx="4">
                  <c:v>0.01413346</c:v>
                </c:pt>
                <c:pt idx="5">
                  <c:v>0.01203955</c:v>
                </c:pt>
                <c:pt idx="6">
                  <c:v>0.01613501</c:v>
                </c:pt>
                <c:pt idx="7">
                  <c:v>0.00738835</c:v>
                </c:pt>
                <c:pt idx="8">
                  <c:v>0.02311079</c:v>
                </c:pt>
                <c:pt idx="9">
                  <c:v>0.01258037</c:v>
                </c:pt>
                <c:pt idx="10">
                  <c:v>0.009707997</c:v>
                </c:pt>
                <c:pt idx="11">
                  <c:v>0.01009073</c:v>
                </c:pt>
                <c:pt idx="12">
                  <c:v>0.01221535</c:v>
                </c:pt>
                <c:pt idx="13">
                  <c:v>0.01713954</c:v>
                </c:pt>
                <c:pt idx="14">
                  <c:v>0.01521136</c:v>
                </c:pt>
                <c:pt idx="15">
                  <c:v>0.01378313</c:v>
                </c:pt>
                <c:pt idx="16">
                  <c:v>0.01926905</c:v>
                </c:pt>
                <c:pt idx="17">
                  <c:v>0.01377704</c:v>
                </c:pt>
                <c:pt idx="18">
                  <c:v>0.01161657</c:v>
                </c:pt>
                <c:pt idx="19">
                  <c:v>0.01038303</c:v>
                </c:pt>
                <c:pt idx="20">
                  <c:v>0.0140782</c:v>
                </c:pt>
                <c:pt idx="21">
                  <c:v>0.01836822</c:v>
                </c:pt>
              </c:numCache>
            </c:numRef>
          </c:yVal>
          <c:smooth val="1"/>
        </c:ser>
        <c:ser>
          <c:idx val="1"/>
          <c:order val="1"/>
          <c:tx>
            <c:v>Diversity, pi (clusters)</c:v>
          </c:tx>
          <c:yVal>
            <c:numRef>
              <c:f>'Diversity&amp;Neutrality'!$F$73:$F$94</c:f>
              <c:numCache>
                <c:formatCode>General</c:formatCode>
                <c:ptCount val="22"/>
                <c:pt idx="0">
                  <c:v>0.000994205885893115</c:v>
                </c:pt>
                <c:pt idx="1">
                  <c:v>9.57669716301743E-5</c:v>
                </c:pt>
                <c:pt idx="2">
                  <c:v>0.00112179958483996</c:v>
                </c:pt>
                <c:pt idx="3">
                  <c:v>0.00160533927239904</c:v>
                </c:pt>
                <c:pt idx="4">
                  <c:v>0.00255813716404078</c:v>
                </c:pt>
                <c:pt idx="5">
                  <c:v>0.00126625155208094</c:v>
                </c:pt>
                <c:pt idx="6">
                  <c:v>0.00134423275777973</c:v>
                </c:pt>
                <c:pt idx="7">
                  <c:v>0.00175304373639422</c:v>
                </c:pt>
                <c:pt idx="8">
                  <c:v>0.000899760304042145</c:v>
                </c:pt>
                <c:pt idx="9">
                  <c:v>0.000738336162988115</c:v>
                </c:pt>
                <c:pt idx="10">
                  <c:v>0.000944526429868881</c:v>
                </c:pt>
                <c:pt idx="11">
                  <c:v>0.00131866595905548</c:v>
                </c:pt>
                <c:pt idx="12">
                  <c:v>0.00120578458136079</c:v>
                </c:pt>
                <c:pt idx="13">
                  <c:v>0.000907402435619322</c:v>
                </c:pt>
                <c:pt idx="14">
                  <c:v>0.00137206854904521</c:v>
                </c:pt>
                <c:pt idx="15">
                  <c:v>0.000563538095035521</c:v>
                </c:pt>
                <c:pt idx="16">
                  <c:v>0.00133184771100665</c:v>
                </c:pt>
                <c:pt idx="17">
                  <c:v>0.00110707361795971</c:v>
                </c:pt>
                <c:pt idx="18">
                  <c:v>0.0012057788288008</c:v>
                </c:pt>
                <c:pt idx="19">
                  <c:v>0.00143011965811966</c:v>
                </c:pt>
                <c:pt idx="20">
                  <c:v>0.000829687095811362</c:v>
                </c:pt>
                <c:pt idx="21">
                  <c:v>0.00104789345212669</c:v>
                </c:pt>
              </c:numCache>
            </c:numRef>
          </c:yVal>
          <c:smooth val="1"/>
        </c:ser>
        <c:ser>
          <c:idx val="3"/>
          <c:order val="2"/>
          <c:tx>
            <c:v>Theta Watterson (clusters)</c:v>
          </c:tx>
          <c:yVal>
            <c:numRef>
              <c:f>'Diversity&amp;Neutrality'!$G$73:$G$94</c:f>
              <c:numCache>
                <c:formatCode>General</c:formatCode>
                <c:ptCount val="22"/>
                <c:pt idx="0">
                  <c:v>0.0073262580244357</c:v>
                </c:pt>
                <c:pt idx="1">
                  <c:v>0.000494444663981639</c:v>
                </c:pt>
                <c:pt idx="2">
                  <c:v>0.00401894000267845</c:v>
                </c:pt>
                <c:pt idx="3">
                  <c:v>0.00450963462972411</c:v>
                </c:pt>
                <c:pt idx="4">
                  <c:v>0.00403885873162981</c:v>
                </c:pt>
                <c:pt idx="5">
                  <c:v>0.00320469993101862</c:v>
                </c:pt>
                <c:pt idx="6">
                  <c:v>0.00404557018827431</c:v>
                </c:pt>
                <c:pt idx="7">
                  <c:v>0.00345267959627944</c:v>
                </c:pt>
                <c:pt idx="8">
                  <c:v>0.00424191410681211</c:v>
                </c:pt>
                <c:pt idx="9">
                  <c:v>0.00304785549277742</c:v>
                </c:pt>
                <c:pt idx="10">
                  <c:v>0.00260278418023904</c:v>
                </c:pt>
                <c:pt idx="11">
                  <c:v>0.00309968884494591</c:v>
                </c:pt>
                <c:pt idx="12">
                  <c:v>0.00318691558104979</c:v>
                </c:pt>
                <c:pt idx="13">
                  <c:v>0.00357072961189029</c:v>
                </c:pt>
                <c:pt idx="14">
                  <c:v>0.00385536967520809</c:v>
                </c:pt>
                <c:pt idx="15">
                  <c:v>0.00280715063598077</c:v>
                </c:pt>
                <c:pt idx="16">
                  <c:v>0.00460142717994325</c:v>
                </c:pt>
                <c:pt idx="17">
                  <c:v>0.00351335332160468</c:v>
                </c:pt>
                <c:pt idx="18">
                  <c:v>0.00337197087559898</c:v>
                </c:pt>
                <c:pt idx="19">
                  <c:v>0.00311534979423868</c:v>
                </c:pt>
                <c:pt idx="20">
                  <c:v>0.00355149238881703</c:v>
                </c:pt>
                <c:pt idx="21">
                  <c:v>0.00393139927991701</c:v>
                </c:pt>
              </c:numCache>
            </c:numRef>
          </c:yVal>
          <c:smooth val="1"/>
        </c:ser>
        <c:ser>
          <c:idx val="4"/>
          <c:order val="3"/>
          <c:tx>
            <c:v>Divergence, D (inter. regions)</c:v>
          </c:tx>
          <c:yVal>
            <c:numRef>
              <c:f>'Diversity&amp;Neutrality'!$N$73:$N$94</c:f>
              <c:numCache>
                <c:formatCode>General</c:formatCode>
                <c:ptCount val="22"/>
                <c:pt idx="0">
                  <c:v>0.02975771</c:v>
                </c:pt>
                <c:pt idx="1">
                  <c:v>0.01952824</c:v>
                </c:pt>
                <c:pt idx="2">
                  <c:v>0.01388516</c:v>
                </c:pt>
                <c:pt idx="3">
                  <c:v>0.01060482</c:v>
                </c:pt>
                <c:pt idx="4">
                  <c:v>0.01408207</c:v>
                </c:pt>
                <c:pt idx="5">
                  <c:v>0.0130507740338892</c:v>
                </c:pt>
                <c:pt idx="6">
                  <c:v>0.0170280421988989</c:v>
                </c:pt>
                <c:pt idx="7">
                  <c:v>0.05990564</c:v>
                </c:pt>
                <c:pt idx="8">
                  <c:v>0.02258409</c:v>
                </c:pt>
                <c:pt idx="9">
                  <c:v>0.01298559</c:v>
                </c:pt>
                <c:pt idx="10">
                  <c:v>0.02222933</c:v>
                </c:pt>
                <c:pt idx="11">
                  <c:v>0.01034018</c:v>
                </c:pt>
                <c:pt idx="13">
                  <c:v>0.0138182</c:v>
                </c:pt>
                <c:pt idx="14">
                  <c:v>0.01758178</c:v>
                </c:pt>
                <c:pt idx="15">
                  <c:v>0.01259063</c:v>
                </c:pt>
                <c:pt idx="17">
                  <c:v>0.01377704</c:v>
                </c:pt>
                <c:pt idx="19">
                  <c:v>0.01623149</c:v>
                </c:pt>
                <c:pt idx="20">
                  <c:v>0.01748179</c:v>
                </c:pt>
                <c:pt idx="21">
                  <c:v>0.01278696</c:v>
                </c:pt>
              </c:numCache>
            </c:numRef>
          </c:yVal>
          <c:smooth val="1"/>
        </c:ser>
        <c:ser>
          <c:idx val="5"/>
          <c:order val="4"/>
          <c:tx>
            <c:v>Diversity, pi (inter. regions)</c:v>
          </c:tx>
          <c:yVal>
            <c:numRef>
              <c:f>'Diversity&amp;Neutrality'!$O$73:$O$94</c:f>
              <c:numCache>
                <c:formatCode>General</c:formatCode>
                <c:ptCount val="22"/>
                <c:pt idx="0">
                  <c:v>0.00225880306481673</c:v>
                </c:pt>
                <c:pt idx="1">
                  <c:v>0.00118740326996262</c:v>
                </c:pt>
                <c:pt idx="2">
                  <c:v>0.0033940571849471</c:v>
                </c:pt>
                <c:pt idx="3">
                  <c:v>0.00112323173234811</c:v>
                </c:pt>
                <c:pt idx="4">
                  <c:v>0.001501055871839</c:v>
                </c:pt>
                <c:pt idx="5">
                  <c:v>0.00113193929224074</c:v>
                </c:pt>
                <c:pt idx="6">
                  <c:v>0.00112148760610745</c:v>
                </c:pt>
                <c:pt idx="7">
                  <c:v>0.00469330626502745</c:v>
                </c:pt>
                <c:pt idx="8">
                  <c:v>0.00205266742214173</c:v>
                </c:pt>
                <c:pt idx="9">
                  <c:v>0.00150631354346226</c:v>
                </c:pt>
                <c:pt idx="10">
                  <c:v>0.00146984712117629</c:v>
                </c:pt>
                <c:pt idx="11">
                  <c:v>0.000760480369762843</c:v>
                </c:pt>
                <c:pt idx="12">
                  <c:v>0.000220715834792527</c:v>
                </c:pt>
                <c:pt idx="13">
                  <c:v>0.00113932666079598</c:v>
                </c:pt>
                <c:pt idx="14">
                  <c:v>0.00158949322006822</c:v>
                </c:pt>
                <c:pt idx="15">
                  <c:v>0.000773777410150221</c:v>
                </c:pt>
                <c:pt idx="16">
                  <c:v>0.000221354095150199</c:v>
                </c:pt>
                <c:pt idx="17">
                  <c:v>0.00110707361795971</c:v>
                </c:pt>
                <c:pt idx="18">
                  <c:v>0.000381463019031142</c:v>
                </c:pt>
                <c:pt idx="19">
                  <c:v>0.00149545900991109</c:v>
                </c:pt>
                <c:pt idx="20">
                  <c:v>0.0010438262226847</c:v>
                </c:pt>
                <c:pt idx="21">
                  <c:v>0.00152208105026006</c:v>
                </c:pt>
              </c:numCache>
            </c:numRef>
          </c:yVal>
          <c:smooth val="1"/>
        </c:ser>
        <c:ser>
          <c:idx val="7"/>
          <c:order val="5"/>
          <c:tx>
            <c:v>Theta Watterson (inter. regions)</c:v>
          </c:tx>
          <c:yVal>
            <c:numRef>
              <c:f>'Diversity&amp;Neutrality'!$P$73:$P$94</c:f>
              <c:numCache>
                <c:formatCode>General</c:formatCode>
                <c:ptCount val="22"/>
                <c:pt idx="0">
                  <c:v>0.0073262580244357</c:v>
                </c:pt>
                <c:pt idx="1">
                  <c:v>0.00472634023545765</c:v>
                </c:pt>
                <c:pt idx="2">
                  <c:v>0.0162369793759207</c:v>
                </c:pt>
                <c:pt idx="3">
                  <c:v>0.0028201480113118</c:v>
                </c:pt>
                <c:pt idx="4">
                  <c:v>0.00357757844565073</c:v>
                </c:pt>
                <c:pt idx="5">
                  <c:v>0.00344086122162415</c:v>
                </c:pt>
                <c:pt idx="6">
                  <c:v>0.00368719320369918</c:v>
                </c:pt>
                <c:pt idx="7">
                  <c:v>0.0152100757610126</c:v>
                </c:pt>
                <c:pt idx="8">
                  <c:v>0.00548723405030589</c:v>
                </c:pt>
                <c:pt idx="9">
                  <c:v>0.00335565497029864</c:v>
                </c:pt>
                <c:pt idx="10">
                  <c:v>0.00534145255748605</c:v>
                </c:pt>
                <c:pt idx="11">
                  <c:v>0.00264564854133771</c:v>
                </c:pt>
                <c:pt idx="12">
                  <c:v>0.00499872287105014</c:v>
                </c:pt>
                <c:pt idx="13">
                  <c:v>0.00489942653407504</c:v>
                </c:pt>
                <c:pt idx="14">
                  <c:v>0.00425508518375823</c:v>
                </c:pt>
                <c:pt idx="15">
                  <c:v>0.00292906502936703</c:v>
                </c:pt>
                <c:pt idx="16">
                  <c:v>0.00501318078987946</c:v>
                </c:pt>
                <c:pt idx="17">
                  <c:v>0.00351335332160468</c:v>
                </c:pt>
                <c:pt idx="18">
                  <c:v>0.00863929065743944</c:v>
                </c:pt>
                <c:pt idx="19">
                  <c:v>0.00394378356314655</c:v>
                </c:pt>
                <c:pt idx="20">
                  <c:v>0.00408450780437045</c:v>
                </c:pt>
                <c:pt idx="21">
                  <c:v>0.00494055850693961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9595624"/>
        <c:axId val="2117395512"/>
      </c:scatterChart>
      <c:valAx>
        <c:axId val="-2039595624"/>
        <c:scaling>
          <c:orientation val="minMax"/>
          <c:max val="22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2117395512"/>
        <c:crosses val="autoZero"/>
        <c:crossBetween val="midCat"/>
        <c:majorUnit val="1.0"/>
      </c:valAx>
      <c:valAx>
        <c:axId val="2117395512"/>
        <c:scaling>
          <c:orientation val="minMax"/>
          <c:max val="0.0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9595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Mutation rate per chromosome in American population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piRNA clusters</c:v>
          </c:tx>
          <c:yVal>
            <c:numRef>
              <c:f>'Diversity&amp;Neutrality'!$H$73:$H$94</c:f>
              <c:numCache>
                <c:formatCode>General</c:formatCode>
                <c:ptCount val="22"/>
                <c:pt idx="0">
                  <c:v>1.831565E-7</c:v>
                </c:pt>
                <c:pt idx="1">
                  <c:v>1.236112E-8</c:v>
                </c:pt>
                <c:pt idx="2">
                  <c:v>1.004735E-7</c:v>
                </c:pt>
                <c:pt idx="3">
                  <c:v>9.494185E-8</c:v>
                </c:pt>
                <c:pt idx="4">
                  <c:v>1.009715E-7</c:v>
                </c:pt>
                <c:pt idx="5">
                  <c:v>8.01174982754656E-8</c:v>
                </c:pt>
                <c:pt idx="6">
                  <c:v>1.011392E-7</c:v>
                </c:pt>
                <c:pt idx="7">
                  <c:v>8.6317E-8</c:v>
                </c:pt>
                <c:pt idx="8">
                  <c:v>1.060479E-7</c:v>
                </c:pt>
                <c:pt idx="9">
                  <c:v>7.619641E-8</c:v>
                </c:pt>
                <c:pt idx="10">
                  <c:v>6.506962E-8</c:v>
                </c:pt>
                <c:pt idx="11">
                  <c:v>7.749224E-8</c:v>
                </c:pt>
                <c:pt idx="12">
                  <c:v>7.967289E-8</c:v>
                </c:pt>
                <c:pt idx="13">
                  <c:v>8.926825E-8</c:v>
                </c:pt>
                <c:pt idx="14">
                  <c:v>9.638423E-8</c:v>
                </c:pt>
                <c:pt idx="15">
                  <c:v>7.017877E-8</c:v>
                </c:pt>
                <c:pt idx="16">
                  <c:v>1.150356E-7</c:v>
                </c:pt>
                <c:pt idx="17">
                  <c:v>8.783382E-8</c:v>
                </c:pt>
                <c:pt idx="18">
                  <c:v>8.429927E-8</c:v>
                </c:pt>
                <c:pt idx="19">
                  <c:v>7.788374E-8</c:v>
                </c:pt>
                <c:pt idx="20">
                  <c:v>8.878731E-8</c:v>
                </c:pt>
                <c:pt idx="21">
                  <c:v>9.828499E-8</c:v>
                </c:pt>
              </c:numCache>
            </c:numRef>
          </c:yVal>
          <c:smooth val="1"/>
        </c:ser>
        <c:ser>
          <c:idx val="1"/>
          <c:order val="1"/>
          <c:tx>
            <c:v>Intergenic regions</c:v>
          </c:tx>
          <c:yVal>
            <c:numRef>
              <c:f>'Diversity&amp;Neutrality'!$Q$73:$Q$94</c:f>
              <c:numCache>
                <c:formatCode>General</c:formatCode>
                <c:ptCount val="22"/>
                <c:pt idx="0">
                  <c:v>1.831565E-7</c:v>
                </c:pt>
                <c:pt idx="1">
                  <c:v>1.181585E-7</c:v>
                </c:pt>
                <c:pt idx="2">
                  <c:v>7.929621E-8</c:v>
                </c:pt>
                <c:pt idx="3">
                  <c:v>7.05037E-8</c:v>
                </c:pt>
                <c:pt idx="4">
                  <c:v>9.349338E-8</c:v>
                </c:pt>
                <c:pt idx="5">
                  <c:v>8.60215305406038E-8</c:v>
                </c:pt>
                <c:pt idx="6">
                  <c:v>2.304566E-6</c:v>
                </c:pt>
                <c:pt idx="7">
                  <c:v>3.802519E-7</c:v>
                </c:pt>
                <c:pt idx="8">
                  <c:v>1.371809E-7</c:v>
                </c:pt>
                <c:pt idx="9">
                  <c:v>8.38914E-8</c:v>
                </c:pt>
                <c:pt idx="10">
                  <c:v>1.335363E-7</c:v>
                </c:pt>
                <c:pt idx="11">
                  <c:v>6.614122E-8</c:v>
                </c:pt>
                <c:pt idx="12">
                  <c:v>1.249681E-7</c:v>
                </c:pt>
                <c:pt idx="13">
                  <c:v>7.802235E-8</c:v>
                </c:pt>
                <c:pt idx="14">
                  <c:v>1.063771E-7</c:v>
                </c:pt>
                <c:pt idx="15">
                  <c:v>7.322662E-8</c:v>
                </c:pt>
                <c:pt idx="16">
                  <c:v>1.253295E-7</c:v>
                </c:pt>
                <c:pt idx="17">
                  <c:v>8.783382E-8</c:v>
                </c:pt>
                <c:pt idx="18">
                  <c:v>2.159822E-7</c:v>
                </c:pt>
                <c:pt idx="19">
                  <c:v>9.859459E-8</c:v>
                </c:pt>
                <c:pt idx="20">
                  <c:v>1.021127E-7</c:v>
                </c:pt>
                <c:pt idx="21">
                  <c:v>7.799864E-8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578296"/>
        <c:axId val="2100576696"/>
      </c:scatterChart>
      <c:valAx>
        <c:axId val="2121578296"/>
        <c:scaling>
          <c:orientation val="minMax"/>
          <c:max val="22.0"/>
          <c:min val="1.0"/>
        </c:scaling>
        <c:delete val="0"/>
        <c:axPos val="b"/>
        <c:majorTickMark val="out"/>
        <c:minorTickMark val="none"/>
        <c:tickLblPos val="nextTo"/>
        <c:crossAx val="2100576696"/>
        <c:crosses val="autoZero"/>
        <c:crossBetween val="midCat"/>
        <c:majorUnit val="1.0"/>
        <c:minorUnit val="1.0"/>
      </c:valAx>
      <c:valAx>
        <c:axId val="2100576696"/>
        <c:scaling>
          <c:orientation val="minMax"/>
          <c:max val="2.5E-6"/>
          <c:min val="0.0"/>
        </c:scaling>
        <c:delete val="0"/>
        <c:axPos val="l"/>
        <c:majorGridlines/>
        <c:numFmt formatCode="0.00E+00" sourceLinked="0"/>
        <c:majorTickMark val="out"/>
        <c:minorTickMark val="none"/>
        <c:tickLblPos val="nextTo"/>
        <c:crossAx val="2121578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Neutrality tests per chromosome for</a:t>
            </a:r>
            <a:r>
              <a:rPr lang="en-US" baseline="0"/>
              <a:t> American population 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Tajima's D_clusters</c:v>
          </c:tx>
          <c:spPr>
            <a:ln w="47625">
              <a:noFill/>
            </a:ln>
          </c:spPr>
          <c:yVal>
            <c:numRef>
              <c:f>'Diversity&amp;Neutrality'!$I$73:$I$94</c:f>
              <c:numCache>
                <c:formatCode>General</c:formatCode>
                <c:ptCount val="22"/>
                <c:pt idx="0">
                  <c:v>-2.154771</c:v>
                </c:pt>
                <c:pt idx="1">
                  <c:v>-2.516161</c:v>
                </c:pt>
                <c:pt idx="2">
                  <c:v>-2.097326</c:v>
                </c:pt>
                <c:pt idx="3">
                  <c:v>-2.007193</c:v>
                </c:pt>
                <c:pt idx="4">
                  <c:v>-1.109014</c:v>
                </c:pt>
                <c:pt idx="5">
                  <c:v>-1.86012</c:v>
                </c:pt>
                <c:pt idx="6">
                  <c:v>-2.013487</c:v>
                </c:pt>
                <c:pt idx="7">
                  <c:v>-1.185453</c:v>
                </c:pt>
                <c:pt idx="8">
                  <c:v>-2.474591</c:v>
                </c:pt>
                <c:pt idx="9">
                  <c:v>-2.335941</c:v>
                </c:pt>
                <c:pt idx="10">
                  <c:v>-1.978271</c:v>
                </c:pt>
                <c:pt idx="11">
                  <c:v>-1.739243</c:v>
                </c:pt>
                <c:pt idx="12">
                  <c:v>-1.86751</c:v>
                </c:pt>
                <c:pt idx="13">
                  <c:v>-2.327778</c:v>
                </c:pt>
                <c:pt idx="14">
                  <c:v>-2.020541</c:v>
                </c:pt>
                <c:pt idx="15">
                  <c:v>-2.478122</c:v>
                </c:pt>
                <c:pt idx="16">
                  <c:v>-2.189324</c:v>
                </c:pt>
                <c:pt idx="17">
                  <c:v>-2.149759</c:v>
                </c:pt>
                <c:pt idx="18">
                  <c:v>-1.984635</c:v>
                </c:pt>
                <c:pt idx="19">
                  <c:v>-1.634692</c:v>
                </c:pt>
                <c:pt idx="20">
                  <c:v>-2.361701</c:v>
                </c:pt>
                <c:pt idx="21">
                  <c:v>-2.263234</c:v>
                </c:pt>
              </c:numCache>
            </c:numRef>
          </c:yVal>
          <c:smooth val="0"/>
        </c:ser>
        <c:ser>
          <c:idx val="1"/>
          <c:order val="1"/>
          <c:tx>
            <c:v>Fu&amp;Li's D_clusters</c:v>
          </c:tx>
          <c:spPr>
            <a:ln w="47625">
              <a:noFill/>
            </a:ln>
          </c:spPr>
          <c:yVal>
            <c:numRef>
              <c:f>'Diversity&amp;Neutrality'!$J$73:$J$94</c:f>
              <c:numCache>
                <c:formatCode>General</c:formatCode>
                <c:ptCount val="22"/>
                <c:pt idx="0">
                  <c:v>-0.2573358</c:v>
                </c:pt>
                <c:pt idx="1">
                  <c:v>2.952871</c:v>
                </c:pt>
                <c:pt idx="2">
                  <c:v>1.247515</c:v>
                </c:pt>
                <c:pt idx="3">
                  <c:v>0.6763944</c:v>
                </c:pt>
                <c:pt idx="4">
                  <c:v>0.3276808</c:v>
                </c:pt>
                <c:pt idx="5">
                  <c:v>-0.4559737</c:v>
                </c:pt>
                <c:pt idx="6">
                  <c:v>0.07466694</c:v>
                </c:pt>
                <c:pt idx="7">
                  <c:v>-1.839104</c:v>
                </c:pt>
                <c:pt idx="8">
                  <c:v>1.908529</c:v>
                </c:pt>
                <c:pt idx="9">
                  <c:v>-0.007065095</c:v>
                </c:pt>
                <c:pt idx="10">
                  <c:v>-1.615415</c:v>
                </c:pt>
                <c:pt idx="11">
                  <c:v>-0.9823638</c:v>
                </c:pt>
                <c:pt idx="12">
                  <c:v>-1.358632</c:v>
                </c:pt>
                <c:pt idx="13">
                  <c:v>1.106009</c:v>
                </c:pt>
                <c:pt idx="14">
                  <c:v>-0.8854822</c:v>
                </c:pt>
                <c:pt idx="15">
                  <c:v>0.616777</c:v>
                </c:pt>
                <c:pt idx="16">
                  <c:v>0.7977845</c:v>
                </c:pt>
                <c:pt idx="17">
                  <c:v>0.7082373</c:v>
                </c:pt>
                <c:pt idx="18">
                  <c:v>-0.9933175</c:v>
                </c:pt>
                <c:pt idx="19">
                  <c:v>-1.121359</c:v>
                </c:pt>
                <c:pt idx="20">
                  <c:v>-2.234042</c:v>
                </c:pt>
                <c:pt idx="21">
                  <c:v>1.713685</c:v>
                </c:pt>
              </c:numCache>
            </c:numRef>
          </c:yVal>
          <c:smooth val="0"/>
        </c:ser>
        <c:ser>
          <c:idx val="2"/>
          <c:order val="2"/>
          <c:tx>
            <c:v>Tajima's D_intergenic regions</c:v>
          </c:tx>
          <c:spPr>
            <a:ln w="47625">
              <a:noFill/>
            </a:ln>
          </c:spPr>
          <c:yVal>
            <c:numRef>
              <c:f>'Diversity&amp;Neutrality'!$R$73:$R$94</c:f>
              <c:numCache>
                <c:formatCode>General</c:formatCode>
                <c:ptCount val="22"/>
                <c:pt idx="0">
                  <c:v>-2.154771</c:v>
                </c:pt>
                <c:pt idx="1">
                  <c:v>-2.328798</c:v>
                </c:pt>
                <c:pt idx="2">
                  <c:v>-2.430035</c:v>
                </c:pt>
                <c:pt idx="3">
                  <c:v>-1.840146</c:v>
                </c:pt>
                <c:pt idx="4">
                  <c:v>-1.744294</c:v>
                </c:pt>
                <c:pt idx="5">
                  <c:v>-2.068945</c:v>
                </c:pt>
                <c:pt idx="6">
                  <c:v>-2.181828</c:v>
                </c:pt>
                <c:pt idx="7">
                  <c:v>-2.137457</c:v>
                </c:pt>
                <c:pt idx="8">
                  <c:v>-1.95326</c:v>
                </c:pt>
                <c:pt idx="9">
                  <c:v>-1.727384</c:v>
                </c:pt>
                <c:pt idx="10">
                  <c:v>-2.260709</c:v>
                </c:pt>
                <c:pt idx="11">
                  <c:v>-2.215306</c:v>
                </c:pt>
                <c:pt idx="12">
                  <c:v>-2.876558</c:v>
                </c:pt>
                <c:pt idx="13">
                  <c:v>-2.3947</c:v>
                </c:pt>
                <c:pt idx="14">
                  <c:v>-1.964725</c:v>
                </c:pt>
                <c:pt idx="15">
                  <c:v>-2.275054</c:v>
                </c:pt>
                <c:pt idx="16">
                  <c:v>-2.878788</c:v>
                </c:pt>
                <c:pt idx="17">
                  <c:v>-2.149759</c:v>
                </c:pt>
                <c:pt idx="18">
                  <c:v>-2.878193</c:v>
                </c:pt>
                <c:pt idx="19">
                  <c:v>-1.903977</c:v>
                </c:pt>
                <c:pt idx="20">
                  <c:v>-2.202651</c:v>
                </c:pt>
                <c:pt idx="21">
                  <c:v>-2.142036</c:v>
                </c:pt>
              </c:numCache>
            </c:numRef>
          </c:yVal>
          <c:smooth val="0"/>
        </c:ser>
        <c:ser>
          <c:idx val="3"/>
          <c:order val="3"/>
          <c:tx>
            <c:v>Fu&amp;Li's D_ intergenic regions</c:v>
          </c:tx>
          <c:spPr>
            <a:ln w="47625">
              <a:noFill/>
            </a:ln>
          </c:spPr>
          <c:yVal>
            <c:numRef>
              <c:f>'Diversity&amp;Neutrality'!$S$73:$S$94</c:f>
              <c:numCache>
                <c:formatCode>General</c:formatCode>
                <c:ptCount val="22"/>
                <c:pt idx="0">
                  <c:v>-1.693589</c:v>
                </c:pt>
                <c:pt idx="1">
                  <c:v>-0.4354903</c:v>
                </c:pt>
                <c:pt idx="2">
                  <c:v>-0.1751337</c:v>
                </c:pt>
                <c:pt idx="3">
                  <c:v>-0.8402996</c:v>
                </c:pt>
                <c:pt idx="4">
                  <c:v>0.7671217</c:v>
                </c:pt>
                <c:pt idx="5">
                  <c:v>-0.1281901</c:v>
                </c:pt>
                <c:pt idx="6">
                  <c:v>1.112163</c:v>
                </c:pt>
                <c:pt idx="7">
                  <c:v>-0.04163686</c:v>
                </c:pt>
                <c:pt idx="8">
                  <c:v>0.110791</c:v>
                </c:pt>
                <c:pt idx="9">
                  <c:v>0.1394849</c:v>
                </c:pt>
                <c:pt idx="10">
                  <c:v>0.006188597</c:v>
                </c:pt>
                <c:pt idx="11">
                  <c:v>-1.161241</c:v>
                </c:pt>
                <c:pt idx="12" formatCode="0.000000">
                  <c:v>4.600354</c:v>
                </c:pt>
                <c:pt idx="13">
                  <c:v>-0.2451168</c:v>
                </c:pt>
                <c:pt idx="14">
                  <c:v>0.7752503</c:v>
                </c:pt>
                <c:pt idx="15">
                  <c:v>0.2493437</c:v>
                </c:pt>
                <c:pt idx="16">
                  <c:v>4.641036</c:v>
                </c:pt>
                <c:pt idx="17">
                  <c:v>0.7082373</c:v>
                </c:pt>
                <c:pt idx="18">
                  <c:v>4.630088</c:v>
                </c:pt>
                <c:pt idx="19">
                  <c:v>0.09736154</c:v>
                </c:pt>
                <c:pt idx="20">
                  <c:v>0.6493236</c:v>
                </c:pt>
                <c:pt idx="21">
                  <c:v>0.5302605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226920"/>
        <c:axId val="2117902952"/>
      </c:scatterChart>
      <c:valAx>
        <c:axId val="2125226920"/>
        <c:scaling>
          <c:orientation val="minMax"/>
          <c:max val="22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2117902952"/>
        <c:crosses val="autoZero"/>
        <c:crossBetween val="midCat"/>
        <c:majorUnit val="1.0"/>
      </c:valAx>
      <c:valAx>
        <c:axId val="2117902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226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Diversity and divergence per chromosome in Eeast</a:t>
            </a:r>
            <a:r>
              <a:rPr lang="en-US" baseline="0"/>
              <a:t> Asian </a:t>
            </a:r>
            <a:r>
              <a:rPr lang="en-US"/>
              <a:t>population</a:t>
            </a:r>
          </a:p>
        </c:rich>
      </c:tx>
      <c:layout>
        <c:manualLayout>
          <c:xMode val="edge"/>
          <c:yMode val="edge"/>
          <c:x val="0.300702899942385"/>
          <c:y val="0.0167597765363128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Divergence, D (clusters)</c:v>
          </c:tx>
          <c:yVal>
            <c:numRef>
              <c:f>'Diversity&amp;Neutrality'!$E$101:$E$122</c:f>
              <c:numCache>
                <c:formatCode>General</c:formatCode>
                <c:ptCount val="22"/>
                <c:pt idx="0">
                  <c:v>0.01639986</c:v>
                </c:pt>
                <c:pt idx="1">
                  <c:v>0.002796992</c:v>
                </c:pt>
                <c:pt idx="2">
                  <c:v>0.01653944</c:v>
                </c:pt>
                <c:pt idx="3">
                  <c:v>0.01635931</c:v>
                </c:pt>
                <c:pt idx="4">
                  <c:v>0.01410036</c:v>
                </c:pt>
                <c:pt idx="5">
                  <c:v>0.0118648</c:v>
                </c:pt>
                <c:pt idx="6">
                  <c:v>0.01603746</c:v>
                </c:pt>
                <c:pt idx="7">
                  <c:v>0.007322383</c:v>
                </c:pt>
                <c:pt idx="8">
                  <c:v>0.02296339</c:v>
                </c:pt>
                <c:pt idx="9">
                  <c:v>0.01230204</c:v>
                </c:pt>
                <c:pt idx="10">
                  <c:v>0.009662204</c:v>
                </c:pt>
                <c:pt idx="11">
                  <c:v>0.01011981</c:v>
                </c:pt>
                <c:pt idx="12">
                  <c:v>0.01192163</c:v>
                </c:pt>
                <c:pt idx="13">
                  <c:v>0.01709659</c:v>
                </c:pt>
                <c:pt idx="14">
                  <c:v>0.01506447</c:v>
                </c:pt>
                <c:pt idx="15">
                  <c:v>0.01395329</c:v>
                </c:pt>
                <c:pt idx="16">
                  <c:v>0.0193114</c:v>
                </c:pt>
                <c:pt idx="17">
                  <c:v>0.01362837</c:v>
                </c:pt>
                <c:pt idx="18">
                  <c:v>0.01151285</c:v>
                </c:pt>
                <c:pt idx="19">
                  <c:v>0.01038303</c:v>
                </c:pt>
                <c:pt idx="20">
                  <c:v>0.01402845</c:v>
                </c:pt>
                <c:pt idx="21">
                  <c:v>0.01842924</c:v>
                </c:pt>
              </c:numCache>
            </c:numRef>
          </c:yVal>
          <c:smooth val="1"/>
        </c:ser>
        <c:ser>
          <c:idx val="1"/>
          <c:order val="1"/>
          <c:tx>
            <c:v>Diversity, pi (clusters)</c:v>
          </c:tx>
          <c:yVal>
            <c:numRef>
              <c:f>'Diversity&amp;Neutrality'!$F$101:$F$122</c:f>
              <c:numCache>
                <c:formatCode>General</c:formatCode>
                <c:ptCount val="22"/>
                <c:pt idx="0">
                  <c:v>0.000738</c:v>
                </c:pt>
                <c:pt idx="1">
                  <c:v>8.23889106669786E-5</c:v>
                </c:pt>
                <c:pt idx="2">
                  <c:v>0.00112179958483996</c:v>
                </c:pt>
                <c:pt idx="3">
                  <c:v>0.00160533927239904</c:v>
                </c:pt>
                <c:pt idx="4">
                  <c:v>0.00259558751489474</c:v>
                </c:pt>
                <c:pt idx="5">
                  <c:v>0.00106928581283054</c:v>
                </c:pt>
                <c:pt idx="6">
                  <c:v>0.00131193717686079</c:v>
                </c:pt>
                <c:pt idx="7">
                  <c:v>0.0019611161686127</c:v>
                </c:pt>
                <c:pt idx="8">
                  <c:v>0.000764260307246637</c:v>
                </c:pt>
                <c:pt idx="9">
                  <c:v>0.000695649197027471</c:v>
                </c:pt>
                <c:pt idx="10">
                  <c:v>0.000886363164562758</c:v>
                </c:pt>
                <c:pt idx="11">
                  <c:v>0.00115096254507386</c:v>
                </c:pt>
                <c:pt idx="12">
                  <c:v>0.00126446352672864</c:v>
                </c:pt>
                <c:pt idx="13">
                  <c:v>0.000759803260379303</c:v>
                </c:pt>
                <c:pt idx="14">
                  <c:v>0.0011191697404929</c:v>
                </c:pt>
                <c:pt idx="15">
                  <c:v>0.000437196579742204</c:v>
                </c:pt>
                <c:pt idx="16">
                  <c:v>0.00138065430059713</c:v>
                </c:pt>
                <c:pt idx="17">
                  <c:v>0.000897876204871521</c:v>
                </c:pt>
                <c:pt idx="18">
                  <c:v>0.00110425332420603</c:v>
                </c:pt>
                <c:pt idx="19">
                  <c:v>0.00159308578664134</c:v>
                </c:pt>
                <c:pt idx="20">
                  <c:v>0.000721606805293005</c:v>
                </c:pt>
                <c:pt idx="21">
                  <c:v>0.000920721913712089</c:v>
                </c:pt>
              </c:numCache>
            </c:numRef>
          </c:yVal>
          <c:smooth val="1"/>
        </c:ser>
        <c:ser>
          <c:idx val="3"/>
          <c:order val="2"/>
          <c:tx>
            <c:v>Theta Watterson (clusters)</c:v>
          </c:tx>
          <c:yVal>
            <c:numRef>
              <c:f>'Diversity&amp;Neutrality'!$G$101:$G$122</c:f>
              <c:numCache>
                <c:formatCode>General</c:formatCode>
                <c:ptCount val="22"/>
                <c:pt idx="0">
                  <c:v>0.0035905272026962</c:v>
                </c:pt>
                <c:pt idx="1">
                  <c:v>0.000472680844203059</c:v>
                </c:pt>
                <c:pt idx="2">
                  <c:v>0.00401894000267845</c:v>
                </c:pt>
                <c:pt idx="3">
                  <c:v>0.00450963462972411</c:v>
                </c:pt>
                <c:pt idx="4">
                  <c:v>0.00398481067125645</c:v>
                </c:pt>
                <c:pt idx="5">
                  <c:v>0.00331938836514141</c:v>
                </c:pt>
                <c:pt idx="6">
                  <c:v>0.00391649009852697</c:v>
                </c:pt>
                <c:pt idx="7">
                  <c:v>0.00341632231677551</c:v>
                </c:pt>
                <c:pt idx="8">
                  <c:v>0.00409563740538739</c:v>
                </c:pt>
                <c:pt idx="9">
                  <c:v>0.0030944223329344</c:v>
                </c:pt>
                <c:pt idx="10">
                  <c:v>0.00264846519011494</c:v>
                </c:pt>
                <c:pt idx="11">
                  <c:v>0.00307203530301268</c:v>
                </c:pt>
                <c:pt idx="12">
                  <c:v>0.00325840733957635</c:v>
                </c:pt>
                <c:pt idx="13">
                  <c:v>0.00360624154298846</c:v>
                </c:pt>
                <c:pt idx="14">
                  <c:v>0.00379687448996246</c:v>
                </c:pt>
                <c:pt idx="15">
                  <c:v>0.00284457438209895</c:v>
                </c:pt>
                <c:pt idx="16">
                  <c:v>0.00478754923135561</c:v>
                </c:pt>
                <c:pt idx="17">
                  <c:v>0.0036412072255123</c:v>
                </c:pt>
                <c:pt idx="18">
                  <c:v>0.00326423963324828</c:v>
                </c:pt>
                <c:pt idx="19">
                  <c:v>0.00311806964229186</c:v>
                </c:pt>
                <c:pt idx="20">
                  <c:v>0.00361191771962989</c:v>
                </c:pt>
                <c:pt idx="21">
                  <c:v>0.00383619088301702</c:v>
                </c:pt>
              </c:numCache>
            </c:numRef>
          </c:yVal>
          <c:smooth val="1"/>
        </c:ser>
        <c:ser>
          <c:idx val="4"/>
          <c:order val="3"/>
          <c:tx>
            <c:v>Divergence, D (inter. regions)</c:v>
          </c:tx>
          <c:yVal>
            <c:numRef>
              <c:f>'Diversity&amp;Neutrality'!$N$101:$N$122</c:f>
              <c:numCache>
                <c:formatCode>General</c:formatCode>
                <c:ptCount val="22"/>
                <c:pt idx="0">
                  <c:v>0.02970939</c:v>
                </c:pt>
                <c:pt idx="1">
                  <c:v>0.01953671</c:v>
                </c:pt>
                <c:pt idx="2">
                  <c:v>0.01387208</c:v>
                </c:pt>
                <c:pt idx="3">
                  <c:v>0.0105478</c:v>
                </c:pt>
                <c:pt idx="4">
                  <c:v>0.01422047</c:v>
                </c:pt>
                <c:pt idx="5">
                  <c:v>0.012971105058482</c:v>
                </c:pt>
                <c:pt idx="6">
                  <c:v>0.0169297317820628</c:v>
                </c:pt>
                <c:pt idx="7">
                  <c:v>0.05976954</c:v>
                </c:pt>
                <c:pt idx="8">
                  <c:v>0.02240919</c:v>
                </c:pt>
                <c:pt idx="9">
                  <c:v>0.01286592</c:v>
                </c:pt>
                <c:pt idx="10">
                  <c:v>0.0219233</c:v>
                </c:pt>
                <c:pt idx="11">
                  <c:v>0.01030952</c:v>
                </c:pt>
                <c:pt idx="13">
                  <c:v>0.01376348</c:v>
                </c:pt>
                <c:pt idx="14">
                  <c:v>0.01755359</c:v>
                </c:pt>
                <c:pt idx="15">
                  <c:v>0.01263504</c:v>
                </c:pt>
                <c:pt idx="17">
                  <c:v>0.01362837</c:v>
                </c:pt>
                <c:pt idx="19">
                  <c:v>0.01623787</c:v>
                </c:pt>
                <c:pt idx="20">
                  <c:v>0.01748179</c:v>
                </c:pt>
                <c:pt idx="21">
                  <c:v>0.01257619</c:v>
                </c:pt>
              </c:numCache>
            </c:numRef>
          </c:yVal>
          <c:smooth val="1"/>
        </c:ser>
        <c:ser>
          <c:idx val="5"/>
          <c:order val="4"/>
          <c:tx>
            <c:v>Diversity, pi (inter. regions)</c:v>
          </c:tx>
          <c:yVal>
            <c:numRef>
              <c:f>'Diversity&amp;Neutrality'!$O$101:$O$122</c:f>
              <c:numCache>
                <c:formatCode>General</c:formatCode>
                <c:ptCount val="22"/>
                <c:pt idx="0">
                  <c:v>0.0019396334644854</c:v>
                </c:pt>
                <c:pt idx="1">
                  <c:v>0.00117209513234958</c:v>
                </c:pt>
                <c:pt idx="2">
                  <c:v>0.00277478204098031</c:v>
                </c:pt>
                <c:pt idx="3">
                  <c:v>0.00102139151158548</c:v>
                </c:pt>
                <c:pt idx="4">
                  <c:v>0.00131487356017476</c:v>
                </c:pt>
                <c:pt idx="5">
                  <c:v>0.000960015137105327</c:v>
                </c:pt>
                <c:pt idx="6">
                  <c:v>0.00104168395573997</c:v>
                </c:pt>
                <c:pt idx="7">
                  <c:v>0.00411231910357029</c:v>
                </c:pt>
                <c:pt idx="8">
                  <c:v>0.0017631465415153</c:v>
                </c:pt>
                <c:pt idx="9">
                  <c:v>0.00147513794007786</c:v>
                </c:pt>
                <c:pt idx="10">
                  <c:v>0.00124706428144171</c:v>
                </c:pt>
                <c:pt idx="11">
                  <c:v>0.000649449571522742</c:v>
                </c:pt>
                <c:pt idx="12">
                  <c:v>0.000139342270558563</c:v>
                </c:pt>
                <c:pt idx="13">
                  <c:v>0.00100376855173006</c:v>
                </c:pt>
                <c:pt idx="14">
                  <c:v>0.0013369790540985</c:v>
                </c:pt>
                <c:pt idx="15">
                  <c:v>0.00055233881443814</c:v>
                </c:pt>
                <c:pt idx="16">
                  <c:v>0.000139745298202568</c:v>
                </c:pt>
                <c:pt idx="17">
                  <c:v>0.000897876204871521</c:v>
                </c:pt>
                <c:pt idx="18">
                  <c:v>0.000240825259515571</c:v>
                </c:pt>
                <c:pt idx="19">
                  <c:v>0.0013343272063982</c:v>
                </c:pt>
                <c:pt idx="20">
                  <c:v>0.000768608949011446</c:v>
                </c:pt>
                <c:pt idx="21">
                  <c:v>0.00160086001168192</c:v>
                </c:pt>
              </c:numCache>
            </c:numRef>
          </c:yVal>
          <c:smooth val="1"/>
        </c:ser>
        <c:ser>
          <c:idx val="7"/>
          <c:order val="5"/>
          <c:tx>
            <c:v>Theta Watterson (inter. regions)</c:v>
          </c:tx>
          <c:yVal>
            <c:numRef>
              <c:f>'Diversity&amp;Neutrality'!$P$101:$P$122</c:f>
              <c:numCache>
                <c:formatCode>General</c:formatCode>
                <c:ptCount val="22"/>
                <c:pt idx="0" formatCode="0.000000">
                  <c:v>0.00719717677918133</c:v>
                </c:pt>
                <c:pt idx="1">
                  <c:v>0.00462342032326691</c:v>
                </c:pt>
                <c:pt idx="2">
                  <c:v>0.0158280333467256</c:v>
                </c:pt>
                <c:pt idx="3">
                  <c:v>0.00271973522167488</c:v>
                </c:pt>
                <c:pt idx="4">
                  <c:v>0.00359607109757712</c:v>
                </c:pt>
                <c:pt idx="5">
                  <c:v>0.00349172438517958</c:v>
                </c:pt>
                <c:pt idx="6">
                  <c:v>0.00359659845957747</c:v>
                </c:pt>
                <c:pt idx="7">
                  <c:v>0.0153401896293608</c:v>
                </c:pt>
                <c:pt idx="8">
                  <c:v>0.00545611989462216</c:v>
                </c:pt>
                <c:pt idx="9">
                  <c:v>0.0033895269934792</c:v>
                </c:pt>
                <c:pt idx="10">
                  <c:v>0.00551050120327736</c:v>
                </c:pt>
                <c:pt idx="11">
                  <c:v>0.00263740706105992</c:v>
                </c:pt>
                <c:pt idx="12">
                  <c:v>0.00469128178765924</c:v>
                </c:pt>
                <c:pt idx="13">
                  <c:v>0.00487902231577139</c:v>
                </c:pt>
                <c:pt idx="14">
                  <c:v>0.0041965531822923</c:v>
                </c:pt>
                <c:pt idx="15">
                  <c:v>0.00298896710226831</c:v>
                </c:pt>
                <c:pt idx="16">
                  <c:v>0.00470484980134835</c:v>
                </c:pt>
                <c:pt idx="17">
                  <c:v>0.0036412072255123</c:v>
                </c:pt>
                <c:pt idx="18">
                  <c:v>0.00810793901384083</c:v>
                </c:pt>
                <c:pt idx="19">
                  <c:v>0.00392166792096636</c:v>
                </c:pt>
                <c:pt idx="20" formatCode="0.00E+00">
                  <c:v>0.00388879708636836</c:v>
                </c:pt>
                <c:pt idx="21">
                  <c:v>0.00507844964258893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372120"/>
        <c:axId val="-2040165736"/>
      </c:scatterChart>
      <c:valAx>
        <c:axId val="2125372120"/>
        <c:scaling>
          <c:orientation val="minMax"/>
          <c:max val="22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-2040165736"/>
        <c:crosses val="autoZero"/>
        <c:crossBetween val="midCat"/>
        <c:majorUnit val="1.0"/>
      </c:valAx>
      <c:valAx>
        <c:axId val="-2040165736"/>
        <c:scaling>
          <c:orientation val="minMax"/>
          <c:max val="0.0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372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Mutation rate per chromosome in East Asian population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piRNA clusters</c:v>
          </c:tx>
          <c:yVal>
            <c:numRef>
              <c:f>'Diversity&amp;Neutrality'!$H$101:$H$122</c:f>
              <c:numCache>
                <c:formatCode>General</c:formatCode>
                <c:ptCount val="22"/>
                <c:pt idx="0">
                  <c:v>8.976316E-8</c:v>
                </c:pt>
                <c:pt idx="1">
                  <c:v>1.236112E-8</c:v>
                </c:pt>
                <c:pt idx="2">
                  <c:v>1.004735E-7</c:v>
                </c:pt>
                <c:pt idx="3">
                  <c:v>9.494185E-8</c:v>
                </c:pt>
                <c:pt idx="4">
                  <c:v>9.962024E-8</c:v>
                </c:pt>
                <c:pt idx="5">
                  <c:v>8.298472E-8</c:v>
                </c:pt>
                <c:pt idx="6">
                  <c:v>9.791227E-8</c:v>
                </c:pt>
                <c:pt idx="7">
                  <c:v>8.540805E-8</c:v>
                </c:pt>
                <c:pt idx="8">
                  <c:v>1.023909E-7</c:v>
                </c:pt>
                <c:pt idx="9">
                  <c:v>7.736054E-8</c:v>
                </c:pt>
                <c:pt idx="10">
                  <c:v>6.621164E-8</c:v>
                </c:pt>
                <c:pt idx="11">
                  <c:v>7.680087E-8</c:v>
                </c:pt>
                <c:pt idx="12">
                  <c:v>8.146017E-8</c:v>
                </c:pt>
                <c:pt idx="13">
                  <c:v>9.015606E-8</c:v>
                </c:pt>
                <c:pt idx="14">
                  <c:v>9.492185E-8</c:v>
                </c:pt>
                <c:pt idx="15">
                  <c:v>7.111436E-8</c:v>
                </c:pt>
                <c:pt idx="16">
                  <c:v>1.196887E-7</c:v>
                </c:pt>
                <c:pt idx="17">
                  <c:v>9.103021E-8</c:v>
                </c:pt>
                <c:pt idx="18">
                  <c:v>8.160597E-8</c:v>
                </c:pt>
                <c:pt idx="19">
                  <c:v>7.795174E-8</c:v>
                </c:pt>
                <c:pt idx="20">
                  <c:v>9.029795E-8</c:v>
                </c:pt>
                <c:pt idx="21">
                  <c:v>9.590477E-8</c:v>
                </c:pt>
              </c:numCache>
            </c:numRef>
          </c:yVal>
          <c:smooth val="1"/>
        </c:ser>
        <c:ser>
          <c:idx val="1"/>
          <c:order val="1"/>
          <c:tx>
            <c:v>Intergenic regions</c:v>
          </c:tx>
          <c:yVal>
            <c:numRef>
              <c:f>'Diversity&amp;Neutrality'!$Q$101:$Q$122</c:f>
              <c:numCache>
                <c:formatCode>General</c:formatCode>
                <c:ptCount val="22"/>
                <c:pt idx="0">
                  <c:v>1.799295E-7</c:v>
                </c:pt>
                <c:pt idx="1">
                  <c:v>1.155855E-7</c:v>
                </c:pt>
                <c:pt idx="2">
                  <c:v>7.729906E-8</c:v>
                </c:pt>
                <c:pt idx="3">
                  <c:v>6.799337E-8</c:v>
                </c:pt>
                <c:pt idx="4">
                  <c:v>9.397666E-8</c:v>
                </c:pt>
                <c:pt idx="5">
                  <c:v>8.72931096294894E-8</c:v>
                </c:pt>
                <c:pt idx="6">
                  <c:v>2.247943E-6</c:v>
                </c:pt>
                <c:pt idx="7">
                  <c:v>3.835047E-7</c:v>
                </c:pt>
                <c:pt idx="8">
                  <c:v>1.36403E-7</c:v>
                </c:pt>
                <c:pt idx="9">
                  <c:v>8.473819E-8</c:v>
                </c:pt>
                <c:pt idx="10">
                  <c:v>1.377625E-7</c:v>
                </c:pt>
                <c:pt idx="11">
                  <c:v>6.593517E-8</c:v>
                </c:pt>
                <c:pt idx="12">
                  <c:v>1.17282E-7</c:v>
                </c:pt>
                <c:pt idx="13">
                  <c:v>7.769741E-8</c:v>
                </c:pt>
                <c:pt idx="14">
                  <c:v>1.049138E-7</c:v>
                </c:pt>
                <c:pt idx="15">
                  <c:v>7.472419E-8</c:v>
                </c:pt>
                <c:pt idx="16">
                  <c:v>1.176212E-7</c:v>
                </c:pt>
                <c:pt idx="17">
                  <c:v>9.103021E-8</c:v>
                </c:pt>
                <c:pt idx="18">
                  <c:v>2.026985E-7</c:v>
                </c:pt>
                <c:pt idx="19">
                  <c:v>9.80417E-8</c:v>
                </c:pt>
                <c:pt idx="20">
                  <c:v>9.721993E-8</c:v>
                </c:pt>
                <c:pt idx="21">
                  <c:v>8.017561E-8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9863464"/>
        <c:axId val="2121625176"/>
      </c:scatterChart>
      <c:valAx>
        <c:axId val="-2039863464"/>
        <c:scaling>
          <c:orientation val="minMax"/>
          <c:max val="22.0"/>
          <c:min val="1.0"/>
        </c:scaling>
        <c:delete val="0"/>
        <c:axPos val="b"/>
        <c:majorTickMark val="out"/>
        <c:minorTickMark val="none"/>
        <c:tickLblPos val="nextTo"/>
        <c:crossAx val="2121625176"/>
        <c:crosses val="autoZero"/>
        <c:crossBetween val="midCat"/>
        <c:majorUnit val="1.0"/>
        <c:minorUnit val="1.0"/>
      </c:valAx>
      <c:valAx>
        <c:axId val="2121625176"/>
        <c:scaling>
          <c:orientation val="minMax"/>
          <c:max val="2.5E-6"/>
          <c:min val="0.0"/>
        </c:scaling>
        <c:delete val="0"/>
        <c:axPos val="l"/>
        <c:majorGridlines/>
        <c:numFmt formatCode="0.00E+00" sourceLinked="0"/>
        <c:majorTickMark val="out"/>
        <c:minorTickMark val="none"/>
        <c:tickLblPos val="nextTo"/>
        <c:crossAx val="-2039863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Neutrality tests per chromosome for</a:t>
            </a:r>
            <a:r>
              <a:rPr lang="en-US" baseline="0"/>
              <a:t> East Asian population </a:t>
            </a:r>
            <a:endParaRPr lang="en-US"/>
          </a:p>
        </c:rich>
      </c:tx>
      <c:layout>
        <c:manualLayout>
          <c:xMode val="edge"/>
          <c:yMode val="edge"/>
          <c:x val="0.176220472440945"/>
          <c:y val="0.029023746701847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Tajima's D_clusters</c:v>
          </c:tx>
          <c:spPr>
            <a:ln w="47625">
              <a:noFill/>
            </a:ln>
          </c:spPr>
          <c:yVal>
            <c:numRef>
              <c:f>'Diversity&amp;Neutrality'!$I$101:$I$122</c:f>
              <c:numCache>
                <c:formatCode>General</c:formatCode>
                <c:ptCount val="22"/>
                <c:pt idx="0">
                  <c:v>-2.271597</c:v>
                </c:pt>
                <c:pt idx="1">
                  <c:v>-2.516161</c:v>
                </c:pt>
                <c:pt idx="2">
                  <c:v>-2.097326</c:v>
                </c:pt>
                <c:pt idx="3">
                  <c:v>-2.007193</c:v>
                </c:pt>
                <c:pt idx="4">
                  <c:v>-1.00317</c:v>
                </c:pt>
                <c:pt idx="5">
                  <c:v>-2.00716</c:v>
                </c:pt>
                <c:pt idx="6">
                  <c:v>-1.926256</c:v>
                </c:pt>
                <c:pt idx="7">
                  <c:v>-0.8959739</c:v>
                </c:pt>
                <c:pt idx="8">
                  <c:v>-2.457756</c:v>
                </c:pt>
                <c:pt idx="9">
                  <c:v>-2.30429</c:v>
                </c:pt>
                <c:pt idx="10">
                  <c:v>-1.985441</c:v>
                </c:pt>
                <c:pt idx="11">
                  <c:v>-1.82957</c:v>
                </c:pt>
                <c:pt idx="12">
                  <c:v>-1.846429</c:v>
                </c:pt>
                <c:pt idx="13">
                  <c:v>-2.369065</c:v>
                </c:pt>
                <c:pt idx="14">
                  <c:v>-2.125633</c:v>
                </c:pt>
                <c:pt idx="15">
                  <c:v>-2.526601</c:v>
                </c:pt>
                <c:pt idx="16">
                  <c:v>-2.104754</c:v>
                </c:pt>
                <c:pt idx="17">
                  <c:v>-2.258925</c:v>
                </c:pt>
                <c:pt idx="18">
                  <c:v>-1.976278</c:v>
                </c:pt>
                <c:pt idx="19">
                  <c:v>-1.431826</c:v>
                </c:pt>
                <c:pt idx="20">
                  <c:v>-2.377297</c:v>
                </c:pt>
                <c:pt idx="21">
                  <c:v>-2.2603</c:v>
                </c:pt>
              </c:numCache>
            </c:numRef>
          </c:yVal>
          <c:smooth val="0"/>
        </c:ser>
        <c:ser>
          <c:idx val="1"/>
          <c:order val="1"/>
          <c:tx>
            <c:v>Fu&amp;Li's D_clusters</c:v>
          </c:tx>
          <c:spPr>
            <a:ln w="47625">
              <a:noFill/>
            </a:ln>
          </c:spPr>
          <c:yVal>
            <c:numRef>
              <c:f>'Diversity&amp;Neutrality'!$J$101:$J$122</c:f>
              <c:numCache>
                <c:formatCode>General</c:formatCode>
                <c:ptCount val="22"/>
                <c:pt idx="0">
                  <c:v>-1.485906</c:v>
                </c:pt>
                <c:pt idx="1">
                  <c:v>2.952871</c:v>
                </c:pt>
                <c:pt idx="2">
                  <c:v>1.247515</c:v>
                </c:pt>
                <c:pt idx="3">
                  <c:v>0.6763944</c:v>
                </c:pt>
                <c:pt idx="4">
                  <c:v>0.4182791</c:v>
                </c:pt>
                <c:pt idx="5">
                  <c:v>-2.436538</c:v>
                </c:pt>
                <c:pt idx="6">
                  <c:v>-0.5245155</c:v>
                </c:pt>
                <c:pt idx="7">
                  <c:v>-2.038344</c:v>
                </c:pt>
                <c:pt idx="8">
                  <c:v>1.218264</c:v>
                </c:pt>
                <c:pt idx="9">
                  <c:v>-2.250435</c:v>
                </c:pt>
                <c:pt idx="10">
                  <c:v>-3.606954</c:v>
                </c:pt>
                <c:pt idx="11">
                  <c:v>-1.92981</c:v>
                </c:pt>
                <c:pt idx="12">
                  <c:v>-3.00057</c:v>
                </c:pt>
                <c:pt idx="13">
                  <c:v>-1.14454</c:v>
                </c:pt>
                <c:pt idx="14">
                  <c:v>-2.524773</c:v>
                </c:pt>
                <c:pt idx="15">
                  <c:v>-0.6199222</c:v>
                </c:pt>
                <c:pt idx="16">
                  <c:v>-1.481179</c:v>
                </c:pt>
                <c:pt idx="17">
                  <c:v>-2.250869</c:v>
                </c:pt>
                <c:pt idx="18">
                  <c:v>-1.618836</c:v>
                </c:pt>
                <c:pt idx="19">
                  <c:v>-3.964171</c:v>
                </c:pt>
                <c:pt idx="20">
                  <c:v>-2.234042</c:v>
                </c:pt>
                <c:pt idx="21">
                  <c:v>-0.2387972</c:v>
                </c:pt>
              </c:numCache>
            </c:numRef>
          </c:yVal>
          <c:smooth val="0"/>
        </c:ser>
        <c:ser>
          <c:idx val="2"/>
          <c:order val="2"/>
          <c:tx>
            <c:v>Tajima's D_intergenic regions</c:v>
          </c:tx>
          <c:spPr>
            <a:ln w="47625">
              <a:noFill/>
            </a:ln>
          </c:spPr>
          <c:yVal>
            <c:numRef>
              <c:f>'Diversity&amp;Neutrality'!$R$101:$R$122</c:f>
              <c:numCache>
                <c:formatCode>General</c:formatCode>
                <c:ptCount val="22"/>
                <c:pt idx="0">
                  <c:v>-2.193088</c:v>
                </c:pt>
                <c:pt idx="1">
                  <c:v>-2.243174</c:v>
                </c:pt>
                <c:pt idx="2">
                  <c:v>-2.449117</c:v>
                </c:pt>
                <c:pt idx="3">
                  <c:v>-1.836341</c:v>
                </c:pt>
                <c:pt idx="4">
                  <c:v>-1.839278</c:v>
                </c:pt>
                <c:pt idx="5" formatCode="0.000000">
                  <c:v>-2.157754</c:v>
                </c:pt>
                <c:pt idx="6" formatCode="0.000000">
                  <c:v>-2.143884</c:v>
                </c:pt>
                <c:pt idx="7" formatCode="0.000000">
                  <c:v>-2.181091</c:v>
                </c:pt>
                <c:pt idx="8" formatCode="0.000000">
                  <c:v>-2.03051</c:v>
                </c:pt>
                <c:pt idx="9" formatCode="0.000000">
                  <c:v>-1.697366</c:v>
                </c:pt>
                <c:pt idx="10" formatCode="0.000000">
                  <c:v>-2.323547</c:v>
                </c:pt>
                <c:pt idx="11" formatCode="0.000000">
                  <c:v>-2.258283</c:v>
                </c:pt>
                <c:pt idx="12">
                  <c:v>-2.855213</c:v>
                </c:pt>
                <c:pt idx="13" formatCode="0.000000">
                  <c:v>-2.388742</c:v>
                </c:pt>
                <c:pt idx="14" formatCode="0.000000">
                  <c:v>-2.053578</c:v>
                </c:pt>
                <c:pt idx="15" formatCode="0.000000">
                  <c:v>-2.430781</c:v>
                </c:pt>
                <c:pt idx="16">
                  <c:v>-2.857578</c:v>
                </c:pt>
                <c:pt idx="17">
                  <c:v>-2.258925</c:v>
                </c:pt>
                <c:pt idx="18" formatCode="0.000000">
                  <c:v>-2.856947</c:v>
                </c:pt>
                <c:pt idx="19" formatCode="0.000000">
                  <c:v>-1.948632</c:v>
                </c:pt>
                <c:pt idx="20">
                  <c:v>-2.302551</c:v>
                </c:pt>
                <c:pt idx="21">
                  <c:v>-2.032615</c:v>
                </c:pt>
              </c:numCache>
            </c:numRef>
          </c:yVal>
          <c:smooth val="0"/>
        </c:ser>
        <c:ser>
          <c:idx val="3"/>
          <c:order val="3"/>
          <c:tx>
            <c:v>Fu&amp;Li's D_ intergenic regions</c:v>
          </c:tx>
          <c:spPr>
            <a:ln w="47625">
              <a:noFill/>
            </a:ln>
          </c:spPr>
          <c:yVal>
            <c:numRef>
              <c:f>'Diversity&amp;Neutrality'!$S$101:$S$122</c:f>
              <c:numCache>
                <c:formatCode>General</c:formatCode>
                <c:ptCount val="22"/>
                <c:pt idx="0">
                  <c:v>-1.796179</c:v>
                </c:pt>
                <c:pt idx="1">
                  <c:v>-1.690815</c:v>
                </c:pt>
                <c:pt idx="2">
                  <c:v>-1.335492</c:v>
                </c:pt>
                <c:pt idx="3">
                  <c:v>-1.807387</c:v>
                </c:pt>
                <c:pt idx="4">
                  <c:v>-0.9119534</c:v>
                </c:pt>
                <c:pt idx="5">
                  <c:v>-2.492248</c:v>
                </c:pt>
                <c:pt idx="6">
                  <c:v>-0.6818702</c:v>
                </c:pt>
                <c:pt idx="7">
                  <c:v>-2.315754</c:v>
                </c:pt>
                <c:pt idx="8">
                  <c:v>-1.670662</c:v>
                </c:pt>
                <c:pt idx="9">
                  <c:v>-2.073229</c:v>
                </c:pt>
                <c:pt idx="10">
                  <c:v>-2.381117</c:v>
                </c:pt>
                <c:pt idx="11">
                  <c:v>-2.88602</c:v>
                </c:pt>
                <c:pt idx="12">
                  <c:v>4.994059</c:v>
                </c:pt>
                <c:pt idx="13">
                  <c:v>-1.882409</c:v>
                </c:pt>
                <c:pt idx="14">
                  <c:v>-1.058557</c:v>
                </c:pt>
                <c:pt idx="15" formatCode="0.000000">
                  <c:v>-1.750772</c:v>
                </c:pt>
                <c:pt idx="16">
                  <c:v>5.050377</c:v>
                </c:pt>
                <c:pt idx="17">
                  <c:v>-2.250869</c:v>
                </c:pt>
                <c:pt idx="18">
                  <c:v>5.035182</c:v>
                </c:pt>
                <c:pt idx="19">
                  <c:v>-1.080927</c:v>
                </c:pt>
                <c:pt idx="20">
                  <c:v>-1.138375</c:v>
                </c:pt>
                <c:pt idx="21">
                  <c:v>-2.463785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024328"/>
        <c:axId val="2121609544"/>
      </c:scatterChart>
      <c:valAx>
        <c:axId val="2118024328"/>
        <c:scaling>
          <c:orientation val="minMax"/>
          <c:max val="22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2121609544"/>
        <c:crosses val="autoZero"/>
        <c:crossBetween val="midCat"/>
        <c:majorUnit val="1.0"/>
      </c:valAx>
      <c:valAx>
        <c:axId val="2121609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8024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Diversity and divergence per chromosome in European</a:t>
            </a:r>
            <a:r>
              <a:rPr lang="en-US" baseline="0"/>
              <a:t> </a:t>
            </a:r>
            <a:r>
              <a:rPr lang="en-US"/>
              <a:t>population</a:t>
            </a:r>
          </a:p>
        </c:rich>
      </c:tx>
      <c:layout>
        <c:manualLayout>
          <c:xMode val="edge"/>
          <c:yMode val="edge"/>
          <c:x val="0.300702899942385"/>
          <c:y val="0.0167597765363128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Divergence, D (clusters)</c:v>
          </c:tx>
          <c:yVal>
            <c:numRef>
              <c:f>'Diversity&amp;Neutrality'!$E$129:$E$150</c:f>
              <c:numCache>
                <c:formatCode>General</c:formatCode>
                <c:ptCount val="22"/>
                <c:pt idx="0">
                  <c:v>0.01636976</c:v>
                </c:pt>
                <c:pt idx="1">
                  <c:v>0.002812008</c:v>
                </c:pt>
                <c:pt idx="2">
                  <c:v>0.01700817</c:v>
                </c:pt>
                <c:pt idx="3">
                  <c:v>0.0165576</c:v>
                </c:pt>
                <c:pt idx="4">
                  <c:v>0.01423276</c:v>
                </c:pt>
                <c:pt idx="5">
                  <c:v>0.0118648</c:v>
                </c:pt>
                <c:pt idx="6">
                  <c:v>0.01623256</c:v>
                </c:pt>
                <c:pt idx="7">
                  <c:v>0.007520285</c:v>
                </c:pt>
                <c:pt idx="8">
                  <c:v>0.0231172</c:v>
                </c:pt>
                <c:pt idx="9">
                  <c:v>0.01274736</c:v>
                </c:pt>
                <c:pt idx="10">
                  <c:v>0.009769053</c:v>
                </c:pt>
                <c:pt idx="11">
                  <c:v>0.01035245</c:v>
                </c:pt>
                <c:pt idx="12">
                  <c:v>0.01230174</c:v>
                </c:pt>
                <c:pt idx="13">
                  <c:v>0.01724693</c:v>
                </c:pt>
                <c:pt idx="14">
                  <c:v>0.01526032</c:v>
                </c:pt>
                <c:pt idx="15">
                  <c:v>0.01378313</c:v>
                </c:pt>
                <c:pt idx="16">
                  <c:v>0.0193961</c:v>
                </c:pt>
                <c:pt idx="17">
                  <c:v>0.0141735</c:v>
                </c:pt>
                <c:pt idx="18">
                  <c:v>0.01157508</c:v>
                </c:pt>
                <c:pt idx="19">
                  <c:v>0.01031972</c:v>
                </c:pt>
                <c:pt idx="20">
                  <c:v>0.01452592</c:v>
                </c:pt>
                <c:pt idx="21">
                  <c:v>0.01842924</c:v>
                </c:pt>
              </c:numCache>
            </c:numRef>
          </c:yVal>
          <c:smooth val="1"/>
        </c:ser>
        <c:ser>
          <c:idx val="1"/>
          <c:order val="1"/>
          <c:tx>
            <c:v>Diversity, pi (clusters)</c:v>
          </c:tx>
          <c:yVal>
            <c:numRef>
              <c:f>'Diversity&amp;Neutrality'!$F$129:$F$150</c:f>
              <c:numCache>
                <c:formatCode>General</c:formatCode>
                <c:ptCount val="22"/>
                <c:pt idx="0">
                  <c:v>0.000938526119402985</c:v>
                </c:pt>
                <c:pt idx="1">
                  <c:v>8.35713292151668E-5</c:v>
                </c:pt>
                <c:pt idx="2">
                  <c:v>0.000906303401633855</c:v>
                </c:pt>
                <c:pt idx="3">
                  <c:v>0.00149119775519014</c:v>
                </c:pt>
                <c:pt idx="4">
                  <c:v>0.00266800940023832</c:v>
                </c:pt>
                <c:pt idx="5">
                  <c:v>0.00106928581283054</c:v>
                </c:pt>
                <c:pt idx="6">
                  <c:v>0.00116873709881963</c:v>
                </c:pt>
                <c:pt idx="7">
                  <c:v>0.00180402005409328</c:v>
                </c:pt>
                <c:pt idx="9">
                  <c:v>0.000609787915054691</c:v>
                </c:pt>
                <c:pt idx="10">
                  <c:v>0.000825437394104987</c:v>
                </c:pt>
                <c:pt idx="11">
                  <c:v>0.00119262926020705</c:v>
                </c:pt>
                <c:pt idx="12">
                  <c:v>0.00100468208991327</c:v>
                </c:pt>
                <c:pt idx="13">
                  <c:v>0.000753000064434373</c:v>
                </c:pt>
                <c:pt idx="14">
                  <c:v>0.00124906104129264</c:v>
                </c:pt>
                <c:pt idx="15">
                  <c:v>0.000481280469647339</c:v>
                </c:pt>
                <c:pt idx="16">
                  <c:v>0.00105630711895989</c:v>
                </c:pt>
                <c:pt idx="17">
                  <c:v>0.00111880392496965</c:v>
                </c:pt>
                <c:pt idx="18">
                  <c:v>0.00115472732175825</c:v>
                </c:pt>
                <c:pt idx="19">
                  <c:v>0.00116234251345362</c:v>
                </c:pt>
                <c:pt idx="20">
                  <c:v>0.000619233907073923</c:v>
                </c:pt>
                <c:pt idx="21">
                  <c:v>0.00105387746384329</c:v>
                </c:pt>
              </c:numCache>
            </c:numRef>
          </c:yVal>
          <c:smooth val="1"/>
        </c:ser>
        <c:ser>
          <c:idx val="3"/>
          <c:order val="2"/>
          <c:tx>
            <c:v>Theta Watterson (clusters)</c:v>
          </c:tx>
          <c:yVal>
            <c:numRef>
              <c:f>'Diversity&amp;Neutrality'!$G$129:$G$150</c:f>
              <c:numCache>
                <c:formatCode>General</c:formatCode>
                <c:ptCount val="22"/>
                <c:pt idx="0">
                  <c:v>0.0032533491815118</c:v>
                </c:pt>
                <c:pt idx="1">
                  <c:v>0.000455723361005557</c:v>
                </c:pt>
                <c:pt idx="2">
                  <c:v>0.00362891053970805</c:v>
                </c:pt>
                <c:pt idx="3">
                  <c:v>0.00400638907421216</c:v>
                </c:pt>
                <c:pt idx="4">
                  <c:v>0.00372048854759698</c:v>
                </c:pt>
                <c:pt idx="5">
                  <c:v>0.00331938836514141</c:v>
                </c:pt>
                <c:pt idx="6">
                  <c:v>0.00349213149936591</c:v>
                </c:pt>
                <c:pt idx="7">
                  <c:v>0.00281939244013457</c:v>
                </c:pt>
                <c:pt idx="8">
                  <c:v>0.00384664073164948</c:v>
                </c:pt>
                <c:pt idx="9">
                  <c:v>0.00260271062373013</c:v>
                </c:pt>
                <c:pt idx="10">
                  <c:v>0.00237012348694152</c:v>
                </c:pt>
                <c:pt idx="11">
                  <c:v>0.00270962690473421</c:v>
                </c:pt>
                <c:pt idx="12">
                  <c:v>0.00279850547703791</c:v>
                </c:pt>
                <c:pt idx="13">
                  <c:v>0.00325729719280912</c:v>
                </c:pt>
                <c:pt idx="14">
                  <c:v>0.00352039497307002</c:v>
                </c:pt>
                <c:pt idx="15">
                  <c:v>0.00269573871612711</c:v>
                </c:pt>
                <c:pt idx="16">
                  <c:v>0.00423257697031296</c:v>
                </c:pt>
                <c:pt idx="17">
                  <c:v>0.00324663627127883</c:v>
                </c:pt>
                <c:pt idx="18">
                  <c:v>0.00296808347335449</c:v>
                </c:pt>
                <c:pt idx="19">
                  <c:v>0.00264637480215258</c:v>
                </c:pt>
                <c:pt idx="20">
                  <c:v>0.00301241766988359</c:v>
                </c:pt>
                <c:pt idx="21">
                  <c:v>0.00353183499115152</c:v>
                </c:pt>
              </c:numCache>
            </c:numRef>
          </c:yVal>
          <c:smooth val="1"/>
        </c:ser>
        <c:ser>
          <c:idx val="4"/>
          <c:order val="3"/>
          <c:tx>
            <c:v>Divergence, D (inter. regions)</c:v>
          </c:tx>
          <c:yVal>
            <c:numRef>
              <c:f>'Diversity&amp;Neutrality'!$N$129:$N$150</c:f>
              <c:numCache>
                <c:formatCode>General</c:formatCode>
                <c:ptCount val="22"/>
                <c:pt idx="0">
                  <c:v>0.03001312</c:v>
                </c:pt>
                <c:pt idx="1">
                  <c:v>0.01974861</c:v>
                </c:pt>
                <c:pt idx="2">
                  <c:v>0.01393749</c:v>
                </c:pt>
                <c:pt idx="3">
                  <c:v>0.01076446</c:v>
                </c:pt>
                <c:pt idx="4">
                  <c:v>0.01422047</c:v>
                </c:pt>
                <c:pt idx="5">
                  <c:v>0.0130955878325557</c:v>
                </c:pt>
                <c:pt idx="6">
                  <c:v>0.0170755024001302</c:v>
                </c:pt>
                <c:pt idx="7">
                  <c:v>0.06015515</c:v>
                </c:pt>
                <c:pt idx="8">
                  <c:v>0.02269705</c:v>
                </c:pt>
                <c:pt idx="9">
                  <c:v>0.01306198</c:v>
                </c:pt>
                <c:pt idx="10">
                  <c:v>0.02222933</c:v>
                </c:pt>
                <c:pt idx="11">
                  <c:v>0.01042449</c:v>
                </c:pt>
                <c:pt idx="13">
                  <c:v>0.01395502</c:v>
                </c:pt>
                <c:pt idx="14">
                  <c:v>0.01771334</c:v>
                </c:pt>
                <c:pt idx="15">
                  <c:v>0.01263504</c:v>
                </c:pt>
                <c:pt idx="17">
                  <c:v>0.0141735</c:v>
                </c:pt>
                <c:pt idx="19">
                  <c:v>0.01637818</c:v>
                </c:pt>
                <c:pt idx="20">
                  <c:v>0.01789802</c:v>
                </c:pt>
                <c:pt idx="21">
                  <c:v>0.01298017</c:v>
                </c:pt>
              </c:numCache>
            </c:numRef>
          </c:yVal>
          <c:smooth val="1"/>
        </c:ser>
        <c:ser>
          <c:idx val="5"/>
          <c:order val="4"/>
          <c:tx>
            <c:v>Diversity, pi (inter. regions)</c:v>
          </c:tx>
          <c:yVal>
            <c:numRef>
              <c:f>'Diversity&amp;Neutrality'!$O$129:$O$150</c:f>
              <c:numCache>
                <c:formatCode>General</c:formatCode>
                <c:ptCount val="22"/>
                <c:pt idx="0">
                  <c:v>0.00205885000345137</c:v>
                </c:pt>
                <c:pt idx="1">
                  <c:v>0.00113204529466109</c:v>
                </c:pt>
                <c:pt idx="2">
                  <c:v>0.00260210760680327</c:v>
                </c:pt>
                <c:pt idx="3">
                  <c:v>0.00106627292008757</c:v>
                </c:pt>
                <c:pt idx="4">
                  <c:v>0.00148518800476632</c:v>
                </c:pt>
                <c:pt idx="5">
                  <c:v>0.000965775204027266</c:v>
                </c:pt>
                <c:pt idx="6">
                  <c:v>0.00112148760610745</c:v>
                </c:pt>
                <c:pt idx="7">
                  <c:v>0.00396515220251327</c:v>
                </c:pt>
                <c:pt idx="8">
                  <c:v>0.00180440641157844</c:v>
                </c:pt>
                <c:pt idx="9">
                  <c:v>0.00136654453421194</c:v>
                </c:pt>
                <c:pt idx="10">
                  <c:v>0.00143698582497531</c:v>
                </c:pt>
                <c:pt idx="11">
                  <c:v>0.000627610798546703</c:v>
                </c:pt>
                <c:pt idx="12">
                  <c:v>0.000143319410753586</c:v>
                </c:pt>
                <c:pt idx="13">
                  <c:v>0.000958677162310187</c:v>
                </c:pt>
                <c:pt idx="14">
                  <c:v>0.0013654510087674</c:v>
                </c:pt>
                <c:pt idx="15">
                  <c:v>0.000694185328699746</c:v>
                </c:pt>
                <c:pt idx="16">
                  <c:v>0.00014373397562156</c:v>
                </c:pt>
                <c:pt idx="17">
                  <c:v>0.00111880392496965</c:v>
                </c:pt>
                <c:pt idx="18">
                  <c:v>0.00024769874567474</c:v>
                </c:pt>
                <c:pt idx="19">
                  <c:v>0.00136706761738332</c:v>
                </c:pt>
                <c:pt idx="20">
                  <c:v>0.000740928407908428</c:v>
                </c:pt>
                <c:pt idx="21">
                  <c:v>0.00151426751592357</c:v>
                </c:pt>
              </c:numCache>
            </c:numRef>
          </c:yVal>
          <c:smooth val="1"/>
        </c:ser>
        <c:ser>
          <c:idx val="7"/>
          <c:order val="5"/>
          <c:tx>
            <c:v>Theta Watterson (inter. regions)</c:v>
          </c:tx>
          <c:yVal>
            <c:numRef>
              <c:f>'Diversity&amp;Neutrality'!$P$129:$P$150</c:f>
              <c:numCache>
                <c:formatCode>General</c:formatCode>
                <c:ptCount val="22"/>
                <c:pt idx="0">
                  <c:v>0.00719717677918133</c:v>
                </c:pt>
                <c:pt idx="1">
                  <c:v>0.00420824864599137</c:v>
                </c:pt>
                <c:pt idx="2">
                  <c:v>0.0148695694388643</c:v>
                </c:pt>
                <c:pt idx="3">
                  <c:v>0.00249626550811896</c:v>
                </c:pt>
                <c:pt idx="4">
                  <c:v>0.00323271779425394</c:v>
                </c:pt>
                <c:pt idx="5">
                  <c:v>0.00310198325955654</c:v>
                </c:pt>
                <c:pt idx="6">
                  <c:v>0.00368719320369918</c:v>
                </c:pt>
                <c:pt idx="7">
                  <c:v>0.0136294674046182</c:v>
                </c:pt>
                <c:pt idx="8">
                  <c:v>0.00493144245939929</c:v>
                </c:pt>
                <c:pt idx="9">
                  <c:v>0.00305165464438577</c:v>
                </c:pt>
                <c:pt idx="10">
                  <c:v>0.00484175859334789</c:v>
                </c:pt>
                <c:pt idx="11">
                  <c:v>0.00224994941055633</c:v>
                </c:pt>
                <c:pt idx="12">
                  <c:v>0.00470899612845186</c:v>
                </c:pt>
                <c:pt idx="13">
                  <c:v>0.00426152408771666</c:v>
                </c:pt>
                <c:pt idx="14">
                  <c:v>0.00385045575424979</c:v>
                </c:pt>
                <c:pt idx="15">
                  <c:v>0.00269978127394051</c:v>
                </c:pt>
                <c:pt idx="16">
                  <c:v>0.00472261477337955</c:v>
                </c:pt>
                <c:pt idx="17">
                  <c:v>0.00324663627127883</c:v>
                </c:pt>
                <c:pt idx="18">
                  <c:v>0.0081385553633218</c:v>
                </c:pt>
                <c:pt idx="19">
                  <c:v>0.00350411814227585</c:v>
                </c:pt>
                <c:pt idx="20">
                  <c:v>0.00365254734651405</c:v>
                </c:pt>
                <c:pt idx="21">
                  <c:v>0.00441197118460212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517976"/>
        <c:axId val="2125410120"/>
      </c:scatterChart>
      <c:valAx>
        <c:axId val="-2040517976"/>
        <c:scaling>
          <c:orientation val="minMax"/>
          <c:max val="22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2125410120"/>
        <c:crosses val="autoZero"/>
        <c:crossBetween val="midCat"/>
        <c:majorUnit val="1.0"/>
      </c:valAx>
      <c:valAx>
        <c:axId val="2125410120"/>
        <c:scaling>
          <c:orientation val="minMax"/>
          <c:max val="0.065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0517976"/>
        <c:crosses val="autoZero"/>
        <c:crossBetween val="midCat"/>
        <c:majorUnit val="0.00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Mutation rate per chromosome in European</a:t>
            </a:r>
            <a:r>
              <a:rPr lang="en-US" baseline="0"/>
              <a:t> </a:t>
            </a:r>
            <a:r>
              <a:rPr lang="en-US"/>
              <a:t>population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piRNA clusters</c:v>
          </c:tx>
          <c:yVal>
            <c:numRef>
              <c:f>'Diversity&amp;Neutrality'!$H$129:$H$150</c:f>
              <c:numCache>
                <c:formatCode>General</c:formatCode>
                <c:ptCount val="22"/>
                <c:pt idx="0">
                  <c:v>8.133374E-8</c:v>
                </c:pt>
                <c:pt idx="1">
                  <c:v>1.139308E-8</c:v>
                </c:pt>
                <c:pt idx="2">
                  <c:v>9.072275E-8</c:v>
                </c:pt>
                <c:pt idx="3">
                  <c:v>8.434698E-8</c:v>
                </c:pt>
                <c:pt idx="4">
                  <c:v>9.301218E-8</c:v>
                </c:pt>
                <c:pt idx="5">
                  <c:v>8.298472E-8</c:v>
                </c:pt>
                <c:pt idx="6">
                  <c:v>8.730329E-8</c:v>
                </c:pt>
                <c:pt idx="7">
                  <c:v>7.04848E-8</c:v>
                </c:pt>
                <c:pt idx="8">
                  <c:v>9.616602E-8</c:v>
                </c:pt>
                <c:pt idx="9">
                  <c:v>6.506776E-8</c:v>
                </c:pt>
                <c:pt idx="10">
                  <c:v>5.925308E-8</c:v>
                </c:pt>
                <c:pt idx="11">
                  <c:v>6.774067E-8</c:v>
                </c:pt>
                <c:pt idx="12">
                  <c:v>6.996263E-8</c:v>
                </c:pt>
                <c:pt idx="13">
                  <c:v>8.143241E-8</c:v>
                </c:pt>
                <c:pt idx="14">
                  <c:v>8.800988E-8</c:v>
                </c:pt>
                <c:pt idx="15">
                  <c:v>6.739347E-8</c:v>
                </c:pt>
                <c:pt idx="16">
                  <c:v>1.058144E-7</c:v>
                </c:pt>
                <c:pt idx="17">
                  <c:v>8.116593E-8</c:v>
                </c:pt>
                <c:pt idx="18">
                  <c:v>7.42021E-8</c:v>
                </c:pt>
                <c:pt idx="19">
                  <c:v>6.615937E-8</c:v>
                </c:pt>
                <c:pt idx="20">
                  <c:v>7.531044E-8</c:v>
                </c:pt>
                <c:pt idx="21">
                  <c:v>8.829588E-8</c:v>
                </c:pt>
              </c:numCache>
            </c:numRef>
          </c:yVal>
          <c:smooth val="1"/>
        </c:ser>
        <c:ser>
          <c:idx val="1"/>
          <c:order val="1"/>
          <c:tx>
            <c:v>Intergenic regions</c:v>
          </c:tx>
          <c:yVal>
            <c:numRef>
              <c:f>'Diversity&amp;Neutrality'!$Q$129:$Q$150</c:f>
              <c:numCache>
                <c:formatCode>General</c:formatCode>
                <c:ptCount val="22"/>
                <c:pt idx="0">
                  <c:v>1.639397E-7</c:v>
                </c:pt>
                <c:pt idx="1">
                  <c:v>1.052062E-7</c:v>
                </c:pt>
                <c:pt idx="2">
                  <c:v>7.261822E-8</c:v>
                </c:pt>
                <c:pt idx="3">
                  <c:v>6.240664E-8</c:v>
                </c:pt>
                <c:pt idx="4">
                  <c:v>8.448106E-8</c:v>
                </c:pt>
                <c:pt idx="5">
                  <c:v>7.75495814889135E-8</c:v>
                </c:pt>
                <c:pt idx="6">
                  <c:v>2.304566E-6</c:v>
                </c:pt>
                <c:pt idx="7">
                  <c:v>3.407367E-7</c:v>
                </c:pt>
                <c:pt idx="8">
                  <c:v>1.23286E-7</c:v>
                </c:pt>
                <c:pt idx="9">
                  <c:v>7.629137E-8</c:v>
                </c:pt>
                <c:pt idx="10">
                  <c:v>1.21044E-7</c:v>
                </c:pt>
                <c:pt idx="11">
                  <c:v>5.62487352639083E-8</c:v>
                </c:pt>
                <c:pt idx="12">
                  <c:v>1.177249E-7</c:v>
                </c:pt>
                <c:pt idx="13">
                  <c:v>6.78639E-8</c:v>
                </c:pt>
                <c:pt idx="14">
                  <c:v>9.626139E-8</c:v>
                </c:pt>
                <c:pt idx="15">
                  <c:v>6.749453E-8</c:v>
                </c:pt>
                <c:pt idx="16">
                  <c:v>1.180654E-7</c:v>
                </c:pt>
                <c:pt idx="17">
                  <c:v>8.116593E-8</c:v>
                </c:pt>
                <c:pt idx="18">
                  <c:v>2.034639E-7</c:v>
                </c:pt>
                <c:pt idx="19">
                  <c:v>8.760295E-8</c:v>
                </c:pt>
                <c:pt idx="20">
                  <c:v>9.131367E-8</c:v>
                </c:pt>
                <c:pt idx="21">
                  <c:v>6.965364E-8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402200"/>
        <c:axId val="-2040055368"/>
      </c:scatterChart>
      <c:valAx>
        <c:axId val="2125402200"/>
        <c:scaling>
          <c:orientation val="minMax"/>
          <c:max val="22.0"/>
          <c:min val="1.0"/>
        </c:scaling>
        <c:delete val="0"/>
        <c:axPos val="b"/>
        <c:majorTickMark val="out"/>
        <c:minorTickMark val="none"/>
        <c:tickLblPos val="nextTo"/>
        <c:crossAx val="-2040055368"/>
        <c:crosses val="autoZero"/>
        <c:crossBetween val="midCat"/>
        <c:majorUnit val="1.0"/>
        <c:minorUnit val="1.0"/>
      </c:valAx>
      <c:valAx>
        <c:axId val="-2040055368"/>
        <c:scaling>
          <c:orientation val="minMax"/>
          <c:max val="2.5E-6"/>
          <c:min val="0.0"/>
        </c:scaling>
        <c:delete val="0"/>
        <c:axPos val="l"/>
        <c:majorGridlines/>
        <c:numFmt formatCode="0.00E+00" sourceLinked="0"/>
        <c:majorTickMark val="out"/>
        <c:minorTickMark val="none"/>
        <c:tickLblPos val="nextTo"/>
        <c:crossAx val="2125402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Neutrality tests per chromosome for</a:t>
            </a:r>
            <a:r>
              <a:rPr lang="en-US" baseline="0"/>
              <a:t> European population </a:t>
            </a:r>
            <a:endParaRPr lang="en-US"/>
          </a:p>
        </c:rich>
      </c:tx>
      <c:layout>
        <c:manualLayout>
          <c:xMode val="edge"/>
          <c:yMode val="edge"/>
          <c:x val="0.173769492048788"/>
          <c:y val="0.0369393139841689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Tajima's D_clusters</c:v>
          </c:tx>
          <c:spPr>
            <a:ln w="47625">
              <a:noFill/>
            </a:ln>
          </c:spPr>
          <c:yVal>
            <c:numRef>
              <c:f>'Diversity&amp;Neutrality'!$I$129:$I$150</c:f>
              <c:numCache>
                <c:formatCode>General</c:formatCode>
                <c:ptCount val="22"/>
                <c:pt idx="0">
                  <c:v>-2.149493</c:v>
                </c:pt>
                <c:pt idx="1">
                  <c:v>-2.464327</c:v>
                </c:pt>
                <c:pt idx="2">
                  <c:v>-2.11517</c:v>
                </c:pt>
                <c:pt idx="3">
                  <c:v>-1.892173</c:v>
                </c:pt>
                <c:pt idx="4">
                  <c:v>-0.8115417</c:v>
                </c:pt>
                <c:pt idx="5">
                  <c:v>-2.00716</c:v>
                </c:pt>
                <c:pt idx="6">
                  <c:v>-1.956859</c:v>
                </c:pt>
                <c:pt idx="7">
                  <c:v>-0.6641543</c:v>
                </c:pt>
                <c:pt idx="8">
                  <c:v>-2.421533</c:v>
                </c:pt>
                <c:pt idx="9">
                  <c:v>-2.292146</c:v>
                </c:pt>
                <c:pt idx="10">
                  <c:v>-1.956512</c:v>
                </c:pt>
                <c:pt idx="11">
                  <c:v>-1.635189</c:v>
                </c:pt>
                <c:pt idx="12">
                  <c:v>-1.884479</c:v>
                </c:pt>
                <c:pt idx="13">
                  <c:v>-2.319826</c:v>
                </c:pt>
                <c:pt idx="14">
                  <c:v>-1.95701</c:v>
                </c:pt>
                <c:pt idx="15">
                  <c:v>-2.459677</c:v>
                </c:pt>
                <c:pt idx="16">
                  <c:v>-2.236384</c:v>
                </c:pt>
                <c:pt idx="17">
                  <c:v>-1.981518</c:v>
                </c:pt>
                <c:pt idx="18">
                  <c:v>-1.833149</c:v>
                </c:pt>
                <c:pt idx="19">
                  <c:v>-1.645637</c:v>
                </c:pt>
                <c:pt idx="20">
                  <c:v>-2.365544</c:v>
                </c:pt>
                <c:pt idx="21">
                  <c:v>-2.091361</c:v>
                </c:pt>
              </c:numCache>
            </c:numRef>
          </c:yVal>
          <c:smooth val="0"/>
        </c:ser>
        <c:ser>
          <c:idx val="1"/>
          <c:order val="1"/>
          <c:tx>
            <c:v>Fu&amp;Li's D_clusters</c:v>
          </c:tx>
          <c:spPr>
            <a:ln w="47625">
              <a:noFill/>
            </a:ln>
          </c:spPr>
          <c:yVal>
            <c:numRef>
              <c:f>'Diversity&amp;Neutrality'!$J$129:$J$150</c:f>
              <c:numCache>
                <c:formatCode>General</c:formatCode>
                <c:ptCount val="22"/>
                <c:pt idx="0">
                  <c:v>0.6891742</c:v>
                </c:pt>
                <c:pt idx="1">
                  <c:v>3.289583</c:v>
                </c:pt>
                <c:pt idx="2">
                  <c:v>1.783962</c:v>
                </c:pt>
                <c:pt idx="3">
                  <c:v>1.149374</c:v>
                </c:pt>
                <c:pt idx="4">
                  <c:v>0.1582032</c:v>
                </c:pt>
                <c:pt idx="5">
                  <c:v>-2.436538</c:v>
                </c:pt>
                <c:pt idx="6">
                  <c:v>0.3284298</c:v>
                </c:pt>
                <c:pt idx="7">
                  <c:v>-0.5938643</c:v>
                </c:pt>
                <c:pt idx="8">
                  <c:v>2.593131</c:v>
                </c:pt>
                <c:pt idx="9">
                  <c:v>-0.1114871</c:v>
                </c:pt>
                <c:pt idx="10">
                  <c:v>-1.692223</c:v>
                </c:pt>
                <c:pt idx="11">
                  <c:v>-1.339523</c:v>
                </c:pt>
                <c:pt idx="12">
                  <c:v>-0.4779837</c:v>
                </c:pt>
                <c:pt idx="13">
                  <c:v>0.7425184</c:v>
                </c:pt>
                <c:pt idx="14">
                  <c:v>-1.033397</c:v>
                </c:pt>
                <c:pt idx="15">
                  <c:v>-0.9727986</c:v>
                </c:pt>
                <c:pt idx="16">
                  <c:v>0.8508795</c:v>
                </c:pt>
                <c:pt idx="17">
                  <c:v>-1.42155</c:v>
                </c:pt>
                <c:pt idx="18">
                  <c:v>-1.557343</c:v>
                </c:pt>
                <c:pt idx="19">
                  <c:v>-0.4324159</c:v>
                </c:pt>
                <c:pt idx="20">
                  <c:v>-0.3533711</c:v>
                </c:pt>
                <c:pt idx="21">
                  <c:v>1.735472</c:v>
                </c:pt>
              </c:numCache>
            </c:numRef>
          </c:yVal>
          <c:smooth val="0"/>
        </c:ser>
        <c:ser>
          <c:idx val="2"/>
          <c:order val="2"/>
          <c:tx>
            <c:v>Tajima's D_intergenic regions</c:v>
          </c:tx>
          <c:spPr>
            <a:ln w="47625">
              <a:noFill/>
            </a:ln>
          </c:spPr>
          <c:yVal>
            <c:numRef>
              <c:f>'Diversity&amp;Neutrality'!$R$129:$R$150</c:f>
              <c:numCache>
                <c:formatCode>General</c:formatCode>
                <c:ptCount val="22"/>
                <c:pt idx="0">
                  <c:v>-2.193088</c:v>
                </c:pt>
                <c:pt idx="1">
                  <c:v>-2.203879</c:v>
                </c:pt>
                <c:pt idx="2">
                  <c:v>-2.461534</c:v>
                </c:pt>
                <c:pt idx="3">
                  <c:v>-1.688004</c:v>
                </c:pt>
                <c:pt idx="4">
                  <c:v>-1.565306</c:v>
                </c:pt>
                <c:pt idx="5">
                  <c:v>-2.059374</c:v>
                </c:pt>
                <c:pt idx="6">
                  <c:v>-2.181828</c:v>
                </c:pt>
                <c:pt idx="7">
                  <c:v>-2.123964</c:v>
                </c:pt>
                <c:pt idx="8">
                  <c:v>-1.913851</c:v>
                </c:pt>
                <c:pt idx="9">
                  <c:v>-1.670877</c:v>
                </c:pt>
                <c:pt idx="10">
                  <c:v>-2.125605</c:v>
                </c:pt>
                <c:pt idx="11">
                  <c:v>-2.177107</c:v>
                </c:pt>
                <c:pt idx="12">
                  <c:v>-2.856764</c:v>
                </c:pt>
                <c:pt idx="13">
                  <c:v>-2.344093</c:v>
                </c:pt>
                <c:pt idx="14">
                  <c:v>-1.956084</c:v>
                </c:pt>
                <c:pt idx="15">
                  <c:v>-2.221293</c:v>
                </c:pt>
                <c:pt idx="16">
                  <c:v>-2.859122</c:v>
                </c:pt>
                <c:pt idx="17">
                  <c:v>-1.981518</c:v>
                </c:pt>
                <c:pt idx="18">
                  <c:v>-2.858493</c:v>
                </c:pt>
                <c:pt idx="19">
                  <c:v>-1.810971</c:v>
                </c:pt>
                <c:pt idx="20">
                  <c:v>-2.28839</c:v>
                </c:pt>
                <c:pt idx="21">
                  <c:v>-1.967423</c:v>
                </c:pt>
              </c:numCache>
            </c:numRef>
          </c:yVal>
          <c:smooth val="0"/>
        </c:ser>
        <c:ser>
          <c:idx val="3"/>
          <c:order val="3"/>
          <c:tx>
            <c:v>Fu&amp;Li's D_ intergenic regions</c:v>
          </c:tx>
          <c:spPr>
            <a:ln w="47625">
              <a:noFill/>
            </a:ln>
          </c:spPr>
          <c:yVal>
            <c:numRef>
              <c:f>'Diversity&amp;Neutrality'!$S$129:$S$150</c:f>
              <c:numCache>
                <c:formatCode>General</c:formatCode>
                <c:ptCount val="22"/>
                <c:pt idx="0">
                  <c:v>-1.796179</c:v>
                </c:pt>
                <c:pt idx="1">
                  <c:v>-0.3529495</c:v>
                </c:pt>
                <c:pt idx="2">
                  <c:v>-0.8383723</c:v>
                </c:pt>
                <c:pt idx="3">
                  <c:v>-0.06020176</c:v>
                </c:pt>
                <c:pt idx="4">
                  <c:v>0.1225714</c:v>
                </c:pt>
                <c:pt idx="5">
                  <c:v>-0.1959189</c:v>
                </c:pt>
                <c:pt idx="6">
                  <c:v>1.112163</c:v>
                </c:pt>
                <c:pt idx="7">
                  <c:v>-0.6704736</c:v>
                </c:pt>
                <c:pt idx="8">
                  <c:v>0.227815</c:v>
                </c:pt>
                <c:pt idx="9">
                  <c:v>-0.02883907</c:v>
                </c:pt>
                <c:pt idx="10">
                  <c:v>-0.9822048</c:v>
                </c:pt>
                <c:pt idx="11">
                  <c:v>-0.9753868</c:v>
                </c:pt>
                <c:pt idx="12">
                  <c:v>4.792706</c:v>
                </c:pt>
                <c:pt idx="13">
                  <c:v>0.0995998</c:v>
                </c:pt>
                <c:pt idx="14">
                  <c:v>0.6410226</c:v>
                </c:pt>
                <c:pt idx="15">
                  <c:v>-0.2419189</c:v>
                </c:pt>
                <c:pt idx="16">
                  <c:v>5.025387</c:v>
                </c:pt>
                <c:pt idx="17">
                  <c:v>-1.42155</c:v>
                </c:pt>
                <c:pt idx="18">
                  <c:v>5.010481</c:v>
                </c:pt>
                <c:pt idx="19">
                  <c:v>0.1937301</c:v>
                </c:pt>
                <c:pt idx="20">
                  <c:v>-0.02333763</c:v>
                </c:pt>
                <c:pt idx="21">
                  <c:v>-0.2831903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120104"/>
        <c:axId val="2122230504"/>
      </c:scatterChart>
      <c:valAx>
        <c:axId val="-2040120104"/>
        <c:scaling>
          <c:orientation val="minMax"/>
          <c:max val="22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2122230504"/>
        <c:crosses val="autoZero"/>
        <c:crossBetween val="midCat"/>
        <c:majorUnit val="1.0"/>
      </c:valAx>
      <c:valAx>
        <c:axId val="2122230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0120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Diversity and divergence per chromosome in South</a:t>
            </a:r>
            <a:r>
              <a:rPr lang="en-US" baseline="0"/>
              <a:t> Asian </a:t>
            </a:r>
            <a:r>
              <a:rPr lang="en-US"/>
              <a:t>population</a:t>
            </a:r>
          </a:p>
        </c:rich>
      </c:tx>
      <c:layout>
        <c:manualLayout>
          <c:xMode val="edge"/>
          <c:yMode val="edge"/>
          <c:x val="0.300702899942385"/>
          <c:y val="0.00251474975884425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Divergence, D (clusters)</c:v>
          </c:tx>
          <c:yVal>
            <c:numRef>
              <c:f>'Diversity&amp;Neutrality'!$E$157:$E$178</c:f>
              <c:numCache>
                <c:formatCode>General</c:formatCode>
                <c:ptCount val="22"/>
                <c:pt idx="0">
                  <c:v>0.01652022</c:v>
                </c:pt>
                <c:pt idx="1">
                  <c:v>0.002813589</c:v>
                </c:pt>
                <c:pt idx="2">
                  <c:v>0.01690773</c:v>
                </c:pt>
                <c:pt idx="3">
                  <c:v>0.01642541</c:v>
                </c:pt>
                <c:pt idx="4">
                  <c:v>0.01436515</c:v>
                </c:pt>
                <c:pt idx="5">
                  <c:v>0.01211313</c:v>
                </c:pt>
                <c:pt idx="6">
                  <c:v>0.01615452</c:v>
                </c:pt>
                <c:pt idx="7">
                  <c:v>0.00738835</c:v>
                </c:pt>
                <c:pt idx="8">
                  <c:v>0.02320052</c:v>
                </c:pt>
                <c:pt idx="9">
                  <c:v>0.01291436</c:v>
                </c:pt>
                <c:pt idx="10">
                  <c:v>0.009692733</c:v>
                </c:pt>
                <c:pt idx="11">
                  <c:v>0.01071595</c:v>
                </c:pt>
                <c:pt idx="12">
                  <c:v>0.01233629</c:v>
                </c:pt>
                <c:pt idx="13">
                  <c:v>0.01713954</c:v>
                </c:pt>
                <c:pt idx="14">
                  <c:v>0.01542354</c:v>
                </c:pt>
                <c:pt idx="15">
                  <c:v>0.01386821</c:v>
                </c:pt>
                <c:pt idx="16">
                  <c:v>0.01948079</c:v>
                </c:pt>
                <c:pt idx="17">
                  <c:v>0.0141735</c:v>
                </c:pt>
                <c:pt idx="18">
                  <c:v>0.01194847</c:v>
                </c:pt>
                <c:pt idx="19">
                  <c:v>0.01038303</c:v>
                </c:pt>
                <c:pt idx="20">
                  <c:v>0.01462541</c:v>
                </c:pt>
                <c:pt idx="21">
                  <c:v>0.01842924</c:v>
                </c:pt>
              </c:numCache>
            </c:numRef>
          </c:yVal>
          <c:smooth val="1"/>
        </c:ser>
        <c:ser>
          <c:idx val="1"/>
          <c:order val="1"/>
          <c:tx>
            <c:v>Diversity, pi (clusters)</c:v>
          </c:tx>
          <c:yVal>
            <c:numRef>
              <c:f>'Diversity&amp;Neutrality'!$F$157:$F$178</c:f>
              <c:numCache>
                <c:formatCode>General</c:formatCode>
                <c:ptCount val="22"/>
                <c:pt idx="0">
                  <c:v>0.00090388210158883</c:v>
                </c:pt>
                <c:pt idx="1">
                  <c:v>8.45380656419724E-5</c:v>
                </c:pt>
                <c:pt idx="2">
                  <c:v>0.000995418173295835</c:v>
                </c:pt>
                <c:pt idx="3">
                  <c:v>0.00132058710411679</c:v>
                </c:pt>
                <c:pt idx="4">
                  <c:v>0.00279034886799947</c:v>
                </c:pt>
                <c:pt idx="5">
                  <c:v>0.00124938422625891</c:v>
                </c:pt>
                <c:pt idx="6">
                  <c:v>0.00118135557506585</c:v>
                </c:pt>
                <c:pt idx="7">
                  <c:v>0.00191585460782373</c:v>
                </c:pt>
                <c:pt idx="8">
                  <c:v>0.000838608353468221</c:v>
                </c:pt>
                <c:pt idx="9">
                  <c:v>0.000711453700353475</c:v>
                </c:pt>
                <c:pt idx="10">
                  <c:v>0.000879786912521179</c:v>
                </c:pt>
                <c:pt idx="11">
                  <c:v>0.00125154457950448</c:v>
                </c:pt>
                <c:pt idx="12">
                  <c:v>0.00121096340578458</c:v>
                </c:pt>
                <c:pt idx="13">
                  <c:v>0.000879359307545265</c:v>
                </c:pt>
                <c:pt idx="14">
                  <c:v>0.00134101224090093</c:v>
                </c:pt>
                <c:pt idx="15">
                  <c:v>0.000506871144765389</c:v>
                </c:pt>
                <c:pt idx="16">
                  <c:v>0.0013041015542286</c:v>
                </c:pt>
                <c:pt idx="17">
                  <c:v>0.00110694055554179</c:v>
                </c:pt>
                <c:pt idx="18">
                  <c:v>0.00118249673283963</c:v>
                </c:pt>
                <c:pt idx="19">
                  <c:v>0.00129456030389364</c:v>
                </c:pt>
                <c:pt idx="20">
                  <c:v>0.00071571933140981</c:v>
                </c:pt>
                <c:pt idx="21">
                  <c:v>0.00119287728077134</c:v>
                </c:pt>
              </c:numCache>
            </c:numRef>
          </c:yVal>
          <c:smooth val="1"/>
        </c:ser>
        <c:ser>
          <c:idx val="3"/>
          <c:order val="2"/>
          <c:tx>
            <c:v>Theta Watterson (clusters)</c:v>
          </c:tx>
          <c:yVal>
            <c:numRef>
              <c:f>'Diversity&amp;Neutrality'!$G$157:$G$178</c:f>
              <c:numCache>
                <c:formatCode>General</c:formatCode>
                <c:ptCount val="22"/>
                <c:pt idx="0">
                  <c:v>0.00338811085700529</c:v>
                </c:pt>
                <c:pt idx="1">
                  <c:v>0.00047238715612572</c:v>
                </c:pt>
                <c:pt idx="2">
                  <c:v>0.00373761885630106</c:v>
                </c:pt>
                <c:pt idx="3">
                  <c:v>0.00421322161610612</c:v>
                </c:pt>
                <c:pt idx="4">
                  <c:v>0.00402789289024229</c:v>
                </c:pt>
                <c:pt idx="5">
                  <c:v>0.00302438537594849</c:v>
                </c:pt>
                <c:pt idx="6">
                  <c:v>0.00376976685201444</c:v>
                </c:pt>
                <c:pt idx="7">
                  <c:v>0.00311847285440992</c:v>
                </c:pt>
                <c:pt idx="8">
                  <c:v>0.00401082861739013</c:v>
                </c:pt>
                <c:pt idx="9">
                  <c:v>0.00279625650588661</c:v>
                </c:pt>
                <c:pt idx="10">
                  <c:v>0.00246332941553585</c:v>
                </c:pt>
                <c:pt idx="11">
                  <c:v>0.00278132051878562</c:v>
                </c:pt>
                <c:pt idx="12">
                  <c:v>0.00308828915995715</c:v>
                </c:pt>
                <c:pt idx="13">
                  <c:v>0.00343654288107562</c:v>
                </c:pt>
                <c:pt idx="14">
                  <c:v>0.00351562755018769</c:v>
                </c:pt>
                <c:pt idx="15">
                  <c:v>0.00279648870549198</c:v>
                </c:pt>
                <c:pt idx="16">
                  <c:v>0.00435979333418032</c:v>
                </c:pt>
                <c:pt idx="17">
                  <c:v>0.00313143940332532</c:v>
                </c:pt>
                <c:pt idx="18">
                  <c:v>0.00301888937291265</c:v>
                </c:pt>
                <c:pt idx="19">
                  <c:v>0.00270481164925609</c:v>
                </c:pt>
                <c:pt idx="20">
                  <c:v>0.00327018704606507</c:v>
                </c:pt>
                <c:pt idx="21">
                  <c:v>0.00378447793983035</c:v>
                </c:pt>
              </c:numCache>
            </c:numRef>
          </c:yVal>
          <c:smooth val="1"/>
        </c:ser>
        <c:ser>
          <c:idx val="4"/>
          <c:order val="3"/>
          <c:tx>
            <c:v>Divergence, D (inter. regions)</c:v>
          </c:tx>
          <c:yVal>
            <c:numRef>
              <c:f>'Diversity&amp;Neutrality'!$N$157:$N$178</c:f>
              <c:numCache>
                <c:formatCode>General</c:formatCode>
                <c:ptCount val="22"/>
                <c:pt idx="0">
                  <c:v>0.03006834</c:v>
                </c:pt>
                <c:pt idx="1">
                  <c:v>0.01983337</c:v>
                </c:pt>
                <c:pt idx="2">
                  <c:v>0.0141991</c:v>
                </c:pt>
                <c:pt idx="3">
                  <c:v>0.01082147</c:v>
                </c:pt>
                <c:pt idx="4">
                  <c:v>0.01411667</c:v>
                </c:pt>
                <c:pt idx="5">
                  <c:v>0.0133146775149255</c:v>
                </c:pt>
                <c:pt idx="6">
                  <c:v>0.016987362026415</c:v>
                </c:pt>
                <c:pt idx="7">
                  <c:v>0.06054076</c:v>
                </c:pt>
                <c:pt idx="8">
                  <c:v>0.02276263</c:v>
                </c:pt>
                <c:pt idx="9">
                  <c:v>0.0130136</c:v>
                </c:pt>
                <c:pt idx="10">
                  <c:v>0.02229889</c:v>
                </c:pt>
                <c:pt idx="11">
                  <c:v>0.0104015</c:v>
                </c:pt>
                <c:pt idx="13">
                  <c:v>0.01392765</c:v>
                </c:pt>
                <c:pt idx="14">
                  <c:v>0.01775092</c:v>
                </c:pt>
                <c:pt idx="15">
                  <c:v>0.01270166</c:v>
                </c:pt>
                <c:pt idx="17">
                  <c:v>0.0141735</c:v>
                </c:pt>
                <c:pt idx="19">
                  <c:v>0.01639093</c:v>
                </c:pt>
                <c:pt idx="20">
                  <c:v>0.01789802</c:v>
                </c:pt>
                <c:pt idx="21">
                  <c:v>0.01294504</c:v>
                </c:pt>
              </c:numCache>
            </c:numRef>
          </c:yVal>
          <c:smooth val="1"/>
        </c:ser>
        <c:ser>
          <c:idx val="5"/>
          <c:order val="4"/>
          <c:tx>
            <c:v>Diversity, pi (inter. regions)</c:v>
          </c:tx>
          <c:yVal>
            <c:numRef>
              <c:f>'Diversity&amp;Neutrality'!$O$157:$O$178</c:f>
              <c:numCache>
                <c:formatCode>General</c:formatCode>
                <c:ptCount val="22"/>
                <c:pt idx="0">
                  <c:v>0.00215854835369642</c:v>
                </c:pt>
                <c:pt idx="1">
                  <c:v>0.00121172457048897</c:v>
                </c:pt>
                <c:pt idx="2">
                  <c:v>0.00302344348466586</c:v>
                </c:pt>
                <c:pt idx="3">
                  <c:v>0.00101954296661193</c:v>
                </c:pt>
                <c:pt idx="4">
                  <c:v>0.0015289924533298</c:v>
                </c:pt>
                <c:pt idx="5">
                  <c:v>0.00103485617260283</c:v>
                </c:pt>
                <c:pt idx="6">
                  <c:v>0.00101838404794836</c:v>
                </c:pt>
                <c:pt idx="7">
                  <c:v>0.00442423898743365</c:v>
                </c:pt>
                <c:pt idx="8">
                  <c:v>0.00190299372178355</c:v>
                </c:pt>
                <c:pt idx="9">
                  <c:v>0.00150817761233173</c:v>
                </c:pt>
                <c:pt idx="10">
                  <c:v>0.0012628209551101</c:v>
                </c:pt>
                <c:pt idx="11">
                  <c:v>0.000783617451825052</c:v>
                </c:pt>
                <c:pt idx="12">
                  <c:v>0.000176406689264085</c:v>
                </c:pt>
                <c:pt idx="13">
                  <c:v>0.00106872140724672</c:v>
                </c:pt>
                <c:pt idx="14">
                  <c:v>0.00144035304509618</c:v>
                </c:pt>
                <c:pt idx="15">
                  <c:v>0.000723801725382215</c:v>
                </c:pt>
                <c:pt idx="16">
                  <c:v>0.000176917016511159</c:v>
                </c:pt>
                <c:pt idx="17">
                  <c:v>0.00110694055554179</c:v>
                </c:pt>
                <c:pt idx="18">
                  <c:v>0.000304883650519031</c:v>
                </c:pt>
                <c:pt idx="19">
                  <c:v>0.00151438830567496</c:v>
                </c:pt>
                <c:pt idx="20">
                  <c:v>0.00105162684703434</c:v>
                </c:pt>
                <c:pt idx="21">
                  <c:v>0.00156671877172976</c:v>
                </c:pt>
              </c:numCache>
            </c:numRef>
          </c:yVal>
          <c:smooth val="1"/>
        </c:ser>
        <c:ser>
          <c:idx val="7"/>
          <c:order val="5"/>
          <c:tx>
            <c:v>Theta Watterson (inter. regions)</c:v>
          </c:tx>
          <c:yVal>
            <c:numRef>
              <c:f>'Diversity&amp;Neutrality'!$P$157:$P$178</c:f>
              <c:numCache>
                <c:formatCode>General</c:formatCode>
                <c:ptCount val="22"/>
                <c:pt idx="0">
                  <c:v>0.00669046179333195</c:v>
                </c:pt>
                <c:pt idx="1">
                  <c:v>0.00434177381487163</c:v>
                </c:pt>
                <c:pt idx="2">
                  <c:v>0.0149499598232222</c:v>
                </c:pt>
                <c:pt idx="3">
                  <c:v>0.00255999475460682</c:v>
                </c:pt>
                <c:pt idx="4">
                  <c:v>0.00342123659473057</c:v>
                </c:pt>
                <c:pt idx="5">
                  <c:v>0.00321083846617305</c:v>
                </c:pt>
                <c:pt idx="6">
                  <c:v>0.00347823949773547</c:v>
                </c:pt>
                <c:pt idx="7">
                  <c:v>0.0142704169123985</c:v>
                </c:pt>
                <c:pt idx="8">
                  <c:v>0.00518986594568596</c:v>
                </c:pt>
                <c:pt idx="9">
                  <c:v>0.00318197396261677</c:v>
                </c:pt>
                <c:pt idx="10">
                  <c:v>0.00487707513180408</c:v>
                </c:pt>
                <c:pt idx="11">
                  <c:v>0.00247503640906931</c:v>
                </c:pt>
                <c:pt idx="12">
                  <c:v>0.00484402641006281</c:v>
                </c:pt>
                <c:pt idx="13">
                  <c:v>0.00468268218819133</c:v>
                </c:pt>
                <c:pt idx="14">
                  <c:v>0.00395957365834406</c:v>
                </c:pt>
                <c:pt idx="15">
                  <c:v>0.00280627310779753</c:v>
                </c:pt>
                <c:pt idx="16">
                  <c:v>0.00485803666895519</c:v>
                </c:pt>
                <c:pt idx="17">
                  <c:v>0.00313143940332532</c:v>
                </c:pt>
                <c:pt idx="18">
                  <c:v>0.00837192690311419</c:v>
                </c:pt>
                <c:pt idx="19">
                  <c:v>0.00366086648723803</c:v>
                </c:pt>
                <c:pt idx="20">
                  <c:v>0.00407278876170655</c:v>
                </c:pt>
                <c:pt idx="21">
                  <c:v>0.00468799543848914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9699048"/>
        <c:axId val="2121925864"/>
      </c:scatterChart>
      <c:valAx>
        <c:axId val="-2039699048"/>
        <c:scaling>
          <c:orientation val="minMax"/>
          <c:max val="22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2121925864"/>
        <c:crosses val="autoZero"/>
        <c:crossBetween val="midCat"/>
        <c:majorUnit val="1.0"/>
      </c:valAx>
      <c:valAx>
        <c:axId val="2121925864"/>
        <c:scaling>
          <c:orientation val="minMax"/>
          <c:max val="0.065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9699048"/>
        <c:crosses val="autoZero"/>
        <c:crossBetween val="midCat"/>
        <c:majorUnit val="0.00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Mutation rate per chromosome in South Asian population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piRNA clusters</c:v>
          </c:tx>
          <c:yVal>
            <c:numRef>
              <c:f>'Diversity&amp;Neutrality'!$H$157:$H$178</c:f>
              <c:numCache>
                <c:formatCode>General</c:formatCode>
                <c:ptCount val="22"/>
                <c:pt idx="0">
                  <c:v>8.470275E-8</c:v>
                </c:pt>
                <c:pt idx="1">
                  <c:v>1.180968E-8</c:v>
                </c:pt>
                <c:pt idx="2">
                  <c:v>9.344047E-8</c:v>
                </c:pt>
                <c:pt idx="3">
                  <c:v>8.870145E-8</c:v>
                </c:pt>
                <c:pt idx="4">
                  <c:v>1.006974E-7</c:v>
                </c:pt>
                <c:pt idx="5">
                  <c:v>7.560962E-8</c:v>
                </c:pt>
                <c:pt idx="6">
                  <c:v>9.424418E-8</c:v>
                </c:pt>
                <c:pt idx="7">
                  <c:v>7.796181E-8</c:v>
                </c:pt>
                <c:pt idx="8">
                  <c:v>1.002707E-7</c:v>
                </c:pt>
                <c:pt idx="9">
                  <c:v>6.990642E-8</c:v>
                </c:pt>
                <c:pt idx="10">
                  <c:v>6.158324E-8</c:v>
                </c:pt>
                <c:pt idx="11">
                  <c:v>6.9533E-8</c:v>
                </c:pt>
                <c:pt idx="12">
                  <c:v>7.720724E-8</c:v>
                </c:pt>
                <c:pt idx="13">
                  <c:v>8.591356E-8</c:v>
                </c:pt>
                <c:pt idx="14">
                  <c:v>8.789071E-8</c:v>
                </c:pt>
                <c:pt idx="15">
                  <c:v>6.991221E-8</c:v>
                </c:pt>
                <c:pt idx="16">
                  <c:v>1.089948E-7</c:v>
                </c:pt>
                <c:pt idx="17">
                  <c:v>7.8286E-8</c:v>
                </c:pt>
                <c:pt idx="18">
                  <c:v>7.547221E-8</c:v>
                </c:pt>
                <c:pt idx="19">
                  <c:v>6.762029E-8</c:v>
                </c:pt>
                <c:pt idx="20">
                  <c:v>8.175467E-8</c:v>
                </c:pt>
                <c:pt idx="21">
                  <c:v>9.461194E-8</c:v>
                </c:pt>
              </c:numCache>
            </c:numRef>
          </c:yVal>
          <c:smooth val="1"/>
        </c:ser>
        <c:ser>
          <c:idx val="1"/>
          <c:order val="1"/>
          <c:tx>
            <c:v>Intergenic regions</c:v>
          </c:tx>
          <c:yVal>
            <c:numRef>
              <c:f>'Diversity&amp;Neutrality'!$Q$157:$Q$178</c:f>
              <c:numCache>
                <c:formatCode>General</c:formatCode>
                <c:ptCount val="22"/>
                <c:pt idx="0">
                  <c:v>1.672615E-7</c:v>
                </c:pt>
                <c:pt idx="1">
                  <c:v>1.085443E-7</c:v>
                </c:pt>
                <c:pt idx="2">
                  <c:v>7.301082E-8</c:v>
                </c:pt>
                <c:pt idx="3">
                  <c:v>6.39998688651706E-8</c:v>
                </c:pt>
                <c:pt idx="4">
                  <c:v>8.940763E-8</c:v>
                </c:pt>
                <c:pt idx="5">
                  <c:v>8.02709616543263E-8</c:v>
                </c:pt>
                <c:pt idx="6">
                  <c:v>2.173966E-6</c:v>
                </c:pt>
                <c:pt idx="7">
                  <c:v>3.567604E-7</c:v>
                </c:pt>
                <c:pt idx="8">
                  <c:v>1.297466E-7</c:v>
                </c:pt>
                <c:pt idx="9">
                  <c:v>7.954936E-8</c:v>
                </c:pt>
                <c:pt idx="10">
                  <c:v>1.219269E-7</c:v>
                </c:pt>
                <c:pt idx="11">
                  <c:v>6.18759E-8</c:v>
                </c:pt>
                <c:pt idx="12">
                  <c:v>1.211007E-7</c:v>
                </c:pt>
                <c:pt idx="13">
                  <c:v>7.457075E-8</c:v>
                </c:pt>
                <c:pt idx="14">
                  <c:v>9.898935E-8</c:v>
                </c:pt>
                <c:pt idx="15">
                  <c:v>7.015682E-8</c:v>
                </c:pt>
                <c:pt idx="16">
                  <c:v>1.214509E-7</c:v>
                </c:pt>
                <c:pt idx="17">
                  <c:v>7.8286E-8</c:v>
                </c:pt>
                <c:pt idx="18">
                  <c:v>2.092982E-7</c:v>
                </c:pt>
                <c:pt idx="19">
                  <c:v>9.152165E-8</c:v>
                </c:pt>
                <c:pt idx="20">
                  <c:v>1.018197E-7</c:v>
                </c:pt>
                <c:pt idx="21">
                  <c:v>7.401132E-8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810920"/>
        <c:axId val="2121650408"/>
      </c:scatterChart>
      <c:valAx>
        <c:axId val="2121810920"/>
        <c:scaling>
          <c:orientation val="minMax"/>
          <c:max val="22.0"/>
          <c:min val="1.0"/>
        </c:scaling>
        <c:delete val="0"/>
        <c:axPos val="b"/>
        <c:majorTickMark val="out"/>
        <c:minorTickMark val="none"/>
        <c:tickLblPos val="nextTo"/>
        <c:crossAx val="2121650408"/>
        <c:crosses val="autoZero"/>
        <c:crossBetween val="midCat"/>
        <c:majorUnit val="1.0"/>
        <c:minorUnit val="1.0"/>
      </c:valAx>
      <c:valAx>
        <c:axId val="2121650408"/>
        <c:scaling>
          <c:orientation val="minMax"/>
          <c:max val="2.5E-6"/>
          <c:min val="0.0"/>
        </c:scaling>
        <c:delete val="0"/>
        <c:axPos val="l"/>
        <c:majorGridlines/>
        <c:numFmt formatCode="0.00E+00" sourceLinked="0"/>
        <c:majorTickMark val="out"/>
        <c:minorTickMark val="none"/>
        <c:tickLblPos val="nextTo"/>
        <c:crossAx val="2121810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Neutrality tests per chromosome for</a:t>
            </a:r>
            <a:r>
              <a:rPr lang="en-US" baseline="0"/>
              <a:t> South Asian population </a:t>
            </a:r>
            <a:endParaRPr lang="en-US"/>
          </a:p>
        </c:rich>
      </c:tx>
      <c:layout>
        <c:manualLayout>
          <c:xMode val="edge"/>
          <c:yMode val="edge"/>
          <c:x val="0.173769492048788"/>
          <c:y val="0.0369393139841689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Tajima's D_clusters</c:v>
          </c:tx>
          <c:spPr>
            <a:ln w="47625">
              <a:noFill/>
            </a:ln>
          </c:spPr>
          <c:yVal>
            <c:numRef>
              <c:f>'Diversity&amp;Neutrality'!$I$157:$I$178</c:f>
              <c:numCache>
                <c:formatCode>General</c:formatCode>
                <c:ptCount val="22"/>
                <c:pt idx="0">
                  <c:v>-2.247789</c:v>
                </c:pt>
                <c:pt idx="1">
                  <c:v>-2.517058</c:v>
                </c:pt>
                <c:pt idx="2">
                  <c:v>-2.100329</c:v>
                </c:pt>
                <c:pt idx="3">
                  <c:v>-2.097941</c:v>
                </c:pt>
                <c:pt idx="4">
                  <c:v>-0.8985629</c:v>
                </c:pt>
                <c:pt idx="5">
                  <c:v>-1.776607</c:v>
                </c:pt>
                <c:pt idx="6">
                  <c:v>-2.038178</c:v>
                </c:pt>
                <c:pt idx="7">
                  <c:v>-0.7870029</c:v>
                </c:pt>
                <c:pt idx="8">
                  <c:v>-2.438974</c:v>
                </c:pt>
                <c:pt idx="9">
                  <c:v>-2.263714</c:v>
                </c:pt>
                <c:pt idx="10">
                  <c:v>-1.963309</c:v>
                </c:pt>
                <c:pt idx="11">
                  <c:v>-1.638136</c:v>
                </c:pt>
                <c:pt idx="12">
                  <c:v>-1.805593</c:v>
                </c:pt>
                <c:pt idx="13">
                  <c:v>-2.279995</c:v>
                </c:pt>
                <c:pt idx="14">
                  <c:v>-1.909211</c:v>
                </c:pt>
                <c:pt idx="15">
                  <c:v>-2.490161</c:v>
                </c:pt>
                <c:pt idx="16">
                  <c:v>-2.120189</c:v>
                </c:pt>
                <c:pt idx="17">
                  <c:v>-2.006306</c:v>
                </c:pt>
                <c:pt idx="18">
                  <c:v>-1.85827</c:v>
                </c:pt>
                <c:pt idx="19">
                  <c:v>-1.559928</c:v>
                </c:pt>
                <c:pt idx="20">
                  <c:v>-2.36557</c:v>
                </c:pt>
                <c:pt idx="21">
                  <c:v>-2.086392</c:v>
                </c:pt>
              </c:numCache>
            </c:numRef>
          </c:yVal>
          <c:smooth val="0"/>
        </c:ser>
        <c:ser>
          <c:idx val="1"/>
          <c:order val="1"/>
          <c:tx>
            <c:v>Fu&amp;Li's D_clusters</c:v>
          </c:tx>
          <c:spPr>
            <a:ln w="47625">
              <a:noFill/>
            </a:ln>
          </c:spPr>
          <c:yVal>
            <c:numRef>
              <c:f>'Diversity&amp;Neutrality'!$J$157:$J$178</c:f>
              <c:numCache>
                <c:formatCode>General</c:formatCode>
                <c:ptCount val="22"/>
                <c:pt idx="0">
                  <c:v>0.4185978</c:v>
                </c:pt>
                <c:pt idx="1">
                  <c:v>3.072325</c:v>
                </c:pt>
                <c:pt idx="2">
                  <c:v>1.842542</c:v>
                </c:pt>
                <c:pt idx="3">
                  <c:v>0.08529676</c:v>
                </c:pt>
                <c:pt idx="4">
                  <c:v>-0.5660184</c:v>
                </c:pt>
                <c:pt idx="5">
                  <c:v>-0.6756405</c:v>
                </c:pt>
                <c:pt idx="6">
                  <c:v>0.3645972</c:v>
                </c:pt>
                <c:pt idx="7">
                  <c:v>-1.348543</c:v>
                </c:pt>
                <c:pt idx="8">
                  <c:v>2.302225</c:v>
                </c:pt>
                <c:pt idx="9">
                  <c:v>-0.2095595</c:v>
                </c:pt>
                <c:pt idx="10">
                  <c:v>-0.9113275</c:v>
                </c:pt>
                <c:pt idx="11">
                  <c:v>-0.3434885</c:v>
                </c:pt>
                <c:pt idx="12">
                  <c:v>0.6625086</c:v>
                </c:pt>
                <c:pt idx="13">
                  <c:v>0.9519785</c:v>
                </c:pt>
                <c:pt idx="14">
                  <c:v>-0.1754253</c:v>
                </c:pt>
                <c:pt idx="15">
                  <c:v>-0.9459209</c:v>
                </c:pt>
                <c:pt idx="16">
                  <c:v>0.3008311</c:v>
                </c:pt>
                <c:pt idx="17">
                  <c:v>-0.1723165</c:v>
                </c:pt>
                <c:pt idx="18">
                  <c:v>-0.6466035</c:v>
                </c:pt>
                <c:pt idx="19">
                  <c:v>-0.4098826</c:v>
                </c:pt>
                <c:pt idx="20">
                  <c:v>-0.4696621</c:v>
                </c:pt>
                <c:pt idx="21">
                  <c:v>1.007386</c:v>
                </c:pt>
              </c:numCache>
            </c:numRef>
          </c:yVal>
          <c:smooth val="0"/>
        </c:ser>
        <c:ser>
          <c:idx val="2"/>
          <c:order val="2"/>
          <c:tx>
            <c:v>Tajima's D_intergenic regions</c:v>
          </c:tx>
          <c:spPr>
            <a:ln w="47625">
              <a:noFill/>
            </a:ln>
          </c:spPr>
          <c:yVal>
            <c:numRef>
              <c:f>'Diversity&amp;Neutrality'!$R$157:$R$178</c:f>
              <c:numCache>
                <c:formatCode>General</c:formatCode>
                <c:ptCount val="22"/>
                <c:pt idx="0">
                  <c:v>-2.077817</c:v>
                </c:pt>
                <c:pt idx="1">
                  <c:v>-2.208003</c:v>
                </c:pt>
                <c:pt idx="2">
                  <c:v>-2.413637</c:v>
                </c:pt>
                <c:pt idx="3">
                  <c:v>-1.808906</c:v>
                </c:pt>
                <c:pt idx="4">
                  <c:v>-1.614821</c:v>
                </c:pt>
                <c:pt idx="5">
                  <c:v>-2.05947</c:v>
                </c:pt>
                <c:pt idx="6">
                  <c:v>-2.177704</c:v>
                </c:pt>
                <c:pt idx="7">
                  <c:v>-2.095344</c:v>
                </c:pt>
                <c:pt idx="8">
                  <c:v>-1.939373</c:v>
                </c:pt>
                <c:pt idx="9">
                  <c:v>-1.618756</c:v>
                </c:pt>
                <c:pt idx="10">
                  <c:v>-2.274451</c:v>
                </c:pt>
                <c:pt idx="11">
                  <c:v>-2.091247</c:v>
                </c:pt>
                <c:pt idx="12">
                  <c:v>-2.867332</c:v>
                </c:pt>
                <c:pt idx="13">
                  <c:v>-2.366283</c:v>
                </c:pt>
                <c:pt idx="14">
                  <c:v>-1.961012</c:v>
                </c:pt>
                <c:pt idx="15">
                  <c:v>-2.255839</c:v>
                </c:pt>
                <c:pt idx="16">
                  <c:v>-2.86963</c:v>
                </c:pt>
                <c:pt idx="17">
                  <c:v>-2.006306</c:v>
                </c:pt>
                <c:pt idx="18">
                  <c:v>-2.869017</c:v>
                </c:pt>
                <c:pt idx="19">
                  <c:v>-1.764199</c:v>
                </c:pt>
                <c:pt idx="20">
                  <c:v>-2.165469</c:v>
                </c:pt>
                <c:pt idx="21">
                  <c:v>-2.020402</c:v>
                </c:pt>
              </c:numCache>
            </c:numRef>
          </c:yVal>
          <c:smooth val="0"/>
        </c:ser>
        <c:ser>
          <c:idx val="3"/>
          <c:order val="3"/>
          <c:tx>
            <c:v>Fu&amp;Li's D_ intergenic regions</c:v>
          </c:tx>
          <c:spPr>
            <a:ln w="47625">
              <a:noFill/>
            </a:ln>
          </c:spPr>
          <c:yVal>
            <c:numRef>
              <c:f>'Diversity&amp;Neutrality'!$S$157:$S$178</c:f>
              <c:numCache>
                <c:formatCode>General</c:formatCode>
                <c:ptCount val="22"/>
                <c:pt idx="0">
                  <c:v>-0.1528673</c:v>
                </c:pt>
                <c:pt idx="1">
                  <c:v>-0.07773813</c:v>
                </c:pt>
                <c:pt idx="2">
                  <c:v>-0.1149855</c:v>
                </c:pt>
                <c:pt idx="3">
                  <c:v>-0.5460574</c:v>
                </c:pt>
                <c:pt idx="4">
                  <c:v>0.6853168</c:v>
                </c:pt>
                <c:pt idx="5">
                  <c:v>-0.4181129</c:v>
                </c:pt>
                <c:pt idx="6">
                  <c:v>0.962023</c:v>
                </c:pt>
                <c:pt idx="7">
                  <c:v>-0.6066497</c:v>
                </c:pt>
                <c:pt idx="8">
                  <c:v>0.1121552</c:v>
                </c:pt>
                <c:pt idx="9">
                  <c:v>0.5529422</c:v>
                </c:pt>
                <c:pt idx="10">
                  <c:v>0.2771405</c:v>
                </c:pt>
                <c:pt idx="11">
                  <c:v>-0.9753868</c:v>
                </c:pt>
                <c:pt idx="12">
                  <c:v>4.792706</c:v>
                </c:pt>
                <c:pt idx="13">
                  <c:v>-1.182069</c:v>
                </c:pt>
                <c:pt idx="14">
                  <c:v>0.4390709</c:v>
                </c:pt>
                <c:pt idx="15">
                  <c:v>-0.3119375</c:v>
                </c:pt>
                <c:pt idx="16">
                  <c:v>4.840543</c:v>
                </c:pt>
                <c:pt idx="17">
                  <c:v>-0.1723165</c:v>
                </c:pt>
                <c:pt idx="18">
                  <c:v>4.827654</c:v>
                </c:pt>
                <c:pt idx="19">
                  <c:v>0.1636745</c:v>
                </c:pt>
                <c:pt idx="20">
                  <c:v>-0.201504</c:v>
                </c:pt>
                <c:pt idx="21">
                  <c:v>-0.003172161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893064"/>
        <c:axId val="2121896136"/>
      </c:scatterChart>
      <c:valAx>
        <c:axId val="2121893064"/>
        <c:scaling>
          <c:orientation val="minMax"/>
          <c:max val="22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2121896136"/>
        <c:crosses val="autoZero"/>
        <c:crossBetween val="midCat"/>
        <c:majorUnit val="1.0"/>
      </c:valAx>
      <c:valAx>
        <c:axId val="2121896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1893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diversity and divergence per cluster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Divergence, D</c:v>
          </c:tx>
          <c:yVal>
            <c:numRef>
              <c:f>'Diversity&amp;Neutrality'!$I$185:$I$329</c:f>
              <c:numCache>
                <c:formatCode>General</c:formatCode>
                <c:ptCount val="145"/>
                <c:pt idx="0">
                  <c:v>0.0120048</c:v>
                </c:pt>
                <c:pt idx="1">
                  <c:v>0.009735744</c:v>
                </c:pt>
                <c:pt idx="2">
                  <c:v>0.007444169</c:v>
                </c:pt>
                <c:pt idx="3">
                  <c:v>0.007884363</c:v>
                </c:pt>
                <c:pt idx="4">
                  <c:v>0.009624198</c:v>
                </c:pt>
                <c:pt idx="5">
                  <c:v>0.008007117</c:v>
                </c:pt>
                <c:pt idx="6">
                  <c:v>0.002380952</c:v>
                </c:pt>
                <c:pt idx="7">
                  <c:v>0.01437803</c:v>
                </c:pt>
                <c:pt idx="8">
                  <c:v>0.031477</c:v>
                </c:pt>
                <c:pt idx="9" formatCode="0.000000">
                  <c:v>0.01067616</c:v>
                </c:pt>
                <c:pt idx="10">
                  <c:v>0.002234868</c:v>
                </c:pt>
                <c:pt idx="11">
                  <c:v>0.001190949</c:v>
                </c:pt>
                <c:pt idx="12">
                  <c:v>0.004273024</c:v>
                </c:pt>
                <c:pt idx="13">
                  <c:v>0.01290323</c:v>
                </c:pt>
                <c:pt idx="14">
                  <c:v>0.02847286</c:v>
                </c:pt>
                <c:pt idx="15">
                  <c:v>0.01816239</c:v>
                </c:pt>
                <c:pt idx="16">
                  <c:v>0.0214447</c:v>
                </c:pt>
                <c:pt idx="17">
                  <c:v>0.004078858</c:v>
                </c:pt>
                <c:pt idx="18">
                  <c:v>0.01749271</c:v>
                </c:pt>
                <c:pt idx="19">
                  <c:v>0.0005714286</c:v>
                </c:pt>
                <c:pt idx="20">
                  <c:v>0.01725446</c:v>
                </c:pt>
                <c:pt idx="21">
                  <c:v>0.01894238</c:v>
                </c:pt>
                <c:pt idx="22">
                  <c:v>0.008694616</c:v>
                </c:pt>
                <c:pt idx="23">
                  <c:v>0.02393162</c:v>
                </c:pt>
                <c:pt idx="24">
                  <c:v>0.02393796</c:v>
                </c:pt>
                <c:pt idx="25">
                  <c:v>0.008908686</c:v>
                </c:pt>
                <c:pt idx="26">
                  <c:v>0.01314859</c:v>
                </c:pt>
                <c:pt idx="27">
                  <c:v>0.01025875</c:v>
                </c:pt>
                <c:pt idx="28">
                  <c:v>0.009931719</c:v>
                </c:pt>
                <c:pt idx="29">
                  <c:v>0.01561126</c:v>
                </c:pt>
                <c:pt idx="30">
                  <c:v>0.02062284</c:v>
                </c:pt>
                <c:pt idx="31">
                  <c:v>0.01406174</c:v>
                </c:pt>
                <c:pt idx="32">
                  <c:v>0.01163978</c:v>
                </c:pt>
                <c:pt idx="33">
                  <c:v>0.01113662</c:v>
                </c:pt>
                <c:pt idx="34">
                  <c:v>0.01123327</c:v>
                </c:pt>
                <c:pt idx="35">
                  <c:v>0.008796779</c:v>
                </c:pt>
                <c:pt idx="36">
                  <c:v>0.006958839</c:v>
                </c:pt>
                <c:pt idx="37">
                  <c:v>0.005038126</c:v>
                </c:pt>
                <c:pt idx="38">
                  <c:v>0.00944206</c:v>
                </c:pt>
                <c:pt idx="39">
                  <c:v>0.01128668</c:v>
                </c:pt>
                <c:pt idx="40">
                  <c:v>0.01393728</c:v>
                </c:pt>
                <c:pt idx="41">
                  <c:v>0.01134803</c:v>
                </c:pt>
                <c:pt idx="42">
                  <c:v>0.008980583</c:v>
                </c:pt>
                <c:pt idx="43">
                  <c:v>0.0183885</c:v>
                </c:pt>
                <c:pt idx="44">
                  <c:v>0.01263158</c:v>
                </c:pt>
                <c:pt idx="45">
                  <c:v>0.01008403</c:v>
                </c:pt>
                <c:pt idx="46">
                  <c:v>0.007681053</c:v>
                </c:pt>
                <c:pt idx="47">
                  <c:v>0.03059273</c:v>
                </c:pt>
                <c:pt idx="48">
                  <c:v>0.0</c:v>
                </c:pt>
                <c:pt idx="49">
                  <c:v>0.00622084</c:v>
                </c:pt>
                <c:pt idx="50">
                  <c:v>0.01158251</c:v>
                </c:pt>
                <c:pt idx="51">
                  <c:v>0.01408451</c:v>
                </c:pt>
                <c:pt idx="52">
                  <c:v>0.0</c:v>
                </c:pt>
                <c:pt idx="53">
                  <c:v>0.02344166</c:v>
                </c:pt>
                <c:pt idx="54">
                  <c:v>0.02965503</c:v>
                </c:pt>
                <c:pt idx="55">
                  <c:v>0.007130972</c:v>
                </c:pt>
                <c:pt idx="56">
                  <c:v>0.006603384</c:v>
                </c:pt>
                <c:pt idx="57">
                  <c:v>0.01019108</c:v>
                </c:pt>
                <c:pt idx="58">
                  <c:v>0.01290591</c:v>
                </c:pt>
                <c:pt idx="59">
                  <c:v>0.01964233</c:v>
                </c:pt>
                <c:pt idx="60">
                  <c:v>0.0</c:v>
                </c:pt>
                <c:pt idx="61">
                  <c:v>0.0096</c:v>
                </c:pt>
                <c:pt idx="62">
                  <c:v>0.009721608</c:v>
                </c:pt>
                <c:pt idx="63">
                  <c:v>0.0199907</c:v>
                </c:pt>
                <c:pt idx="64">
                  <c:v>0.01098007</c:v>
                </c:pt>
                <c:pt idx="65">
                  <c:v>0.009011385</c:v>
                </c:pt>
                <c:pt idx="66" formatCode="0.000000">
                  <c:v>0.008577195</c:v>
                </c:pt>
                <c:pt idx="67" formatCode="0.000000">
                  <c:v>0.00445236</c:v>
                </c:pt>
                <c:pt idx="68" formatCode="0.000000">
                  <c:v>0.0</c:v>
                </c:pt>
                <c:pt idx="69" formatCode="0.000000">
                  <c:v>0.0</c:v>
                </c:pt>
                <c:pt idx="70" formatCode="0.000000">
                  <c:v>0.04271102</c:v>
                </c:pt>
                <c:pt idx="71" formatCode="0.000000">
                  <c:v>0.01080778</c:v>
                </c:pt>
                <c:pt idx="72" formatCode="0.000000">
                  <c:v>0.01021863</c:v>
                </c:pt>
                <c:pt idx="73" formatCode="0.000000">
                  <c:v>0.07134876</c:v>
                </c:pt>
                <c:pt idx="74">
                  <c:v>0.007619048</c:v>
                </c:pt>
                <c:pt idx="75">
                  <c:v>0.03404448</c:v>
                </c:pt>
                <c:pt idx="76">
                  <c:v>0.01027912</c:v>
                </c:pt>
                <c:pt idx="77">
                  <c:v>0.008672448</c:v>
                </c:pt>
                <c:pt idx="78">
                  <c:v>0.008742714</c:v>
                </c:pt>
                <c:pt idx="79">
                  <c:v>0.007580175</c:v>
                </c:pt>
                <c:pt idx="80">
                  <c:v>0.03134963</c:v>
                </c:pt>
                <c:pt idx="81">
                  <c:v>0.01223338</c:v>
                </c:pt>
                <c:pt idx="82">
                  <c:v>0.01715551</c:v>
                </c:pt>
                <c:pt idx="83">
                  <c:v>0.0</c:v>
                </c:pt>
                <c:pt idx="84">
                  <c:v>0.008470661</c:v>
                </c:pt>
                <c:pt idx="85">
                  <c:v>0.01022864</c:v>
                </c:pt>
                <c:pt idx="86">
                  <c:v>0.00811908</c:v>
                </c:pt>
                <c:pt idx="87">
                  <c:v>0.006077488</c:v>
                </c:pt>
                <c:pt idx="88">
                  <c:v>0.02488013</c:v>
                </c:pt>
                <c:pt idx="89">
                  <c:v>0.007255139</c:v>
                </c:pt>
                <c:pt idx="90">
                  <c:v>0.008715596</c:v>
                </c:pt>
                <c:pt idx="91">
                  <c:v>0.005498282</c:v>
                </c:pt>
                <c:pt idx="92">
                  <c:v>0.01990172</c:v>
                </c:pt>
                <c:pt idx="93">
                  <c:v>0.01038564</c:v>
                </c:pt>
                <c:pt idx="94">
                  <c:v>0.004065041</c:v>
                </c:pt>
                <c:pt idx="95">
                  <c:v>0.006464784</c:v>
                </c:pt>
                <c:pt idx="96">
                  <c:v>0.009811938</c:v>
                </c:pt>
                <c:pt idx="97">
                  <c:v>0.007815362</c:v>
                </c:pt>
                <c:pt idx="98">
                  <c:v>0.00600096</c:v>
                </c:pt>
                <c:pt idx="99">
                  <c:v>0.01203783</c:v>
                </c:pt>
                <c:pt idx="100">
                  <c:v>0.01032368</c:v>
                </c:pt>
                <c:pt idx="101" formatCode="0.000000">
                  <c:v>0.01621349</c:v>
                </c:pt>
                <c:pt idx="102">
                  <c:v>0.02517025</c:v>
                </c:pt>
                <c:pt idx="103">
                  <c:v>0.0127321</c:v>
                </c:pt>
                <c:pt idx="104">
                  <c:v>0.01405896</c:v>
                </c:pt>
                <c:pt idx="105">
                  <c:v>0.01293168</c:v>
                </c:pt>
                <c:pt idx="106">
                  <c:v>0.01294266</c:v>
                </c:pt>
                <c:pt idx="107">
                  <c:v>0.01031866</c:v>
                </c:pt>
                <c:pt idx="108">
                  <c:v>0.008706468</c:v>
                </c:pt>
                <c:pt idx="109">
                  <c:v>0.01265366</c:v>
                </c:pt>
                <c:pt idx="110">
                  <c:v>0.01552106</c:v>
                </c:pt>
                <c:pt idx="111">
                  <c:v>0.00639244</c:v>
                </c:pt>
                <c:pt idx="112">
                  <c:v>0.03277293</c:v>
                </c:pt>
                <c:pt idx="113">
                  <c:v>0.0199005</c:v>
                </c:pt>
                <c:pt idx="114">
                  <c:v>0.01383938</c:v>
                </c:pt>
                <c:pt idx="115">
                  <c:v>0.009803922</c:v>
                </c:pt>
                <c:pt idx="116">
                  <c:v>0.008253095</c:v>
                </c:pt>
                <c:pt idx="117">
                  <c:v>0.01337043</c:v>
                </c:pt>
                <c:pt idx="118">
                  <c:v>0.00726257</c:v>
                </c:pt>
                <c:pt idx="119">
                  <c:v>0.04620462</c:v>
                </c:pt>
                <c:pt idx="120">
                  <c:v>0.01334322</c:v>
                </c:pt>
                <c:pt idx="121">
                  <c:v>0.01918465</c:v>
                </c:pt>
                <c:pt idx="122">
                  <c:v>0.004273504</c:v>
                </c:pt>
                <c:pt idx="123">
                  <c:v>0.009970301</c:v>
                </c:pt>
                <c:pt idx="124">
                  <c:v>0.04930279</c:v>
                </c:pt>
                <c:pt idx="125">
                  <c:v>0.01754386</c:v>
                </c:pt>
                <c:pt idx="126">
                  <c:v>0.0560059</c:v>
                </c:pt>
                <c:pt idx="127" formatCode="0.000000">
                  <c:v>0.02921914</c:v>
                </c:pt>
                <c:pt idx="128">
                  <c:v>0.01308323</c:v>
                </c:pt>
                <c:pt idx="129">
                  <c:v>0.01288481</c:v>
                </c:pt>
                <c:pt idx="130">
                  <c:v>0.0107706</c:v>
                </c:pt>
                <c:pt idx="131">
                  <c:v>0.01392668</c:v>
                </c:pt>
                <c:pt idx="132">
                  <c:v>0.00740436</c:v>
                </c:pt>
                <c:pt idx="133">
                  <c:v>0.00841537</c:v>
                </c:pt>
                <c:pt idx="134" formatCode="0.000000">
                  <c:v>0.01004566</c:v>
                </c:pt>
                <c:pt idx="135" formatCode="0.000000">
                  <c:v>0.01086535</c:v>
                </c:pt>
                <c:pt idx="136" formatCode="0.000000">
                  <c:v>0.009306261</c:v>
                </c:pt>
                <c:pt idx="137">
                  <c:v>0.00877193</c:v>
                </c:pt>
                <c:pt idx="138">
                  <c:v>0.01333201</c:v>
                </c:pt>
                <c:pt idx="139">
                  <c:v>0.01248858</c:v>
                </c:pt>
                <c:pt idx="140">
                  <c:v>0.00861244</c:v>
                </c:pt>
                <c:pt idx="141">
                  <c:v>0.05002826</c:v>
                </c:pt>
                <c:pt idx="142">
                  <c:v>0.00862641</c:v>
                </c:pt>
                <c:pt idx="143">
                  <c:v>0.008196721</c:v>
                </c:pt>
                <c:pt idx="144">
                  <c:v>0.00754498</c:v>
                </c:pt>
              </c:numCache>
            </c:numRef>
          </c:yVal>
          <c:smooth val="1"/>
        </c:ser>
        <c:ser>
          <c:idx val="1"/>
          <c:order val="1"/>
          <c:tx>
            <c:v>Diversity, pi</c:v>
          </c:tx>
          <c:yVal>
            <c:numRef>
              <c:f>'Diversity&amp;Neutrality'!$J$185:$J$329</c:f>
              <c:numCache>
                <c:formatCode>General</c:formatCode>
                <c:ptCount val="145"/>
                <c:pt idx="0">
                  <c:v>0.000675921200480192</c:v>
                </c:pt>
                <c:pt idx="1">
                  <c:v>0.00142371542420028</c:v>
                </c:pt>
                <c:pt idx="2">
                  <c:v>0.000356299523573201</c:v>
                </c:pt>
                <c:pt idx="3">
                  <c:v>2.49647700394218E-5</c:v>
                </c:pt>
                <c:pt idx="4">
                  <c:v>0.000356166539871677</c:v>
                </c:pt>
                <c:pt idx="5">
                  <c:v>0.000552181601423487</c:v>
                </c:pt>
                <c:pt idx="6">
                  <c:v>0.000321606023809524</c:v>
                </c:pt>
                <c:pt idx="7">
                  <c:v>0.000692133676898223</c:v>
                </c:pt>
                <c:pt idx="8">
                  <c:v>0.00122184940947</c:v>
                </c:pt>
                <c:pt idx="9">
                  <c:v>0.00110508587967082</c:v>
                </c:pt>
                <c:pt idx="10">
                  <c:v>4.14393952978113E-5</c:v>
                </c:pt>
                <c:pt idx="11" formatCode="0.000000">
                  <c:v>0.000554639221913458</c:v>
                </c:pt>
                <c:pt idx="12" formatCode="0.000000">
                  <c:v>0.000733683627572248</c:v>
                </c:pt>
                <c:pt idx="13" formatCode="0.000000">
                  <c:v>0.00028797311827957</c:v>
                </c:pt>
                <c:pt idx="14" formatCode="0.000000">
                  <c:v>0.00165019975544784</c:v>
                </c:pt>
                <c:pt idx="15" formatCode="0.000000">
                  <c:v>0.00108602297008547</c:v>
                </c:pt>
                <c:pt idx="16" formatCode="0.000000">
                  <c:v>0.000759235440180587</c:v>
                </c:pt>
                <c:pt idx="17">
                  <c:v>0.000714829367777022</c:v>
                </c:pt>
                <c:pt idx="18" formatCode="0.0000000">
                  <c:v>0.00438318658892128</c:v>
                </c:pt>
                <c:pt idx="19" formatCode="0.0000000">
                  <c:v>0.00151490171428571</c:v>
                </c:pt>
                <c:pt idx="20" formatCode="0.0000000">
                  <c:v>0.000986667172584574</c:v>
                </c:pt>
                <c:pt idx="21" formatCode="0.0000000">
                  <c:v>0.00124785240726125</c:v>
                </c:pt>
                <c:pt idx="22">
                  <c:v>0.00125584719535783</c:v>
                </c:pt>
                <c:pt idx="23" formatCode="0.000000">
                  <c:v>0.000579336942070275</c:v>
                </c:pt>
                <c:pt idx="24" formatCode="0.000000">
                  <c:v>0.00385641621712744</c:v>
                </c:pt>
                <c:pt idx="25" formatCode="0.000000">
                  <c:v>0.000506594933184855</c:v>
                </c:pt>
                <c:pt idx="26" formatCode="0.000000">
                  <c:v>0.000943844479004665</c:v>
                </c:pt>
                <c:pt idx="27">
                  <c:v>0.00103354667730537</c:v>
                </c:pt>
                <c:pt idx="28">
                  <c:v>0.00603028936478378</c:v>
                </c:pt>
                <c:pt idx="29">
                  <c:v>0.000525594327176781</c:v>
                </c:pt>
                <c:pt idx="30">
                  <c:v>0.00123912705882353</c:v>
                </c:pt>
                <c:pt idx="31">
                  <c:v>0.00172675572975594</c:v>
                </c:pt>
                <c:pt idx="32">
                  <c:v>0.00152375702470901</c:v>
                </c:pt>
                <c:pt idx="33">
                  <c:v>0.00130071996555683</c:v>
                </c:pt>
                <c:pt idx="34">
                  <c:v>0.000399781070745698</c:v>
                </c:pt>
                <c:pt idx="35">
                  <c:v>0.000785150633666318</c:v>
                </c:pt>
                <c:pt idx="36">
                  <c:v>0.000579476058631922</c:v>
                </c:pt>
                <c:pt idx="37">
                  <c:v>0.00451470381974249</c:v>
                </c:pt>
                <c:pt idx="38">
                  <c:v>0.000624641196388262</c:v>
                </c:pt>
                <c:pt idx="39">
                  <c:v>4.04638356562137E-5</c:v>
                </c:pt>
                <c:pt idx="40">
                  <c:v>0.00128691095048789</c:v>
                </c:pt>
                <c:pt idx="41">
                  <c:v>0.00656267563106796</c:v>
                </c:pt>
                <c:pt idx="42">
                  <c:v>0.000488732029421598</c:v>
                </c:pt>
                <c:pt idx="43">
                  <c:v>0.00115754976842105</c:v>
                </c:pt>
                <c:pt idx="44">
                  <c:v>0.00113996692436975</c:v>
                </c:pt>
                <c:pt idx="45">
                  <c:v>0.000370226828822238</c:v>
                </c:pt>
                <c:pt idx="46">
                  <c:v>0.00843051481835564</c:v>
                </c:pt>
                <c:pt idx="47">
                  <c:v>0.000171409517973856</c:v>
                </c:pt>
                <c:pt idx="48">
                  <c:v>0.00133165188679245</c:v>
                </c:pt>
                <c:pt idx="49">
                  <c:v>0.00222399808709176</c:v>
                </c:pt>
                <c:pt idx="50">
                  <c:v>0.000921636140031233</c:v>
                </c:pt>
                <c:pt idx="51">
                  <c:v>0.00279932163380282</c:v>
                </c:pt>
                <c:pt idx="52">
                  <c:v>0.00129103972214011</c:v>
                </c:pt>
                <c:pt idx="53">
                  <c:v>0.0017691640716569</c:v>
                </c:pt>
                <c:pt idx="54">
                  <c:v>0.00253029853742183</c:v>
                </c:pt>
                <c:pt idx="55">
                  <c:v>0.000362208381269313</c:v>
                </c:pt>
                <c:pt idx="56">
                  <c:v>5.83724721419728E-6</c:v>
                </c:pt>
                <c:pt idx="57">
                  <c:v>0.000161787138004246</c:v>
                </c:pt>
                <c:pt idx="58">
                  <c:v>0.00122640710657785</c:v>
                </c:pt>
                <c:pt idx="59">
                  <c:v>0.000778784283201407</c:v>
                </c:pt>
                <c:pt idx="60">
                  <c:v>0.00161119101762365</c:v>
                </c:pt>
                <c:pt idx="61">
                  <c:v>0.001678692</c:v>
                </c:pt>
                <c:pt idx="62">
                  <c:v>0.000640283694211224</c:v>
                </c:pt>
                <c:pt idx="63">
                  <c:v>0.00188955648535565</c:v>
                </c:pt>
                <c:pt idx="64">
                  <c:v>0.00412292964619764</c:v>
                </c:pt>
                <c:pt idx="65">
                  <c:v>0.00098316285990593</c:v>
                </c:pt>
                <c:pt idx="66">
                  <c:v>0.00220014932055163</c:v>
                </c:pt>
                <c:pt idx="67">
                  <c:v>0.000289281665182547</c:v>
                </c:pt>
                <c:pt idx="68">
                  <c:v>0.000102926256006302</c:v>
                </c:pt>
                <c:pt idx="69">
                  <c:v>0.000109310699073517</c:v>
                </c:pt>
                <c:pt idx="70">
                  <c:v>0.00048600365072006</c:v>
                </c:pt>
                <c:pt idx="71">
                  <c:v>0.000946529514351884</c:v>
                </c:pt>
                <c:pt idx="72">
                  <c:v>0.000635296455560836</c:v>
                </c:pt>
                <c:pt idx="73">
                  <c:v>0.000215118402234637</c:v>
                </c:pt>
                <c:pt idx="74">
                  <c:v>7.24070285714286E-5</c:v>
                </c:pt>
                <c:pt idx="75">
                  <c:v>0.000724856552882433</c:v>
                </c:pt>
                <c:pt idx="76">
                  <c:v>0.000822527396790907</c:v>
                </c:pt>
                <c:pt idx="77">
                  <c:v>0.00146975655937291</c:v>
                </c:pt>
                <c:pt idx="78">
                  <c:v>0.000975779966694421</c:v>
                </c:pt>
                <c:pt idx="79">
                  <c:v>0.00102943817492711</c:v>
                </c:pt>
                <c:pt idx="80">
                  <c:v>0.000594899888416578</c:v>
                </c:pt>
                <c:pt idx="81">
                  <c:v>0.000280352164366374</c:v>
                </c:pt>
                <c:pt idx="82">
                  <c:v>0.000453529053680133</c:v>
                </c:pt>
                <c:pt idx="83">
                  <c:v>0.000831639309651474</c:v>
                </c:pt>
                <c:pt idx="84">
                  <c:v>0.000556723764053596</c:v>
                </c:pt>
                <c:pt idx="85">
                  <c:v>0.000528120036101083</c:v>
                </c:pt>
                <c:pt idx="86">
                  <c:v>0.000889208795669824</c:v>
                </c:pt>
                <c:pt idx="87">
                  <c:v>0.00166924631552292</c:v>
                </c:pt>
                <c:pt idx="88">
                  <c:v>0.000370169120124401</c:v>
                </c:pt>
                <c:pt idx="89">
                  <c:v>0.000958506166868198</c:v>
                </c:pt>
                <c:pt idx="90">
                  <c:v>0.000893548966125617</c:v>
                </c:pt>
                <c:pt idx="91">
                  <c:v>0.000296918419243986</c:v>
                </c:pt>
                <c:pt idx="92">
                  <c:v>0.00146054511056511</c:v>
                </c:pt>
                <c:pt idx="93">
                  <c:v>0.00147807292783669</c:v>
                </c:pt>
                <c:pt idx="94">
                  <c:v>0.000604484146341463</c:v>
                </c:pt>
                <c:pt idx="95">
                  <c:v>0.000510461211296359</c:v>
                </c:pt>
                <c:pt idx="96">
                  <c:v>0.00132632919051513</c:v>
                </c:pt>
                <c:pt idx="97">
                  <c:v>0.00112386546586885</c:v>
                </c:pt>
                <c:pt idx="98">
                  <c:v>0.000354726524243879</c:v>
                </c:pt>
                <c:pt idx="99">
                  <c:v>0.00118420171969046</c:v>
                </c:pt>
                <c:pt idx="100">
                  <c:v>0.00124351359806457</c:v>
                </c:pt>
                <c:pt idx="101">
                  <c:v>0.00129908761329305</c:v>
                </c:pt>
                <c:pt idx="102">
                  <c:v>0.000489753438376285</c:v>
                </c:pt>
                <c:pt idx="103">
                  <c:v>0.00109170907161804</c:v>
                </c:pt>
                <c:pt idx="104">
                  <c:v>0.000840487528344671</c:v>
                </c:pt>
                <c:pt idx="105">
                  <c:v>0.000804789383990777</c:v>
                </c:pt>
                <c:pt idx="106">
                  <c:v>0.00309330035951824</c:v>
                </c:pt>
                <c:pt idx="107">
                  <c:v>0.00113308502781993</c:v>
                </c:pt>
                <c:pt idx="108">
                  <c:v>0.000564052363184079</c:v>
                </c:pt>
                <c:pt idx="109">
                  <c:v>0.000910242324209146</c:v>
                </c:pt>
                <c:pt idx="110">
                  <c:v>0.0019692586104952</c:v>
                </c:pt>
                <c:pt idx="111">
                  <c:v>0.00108050372429127</c:v>
                </c:pt>
                <c:pt idx="112">
                  <c:v>0.00165494503085763</c:v>
                </c:pt>
                <c:pt idx="113">
                  <c:v>2.19904726368159E-5</c:v>
                </c:pt>
                <c:pt idx="114">
                  <c:v>0.000474928309184315</c:v>
                </c:pt>
                <c:pt idx="115">
                  <c:v>2.16670784313725E-5</c:v>
                </c:pt>
                <c:pt idx="116">
                  <c:v>6.35397689133425E-5</c:v>
                </c:pt>
                <c:pt idx="117">
                  <c:v>0.000553863853620836</c:v>
                </c:pt>
                <c:pt idx="118">
                  <c:v>0.00196739836312849</c:v>
                </c:pt>
                <c:pt idx="119">
                  <c:v>1.08921782178218E-5</c:v>
                </c:pt>
                <c:pt idx="120">
                  <c:v>0.000605984179021497</c:v>
                </c:pt>
                <c:pt idx="121">
                  <c:v>0.00506105548561151</c:v>
                </c:pt>
                <c:pt idx="122">
                  <c:v>0.0012994830982906</c:v>
                </c:pt>
                <c:pt idx="123">
                  <c:v>0.00151036818413237</c:v>
                </c:pt>
                <c:pt idx="124">
                  <c:v>0.00054715812250996</c:v>
                </c:pt>
                <c:pt idx="125">
                  <c:v>8.65636842105263E-5</c:v>
                </c:pt>
                <c:pt idx="126">
                  <c:v>0.00120113706337509</c:v>
                </c:pt>
                <c:pt idx="127">
                  <c:v>0.00169476347607053</c:v>
                </c:pt>
                <c:pt idx="128">
                  <c:v>0.00114372054414352</c:v>
                </c:pt>
                <c:pt idx="129">
                  <c:v>0.00154697068488412</c:v>
                </c:pt>
                <c:pt idx="130">
                  <c:v>0.00127686736090449</c:v>
                </c:pt>
                <c:pt idx="131">
                  <c:v>0.00130408900272131</c:v>
                </c:pt>
                <c:pt idx="132">
                  <c:v>0.000951551350610174</c:v>
                </c:pt>
                <c:pt idx="133">
                  <c:v>0.000887724515719276</c:v>
                </c:pt>
                <c:pt idx="134">
                  <c:v>0.000658962739726027</c:v>
                </c:pt>
                <c:pt idx="135">
                  <c:v>0.00178615473418704</c:v>
                </c:pt>
                <c:pt idx="136">
                  <c:v>0.000790297588832487</c:v>
                </c:pt>
                <c:pt idx="137">
                  <c:v>0.00162345622389307</c:v>
                </c:pt>
                <c:pt idx="138">
                  <c:v>0.000801857029151328</c:v>
                </c:pt>
                <c:pt idx="139">
                  <c:v>0.000782863349070971</c:v>
                </c:pt>
                <c:pt idx="140">
                  <c:v>0.000406350212832108</c:v>
                </c:pt>
                <c:pt idx="141">
                  <c:v>0.00305190656005308</c:v>
                </c:pt>
                <c:pt idx="142">
                  <c:v>0.00870018667213115</c:v>
                </c:pt>
                <c:pt idx="143">
                  <c:v>5.12932240278584E-7</c:v>
                </c:pt>
                <c:pt idx="144">
                  <c:v>0.00747581104976076</c:v>
                </c:pt>
              </c:numCache>
            </c:numRef>
          </c:yVal>
          <c:smooth val="1"/>
        </c:ser>
        <c:ser>
          <c:idx val="3"/>
          <c:order val="2"/>
          <c:tx>
            <c:v>Theta (Watterson)</c:v>
          </c:tx>
          <c:yVal>
            <c:numRef>
              <c:f>'Diversity&amp;Neutrality'!$K$185:$K$329</c:f>
              <c:numCache>
                <c:formatCode>General</c:formatCode>
                <c:ptCount val="145"/>
                <c:pt idx="0">
                  <c:v>0.00440457130852341</c:v>
                </c:pt>
                <c:pt idx="1">
                  <c:v>0.00360813356513676</c:v>
                </c:pt>
                <c:pt idx="2">
                  <c:v>0.00408311280397022</c:v>
                </c:pt>
                <c:pt idx="3">
                  <c:v>0.00277589894875164</c:v>
                </c:pt>
                <c:pt idx="4">
                  <c:v>0.00392347318973419</c:v>
                </c:pt>
                <c:pt idx="5">
                  <c:v>0.00370936579181495</c:v>
                </c:pt>
                <c:pt idx="6">
                  <c:v>0.00211775357142857</c:v>
                </c:pt>
                <c:pt idx="7">
                  <c:v>0.0037539660904685</c:v>
                </c:pt>
                <c:pt idx="8">
                  <c:v>0.00734334673123487</c:v>
                </c:pt>
                <c:pt idx="9">
                  <c:v>0.00419158579848754</c:v>
                </c:pt>
                <c:pt idx="10">
                  <c:v>0.000356586471141511</c:v>
                </c:pt>
                <c:pt idx="11">
                  <c:v>0.00361927153632394</c:v>
                </c:pt>
                <c:pt idx="12">
                  <c:v>0.00380067536264478</c:v>
                </c:pt>
                <c:pt idx="13">
                  <c:v>0.00334741720430107</c:v>
                </c:pt>
                <c:pt idx="14">
                  <c:v>0.00674411362941613</c:v>
                </c:pt>
                <c:pt idx="15">
                  <c:v>0.00546407585470085</c:v>
                </c:pt>
                <c:pt idx="16">
                  <c:v>0.00547962753950339</c:v>
                </c:pt>
                <c:pt idx="17">
                  <c:v>0.00430821006118287</c:v>
                </c:pt>
                <c:pt idx="18">
                  <c:v>0.0081036472303207</c:v>
                </c:pt>
                <c:pt idx="19">
                  <c:v>0.00279556571428571</c:v>
                </c:pt>
                <c:pt idx="20">
                  <c:v>0.0053955406797939</c:v>
                </c:pt>
                <c:pt idx="21">
                  <c:v>0.00579165035516969</c:v>
                </c:pt>
                <c:pt idx="22">
                  <c:v>0.00559138436032053</c:v>
                </c:pt>
                <c:pt idx="23">
                  <c:v>0.00587058499525166</c:v>
                </c:pt>
                <c:pt idx="24">
                  <c:v>0.00835927511800404</c:v>
                </c:pt>
                <c:pt idx="25">
                  <c:v>0.00374527561247216</c:v>
                </c:pt>
                <c:pt idx="26">
                  <c:v>0.00411843630708327</c:v>
                </c:pt>
                <c:pt idx="27">
                  <c:v>0.00434691097686082</c:v>
                </c:pt>
                <c:pt idx="28">
                  <c:v>0.00610778501965653</c:v>
                </c:pt>
                <c:pt idx="29">
                  <c:v>0.00471814863676341</c:v>
                </c:pt>
                <c:pt idx="30">
                  <c:v>0.00686328027681661</c:v>
                </c:pt>
                <c:pt idx="31">
                  <c:v>0.00558875383869404</c:v>
                </c:pt>
                <c:pt idx="32">
                  <c:v>0.00484736573412293</c:v>
                </c:pt>
                <c:pt idx="33">
                  <c:v>0.00425070390355913</c:v>
                </c:pt>
                <c:pt idx="34">
                  <c:v>0.00550064459847036</c:v>
                </c:pt>
                <c:pt idx="35">
                  <c:v>0.00416086491725063</c:v>
                </c:pt>
                <c:pt idx="36">
                  <c:v>0.004131880071069</c:v>
                </c:pt>
                <c:pt idx="37">
                  <c:v>0.0132177811158798</c:v>
                </c:pt>
                <c:pt idx="38">
                  <c:v>0.00570968792325056</c:v>
                </c:pt>
                <c:pt idx="39">
                  <c:v>0.000395465011614402</c:v>
                </c:pt>
                <c:pt idx="40">
                  <c:v>0.00463694463317672</c:v>
                </c:pt>
                <c:pt idx="41">
                  <c:v>0.0161376854368932</c:v>
                </c:pt>
                <c:pt idx="42">
                  <c:v>0.00173470277499164</c:v>
                </c:pt>
                <c:pt idx="43">
                  <c:v>0.0088477787368421</c:v>
                </c:pt>
                <c:pt idx="44">
                  <c:v>0.00717545983193277</c:v>
                </c:pt>
                <c:pt idx="45">
                  <c:v>0.00219598792977323</c:v>
                </c:pt>
                <c:pt idx="46">
                  <c:v>0.0256165210325048</c:v>
                </c:pt>
                <c:pt idx="47">
                  <c:v>0.00101432434640523</c:v>
                </c:pt>
                <c:pt idx="48">
                  <c:v>0.00419554952830189</c:v>
                </c:pt>
                <c:pt idx="49">
                  <c:v>0.00414987465007776</c:v>
                </c:pt>
                <c:pt idx="50">
                  <c:v>0.00403693383654347</c:v>
                </c:pt>
                <c:pt idx="51">
                  <c:v>0.00595058901408451</c:v>
                </c:pt>
                <c:pt idx="52">
                  <c:v>0.00509407868755542</c:v>
                </c:pt>
                <c:pt idx="53">
                  <c:v>0.00677488263851891</c:v>
                </c:pt>
                <c:pt idx="54">
                  <c:v>0.00894952705265281</c:v>
                </c:pt>
                <c:pt idx="55">
                  <c:v>0.00339598220822439</c:v>
                </c:pt>
                <c:pt idx="56">
                  <c:v>0.000734177837391663</c:v>
                </c:pt>
                <c:pt idx="57">
                  <c:v>0.00387130730360934</c:v>
                </c:pt>
                <c:pt idx="58">
                  <c:v>0.00439729204829309</c:v>
                </c:pt>
                <c:pt idx="59">
                  <c:v>0.00521522406918792</c:v>
                </c:pt>
                <c:pt idx="60">
                  <c:v>0.00570458428084139</c:v>
                </c:pt>
                <c:pt idx="61">
                  <c:v>0.004536228</c:v>
                </c:pt>
                <c:pt idx="62">
                  <c:v>0.00491303844454264</c:v>
                </c:pt>
                <c:pt idx="63">
                  <c:v>0.00584086657368666</c:v>
                </c:pt>
                <c:pt idx="64">
                  <c:v>0.0056517966653111</c:v>
                </c:pt>
                <c:pt idx="65">
                  <c:v>0.0041151416941404</c:v>
                </c:pt>
                <c:pt idx="66">
                  <c:v>0.00413239830137908</c:v>
                </c:pt>
                <c:pt idx="67">
                  <c:v>0.00415818913624221</c:v>
                </c:pt>
                <c:pt idx="68">
                  <c:v>6.13064434816857E-5</c:v>
                </c:pt>
                <c:pt idx="69">
                  <c:v>0.00131101649620984</c:v>
                </c:pt>
                <c:pt idx="70">
                  <c:v>0.00646584029439889</c:v>
                </c:pt>
                <c:pt idx="71">
                  <c:v>0.0040574587830725</c:v>
                </c:pt>
                <c:pt idx="72">
                  <c:v>0.00414819055370722</c:v>
                </c:pt>
                <c:pt idx="73">
                  <c:v>0.0090685094972067</c:v>
                </c:pt>
                <c:pt idx="74">
                  <c:v>0.00232952876190476</c:v>
                </c:pt>
                <c:pt idx="75">
                  <c:v>0.00557172299591466</c:v>
                </c:pt>
                <c:pt idx="76">
                  <c:v>0.00377236210930971</c:v>
                </c:pt>
                <c:pt idx="77">
                  <c:v>0.00480256054036024</c:v>
                </c:pt>
                <c:pt idx="78">
                  <c:v>0.00402699604496253</c:v>
                </c:pt>
                <c:pt idx="79">
                  <c:v>0.00388975131195335</c:v>
                </c:pt>
                <c:pt idx="80">
                  <c:v>0.00573042486716259</c:v>
                </c:pt>
                <c:pt idx="81">
                  <c:v>0.00463839836888331</c:v>
                </c:pt>
                <c:pt idx="82">
                  <c:v>0.00461463973436635</c:v>
                </c:pt>
                <c:pt idx="83">
                  <c:v>0.0019375</c:v>
                </c:pt>
                <c:pt idx="84">
                  <c:v>0.00443495425843216</c:v>
                </c:pt>
                <c:pt idx="85">
                  <c:v>0.00481655114320096</c:v>
                </c:pt>
                <c:pt idx="86">
                  <c:v>0.00352873219338172</c:v>
                </c:pt>
                <c:pt idx="87">
                  <c:v>0.00351931045834388</c:v>
                </c:pt>
                <c:pt idx="88">
                  <c:v>0.00522990397822988</c:v>
                </c:pt>
                <c:pt idx="89">
                  <c:v>0.00362988754534462</c:v>
                </c:pt>
                <c:pt idx="90">
                  <c:v>0.00392707702893437</c:v>
                </c:pt>
                <c:pt idx="91">
                  <c:v>0.0026744824742268</c:v>
                </c:pt>
                <c:pt idx="92">
                  <c:v>0.00729376142506142</c:v>
                </c:pt>
                <c:pt idx="93">
                  <c:v>0.00460113997775924</c:v>
                </c:pt>
                <c:pt idx="94">
                  <c:v>0.00286241056910569</c:v>
                </c:pt>
                <c:pt idx="95">
                  <c:v>0.00344252024498128</c:v>
                </c:pt>
                <c:pt idx="96">
                  <c:v>0.00427273671300082</c:v>
                </c:pt>
                <c:pt idx="97">
                  <c:v>0.00351645377946025</c:v>
                </c:pt>
                <c:pt idx="98">
                  <c:v>0.00405659145463274</c:v>
                </c:pt>
                <c:pt idx="99">
                  <c:v>0.00391957351676698</c:v>
                </c:pt>
                <c:pt idx="100">
                  <c:v>0.00459355343288562</c:v>
                </c:pt>
                <c:pt idx="101">
                  <c:v>0.00530718026183283</c:v>
                </c:pt>
                <c:pt idx="102">
                  <c:v>0.00422371070903992</c:v>
                </c:pt>
                <c:pt idx="103">
                  <c:v>0.00489554949602122</c:v>
                </c:pt>
                <c:pt idx="104">
                  <c:v>0.0041850843537415</c:v>
                </c:pt>
                <c:pt idx="105">
                  <c:v>0.00453622434965666</c:v>
                </c:pt>
                <c:pt idx="106">
                  <c:v>0.00208505302894122</c:v>
                </c:pt>
                <c:pt idx="107">
                  <c:v>0.00257860293373799</c:v>
                </c:pt>
                <c:pt idx="108">
                  <c:v>0.00169203233830846</c:v>
                </c:pt>
                <c:pt idx="109">
                  <c:v>0.00194343694476315</c:v>
                </c:pt>
                <c:pt idx="110">
                  <c:v>0.00304285458240946</c:v>
                </c:pt>
                <c:pt idx="111">
                  <c:v>0.0021093849360756</c:v>
                </c:pt>
                <c:pt idx="112">
                  <c:v>0.00289507150457544</c:v>
                </c:pt>
                <c:pt idx="113">
                  <c:v>0.0033188671641791</c:v>
                </c:pt>
                <c:pt idx="114">
                  <c:v>0.00315898259593206</c:v>
                </c:pt>
                <c:pt idx="115">
                  <c:v>0.00327006078431372</c:v>
                </c:pt>
                <c:pt idx="116">
                  <c:v>0.00198812489683631</c:v>
                </c:pt>
                <c:pt idx="117">
                  <c:v>0.00439091364093052</c:v>
                </c:pt>
                <c:pt idx="118">
                  <c:v>0.00183999206703911</c:v>
                </c:pt>
                <c:pt idx="119">
                  <c:v>0.000472605280528053</c:v>
                </c:pt>
                <c:pt idx="120">
                  <c:v>0.00191074045589325</c:v>
                </c:pt>
                <c:pt idx="121">
                  <c:v>0.00583786450839328</c:v>
                </c:pt>
                <c:pt idx="122">
                  <c:v>0.00214187115384615</c:v>
                </c:pt>
                <c:pt idx="123">
                  <c:v>0.00191378046245227</c:v>
                </c:pt>
                <c:pt idx="124">
                  <c:v>0.00128365981075697</c:v>
                </c:pt>
                <c:pt idx="125">
                  <c:v>0.0012561350877193</c:v>
                </c:pt>
                <c:pt idx="126">
                  <c:v>0.00226881849668386</c:v>
                </c:pt>
                <c:pt idx="127">
                  <c:v>0.00266920763224181</c:v>
                </c:pt>
                <c:pt idx="128">
                  <c:v>0.00492863195975915</c:v>
                </c:pt>
                <c:pt idx="129">
                  <c:v>0.005143770321688</c:v>
                </c:pt>
                <c:pt idx="130">
                  <c:v>0.00487600297530497</c:v>
                </c:pt>
                <c:pt idx="131">
                  <c:v>0.00525031375060029</c:v>
                </c:pt>
                <c:pt idx="132">
                  <c:v>0.00341488824900589</c:v>
                </c:pt>
                <c:pt idx="133">
                  <c:v>0.00349540330263576</c:v>
                </c:pt>
                <c:pt idx="134">
                  <c:v>0.00446762465753425</c:v>
                </c:pt>
                <c:pt idx="135">
                  <c:v>0.00338680306558013</c:v>
                </c:pt>
                <c:pt idx="136">
                  <c:v>0.00376250634517766</c:v>
                </c:pt>
                <c:pt idx="137">
                  <c:v>0.00520150515176831</c:v>
                </c:pt>
                <c:pt idx="138">
                  <c:v>0.00492803104168739</c:v>
                </c:pt>
                <c:pt idx="139">
                  <c:v>0.00430098123667377</c:v>
                </c:pt>
                <c:pt idx="140">
                  <c:v>0.000659927416619559</c:v>
                </c:pt>
                <c:pt idx="141">
                  <c:v>0.0202150429329794</c:v>
                </c:pt>
                <c:pt idx="142">
                  <c:v>0.0455664172131147</c:v>
                </c:pt>
                <c:pt idx="143">
                  <c:v>4.83961404526988E-5</c:v>
                </c:pt>
                <c:pt idx="144">
                  <c:v>0.0250026637320574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246712"/>
        <c:axId val="-2117254920"/>
      </c:scatterChart>
      <c:valAx>
        <c:axId val="-2117246712"/>
        <c:scaling>
          <c:orientation val="minMax"/>
          <c:max val="145.0"/>
          <c:min val="0.0"/>
        </c:scaling>
        <c:delete val="0"/>
        <c:axPos val="b"/>
        <c:numFmt formatCode="General" sourceLinked="1"/>
        <c:majorTickMark val="out"/>
        <c:minorTickMark val="none"/>
        <c:tickLblPos val="nextTo"/>
        <c:crossAx val="-2117254920"/>
        <c:crosses val="autoZero"/>
        <c:crossBetween val="midCat"/>
        <c:majorUnit val="5.0"/>
      </c:valAx>
      <c:valAx>
        <c:axId val="-2117254920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7246712"/>
        <c:crosses val="autoZero"/>
        <c:crossBetween val="midCat"/>
        <c:majorUnit val="0.00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Divergence  (D) per  cluster in each population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509518910638683"/>
          <c:y val="0.0137457044673539"/>
          <c:w val="0.918262063975671"/>
          <c:h val="0.912149795708526"/>
        </c:manualLayout>
      </c:layout>
      <c:scatterChart>
        <c:scatterStyle val="smoothMarker"/>
        <c:varyColors val="0"/>
        <c:ser>
          <c:idx val="0"/>
          <c:order val="0"/>
          <c:tx>
            <c:v>AFR</c:v>
          </c:tx>
          <c:yVal>
            <c:numRef>
              <c:f>'Diversity&amp;Neutrality'!$I$337:$I$479</c:f>
              <c:numCache>
                <c:formatCode>General</c:formatCode>
                <c:ptCount val="143"/>
                <c:pt idx="0">
                  <c:v>0.01320528</c:v>
                </c:pt>
                <c:pt idx="1">
                  <c:v>0.009735744</c:v>
                </c:pt>
                <c:pt idx="2">
                  <c:v>0.007444169</c:v>
                </c:pt>
                <c:pt idx="3">
                  <c:v>0.007884363</c:v>
                </c:pt>
                <c:pt idx="4">
                  <c:v>0.01099908</c:v>
                </c:pt>
                <c:pt idx="5">
                  <c:v>0.008007117</c:v>
                </c:pt>
                <c:pt idx="6">
                  <c:v>0.002380952</c:v>
                </c:pt>
                <c:pt idx="7">
                  <c:v>0.01470113</c:v>
                </c:pt>
                <c:pt idx="8">
                  <c:v>0.03268765</c:v>
                </c:pt>
                <c:pt idx="9">
                  <c:v>0.01100979</c:v>
                </c:pt>
                <c:pt idx="10">
                  <c:v>0.002235683</c:v>
                </c:pt>
                <c:pt idx="11">
                  <c:v>0.001587932</c:v>
                </c:pt>
                <c:pt idx="12">
                  <c:v>0.004610368</c:v>
                </c:pt>
                <c:pt idx="13">
                  <c:v>0.01290323</c:v>
                </c:pt>
                <c:pt idx="14">
                  <c:v>0.0289969</c:v>
                </c:pt>
                <c:pt idx="15">
                  <c:v>0.01816239</c:v>
                </c:pt>
                <c:pt idx="16">
                  <c:v>0.0214447</c:v>
                </c:pt>
                <c:pt idx="17">
                  <c:v>0.004078858</c:v>
                </c:pt>
                <c:pt idx="18">
                  <c:v>0.01749271</c:v>
                </c:pt>
                <c:pt idx="19">
                  <c:v>0.0005714286</c:v>
                </c:pt>
                <c:pt idx="20">
                  <c:v>0.01777369</c:v>
                </c:pt>
                <c:pt idx="21">
                  <c:v>0.01894238</c:v>
                </c:pt>
                <c:pt idx="22">
                  <c:v>0.008694616</c:v>
                </c:pt>
                <c:pt idx="23">
                  <c:v>0.02545109</c:v>
                </c:pt>
                <c:pt idx="24">
                  <c:v>0.02494943</c:v>
                </c:pt>
                <c:pt idx="25">
                  <c:v>0.009187082</c:v>
                </c:pt>
                <c:pt idx="26">
                  <c:v>0.01371412</c:v>
                </c:pt>
                <c:pt idx="27">
                  <c:v>0.01037273</c:v>
                </c:pt>
                <c:pt idx="28">
                  <c:v>0.01034554</c:v>
                </c:pt>
                <c:pt idx="29">
                  <c:v>0.01649077</c:v>
                </c:pt>
                <c:pt idx="30">
                  <c:v>0.02186851</c:v>
                </c:pt>
                <c:pt idx="31">
                  <c:v>0.01567803</c:v>
                </c:pt>
                <c:pt idx="32">
                  <c:v>0.0121503</c:v>
                </c:pt>
                <c:pt idx="33">
                  <c:v>0.01113662</c:v>
                </c:pt>
                <c:pt idx="34">
                  <c:v>0.01314532</c:v>
                </c:pt>
                <c:pt idx="35">
                  <c:v>0.009244073</c:v>
                </c:pt>
                <c:pt idx="36">
                  <c:v>0.007551081</c:v>
                </c:pt>
                <c:pt idx="37">
                  <c:v>0.005310458</c:v>
                </c:pt>
                <c:pt idx="38">
                  <c:v>0.00944206</c:v>
                </c:pt>
                <c:pt idx="39">
                  <c:v>0.01128668</c:v>
                </c:pt>
                <c:pt idx="40">
                  <c:v>0.01422764</c:v>
                </c:pt>
                <c:pt idx="41">
                  <c:v>0.01163715</c:v>
                </c:pt>
                <c:pt idx="42">
                  <c:v>0.009223301</c:v>
                </c:pt>
                <c:pt idx="43">
                  <c:v>0.01894573</c:v>
                </c:pt>
                <c:pt idx="44">
                  <c:v>0.01284211</c:v>
                </c:pt>
                <c:pt idx="45">
                  <c:v>0.01109244</c:v>
                </c:pt>
                <c:pt idx="46">
                  <c:v>0.008412582</c:v>
                </c:pt>
                <c:pt idx="47">
                  <c:v>0.03059273</c:v>
                </c:pt>
                <c:pt idx="49">
                  <c:v>0.00622084</c:v>
                </c:pt>
                <c:pt idx="50">
                  <c:v>0.01223321</c:v>
                </c:pt>
                <c:pt idx="51">
                  <c:v>0.01408451</c:v>
                </c:pt>
                <c:pt idx="52">
                  <c:v>0.0</c:v>
                </c:pt>
                <c:pt idx="53">
                  <c:v>0.02410762</c:v>
                </c:pt>
                <c:pt idx="54">
                  <c:v>0.03026024</c:v>
                </c:pt>
                <c:pt idx="55">
                  <c:v>0.007368671</c:v>
                </c:pt>
                <c:pt idx="56">
                  <c:v>0.006603384</c:v>
                </c:pt>
                <c:pt idx="57">
                  <c:v>0.01019108</c:v>
                </c:pt>
                <c:pt idx="58">
                  <c:v>0.01332223</c:v>
                </c:pt>
                <c:pt idx="59">
                  <c:v>0.02022867</c:v>
                </c:pt>
                <c:pt idx="60">
                  <c:v>0.0</c:v>
                </c:pt>
                <c:pt idx="61">
                  <c:v>0.0096</c:v>
                </c:pt>
                <c:pt idx="62">
                  <c:v>0.0101635</c:v>
                </c:pt>
                <c:pt idx="63">
                  <c:v>0.0209205</c:v>
                </c:pt>
                <c:pt idx="64">
                  <c:v>0.01098007</c:v>
                </c:pt>
                <c:pt idx="65">
                  <c:v>0.009407007</c:v>
                </c:pt>
                <c:pt idx="66">
                  <c:v>0.009418096</c:v>
                </c:pt>
                <c:pt idx="67">
                  <c:v>0.005342832</c:v>
                </c:pt>
                <c:pt idx="68">
                  <c:v>0.0</c:v>
                </c:pt>
                <c:pt idx="69">
                  <c:v>0.0</c:v>
                </c:pt>
                <c:pt idx="70">
                  <c:v>0.04329055</c:v>
                </c:pt>
                <c:pt idx="71">
                  <c:v>0.0114394</c:v>
                </c:pt>
                <c:pt idx="72">
                  <c:v>0.01093156</c:v>
                </c:pt>
                <c:pt idx="73">
                  <c:v>0.07206704</c:v>
                </c:pt>
                <c:pt idx="74">
                  <c:v>0.007619048</c:v>
                </c:pt>
                <c:pt idx="75">
                  <c:v>0.03467998</c:v>
                </c:pt>
                <c:pt idx="76">
                  <c:v>0.01044626</c:v>
                </c:pt>
                <c:pt idx="77">
                  <c:v>0.008672448</c:v>
                </c:pt>
                <c:pt idx="78">
                  <c:v>0.008742714</c:v>
                </c:pt>
                <c:pt idx="79">
                  <c:v>0.008746356</c:v>
                </c:pt>
                <c:pt idx="80">
                  <c:v>0.03134963</c:v>
                </c:pt>
                <c:pt idx="81">
                  <c:v>0.0131744</c:v>
                </c:pt>
                <c:pt idx="82">
                  <c:v>0.01715551</c:v>
                </c:pt>
                <c:pt idx="83">
                  <c:v>0.0</c:v>
                </c:pt>
                <c:pt idx="84">
                  <c:v>0.008778685</c:v>
                </c:pt>
                <c:pt idx="85">
                  <c:v>0.01083032</c:v>
                </c:pt>
                <c:pt idx="86">
                  <c:v>0.008242096</c:v>
                </c:pt>
                <c:pt idx="87">
                  <c:v>0.006330717</c:v>
                </c:pt>
                <c:pt idx="88">
                  <c:v>0.02565764</c:v>
                </c:pt>
                <c:pt idx="89">
                  <c:v>0.007557437</c:v>
                </c:pt>
                <c:pt idx="90">
                  <c:v>0.008944954</c:v>
                </c:pt>
                <c:pt idx="91">
                  <c:v>0.006185567</c:v>
                </c:pt>
                <c:pt idx="92">
                  <c:v>0.02088452</c:v>
                </c:pt>
                <c:pt idx="93">
                  <c:v>0.01072322</c:v>
                </c:pt>
                <c:pt idx="94">
                  <c:v>0.004065041</c:v>
                </c:pt>
                <c:pt idx="95">
                  <c:v>0.007145288</c:v>
                </c:pt>
                <c:pt idx="96">
                  <c:v>0.0106296</c:v>
                </c:pt>
                <c:pt idx="97">
                  <c:v>0.007937477</c:v>
                </c:pt>
                <c:pt idx="98">
                  <c:v>0.00600096</c:v>
                </c:pt>
                <c:pt idx="99">
                  <c:v>0.01203783</c:v>
                </c:pt>
                <c:pt idx="100">
                  <c:v>0.01086594</c:v>
                </c:pt>
                <c:pt idx="101">
                  <c:v>0.01711984</c:v>
                </c:pt>
                <c:pt idx="102">
                  <c:v>0.02523701</c:v>
                </c:pt>
                <c:pt idx="103">
                  <c:v>0.0131565</c:v>
                </c:pt>
                <c:pt idx="104">
                  <c:v>0.01451247</c:v>
                </c:pt>
                <c:pt idx="105">
                  <c:v>0.01313217</c:v>
                </c:pt>
                <c:pt idx="106">
                  <c:v>0.01294266</c:v>
                </c:pt>
                <c:pt idx="107">
                  <c:v>0.01072332</c:v>
                </c:pt>
                <c:pt idx="108">
                  <c:v>0.008706468</c:v>
                </c:pt>
                <c:pt idx="109">
                  <c:v>0.0134732</c:v>
                </c:pt>
                <c:pt idx="110">
                  <c:v>0.01607539</c:v>
                </c:pt>
                <c:pt idx="111">
                  <c:v>0.007226237</c:v>
                </c:pt>
                <c:pt idx="112">
                  <c:v>0.03341136</c:v>
                </c:pt>
                <c:pt idx="113">
                  <c:v>0.0199005</c:v>
                </c:pt>
                <c:pt idx="114">
                  <c:v>0.01404907</c:v>
                </c:pt>
                <c:pt idx="115">
                  <c:v>0.008253095</c:v>
                </c:pt>
                <c:pt idx="116">
                  <c:v>0.013525</c:v>
                </c:pt>
                <c:pt idx="117">
                  <c:v>0.00726257</c:v>
                </c:pt>
                <c:pt idx="118">
                  <c:v>0.04620462</c:v>
                </c:pt>
                <c:pt idx="119">
                  <c:v>0.01445515</c:v>
                </c:pt>
                <c:pt idx="120">
                  <c:v>0.01918465</c:v>
                </c:pt>
                <c:pt idx="121">
                  <c:v>0.004273504</c:v>
                </c:pt>
                <c:pt idx="122">
                  <c:v>0.009970301</c:v>
                </c:pt>
                <c:pt idx="123">
                  <c:v>0.0502988</c:v>
                </c:pt>
                <c:pt idx="124">
                  <c:v>0.01754386</c:v>
                </c:pt>
                <c:pt idx="125">
                  <c:v>0.01326455</c:v>
                </c:pt>
                <c:pt idx="126">
                  <c:v>0.03073048</c:v>
                </c:pt>
                <c:pt idx="127">
                  <c:v>0.01350447</c:v>
                </c:pt>
                <c:pt idx="128">
                  <c:v>0.01357662</c:v>
                </c:pt>
                <c:pt idx="129">
                  <c:v>0.01118715</c:v>
                </c:pt>
                <c:pt idx="130">
                  <c:v>0.01472707</c:v>
                </c:pt>
                <c:pt idx="131">
                  <c:v>0.007541478</c:v>
                </c:pt>
                <c:pt idx="132">
                  <c:v>0.009050492</c:v>
                </c:pt>
                <c:pt idx="133">
                  <c:v>0.0109589</c:v>
                </c:pt>
                <c:pt idx="134">
                  <c:v>0.01144742</c:v>
                </c:pt>
                <c:pt idx="135">
                  <c:v>0.009306261</c:v>
                </c:pt>
                <c:pt idx="136">
                  <c:v>0.009328878</c:v>
                </c:pt>
                <c:pt idx="137">
                  <c:v>0.01377972</c:v>
                </c:pt>
                <c:pt idx="138">
                  <c:v>0.01248858</c:v>
                </c:pt>
                <c:pt idx="139">
                  <c:v>0.00861244</c:v>
                </c:pt>
                <c:pt idx="140">
                  <c:v>0.05059356</c:v>
                </c:pt>
                <c:pt idx="141">
                  <c:v>0.00862641</c:v>
                </c:pt>
                <c:pt idx="142">
                  <c:v>0.008125363</c:v>
                </c:pt>
              </c:numCache>
            </c:numRef>
          </c:yVal>
          <c:smooth val="1"/>
        </c:ser>
        <c:ser>
          <c:idx val="1"/>
          <c:order val="1"/>
          <c:tx>
            <c:v>AMR</c:v>
          </c:tx>
          <c:yVal>
            <c:numRef>
              <c:f>'Diversity&amp;Neutrality'!$Q$337:$Q$479</c:f>
              <c:numCache>
                <c:formatCode>General</c:formatCode>
                <c:ptCount val="143"/>
                <c:pt idx="0">
                  <c:v>0.01320528</c:v>
                </c:pt>
                <c:pt idx="1">
                  <c:v>0.009735744</c:v>
                </c:pt>
                <c:pt idx="2">
                  <c:v>0.007444169</c:v>
                </c:pt>
                <c:pt idx="3">
                  <c:v>0.007884363</c:v>
                </c:pt>
                <c:pt idx="4">
                  <c:v>0.01054079</c:v>
                </c:pt>
                <c:pt idx="5">
                  <c:v>0.008007117</c:v>
                </c:pt>
                <c:pt idx="6">
                  <c:v>0.002380952</c:v>
                </c:pt>
                <c:pt idx="7">
                  <c:v>0.01534733</c:v>
                </c:pt>
                <c:pt idx="8">
                  <c:v>0.03336024</c:v>
                </c:pt>
                <c:pt idx="9">
                  <c:v>0.011121</c:v>
                </c:pt>
                <c:pt idx="10">
                  <c:v>0.002236498</c:v>
                </c:pt>
                <c:pt idx="11">
                  <c:v>0.001587932</c:v>
                </c:pt>
                <c:pt idx="12">
                  <c:v>0.004610368</c:v>
                </c:pt>
                <c:pt idx="13">
                  <c:v>0.01290323</c:v>
                </c:pt>
                <c:pt idx="14">
                  <c:v>0.02965195</c:v>
                </c:pt>
                <c:pt idx="15">
                  <c:v>0.01816239</c:v>
                </c:pt>
                <c:pt idx="16">
                  <c:v>0.02219714</c:v>
                </c:pt>
                <c:pt idx="17">
                  <c:v>0.004758668</c:v>
                </c:pt>
                <c:pt idx="18">
                  <c:v>0.01749271</c:v>
                </c:pt>
                <c:pt idx="19">
                  <c:v>0.0005714286</c:v>
                </c:pt>
                <c:pt idx="20">
                  <c:v>0.01809322</c:v>
                </c:pt>
                <c:pt idx="21">
                  <c:v>0.01973165</c:v>
                </c:pt>
                <c:pt idx="22">
                  <c:v>0.008932825</c:v>
                </c:pt>
                <c:pt idx="23">
                  <c:v>0.02564103</c:v>
                </c:pt>
                <c:pt idx="24">
                  <c:v>0.02579231</c:v>
                </c:pt>
                <c:pt idx="25">
                  <c:v>0.009465479</c:v>
                </c:pt>
                <c:pt idx="26">
                  <c:v>0.01357274</c:v>
                </c:pt>
                <c:pt idx="27">
                  <c:v>0.01037273</c:v>
                </c:pt>
                <c:pt idx="28">
                  <c:v>0.010449</c:v>
                </c:pt>
                <c:pt idx="29">
                  <c:v>0.01693052</c:v>
                </c:pt>
                <c:pt idx="30">
                  <c:v>0.02186851</c:v>
                </c:pt>
                <c:pt idx="31">
                  <c:v>0.01535478</c:v>
                </c:pt>
                <c:pt idx="32">
                  <c:v>0.0122524</c:v>
                </c:pt>
                <c:pt idx="33">
                  <c:v>0.01136625</c:v>
                </c:pt>
                <c:pt idx="34">
                  <c:v>0.01314532</c:v>
                </c:pt>
                <c:pt idx="35">
                  <c:v>0.009393171</c:v>
                </c:pt>
                <c:pt idx="36">
                  <c:v>0.007699141</c:v>
                </c:pt>
                <c:pt idx="37">
                  <c:v>0.005446623</c:v>
                </c:pt>
                <c:pt idx="38">
                  <c:v>0.00944206</c:v>
                </c:pt>
                <c:pt idx="39">
                  <c:v>0.01128668</c:v>
                </c:pt>
                <c:pt idx="40">
                  <c:v>0.01430023</c:v>
                </c:pt>
                <c:pt idx="41">
                  <c:v>0.01185399</c:v>
                </c:pt>
                <c:pt idx="42">
                  <c:v>0.009223301</c:v>
                </c:pt>
                <c:pt idx="43">
                  <c:v>0.01916862</c:v>
                </c:pt>
                <c:pt idx="44">
                  <c:v>0.01305263</c:v>
                </c:pt>
                <c:pt idx="45">
                  <c:v>0.01142857</c:v>
                </c:pt>
                <c:pt idx="46">
                  <c:v>0.008046818</c:v>
                </c:pt>
                <c:pt idx="47">
                  <c:v>0.03059273</c:v>
                </c:pt>
                <c:pt idx="49">
                  <c:v>0.00622084</c:v>
                </c:pt>
                <c:pt idx="50">
                  <c:v>0.01249349</c:v>
                </c:pt>
                <c:pt idx="51">
                  <c:v>0.01408451</c:v>
                </c:pt>
                <c:pt idx="52">
                  <c:v>0.0</c:v>
                </c:pt>
                <c:pt idx="53">
                  <c:v>0.02430741</c:v>
                </c:pt>
                <c:pt idx="54">
                  <c:v>0.03046197</c:v>
                </c:pt>
                <c:pt idx="55">
                  <c:v>0.007487521</c:v>
                </c:pt>
                <c:pt idx="56">
                  <c:v>0.006603384</c:v>
                </c:pt>
                <c:pt idx="57">
                  <c:v>0.01019108</c:v>
                </c:pt>
                <c:pt idx="58">
                  <c:v>0.01373855</c:v>
                </c:pt>
                <c:pt idx="59">
                  <c:v>0.02052184</c:v>
                </c:pt>
                <c:pt idx="60">
                  <c:v>0.0</c:v>
                </c:pt>
                <c:pt idx="61">
                  <c:v>0.0096</c:v>
                </c:pt>
                <c:pt idx="62">
                  <c:v>0.01148917</c:v>
                </c:pt>
                <c:pt idx="63">
                  <c:v>0.0209205</c:v>
                </c:pt>
                <c:pt idx="64">
                  <c:v>0.01179341</c:v>
                </c:pt>
                <c:pt idx="65">
                  <c:v>0.009538881</c:v>
                </c:pt>
                <c:pt idx="66">
                  <c:v>0.009586276</c:v>
                </c:pt>
                <c:pt idx="67">
                  <c:v>0.005342832</c:v>
                </c:pt>
                <c:pt idx="68">
                  <c:v>0.0</c:v>
                </c:pt>
                <c:pt idx="69">
                  <c:v>0.0</c:v>
                </c:pt>
                <c:pt idx="70">
                  <c:v>0.04358031</c:v>
                </c:pt>
                <c:pt idx="71">
                  <c:v>0.01122886</c:v>
                </c:pt>
                <c:pt idx="72">
                  <c:v>0.0111692</c:v>
                </c:pt>
                <c:pt idx="73">
                  <c:v>0.07214685</c:v>
                </c:pt>
                <c:pt idx="74">
                  <c:v>0.007619048</c:v>
                </c:pt>
                <c:pt idx="75">
                  <c:v>0.03513391</c:v>
                </c:pt>
                <c:pt idx="76">
                  <c:v>0.01052983</c:v>
                </c:pt>
                <c:pt idx="77">
                  <c:v>0.008839226</c:v>
                </c:pt>
                <c:pt idx="78">
                  <c:v>0.008742714</c:v>
                </c:pt>
                <c:pt idx="79">
                  <c:v>0.008163265</c:v>
                </c:pt>
                <c:pt idx="80">
                  <c:v>0.03134963</c:v>
                </c:pt>
                <c:pt idx="81">
                  <c:v>0.01348808</c:v>
                </c:pt>
                <c:pt idx="82">
                  <c:v>0.01770891</c:v>
                </c:pt>
                <c:pt idx="83">
                  <c:v>0.0</c:v>
                </c:pt>
                <c:pt idx="84">
                  <c:v>0.0103188</c:v>
                </c:pt>
                <c:pt idx="85">
                  <c:v>0.01143201</c:v>
                </c:pt>
                <c:pt idx="86">
                  <c:v>0.008365113</c:v>
                </c:pt>
                <c:pt idx="87">
                  <c:v>0.006077488</c:v>
                </c:pt>
                <c:pt idx="88">
                  <c:v>0.02578722</c:v>
                </c:pt>
                <c:pt idx="89">
                  <c:v>0.007557437</c:v>
                </c:pt>
                <c:pt idx="90">
                  <c:v>0.009121383</c:v>
                </c:pt>
                <c:pt idx="91">
                  <c:v>0.005498282</c:v>
                </c:pt>
                <c:pt idx="92">
                  <c:v>0.02113022</c:v>
                </c:pt>
                <c:pt idx="93">
                  <c:v>0.01096152</c:v>
                </c:pt>
                <c:pt idx="94">
                  <c:v>0.004065041</c:v>
                </c:pt>
                <c:pt idx="95">
                  <c:v>0.007145288</c:v>
                </c:pt>
                <c:pt idx="96">
                  <c:v>0.0106296</c:v>
                </c:pt>
                <c:pt idx="97">
                  <c:v>0.008059592</c:v>
                </c:pt>
                <c:pt idx="98">
                  <c:v>0.00600096</c:v>
                </c:pt>
                <c:pt idx="99">
                  <c:v>0.01203783</c:v>
                </c:pt>
                <c:pt idx="100">
                  <c:v>0.01128306</c:v>
                </c:pt>
                <c:pt idx="101">
                  <c:v>0.01671702</c:v>
                </c:pt>
                <c:pt idx="102">
                  <c:v>0.02523701</c:v>
                </c:pt>
                <c:pt idx="103">
                  <c:v>0.0131565</c:v>
                </c:pt>
                <c:pt idx="104">
                  <c:v>0.01451247</c:v>
                </c:pt>
                <c:pt idx="105">
                  <c:v>0.01323242</c:v>
                </c:pt>
                <c:pt idx="106">
                  <c:v>0.01330218</c:v>
                </c:pt>
                <c:pt idx="107">
                  <c:v>0.0132524</c:v>
                </c:pt>
                <c:pt idx="108">
                  <c:v>0.009950249</c:v>
                </c:pt>
                <c:pt idx="109">
                  <c:v>0.01422718</c:v>
                </c:pt>
                <c:pt idx="110">
                  <c:v>0.01644494</c:v>
                </c:pt>
                <c:pt idx="111">
                  <c:v>0.007504169</c:v>
                </c:pt>
                <c:pt idx="112">
                  <c:v>0.03426261</c:v>
                </c:pt>
                <c:pt idx="113">
                  <c:v>0.0199005</c:v>
                </c:pt>
                <c:pt idx="114">
                  <c:v>0.01425875</c:v>
                </c:pt>
                <c:pt idx="115">
                  <c:v>0.008253095</c:v>
                </c:pt>
                <c:pt idx="116">
                  <c:v>0.01367957</c:v>
                </c:pt>
                <c:pt idx="117">
                  <c:v>0.00726257</c:v>
                </c:pt>
                <c:pt idx="118">
                  <c:v>0.04620462</c:v>
                </c:pt>
                <c:pt idx="119">
                  <c:v>0.01501112</c:v>
                </c:pt>
                <c:pt idx="120">
                  <c:v>0.01918465</c:v>
                </c:pt>
                <c:pt idx="121">
                  <c:v>0.004273504</c:v>
                </c:pt>
                <c:pt idx="122">
                  <c:v>0.01018244</c:v>
                </c:pt>
                <c:pt idx="123">
                  <c:v>0.05079681</c:v>
                </c:pt>
                <c:pt idx="124">
                  <c:v>0.01754386</c:v>
                </c:pt>
                <c:pt idx="125">
                  <c:v>0.01326455</c:v>
                </c:pt>
                <c:pt idx="126">
                  <c:v>0.03098237</c:v>
                </c:pt>
                <c:pt idx="127">
                  <c:v>0.01377704</c:v>
                </c:pt>
                <c:pt idx="128">
                  <c:v>0.01383604</c:v>
                </c:pt>
                <c:pt idx="129">
                  <c:v>0.01154418</c:v>
                </c:pt>
                <c:pt idx="130">
                  <c:v>0.01472707</c:v>
                </c:pt>
                <c:pt idx="131">
                  <c:v>0.007678596</c:v>
                </c:pt>
                <c:pt idx="132">
                  <c:v>0.009050492</c:v>
                </c:pt>
                <c:pt idx="133">
                  <c:v>0.0109589</c:v>
                </c:pt>
                <c:pt idx="134">
                  <c:v>0.01105937</c:v>
                </c:pt>
                <c:pt idx="135">
                  <c:v>0.009729272</c:v>
                </c:pt>
                <c:pt idx="136">
                  <c:v>0.01002506</c:v>
                </c:pt>
                <c:pt idx="137">
                  <c:v>0.0140782</c:v>
                </c:pt>
                <c:pt idx="138">
                  <c:v>0.01309778</c:v>
                </c:pt>
                <c:pt idx="139">
                  <c:v>0.00861244</c:v>
                </c:pt>
                <c:pt idx="140">
                  <c:v>0.05059356</c:v>
                </c:pt>
                <c:pt idx="141">
                  <c:v>0.00862641</c:v>
                </c:pt>
                <c:pt idx="142">
                  <c:v>0.008125363</c:v>
                </c:pt>
              </c:numCache>
            </c:numRef>
          </c:yVal>
          <c:smooth val="1"/>
        </c:ser>
        <c:ser>
          <c:idx val="2"/>
          <c:order val="2"/>
          <c:tx>
            <c:v>EAS</c:v>
          </c:tx>
          <c:yVal>
            <c:numRef>
              <c:f>'Diversity&amp;Neutrality'!$Y$337:$Y$479</c:f>
              <c:numCache>
                <c:formatCode>General</c:formatCode>
                <c:ptCount val="143"/>
                <c:pt idx="0">
                  <c:v>0.01320528</c:v>
                </c:pt>
                <c:pt idx="1">
                  <c:v>0.01066296</c:v>
                </c:pt>
                <c:pt idx="2">
                  <c:v>0.007940447</c:v>
                </c:pt>
                <c:pt idx="3">
                  <c:v>0.007884363</c:v>
                </c:pt>
                <c:pt idx="4">
                  <c:v>0.01008249</c:v>
                </c:pt>
                <c:pt idx="5">
                  <c:v>0.008007117</c:v>
                </c:pt>
                <c:pt idx="6">
                  <c:v>0.002380952</c:v>
                </c:pt>
                <c:pt idx="7">
                  <c:v>0.01518578</c:v>
                </c:pt>
                <c:pt idx="8">
                  <c:v>0.03403282</c:v>
                </c:pt>
                <c:pt idx="9">
                  <c:v>0.01123221</c:v>
                </c:pt>
                <c:pt idx="10">
                  <c:v>0.002236498</c:v>
                </c:pt>
                <c:pt idx="11">
                  <c:v>0.001587932</c:v>
                </c:pt>
                <c:pt idx="12">
                  <c:v>0.004722816</c:v>
                </c:pt>
                <c:pt idx="13">
                  <c:v>0.01290323</c:v>
                </c:pt>
                <c:pt idx="14">
                  <c:v>0.02917158</c:v>
                </c:pt>
                <c:pt idx="15">
                  <c:v>0.01816239</c:v>
                </c:pt>
                <c:pt idx="16">
                  <c:v>0.02182092</c:v>
                </c:pt>
                <c:pt idx="17">
                  <c:v>0.004758668</c:v>
                </c:pt>
                <c:pt idx="18">
                  <c:v>0.01749271</c:v>
                </c:pt>
                <c:pt idx="19">
                  <c:v>0.0005714286</c:v>
                </c:pt>
                <c:pt idx="20">
                  <c:v>0.01809322</c:v>
                </c:pt>
                <c:pt idx="21">
                  <c:v>0.02131018</c:v>
                </c:pt>
                <c:pt idx="22">
                  <c:v>0.008932825</c:v>
                </c:pt>
                <c:pt idx="23">
                  <c:v>0.02545109</c:v>
                </c:pt>
                <c:pt idx="24">
                  <c:v>0.0266352</c:v>
                </c:pt>
                <c:pt idx="25">
                  <c:v>0.009187082</c:v>
                </c:pt>
                <c:pt idx="26">
                  <c:v>0.01343136</c:v>
                </c:pt>
                <c:pt idx="27">
                  <c:v>0.01037273</c:v>
                </c:pt>
                <c:pt idx="28">
                  <c:v>0.01065591</c:v>
                </c:pt>
                <c:pt idx="29">
                  <c:v>0.01649077</c:v>
                </c:pt>
                <c:pt idx="30">
                  <c:v>0.0217301</c:v>
                </c:pt>
                <c:pt idx="31">
                  <c:v>0.01519315</c:v>
                </c:pt>
                <c:pt idx="32">
                  <c:v>0.0121503</c:v>
                </c:pt>
                <c:pt idx="33">
                  <c:v>0.01136625</c:v>
                </c:pt>
                <c:pt idx="34">
                  <c:v>0.01147228</c:v>
                </c:pt>
                <c:pt idx="35">
                  <c:v>0.009094975</c:v>
                </c:pt>
                <c:pt idx="36">
                  <c:v>0.00740302</c:v>
                </c:pt>
                <c:pt idx="37">
                  <c:v>0.005310458</c:v>
                </c:pt>
                <c:pt idx="38">
                  <c:v>0.00944206</c:v>
                </c:pt>
                <c:pt idx="39">
                  <c:v>0.01128668</c:v>
                </c:pt>
                <c:pt idx="40">
                  <c:v>0.01422764</c:v>
                </c:pt>
                <c:pt idx="41">
                  <c:v>0.01178171</c:v>
                </c:pt>
                <c:pt idx="42">
                  <c:v>0.009223301</c:v>
                </c:pt>
                <c:pt idx="43">
                  <c:v>0.01905717</c:v>
                </c:pt>
                <c:pt idx="44">
                  <c:v>0.01284211</c:v>
                </c:pt>
                <c:pt idx="45">
                  <c:v>0.01109244</c:v>
                </c:pt>
                <c:pt idx="46">
                  <c:v>0.008046818</c:v>
                </c:pt>
                <c:pt idx="47">
                  <c:v>0.03059273</c:v>
                </c:pt>
                <c:pt idx="49">
                  <c:v>0.00622084</c:v>
                </c:pt>
                <c:pt idx="50">
                  <c:v>0.01223321</c:v>
                </c:pt>
                <c:pt idx="51">
                  <c:v>0.01408451</c:v>
                </c:pt>
                <c:pt idx="52">
                  <c:v>0.0</c:v>
                </c:pt>
                <c:pt idx="53">
                  <c:v>0.02424081</c:v>
                </c:pt>
                <c:pt idx="54">
                  <c:v>0.03066371</c:v>
                </c:pt>
                <c:pt idx="55">
                  <c:v>0.007249822</c:v>
                </c:pt>
                <c:pt idx="56">
                  <c:v>0.006603384</c:v>
                </c:pt>
                <c:pt idx="57">
                  <c:v>0.01019108</c:v>
                </c:pt>
                <c:pt idx="58">
                  <c:v>0.01373855</c:v>
                </c:pt>
                <c:pt idx="59">
                  <c:v>0.02022867</c:v>
                </c:pt>
                <c:pt idx="60">
                  <c:v>0.0</c:v>
                </c:pt>
                <c:pt idx="61">
                  <c:v>0.0096</c:v>
                </c:pt>
                <c:pt idx="62">
                  <c:v>0.01104728</c:v>
                </c:pt>
                <c:pt idx="63">
                  <c:v>0.0209205</c:v>
                </c:pt>
                <c:pt idx="64">
                  <c:v>0.01179341</c:v>
                </c:pt>
                <c:pt idx="65">
                  <c:v>0.009363049</c:v>
                </c:pt>
                <c:pt idx="66">
                  <c:v>0.009249916</c:v>
                </c:pt>
                <c:pt idx="67">
                  <c:v>0.005342832</c:v>
                </c:pt>
                <c:pt idx="68">
                  <c:v>0.0</c:v>
                </c:pt>
                <c:pt idx="69">
                  <c:v>0.0</c:v>
                </c:pt>
                <c:pt idx="70">
                  <c:v>0.04320362</c:v>
                </c:pt>
                <c:pt idx="71">
                  <c:v>0.01129904</c:v>
                </c:pt>
                <c:pt idx="72">
                  <c:v>0.0111692</c:v>
                </c:pt>
                <c:pt idx="73">
                  <c:v>0.07174781</c:v>
                </c:pt>
                <c:pt idx="74">
                  <c:v>0.007619048</c:v>
                </c:pt>
                <c:pt idx="75">
                  <c:v>0.03504312</c:v>
                </c:pt>
                <c:pt idx="76">
                  <c:v>0.01052983</c:v>
                </c:pt>
                <c:pt idx="77">
                  <c:v>0.008839226</c:v>
                </c:pt>
                <c:pt idx="78">
                  <c:v>0.008742714</c:v>
                </c:pt>
                <c:pt idx="79">
                  <c:v>0.008746356</c:v>
                </c:pt>
                <c:pt idx="80">
                  <c:v>0.03134963</c:v>
                </c:pt>
                <c:pt idx="81">
                  <c:v>0.01348808</c:v>
                </c:pt>
                <c:pt idx="82">
                  <c:v>0.01770891</c:v>
                </c:pt>
                <c:pt idx="83">
                  <c:v>0.0</c:v>
                </c:pt>
                <c:pt idx="84">
                  <c:v>7.75977E-8</c:v>
                </c:pt>
                <c:pt idx="85">
                  <c:v>0.01083032</c:v>
                </c:pt>
                <c:pt idx="86">
                  <c:v>0.008242096</c:v>
                </c:pt>
                <c:pt idx="87">
                  <c:v>0.006330717</c:v>
                </c:pt>
                <c:pt idx="88">
                  <c:v>0.02565764</c:v>
                </c:pt>
                <c:pt idx="89">
                  <c:v>0.007557437</c:v>
                </c:pt>
                <c:pt idx="90">
                  <c:v>0.00910374</c:v>
                </c:pt>
                <c:pt idx="91">
                  <c:v>0.006185567</c:v>
                </c:pt>
                <c:pt idx="92">
                  <c:v>0.02039312</c:v>
                </c:pt>
                <c:pt idx="93">
                  <c:v>0.01100123</c:v>
                </c:pt>
                <c:pt idx="94">
                  <c:v>0.004065041</c:v>
                </c:pt>
                <c:pt idx="95">
                  <c:v>0.007145288</c:v>
                </c:pt>
                <c:pt idx="96">
                  <c:v>0.0106296</c:v>
                </c:pt>
                <c:pt idx="97">
                  <c:v>0.007937477</c:v>
                </c:pt>
                <c:pt idx="98">
                  <c:v>0.006240999</c:v>
                </c:pt>
                <c:pt idx="99">
                  <c:v>0.01203783</c:v>
                </c:pt>
                <c:pt idx="100">
                  <c:v>0.01094936</c:v>
                </c:pt>
                <c:pt idx="101">
                  <c:v>0.01661631</c:v>
                </c:pt>
                <c:pt idx="102">
                  <c:v>0.02517025</c:v>
                </c:pt>
                <c:pt idx="103">
                  <c:v>0.0130504</c:v>
                </c:pt>
                <c:pt idx="104">
                  <c:v>0.0154195</c:v>
                </c:pt>
                <c:pt idx="105">
                  <c:v>0.01313217</c:v>
                </c:pt>
                <c:pt idx="106">
                  <c:v>0.01330218</c:v>
                </c:pt>
                <c:pt idx="107">
                  <c:v>0.0132524</c:v>
                </c:pt>
                <c:pt idx="108">
                  <c:v>0.009950249</c:v>
                </c:pt>
                <c:pt idx="109">
                  <c:v>0.01393214</c:v>
                </c:pt>
                <c:pt idx="110">
                  <c:v>0.01662971</c:v>
                </c:pt>
                <c:pt idx="111">
                  <c:v>0.007226237</c:v>
                </c:pt>
                <c:pt idx="112">
                  <c:v>0.03426261</c:v>
                </c:pt>
                <c:pt idx="113">
                  <c:v>0.0199005</c:v>
                </c:pt>
                <c:pt idx="114">
                  <c:v>0.01446844</c:v>
                </c:pt>
                <c:pt idx="115">
                  <c:v>0.008253095</c:v>
                </c:pt>
                <c:pt idx="116">
                  <c:v>0.01383414</c:v>
                </c:pt>
                <c:pt idx="117">
                  <c:v>0.00726257</c:v>
                </c:pt>
                <c:pt idx="118">
                  <c:v>0.04620462</c:v>
                </c:pt>
                <c:pt idx="119">
                  <c:v>0.01538176</c:v>
                </c:pt>
                <c:pt idx="120">
                  <c:v>0.01918465</c:v>
                </c:pt>
                <c:pt idx="121">
                  <c:v>0.004273504</c:v>
                </c:pt>
                <c:pt idx="122">
                  <c:v>0.01039457</c:v>
                </c:pt>
                <c:pt idx="123">
                  <c:v>0.0502988</c:v>
                </c:pt>
                <c:pt idx="124">
                  <c:v>0.01754386</c:v>
                </c:pt>
                <c:pt idx="125">
                  <c:v>0.01326455</c:v>
                </c:pt>
                <c:pt idx="126">
                  <c:v>0.03073048</c:v>
                </c:pt>
                <c:pt idx="127">
                  <c:v>0.01362837</c:v>
                </c:pt>
                <c:pt idx="128">
                  <c:v>0.01383604</c:v>
                </c:pt>
                <c:pt idx="129">
                  <c:v>0.01136566</c:v>
                </c:pt>
                <c:pt idx="130">
                  <c:v>0.01456699</c:v>
                </c:pt>
                <c:pt idx="131">
                  <c:v>0.007815714</c:v>
                </c:pt>
                <c:pt idx="132">
                  <c:v>0.008732931</c:v>
                </c:pt>
                <c:pt idx="133">
                  <c:v>0.01004566</c:v>
                </c:pt>
                <c:pt idx="134">
                  <c:v>0.01144742</c:v>
                </c:pt>
                <c:pt idx="135">
                  <c:v>0.009729272</c:v>
                </c:pt>
                <c:pt idx="136">
                  <c:v>0.009885826</c:v>
                </c:pt>
                <c:pt idx="137">
                  <c:v>0.01402845</c:v>
                </c:pt>
                <c:pt idx="138">
                  <c:v>0.01279318</c:v>
                </c:pt>
                <c:pt idx="139">
                  <c:v>0.00861244</c:v>
                </c:pt>
                <c:pt idx="140">
                  <c:v>0.0508762</c:v>
                </c:pt>
                <c:pt idx="141">
                  <c:v>0.00862641</c:v>
                </c:pt>
                <c:pt idx="142">
                  <c:v>0.008270459</c:v>
                </c:pt>
              </c:numCache>
            </c:numRef>
          </c:yVal>
          <c:smooth val="1"/>
        </c:ser>
        <c:ser>
          <c:idx val="3"/>
          <c:order val="3"/>
          <c:tx>
            <c:v>EUR</c:v>
          </c:tx>
          <c:yVal>
            <c:numRef>
              <c:f>'Diversity&amp;Neutrality'!$AG$337:$AG$479</c:f>
              <c:numCache>
                <c:formatCode>General</c:formatCode>
                <c:ptCount val="143"/>
                <c:pt idx="0">
                  <c:v>0.0120048</c:v>
                </c:pt>
                <c:pt idx="1">
                  <c:v>0.009735744</c:v>
                </c:pt>
                <c:pt idx="2">
                  <c:v>0.007940447</c:v>
                </c:pt>
                <c:pt idx="3">
                  <c:v>0.007884363</c:v>
                </c:pt>
                <c:pt idx="4">
                  <c:v>0.01054079</c:v>
                </c:pt>
                <c:pt idx="5">
                  <c:v>0.008007117</c:v>
                </c:pt>
                <c:pt idx="6">
                  <c:v>0.002380952</c:v>
                </c:pt>
                <c:pt idx="7">
                  <c:v>0.01534733</c:v>
                </c:pt>
                <c:pt idx="8">
                  <c:v>0.03389831</c:v>
                </c:pt>
                <c:pt idx="9">
                  <c:v>0.01134342</c:v>
                </c:pt>
                <c:pt idx="10">
                  <c:v>0.002238128</c:v>
                </c:pt>
                <c:pt idx="11">
                  <c:v>0.001587932</c:v>
                </c:pt>
                <c:pt idx="12">
                  <c:v>0.004610368</c:v>
                </c:pt>
                <c:pt idx="13">
                  <c:v>0.01290323</c:v>
                </c:pt>
                <c:pt idx="14">
                  <c:v>0.02991397</c:v>
                </c:pt>
                <c:pt idx="15">
                  <c:v>0.01816239</c:v>
                </c:pt>
                <c:pt idx="16">
                  <c:v>0.02219714</c:v>
                </c:pt>
                <c:pt idx="17">
                  <c:v>0.01019714</c:v>
                </c:pt>
                <c:pt idx="18">
                  <c:v>0.01749271</c:v>
                </c:pt>
                <c:pt idx="19">
                  <c:v>0.0005714286</c:v>
                </c:pt>
                <c:pt idx="20">
                  <c:v>0.01837281</c:v>
                </c:pt>
                <c:pt idx="21">
                  <c:v>0.02052092</c:v>
                </c:pt>
                <c:pt idx="22">
                  <c:v>0.008932825</c:v>
                </c:pt>
                <c:pt idx="23">
                  <c:v>0.02564103</c:v>
                </c:pt>
                <c:pt idx="24">
                  <c:v>0.02697235</c:v>
                </c:pt>
                <c:pt idx="25">
                  <c:v>0.009465479</c:v>
                </c:pt>
                <c:pt idx="26">
                  <c:v>0.01371412</c:v>
                </c:pt>
                <c:pt idx="27">
                  <c:v>0.01025875</c:v>
                </c:pt>
                <c:pt idx="28">
                  <c:v>0.01055245</c:v>
                </c:pt>
                <c:pt idx="29">
                  <c:v>0.01649077</c:v>
                </c:pt>
                <c:pt idx="30">
                  <c:v>0.02256055</c:v>
                </c:pt>
                <c:pt idx="31">
                  <c:v>0.01567803</c:v>
                </c:pt>
                <c:pt idx="32">
                  <c:v>0.01204819</c:v>
                </c:pt>
                <c:pt idx="33">
                  <c:v>0.01136625</c:v>
                </c:pt>
                <c:pt idx="34">
                  <c:v>0.01314532</c:v>
                </c:pt>
                <c:pt idx="35">
                  <c:v>0.009244073</c:v>
                </c:pt>
                <c:pt idx="36">
                  <c:v>0.00740302</c:v>
                </c:pt>
                <c:pt idx="37">
                  <c:v>0.005310458</c:v>
                </c:pt>
                <c:pt idx="38">
                  <c:v>0.00944206</c:v>
                </c:pt>
                <c:pt idx="39">
                  <c:v>0.01128668</c:v>
                </c:pt>
                <c:pt idx="40">
                  <c:v>0.01459059</c:v>
                </c:pt>
                <c:pt idx="41">
                  <c:v>0.01178171</c:v>
                </c:pt>
                <c:pt idx="42">
                  <c:v>0.008980583</c:v>
                </c:pt>
                <c:pt idx="43">
                  <c:v>0.01939151</c:v>
                </c:pt>
                <c:pt idx="44">
                  <c:v>0.01305263</c:v>
                </c:pt>
                <c:pt idx="45">
                  <c:v>0.01142857</c:v>
                </c:pt>
                <c:pt idx="46">
                  <c:v>0.008412582</c:v>
                </c:pt>
                <c:pt idx="47">
                  <c:v>0.03059273</c:v>
                </c:pt>
                <c:pt idx="49">
                  <c:v>0.00622084</c:v>
                </c:pt>
                <c:pt idx="50">
                  <c:v>0.01236335</c:v>
                </c:pt>
                <c:pt idx="51">
                  <c:v>0.01408451</c:v>
                </c:pt>
                <c:pt idx="52">
                  <c:v>0.0</c:v>
                </c:pt>
                <c:pt idx="53">
                  <c:v>0.02424081</c:v>
                </c:pt>
                <c:pt idx="54">
                  <c:v>0.03126891</c:v>
                </c:pt>
                <c:pt idx="55">
                  <c:v>0.00760637</c:v>
                </c:pt>
                <c:pt idx="56">
                  <c:v>0.006603384</c:v>
                </c:pt>
                <c:pt idx="57">
                  <c:v>0.01104034</c:v>
                </c:pt>
                <c:pt idx="58">
                  <c:v>0.01373855</c:v>
                </c:pt>
                <c:pt idx="59">
                  <c:v>0.02052184</c:v>
                </c:pt>
                <c:pt idx="60">
                  <c:v>0.0</c:v>
                </c:pt>
                <c:pt idx="61">
                  <c:v>0.0096</c:v>
                </c:pt>
                <c:pt idx="62">
                  <c:v>0.01148917</c:v>
                </c:pt>
                <c:pt idx="63">
                  <c:v>0.0218503</c:v>
                </c:pt>
                <c:pt idx="64">
                  <c:v>0.01179341</c:v>
                </c:pt>
                <c:pt idx="65">
                  <c:v>0.009407007</c:v>
                </c:pt>
                <c:pt idx="66">
                  <c:v>0.009249916</c:v>
                </c:pt>
                <c:pt idx="67">
                  <c:v>0.00445236</c:v>
                </c:pt>
                <c:pt idx="68">
                  <c:v>0.0</c:v>
                </c:pt>
                <c:pt idx="69">
                  <c:v>0.0</c:v>
                </c:pt>
                <c:pt idx="70">
                  <c:v>0.04360928</c:v>
                </c:pt>
                <c:pt idx="71">
                  <c:v>0.01115868</c:v>
                </c:pt>
                <c:pt idx="72">
                  <c:v>0.0111692</c:v>
                </c:pt>
                <c:pt idx="73">
                  <c:v>0.07214685</c:v>
                </c:pt>
                <c:pt idx="74">
                  <c:v>0.007619048</c:v>
                </c:pt>
                <c:pt idx="75">
                  <c:v>0.03513391</c:v>
                </c:pt>
                <c:pt idx="76">
                  <c:v>0.01094769</c:v>
                </c:pt>
                <c:pt idx="77">
                  <c:v>0.009006004</c:v>
                </c:pt>
                <c:pt idx="78">
                  <c:v>0.008742714</c:v>
                </c:pt>
                <c:pt idx="79">
                  <c:v>0.008746356</c:v>
                </c:pt>
                <c:pt idx="80">
                  <c:v>0.03134963</c:v>
                </c:pt>
                <c:pt idx="81">
                  <c:v>0.0131744</c:v>
                </c:pt>
                <c:pt idx="82">
                  <c:v>0.01826231</c:v>
                </c:pt>
                <c:pt idx="83">
                  <c:v>0.0</c:v>
                </c:pt>
                <c:pt idx="84">
                  <c:v>0.0115509</c:v>
                </c:pt>
                <c:pt idx="85">
                  <c:v>0.01083032</c:v>
                </c:pt>
                <c:pt idx="86">
                  <c:v>0.008365113</c:v>
                </c:pt>
                <c:pt idx="87">
                  <c:v>0.006330717</c:v>
                </c:pt>
                <c:pt idx="88">
                  <c:v>0.02552805</c:v>
                </c:pt>
                <c:pt idx="89">
                  <c:v>0.007859734</c:v>
                </c:pt>
                <c:pt idx="90">
                  <c:v>0.009174312</c:v>
                </c:pt>
                <c:pt idx="91">
                  <c:v>0.006185567</c:v>
                </c:pt>
                <c:pt idx="92">
                  <c:v>0.02088452</c:v>
                </c:pt>
                <c:pt idx="93">
                  <c:v>0.01123953</c:v>
                </c:pt>
                <c:pt idx="94">
                  <c:v>0.004065041</c:v>
                </c:pt>
                <c:pt idx="96">
                  <c:v>0.0106296</c:v>
                </c:pt>
                <c:pt idx="97">
                  <c:v>0.008059592</c:v>
                </c:pt>
                <c:pt idx="98">
                  <c:v>0.006721075</c:v>
                </c:pt>
                <c:pt idx="99">
                  <c:v>0.01203783</c:v>
                </c:pt>
                <c:pt idx="100">
                  <c:v>0.01130391</c:v>
                </c:pt>
                <c:pt idx="101">
                  <c:v>0.01711984</c:v>
                </c:pt>
                <c:pt idx="102">
                  <c:v>0.02530378</c:v>
                </c:pt>
                <c:pt idx="103">
                  <c:v>0.0131565</c:v>
                </c:pt>
                <c:pt idx="104">
                  <c:v>0.01496599</c:v>
                </c:pt>
                <c:pt idx="105">
                  <c:v>0.01338279</c:v>
                </c:pt>
                <c:pt idx="106">
                  <c:v>0.01330218</c:v>
                </c:pt>
                <c:pt idx="107">
                  <c:v>0.01305008</c:v>
                </c:pt>
                <c:pt idx="108">
                  <c:v>0.009328358</c:v>
                </c:pt>
                <c:pt idx="109">
                  <c:v>0.0143583</c:v>
                </c:pt>
                <c:pt idx="110">
                  <c:v>0.01662971</c:v>
                </c:pt>
                <c:pt idx="111">
                  <c:v>0.007782101</c:v>
                </c:pt>
                <c:pt idx="112">
                  <c:v>0.03426261</c:v>
                </c:pt>
                <c:pt idx="113">
                  <c:v>0.0199005</c:v>
                </c:pt>
                <c:pt idx="114">
                  <c:v>0.01425875</c:v>
                </c:pt>
                <c:pt idx="115">
                  <c:v>0.008253095</c:v>
                </c:pt>
                <c:pt idx="116">
                  <c:v>0.01367957</c:v>
                </c:pt>
                <c:pt idx="117">
                  <c:v>0.00726257</c:v>
                </c:pt>
                <c:pt idx="118">
                  <c:v>0.04620462</c:v>
                </c:pt>
                <c:pt idx="119">
                  <c:v>0.01556709</c:v>
                </c:pt>
                <c:pt idx="120">
                  <c:v>0.01918465</c:v>
                </c:pt>
                <c:pt idx="121">
                  <c:v>0.004273504</c:v>
                </c:pt>
                <c:pt idx="122">
                  <c:v>0.01018244</c:v>
                </c:pt>
                <c:pt idx="123">
                  <c:v>0.0502988</c:v>
                </c:pt>
                <c:pt idx="124">
                  <c:v>0.01754386</c:v>
                </c:pt>
                <c:pt idx="125">
                  <c:v>0.01326455</c:v>
                </c:pt>
                <c:pt idx="126">
                  <c:v>0.03123426</c:v>
                </c:pt>
                <c:pt idx="127">
                  <c:v>0.0141735</c:v>
                </c:pt>
                <c:pt idx="128">
                  <c:v>0.01383604</c:v>
                </c:pt>
                <c:pt idx="129">
                  <c:v>0.01136566</c:v>
                </c:pt>
                <c:pt idx="130">
                  <c:v>0.01504722</c:v>
                </c:pt>
                <c:pt idx="131">
                  <c:v>0.007541478</c:v>
                </c:pt>
                <c:pt idx="132">
                  <c:v>0.009050492</c:v>
                </c:pt>
                <c:pt idx="133">
                  <c:v>0.0109589</c:v>
                </c:pt>
                <c:pt idx="134">
                  <c:v>0.0112534</c:v>
                </c:pt>
                <c:pt idx="135">
                  <c:v>0.009729272</c:v>
                </c:pt>
                <c:pt idx="136">
                  <c:v>0.009746589</c:v>
                </c:pt>
                <c:pt idx="137">
                  <c:v>0.01452592</c:v>
                </c:pt>
                <c:pt idx="138">
                  <c:v>0.01340238</c:v>
                </c:pt>
                <c:pt idx="139">
                  <c:v>0.00861244</c:v>
                </c:pt>
                <c:pt idx="140">
                  <c:v>0.05115885</c:v>
                </c:pt>
                <c:pt idx="141">
                  <c:v>0.00862641</c:v>
                </c:pt>
                <c:pt idx="142">
                  <c:v>0.007835171</c:v>
                </c:pt>
              </c:numCache>
            </c:numRef>
          </c:yVal>
          <c:smooth val="1"/>
        </c:ser>
        <c:ser>
          <c:idx val="4"/>
          <c:order val="4"/>
          <c:tx>
            <c:v>SAS</c:v>
          </c:tx>
          <c:yVal>
            <c:numRef>
              <c:f>'Diversity&amp;Neutrality'!$AO$337:$AO$479</c:f>
              <c:numCache>
                <c:formatCode>General</c:formatCode>
                <c:ptCount val="143"/>
                <c:pt idx="0">
                  <c:v>0.01440576</c:v>
                </c:pt>
                <c:pt idx="1">
                  <c:v>0.009735744</c:v>
                </c:pt>
                <c:pt idx="2">
                  <c:v>0.007940447</c:v>
                </c:pt>
                <c:pt idx="3">
                  <c:v>0.007884363</c:v>
                </c:pt>
                <c:pt idx="4">
                  <c:v>0.01145738</c:v>
                </c:pt>
                <c:pt idx="5">
                  <c:v>0.008007117</c:v>
                </c:pt>
                <c:pt idx="6">
                  <c:v>0.002380952</c:v>
                </c:pt>
                <c:pt idx="7">
                  <c:v>0.01534733</c:v>
                </c:pt>
                <c:pt idx="8">
                  <c:v>0.03389831</c:v>
                </c:pt>
                <c:pt idx="9">
                  <c:v>0.01145463</c:v>
                </c:pt>
                <c:pt idx="10">
                  <c:v>0.002237313</c:v>
                </c:pt>
                <c:pt idx="11">
                  <c:v>0.001587932</c:v>
                </c:pt>
                <c:pt idx="12">
                  <c:v>0.004610368</c:v>
                </c:pt>
                <c:pt idx="13">
                  <c:v>0.01290323</c:v>
                </c:pt>
                <c:pt idx="14">
                  <c:v>0.03004498</c:v>
                </c:pt>
                <c:pt idx="15">
                  <c:v>0.01816239</c:v>
                </c:pt>
                <c:pt idx="16">
                  <c:v>0.02219714</c:v>
                </c:pt>
                <c:pt idx="17">
                  <c:v>0.01019714</c:v>
                </c:pt>
                <c:pt idx="18">
                  <c:v>0.01749271</c:v>
                </c:pt>
                <c:pt idx="19">
                  <c:v>0.0005714286</c:v>
                </c:pt>
                <c:pt idx="20">
                  <c:v>0.01821304</c:v>
                </c:pt>
                <c:pt idx="21">
                  <c:v>0.02131018</c:v>
                </c:pt>
                <c:pt idx="22">
                  <c:v>0.008932825</c:v>
                </c:pt>
                <c:pt idx="23">
                  <c:v>0.02526116</c:v>
                </c:pt>
                <c:pt idx="24">
                  <c:v>0.02714093</c:v>
                </c:pt>
                <c:pt idx="25">
                  <c:v>0.009187082</c:v>
                </c:pt>
                <c:pt idx="26">
                  <c:v>0.01343136</c:v>
                </c:pt>
                <c:pt idx="27">
                  <c:v>0.01037273</c:v>
                </c:pt>
                <c:pt idx="28">
                  <c:v>0.01065591</c:v>
                </c:pt>
                <c:pt idx="29">
                  <c:v>0.01671064</c:v>
                </c:pt>
                <c:pt idx="30">
                  <c:v>0.02269896</c:v>
                </c:pt>
                <c:pt idx="31">
                  <c:v>0.01583966</c:v>
                </c:pt>
                <c:pt idx="32">
                  <c:v>0.0121503</c:v>
                </c:pt>
                <c:pt idx="33">
                  <c:v>0.01136625</c:v>
                </c:pt>
                <c:pt idx="34">
                  <c:v>0.01338432</c:v>
                </c:pt>
                <c:pt idx="35">
                  <c:v>0.008945877</c:v>
                </c:pt>
                <c:pt idx="36">
                  <c:v>0.007699141</c:v>
                </c:pt>
                <c:pt idx="37">
                  <c:v>0.005310458</c:v>
                </c:pt>
                <c:pt idx="38">
                  <c:v>0.00944206</c:v>
                </c:pt>
                <c:pt idx="39">
                  <c:v>0.01128668</c:v>
                </c:pt>
                <c:pt idx="40">
                  <c:v>0.01444541</c:v>
                </c:pt>
                <c:pt idx="41">
                  <c:v>0.01185399</c:v>
                </c:pt>
                <c:pt idx="42">
                  <c:v>0.009223301</c:v>
                </c:pt>
                <c:pt idx="43">
                  <c:v>0.01928006</c:v>
                </c:pt>
                <c:pt idx="44">
                  <c:v>0.01305263</c:v>
                </c:pt>
                <c:pt idx="45">
                  <c:v>0.01142857</c:v>
                </c:pt>
                <c:pt idx="46">
                  <c:v>0.009144111</c:v>
                </c:pt>
                <c:pt idx="47">
                  <c:v>0.03059273</c:v>
                </c:pt>
                <c:pt idx="49">
                  <c:v>0.00622084</c:v>
                </c:pt>
                <c:pt idx="50">
                  <c:v>0.01236335</c:v>
                </c:pt>
                <c:pt idx="51">
                  <c:v>0.01408451</c:v>
                </c:pt>
                <c:pt idx="52">
                  <c:v>0.0</c:v>
                </c:pt>
                <c:pt idx="53">
                  <c:v>0.02424081</c:v>
                </c:pt>
                <c:pt idx="54">
                  <c:v>0.03046197</c:v>
                </c:pt>
                <c:pt idx="55">
                  <c:v>0.007487521</c:v>
                </c:pt>
                <c:pt idx="56">
                  <c:v>0.006603384</c:v>
                </c:pt>
                <c:pt idx="57">
                  <c:v>0.01146497</c:v>
                </c:pt>
                <c:pt idx="58">
                  <c:v>0.01332223</c:v>
                </c:pt>
                <c:pt idx="59">
                  <c:v>0.02081501</c:v>
                </c:pt>
                <c:pt idx="60">
                  <c:v>0.0</c:v>
                </c:pt>
                <c:pt idx="61">
                  <c:v>0.0096</c:v>
                </c:pt>
                <c:pt idx="62">
                  <c:v>0.01148917</c:v>
                </c:pt>
                <c:pt idx="63">
                  <c:v>0.0209205</c:v>
                </c:pt>
                <c:pt idx="64">
                  <c:v>0.01179341</c:v>
                </c:pt>
                <c:pt idx="65">
                  <c:v>0.009670755</c:v>
                </c:pt>
                <c:pt idx="66">
                  <c:v>0.009586276</c:v>
                </c:pt>
                <c:pt idx="67">
                  <c:v>0.00445236</c:v>
                </c:pt>
                <c:pt idx="68">
                  <c:v>0.0</c:v>
                </c:pt>
                <c:pt idx="69">
                  <c:v>0.0</c:v>
                </c:pt>
                <c:pt idx="70">
                  <c:v>0.04358031</c:v>
                </c:pt>
                <c:pt idx="71">
                  <c:v>0.01150958</c:v>
                </c:pt>
                <c:pt idx="72">
                  <c:v>0.01164449</c:v>
                </c:pt>
                <c:pt idx="73">
                  <c:v>0.07222666</c:v>
                </c:pt>
                <c:pt idx="74">
                  <c:v>0.007619048</c:v>
                </c:pt>
                <c:pt idx="75">
                  <c:v>0.03513391</c:v>
                </c:pt>
                <c:pt idx="76">
                  <c:v>0.0106134</c:v>
                </c:pt>
                <c:pt idx="77">
                  <c:v>0.009006004</c:v>
                </c:pt>
                <c:pt idx="78">
                  <c:v>0.008742714</c:v>
                </c:pt>
                <c:pt idx="79">
                  <c:v>0.008746356</c:v>
                </c:pt>
                <c:pt idx="80">
                  <c:v>0.03134963</c:v>
                </c:pt>
                <c:pt idx="81">
                  <c:v>0.01348808</c:v>
                </c:pt>
                <c:pt idx="82">
                  <c:v>0.01770891</c:v>
                </c:pt>
                <c:pt idx="83">
                  <c:v>0.0</c:v>
                </c:pt>
                <c:pt idx="84">
                  <c:v>0.01185892</c:v>
                </c:pt>
                <c:pt idx="85">
                  <c:v>0.01083032</c:v>
                </c:pt>
                <c:pt idx="86">
                  <c:v>0.008365113</c:v>
                </c:pt>
                <c:pt idx="87">
                  <c:v>0.006330717</c:v>
                </c:pt>
                <c:pt idx="88">
                  <c:v>0.02604639</c:v>
                </c:pt>
                <c:pt idx="89">
                  <c:v>0.007859734</c:v>
                </c:pt>
                <c:pt idx="90">
                  <c:v>0.009086097</c:v>
                </c:pt>
                <c:pt idx="91">
                  <c:v>0.006185567</c:v>
                </c:pt>
                <c:pt idx="92">
                  <c:v>0.02088452</c:v>
                </c:pt>
                <c:pt idx="93">
                  <c:v>0.01175583</c:v>
                </c:pt>
                <c:pt idx="94">
                  <c:v>0.005420054</c:v>
                </c:pt>
                <c:pt idx="95">
                  <c:v>0.006464784</c:v>
                </c:pt>
                <c:pt idx="96">
                  <c:v>0.009811938</c:v>
                </c:pt>
                <c:pt idx="97">
                  <c:v>0.008303822</c:v>
                </c:pt>
                <c:pt idx="98">
                  <c:v>0.006721075</c:v>
                </c:pt>
                <c:pt idx="99">
                  <c:v>0.01203783</c:v>
                </c:pt>
                <c:pt idx="100">
                  <c:v>0.01138734</c:v>
                </c:pt>
                <c:pt idx="101">
                  <c:v>0.01691843</c:v>
                </c:pt>
                <c:pt idx="102">
                  <c:v>0.02530378</c:v>
                </c:pt>
                <c:pt idx="103">
                  <c:v>0.0128382</c:v>
                </c:pt>
                <c:pt idx="104">
                  <c:v>0.0154195</c:v>
                </c:pt>
                <c:pt idx="105">
                  <c:v>0.01323242</c:v>
                </c:pt>
                <c:pt idx="106">
                  <c:v>0.01330218</c:v>
                </c:pt>
                <c:pt idx="107">
                  <c:v>0.01335357</c:v>
                </c:pt>
                <c:pt idx="108">
                  <c:v>6.213603E-8</c:v>
                </c:pt>
                <c:pt idx="109">
                  <c:v>0.01442386</c:v>
                </c:pt>
                <c:pt idx="110">
                  <c:v>0.01718404</c:v>
                </c:pt>
                <c:pt idx="111">
                  <c:v>0.007782101</c:v>
                </c:pt>
                <c:pt idx="112">
                  <c:v>0.03468823</c:v>
                </c:pt>
                <c:pt idx="113">
                  <c:v>0.0199005</c:v>
                </c:pt>
                <c:pt idx="114">
                  <c:v>0.01404907</c:v>
                </c:pt>
                <c:pt idx="115">
                  <c:v>0.008253095</c:v>
                </c:pt>
                <c:pt idx="116">
                  <c:v>0.01398872</c:v>
                </c:pt>
                <c:pt idx="117">
                  <c:v>0.00726257</c:v>
                </c:pt>
                <c:pt idx="118">
                  <c:v>0.04620462</c:v>
                </c:pt>
                <c:pt idx="119">
                  <c:v>0.01519644</c:v>
                </c:pt>
                <c:pt idx="120">
                  <c:v>0.01918465</c:v>
                </c:pt>
                <c:pt idx="121">
                  <c:v>0.004273504</c:v>
                </c:pt>
                <c:pt idx="122">
                  <c:v>0.0106067</c:v>
                </c:pt>
                <c:pt idx="123">
                  <c:v>0.05079681</c:v>
                </c:pt>
                <c:pt idx="124">
                  <c:v>0.01754386</c:v>
                </c:pt>
                <c:pt idx="125">
                  <c:v>0.01326455</c:v>
                </c:pt>
                <c:pt idx="126">
                  <c:v>0.03148615</c:v>
                </c:pt>
                <c:pt idx="127">
                  <c:v>0.0141735</c:v>
                </c:pt>
                <c:pt idx="128">
                  <c:v>0.01478727</c:v>
                </c:pt>
                <c:pt idx="129">
                  <c:v>0.01160369</c:v>
                </c:pt>
                <c:pt idx="130">
                  <c:v>0.0152073</c:v>
                </c:pt>
                <c:pt idx="131">
                  <c:v>0.007815714</c:v>
                </c:pt>
                <c:pt idx="132">
                  <c:v>0.009209273</c:v>
                </c:pt>
                <c:pt idx="133">
                  <c:v>0.0109589</c:v>
                </c:pt>
                <c:pt idx="134">
                  <c:v>0.01105937</c:v>
                </c:pt>
                <c:pt idx="135">
                  <c:v>0.009729272</c:v>
                </c:pt>
                <c:pt idx="136">
                  <c:v>0.01002506</c:v>
                </c:pt>
                <c:pt idx="137">
                  <c:v>0.01462541</c:v>
                </c:pt>
                <c:pt idx="138">
                  <c:v>0.01340238</c:v>
                </c:pt>
                <c:pt idx="139">
                  <c:v>0.00861244</c:v>
                </c:pt>
                <c:pt idx="140">
                  <c:v>0.0508762</c:v>
                </c:pt>
                <c:pt idx="141">
                  <c:v>0.00862641</c:v>
                </c:pt>
                <c:pt idx="142">
                  <c:v>0.007980267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321448"/>
        <c:axId val="-2117326360"/>
      </c:scatterChart>
      <c:valAx>
        <c:axId val="-2117321448"/>
        <c:scaling>
          <c:orientation val="minMax"/>
          <c:max val="145.0"/>
          <c:min val="0.0"/>
        </c:scaling>
        <c:delete val="0"/>
        <c:axPos val="b"/>
        <c:majorTickMark val="out"/>
        <c:minorTickMark val="none"/>
        <c:tickLblPos val="nextTo"/>
        <c:crossAx val="-2117326360"/>
        <c:crosses val="autoZero"/>
        <c:crossBetween val="midCat"/>
        <c:majorUnit val="5.0"/>
      </c:valAx>
      <c:valAx>
        <c:axId val="-2117326360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73214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Diversity (pi) per cluster per population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503564927265448"/>
          <c:y val="0.0949343339587242"/>
          <c:w val="0.919213025490458"/>
          <c:h val="0.866891905866363"/>
        </c:manualLayout>
      </c:layout>
      <c:scatterChart>
        <c:scatterStyle val="smoothMarker"/>
        <c:varyColors val="0"/>
        <c:ser>
          <c:idx val="0"/>
          <c:order val="0"/>
          <c:tx>
            <c:v>AFR</c:v>
          </c:tx>
          <c:yVal>
            <c:numRef>
              <c:f>'Diversity&amp;Neutrality'!$J$337:$J$479</c:f>
              <c:numCache>
                <c:formatCode>General</c:formatCode>
                <c:ptCount val="143"/>
                <c:pt idx="0">
                  <c:v>0.00107066599039616</c:v>
                </c:pt>
                <c:pt idx="1">
                  <c:v>0.00134514740380158</c:v>
                </c:pt>
                <c:pt idx="2">
                  <c:v>0.000886669975186104</c:v>
                </c:pt>
                <c:pt idx="3">
                  <c:v>7.25617871222076E-5</c:v>
                </c:pt>
                <c:pt idx="4">
                  <c:v>0.00053861813015582</c:v>
                </c:pt>
                <c:pt idx="5">
                  <c:v>0.000698576290035587</c:v>
                </c:pt>
                <c:pt idx="6">
                  <c:v>0.000783340071428571</c:v>
                </c:pt>
                <c:pt idx="7">
                  <c:v>0.000878797001615508</c:v>
                </c:pt>
                <c:pt idx="8">
                  <c:v>0.00164055914178101</c:v>
                </c:pt>
                <c:pt idx="9">
                  <c:v>0.00118476484986655</c:v>
                </c:pt>
                <c:pt idx="10">
                  <c:v>6.56654392551091E-5</c:v>
                </c:pt>
                <c:pt idx="11">
                  <c:v>0.00101633433902342</c:v>
                </c:pt>
                <c:pt idx="12">
                  <c:v>0.000780383582593051</c:v>
                </c:pt>
                <c:pt idx="13">
                  <c:v>0.000250833333333333</c:v>
                </c:pt>
                <c:pt idx="14">
                  <c:v>0.00223238711734137</c:v>
                </c:pt>
                <c:pt idx="15">
                  <c:v>0.00142131677350427</c:v>
                </c:pt>
                <c:pt idx="16">
                  <c:v>0.000860595334838224</c:v>
                </c:pt>
                <c:pt idx="17">
                  <c:v>0.00143788715159755</c:v>
                </c:pt>
                <c:pt idx="18">
                  <c:v>0.00437364139941691</c:v>
                </c:pt>
                <c:pt idx="19">
                  <c:v>0.00153050228571429</c:v>
                </c:pt>
                <c:pt idx="20">
                  <c:v>0.00138247645484683</c:v>
                </c:pt>
                <c:pt idx="21">
                  <c:v>0.00172729676400947</c:v>
                </c:pt>
                <c:pt idx="22">
                  <c:v>0.00139908952749378</c:v>
                </c:pt>
                <c:pt idx="23">
                  <c:v>0.000805846343779677</c:v>
                </c:pt>
                <c:pt idx="24">
                  <c:v>0.0041971613283884</c:v>
                </c:pt>
                <c:pt idx="25">
                  <c:v>0.000946206013363029</c:v>
                </c:pt>
                <c:pt idx="26">
                  <c:v>0.00115280149865686</c:v>
                </c:pt>
                <c:pt idx="27" formatCode="0.000000">
                  <c:v>0.000961483529009461</c:v>
                </c:pt>
                <c:pt idx="28" formatCode="0.000000">
                  <c:v>0.00550050072418787</c:v>
                </c:pt>
                <c:pt idx="29" formatCode="0.000000">
                  <c:v>0.000850012313104661</c:v>
                </c:pt>
                <c:pt idx="30" formatCode="0.000000">
                  <c:v>0.00154446685121107</c:v>
                </c:pt>
                <c:pt idx="31">
                  <c:v>0.00172675572975594</c:v>
                </c:pt>
                <c:pt idx="32">
                  <c:v>0.00152375702470901</c:v>
                </c:pt>
                <c:pt idx="33">
                  <c:v>0.00130071996555683</c:v>
                </c:pt>
                <c:pt idx="34">
                  <c:v>0.000399781070745698</c:v>
                </c:pt>
                <c:pt idx="35">
                  <c:v>0.000785150633666318</c:v>
                </c:pt>
                <c:pt idx="36">
                  <c:v>0.000579476058631922</c:v>
                </c:pt>
                <c:pt idx="37">
                  <c:v>0.00451470381974249</c:v>
                </c:pt>
                <c:pt idx="38">
                  <c:v>0.000624641196388262</c:v>
                </c:pt>
                <c:pt idx="39">
                  <c:v>4.04638356562137E-5</c:v>
                </c:pt>
                <c:pt idx="40">
                  <c:v>0.00128691095048789</c:v>
                </c:pt>
                <c:pt idx="41">
                  <c:v>0.00656267563106796</c:v>
                </c:pt>
                <c:pt idx="42">
                  <c:v>0.000488732029421598</c:v>
                </c:pt>
                <c:pt idx="43">
                  <c:v>0.00115754976842105</c:v>
                </c:pt>
                <c:pt idx="44">
                  <c:v>0.00113996692436975</c:v>
                </c:pt>
                <c:pt idx="45">
                  <c:v>0.000370226828822238</c:v>
                </c:pt>
                <c:pt idx="46">
                  <c:v>0.00843051481835564</c:v>
                </c:pt>
                <c:pt idx="47">
                  <c:v>0.000171409517973856</c:v>
                </c:pt>
                <c:pt idx="48">
                  <c:v>0.00240233316037736</c:v>
                </c:pt>
                <c:pt idx="49">
                  <c:v>0.00232773875583204</c:v>
                </c:pt>
                <c:pt idx="50">
                  <c:v>0.00102602254294638</c:v>
                </c:pt>
                <c:pt idx="51">
                  <c:v>0.00268137081690141</c:v>
                </c:pt>
                <c:pt idx="52">
                  <c:v>0.00171679117647059</c:v>
                </c:pt>
                <c:pt idx="53">
                  <c:v>0.00176104380594033</c:v>
                </c:pt>
                <c:pt idx="54">
                  <c:v>0.00302842616703651</c:v>
                </c:pt>
                <c:pt idx="55">
                  <c:v>0.00028451395887806</c:v>
                </c:pt>
                <c:pt idx="56">
                  <c:v>2.28292983904251E-5</c:v>
                </c:pt>
                <c:pt idx="57">
                  <c:v>0.000458651392781316</c:v>
                </c:pt>
                <c:pt idx="58">
                  <c:v>0.00133848986261449</c:v>
                </c:pt>
                <c:pt idx="59">
                  <c:v>0.00069387319847552</c:v>
                </c:pt>
                <c:pt idx="60">
                  <c:v>0.00160489042069358</c:v>
                </c:pt>
                <c:pt idx="61">
                  <c:v>0.0017294088</c:v>
                </c:pt>
                <c:pt idx="62">
                  <c:v>0.000676394608926204</c:v>
                </c:pt>
                <c:pt idx="63">
                  <c:v>0.00183457089725709</c:v>
                </c:pt>
                <c:pt idx="64">
                  <c:v>0.0037283167954453</c:v>
                </c:pt>
                <c:pt idx="65">
                  <c:v>0.00113321080091433</c:v>
                </c:pt>
                <c:pt idx="66">
                  <c:v>0.00227546024386142</c:v>
                </c:pt>
                <c:pt idx="67">
                  <c:v>0.000617854870881567</c:v>
                </c:pt>
                <c:pt idx="68">
                  <c:v>0.000118441236707365</c:v>
                </c:pt>
                <c:pt idx="69">
                  <c:v>0.00017536721092528</c:v>
                </c:pt>
                <c:pt idx="70">
                  <c:v>0.000712044214888007</c:v>
                </c:pt>
                <c:pt idx="71">
                  <c:v>0.000962997604744192</c:v>
                </c:pt>
                <c:pt idx="72">
                  <c:v>0.000706788326996197</c:v>
                </c:pt>
                <c:pt idx="73">
                  <c:v>0.00070206973264166</c:v>
                </c:pt>
                <c:pt idx="74">
                  <c:v>3.95167047619048E-5</c:v>
                </c:pt>
                <c:pt idx="75">
                  <c:v>0.000996782914207898</c:v>
                </c:pt>
                <c:pt idx="76">
                  <c:v>0.000788777382583988</c:v>
                </c:pt>
                <c:pt idx="77">
                  <c:v>0.00141944817378252</c:v>
                </c:pt>
                <c:pt idx="78">
                  <c:v>0.000593777119067444</c:v>
                </c:pt>
                <c:pt idx="79">
                  <c:v>0.00117987520116618</c:v>
                </c:pt>
                <c:pt idx="80">
                  <c:v>0.000708807619553666</c:v>
                </c:pt>
                <c:pt idx="81">
                  <c:v>0.000577812484316186</c:v>
                </c:pt>
                <c:pt idx="82">
                  <c:v>0.000270242501383508</c:v>
                </c:pt>
                <c:pt idx="83">
                  <c:v>0.00101482184986595</c:v>
                </c:pt>
                <c:pt idx="84">
                  <c:v>0.0011733155090097</c:v>
                </c:pt>
                <c:pt idx="85">
                  <c:v>0.000333170336943442</c:v>
                </c:pt>
                <c:pt idx="86">
                  <c:v>0.00124055234346168</c:v>
                </c:pt>
                <c:pt idx="87">
                  <c:v>0.00166301352241074</c:v>
                </c:pt>
                <c:pt idx="88">
                  <c:v>0.00066661853051704</c:v>
                </c:pt>
                <c:pt idx="89">
                  <c:v>0.00103261079201935</c:v>
                </c:pt>
                <c:pt idx="90">
                  <c:v>0.00107768922900494</c:v>
                </c:pt>
                <c:pt idx="91">
                  <c:v>0.000414769896907216</c:v>
                </c:pt>
                <c:pt idx="92">
                  <c:v>0.00202780267813268</c:v>
                </c:pt>
                <c:pt idx="93">
                  <c:v>0.00179072715358036</c:v>
                </c:pt>
                <c:pt idx="94">
                  <c:v>0.001775027100271</c:v>
                </c:pt>
                <c:pt idx="95">
                  <c:v>0.000472085403198367</c:v>
                </c:pt>
                <c:pt idx="96">
                  <c:v>0.000899292722812755</c:v>
                </c:pt>
                <c:pt idx="97">
                  <c:v>0.00139910562950299</c:v>
                </c:pt>
                <c:pt idx="98">
                  <c:v>0.000758592654824772</c:v>
                </c:pt>
                <c:pt idx="99">
                  <c:v>0.00143683748925193</c:v>
                </c:pt>
                <c:pt idx="100">
                  <c:v>0.00136895908067073</c:v>
                </c:pt>
                <c:pt idx="101">
                  <c:v>0.0011793524672709</c:v>
                </c:pt>
                <c:pt idx="102">
                  <c:v>0.000636409467218587</c:v>
                </c:pt>
                <c:pt idx="103">
                  <c:v>0.00134466323607427</c:v>
                </c:pt>
                <c:pt idx="104">
                  <c:v>0.00085656462585034</c:v>
                </c:pt>
                <c:pt idx="105">
                  <c:v>0.000975526389654654</c:v>
                </c:pt>
                <c:pt idx="106">
                  <c:v>0.00318770124033795</c:v>
                </c:pt>
                <c:pt idx="107">
                  <c:v>0.00120398149721801</c:v>
                </c:pt>
                <c:pt idx="108">
                  <c:v>0.000592641853233831</c:v>
                </c:pt>
                <c:pt idx="109">
                  <c:v>0.00102478930339289</c:v>
                </c:pt>
                <c:pt idx="110">
                  <c:v>0.00213024417960089</c:v>
                </c:pt>
                <c:pt idx="111">
                  <c:v>0.00112108307392996</c:v>
                </c:pt>
                <c:pt idx="112">
                  <c:v>0.00182684575441583</c:v>
                </c:pt>
                <c:pt idx="113">
                  <c:v>6.88002338308458E-5</c:v>
                </c:pt>
                <c:pt idx="114">
                  <c:v>0.000605600957538268</c:v>
                </c:pt>
                <c:pt idx="115">
                  <c:v>0.000208273440165062</c:v>
                </c:pt>
                <c:pt idx="116">
                  <c:v>0.000891186990493855</c:v>
                </c:pt>
                <c:pt idx="117">
                  <c:v>0.00203782370391061</c:v>
                </c:pt>
                <c:pt idx="118">
                  <c:v>0.000165449075907591</c:v>
                </c:pt>
                <c:pt idx="119">
                  <c:v>0.00065231318754633</c:v>
                </c:pt>
                <c:pt idx="120">
                  <c:v>0.00512810979616307</c:v>
                </c:pt>
                <c:pt idx="121">
                  <c:v>0.00133040258547009</c:v>
                </c:pt>
                <c:pt idx="122">
                  <c:v>0.00153900678616886</c:v>
                </c:pt>
                <c:pt idx="123">
                  <c:v>0.000928536190239043</c:v>
                </c:pt>
                <c:pt idx="124">
                  <c:v>0.000136376929824561</c:v>
                </c:pt>
                <c:pt idx="125">
                  <c:v>0.00127716958732498</c:v>
                </c:pt>
                <c:pt idx="126">
                  <c:v>0.00187329377581864</c:v>
                </c:pt>
                <c:pt idx="127">
                  <c:v>0.001596258889412</c:v>
                </c:pt>
                <c:pt idx="128">
                  <c:v>0.00208196454514009</c:v>
                </c:pt>
                <c:pt idx="129">
                  <c:v>0.00140598946742041</c:v>
                </c:pt>
                <c:pt idx="130">
                  <c:v>0.00167616647991036</c:v>
                </c:pt>
                <c:pt idx="131">
                  <c:v>0.00106535074729192</c:v>
                </c:pt>
                <c:pt idx="132">
                  <c:v>0.00109760828834551</c:v>
                </c:pt>
                <c:pt idx="133">
                  <c:v>0.000847052876712328</c:v>
                </c:pt>
                <c:pt idx="134">
                  <c:v>0.0022210987000388</c:v>
                </c:pt>
                <c:pt idx="135">
                  <c:v>0.00086265105752961</c:v>
                </c:pt>
                <c:pt idx="136">
                  <c:v>0.00208026023391813</c:v>
                </c:pt>
                <c:pt idx="137">
                  <c:v>0.00131068848870759</c:v>
                </c:pt>
                <c:pt idx="138">
                  <c:v>0.000835393847700274</c:v>
                </c:pt>
                <c:pt idx="139">
                  <c:v>0.000362706667608818</c:v>
                </c:pt>
                <c:pt idx="140">
                  <c:v>0.00460727950165892</c:v>
                </c:pt>
                <c:pt idx="141">
                  <c:v>0.00563477780327869</c:v>
                </c:pt>
                <c:pt idx="142">
                  <c:v>0.00750672041722488</c:v>
                </c:pt>
              </c:numCache>
            </c:numRef>
          </c:yVal>
          <c:smooth val="1"/>
        </c:ser>
        <c:ser>
          <c:idx val="1"/>
          <c:order val="1"/>
          <c:tx>
            <c:v>AMR</c:v>
          </c:tx>
          <c:yVal>
            <c:numRef>
              <c:f>'Diversity&amp;Neutrality'!$R$337:$R$479</c:f>
              <c:numCache>
                <c:formatCode>General</c:formatCode>
                <c:ptCount val="143"/>
                <c:pt idx="0">
                  <c:v>0.000636320492196879</c:v>
                </c:pt>
                <c:pt idx="1">
                  <c:v>0.00153744001390821</c:v>
                </c:pt>
                <c:pt idx="2">
                  <c:v>0.00026446282382134</c:v>
                </c:pt>
                <c:pt idx="3">
                  <c:v>5.77736268068331E-5</c:v>
                </c:pt>
                <c:pt idx="4">
                  <c:v>0.000227050485792851</c:v>
                </c:pt>
                <c:pt idx="5">
                  <c:v>0.000442824168149466</c:v>
                </c:pt>
                <c:pt idx="6">
                  <c:v>0.000177053333333333</c:v>
                </c:pt>
                <c:pt idx="7">
                  <c:v>0.000779010817447496</c:v>
                </c:pt>
                <c:pt idx="8">
                  <c:v>0.00142581513720742</c:v>
                </c:pt>
                <c:pt idx="9">
                  <c:v>0.00107014298265125</c:v>
                </c:pt>
                <c:pt idx="10">
                  <c:v>5.72299906758235E-5</c:v>
                </c:pt>
                <c:pt idx="11">
                  <c:v>0.000381501111552203</c:v>
                </c:pt>
                <c:pt idx="12">
                  <c:v>0.000779229011582143</c:v>
                </c:pt>
                <c:pt idx="13">
                  <c:v>0.000437125806451613</c:v>
                </c:pt>
                <c:pt idx="14">
                  <c:v>0.00173960111795275</c:v>
                </c:pt>
                <c:pt idx="15">
                  <c:v>0.000619306837606837</c:v>
                </c:pt>
                <c:pt idx="16">
                  <c:v>0.000721349736644093</c:v>
                </c:pt>
                <c:pt idx="17">
                  <c:v>0.00057137946974847</c:v>
                </c:pt>
                <c:pt idx="18">
                  <c:v>0.00415122361516035</c:v>
                </c:pt>
                <c:pt idx="19">
                  <c:v>0.0016602868</c:v>
                </c:pt>
                <c:pt idx="20">
                  <c:v>0.0010552298198666</c:v>
                </c:pt>
                <c:pt idx="21">
                  <c:v>0.00139664475138122</c:v>
                </c:pt>
                <c:pt idx="22">
                  <c:v>0.00116611771207516</c:v>
                </c:pt>
                <c:pt idx="23">
                  <c:v>0.000832851851851852</c:v>
                </c:pt>
                <c:pt idx="24">
                  <c:v>0.00404243358057991</c:v>
                </c:pt>
                <c:pt idx="25">
                  <c:v>0.00039214420935412</c:v>
                </c:pt>
                <c:pt idx="26">
                  <c:v>0.000850954898911353</c:v>
                </c:pt>
                <c:pt idx="27">
                  <c:v>0.00102833261142141</c:v>
                </c:pt>
                <c:pt idx="28">
                  <c:v>0.00575760583488516</c:v>
                </c:pt>
                <c:pt idx="29">
                  <c:v>0.000501641160949868</c:v>
                </c:pt>
                <c:pt idx="30">
                  <c:v>0.00112131501730104</c:v>
                </c:pt>
                <c:pt idx="31">
                  <c:v>0.00178716232422822</c:v>
                </c:pt>
                <c:pt idx="32">
                  <c:v>0.00169611614253625</c:v>
                </c:pt>
                <c:pt idx="33">
                  <c:v>0.00131717672789897</c:v>
                </c:pt>
                <c:pt idx="34">
                  <c:v>0.000414973757170172</c:v>
                </c:pt>
                <c:pt idx="35">
                  <c:v>0.000790437736693007</c:v>
                </c:pt>
                <c:pt idx="36">
                  <c:v>0.000506383017471128</c:v>
                </c:pt>
                <c:pt idx="37">
                  <c:v>0.00400020274678111</c:v>
                </c:pt>
                <c:pt idx="38">
                  <c:v>0.00058419046275395</c:v>
                </c:pt>
                <c:pt idx="39">
                  <c:v>4.71933943089431E-5</c:v>
                </c:pt>
                <c:pt idx="40">
                  <c:v>0.00141815792555114</c:v>
                </c:pt>
                <c:pt idx="41">
                  <c:v>0.00688339322815534</c:v>
                </c:pt>
                <c:pt idx="42">
                  <c:v>0.000502895854229355</c:v>
                </c:pt>
                <c:pt idx="43">
                  <c:v>0.0014363299368421</c:v>
                </c:pt>
                <c:pt idx="44">
                  <c:v>0.00119213122689076</c:v>
                </c:pt>
                <c:pt idx="45">
                  <c:v>0.000382166148500366</c:v>
                </c:pt>
                <c:pt idx="46">
                  <c:v>0.0071307153919694</c:v>
                </c:pt>
                <c:pt idx="47">
                  <c:v>0.000184971555010893</c:v>
                </c:pt>
                <c:pt idx="48">
                  <c:v>0.00126127216981132</c:v>
                </c:pt>
                <c:pt idx="49">
                  <c:v>0.00237723856920684</c:v>
                </c:pt>
                <c:pt idx="50">
                  <c:v>0.000941295210827694</c:v>
                </c:pt>
                <c:pt idx="51">
                  <c:v>0.00295720929577465</c:v>
                </c:pt>
                <c:pt idx="52">
                  <c:v>0.000886968400827667</c:v>
                </c:pt>
                <c:pt idx="53">
                  <c:v>0.00193525889051678</c:v>
                </c:pt>
                <c:pt idx="54">
                  <c:v>0.00277925343958039</c:v>
                </c:pt>
                <c:pt idx="55">
                  <c:v>0.000472861421440456</c:v>
                </c:pt>
                <c:pt idx="56">
                  <c:v>4.14653322327693E-5</c:v>
                </c:pt>
                <c:pt idx="57">
                  <c:v>0.000144350106157112</c:v>
                </c:pt>
                <c:pt idx="58">
                  <c:v>0.00155851981681932</c:v>
                </c:pt>
                <c:pt idx="59">
                  <c:v>0.000917851890941073</c:v>
                </c:pt>
                <c:pt idx="60">
                  <c:v>0.00131466358726549</c:v>
                </c:pt>
                <c:pt idx="61">
                  <c:v>0.001607452</c:v>
                </c:pt>
                <c:pt idx="62">
                  <c:v>0.0005609916040654</c:v>
                </c:pt>
                <c:pt idx="63">
                  <c:v>0.00227196652719665</c:v>
                </c:pt>
                <c:pt idx="64">
                  <c:v>0.00351916917446116</c:v>
                </c:pt>
                <c:pt idx="65">
                  <c:v>0.00102173526968218</c:v>
                </c:pt>
                <c:pt idx="66">
                  <c:v>0.00219300500840901</c:v>
                </c:pt>
                <c:pt idx="67">
                  <c:v>0.000226236233303651</c:v>
                </c:pt>
                <c:pt idx="68">
                  <c:v>4.64747168176447E-5</c:v>
                </c:pt>
                <c:pt idx="69">
                  <c:v>0.000100541028757069</c:v>
                </c:pt>
                <c:pt idx="70">
                  <c:v>0.000954810448262872</c:v>
                </c:pt>
                <c:pt idx="71">
                  <c:v>0.00100817343532879</c:v>
                </c:pt>
                <c:pt idx="72">
                  <c:v>0.000720162480988593</c:v>
                </c:pt>
                <c:pt idx="73">
                  <c:v>0.000960430173184357</c:v>
                </c:pt>
                <c:pt idx="74">
                  <c:v>7.76789714285714E-5</c:v>
                </c:pt>
                <c:pt idx="75">
                  <c:v>0.00110462992646391</c:v>
                </c:pt>
                <c:pt idx="76">
                  <c:v>0.000767822834698312</c:v>
                </c:pt>
                <c:pt idx="77">
                  <c:v>0.00146217668612408</c:v>
                </c:pt>
                <c:pt idx="78">
                  <c:v>0.000932324879267277</c:v>
                </c:pt>
                <c:pt idx="79">
                  <c:v>0.000996939300291545</c:v>
                </c:pt>
                <c:pt idx="80">
                  <c:v>0.000717041758767269</c:v>
                </c:pt>
                <c:pt idx="81">
                  <c:v>0.00027274752195734</c:v>
                </c:pt>
                <c:pt idx="82">
                  <c:v>0.00061729983397897</c:v>
                </c:pt>
                <c:pt idx="83">
                  <c:v>0.000844839912868633</c:v>
                </c:pt>
                <c:pt idx="84">
                  <c:v>0.000498983520714616</c:v>
                </c:pt>
                <c:pt idx="85">
                  <c:v>0.000633227496991576</c:v>
                </c:pt>
                <c:pt idx="86">
                  <c:v>0.00079284419977857</c:v>
                </c:pt>
                <c:pt idx="87">
                  <c:v>0.00145149070650798</c:v>
                </c:pt>
                <c:pt idx="88">
                  <c:v>0.000615493689257483</c:v>
                </c:pt>
                <c:pt idx="89">
                  <c:v>0.00106355773881499</c:v>
                </c:pt>
                <c:pt idx="90">
                  <c:v>0.000914526887791108</c:v>
                </c:pt>
                <c:pt idx="91">
                  <c:v>0.000246068728522337</c:v>
                </c:pt>
                <c:pt idx="92">
                  <c:v>0.00135696314496314</c:v>
                </c:pt>
                <c:pt idx="93">
                  <c:v>0.00150420980181898</c:v>
                </c:pt>
                <c:pt idx="94">
                  <c:v>0.000251784417344173</c:v>
                </c:pt>
                <c:pt idx="95">
                  <c:v>0.000501954372235454</c:v>
                </c:pt>
                <c:pt idx="96">
                  <c:v>0.00107872363041701</c:v>
                </c:pt>
                <c:pt idx="97">
                  <c:v>0.00112426562461839</c:v>
                </c:pt>
                <c:pt idx="98">
                  <c:v>0.000289685333653384</c:v>
                </c:pt>
                <c:pt idx="99">
                  <c:v>0.00102962562338779</c:v>
                </c:pt>
                <c:pt idx="100">
                  <c:v>0.00116504066905815</c:v>
                </c:pt>
                <c:pt idx="101">
                  <c:v>0.00140251963746224</c:v>
                </c:pt>
                <c:pt idx="102">
                  <c:v>0.000746336693817599</c:v>
                </c:pt>
                <c:pt idx="103">
                  <c:v>0.00106950111405836</c:v>
                </c:pt>
                <c:pt idx="104">
                  <c:v>0.000856330612244898</c:v>
                </c:pt>
                <c:pt idx="105">
                  <c:v>0.000901530800461129</c:v>
                </c:pt>
                <c:pt idx="106">
                  <c:v>0.00258270501527952</c:v>
                </c:pt>
                <c:pt idx="107">
                  <c:v>0.00078773272635306</c:v>
                </c:pt>
                <c:pt idx="108">
                  <c:v>0.000657569029850746</c:v>
                </c:pt>
                <c:pt idx="109">
                  <c:v>0.000813282609408293</c:v>
                </c:pt>
                <c:pt idx="110">
                  <c:v>0.00392729471544715</c:v>
                </c:pt>
                <c:pt idx="111">
                  <c:v>0.000972448860478043</c:v>
                </c:pt>
                <c:pt idx="112">
                  <c:v>0.00123484783996595</c:v>
                </c:pt>
                <c:pt idx="113">
                  <c:v>0.000156253348258706</c:v>
                </c:pt>
                <c:pt idx="114">
                  <c:v>0.000691357857726987</c:v>
                </c:pt>
                <c:pt idx="115">
                  <c:v>7.33976272352132E-5</c:v>
                </c:pt>
                <c:pt idx="116">
                  <c:v>0.000409330737460391</c:v>
                </c:pt>
                <c:pt idx="117">
                  <c:v>0.00205634620111732</c:v>
                </c:pt>
                <c:pt idx="118">
                  <c:v>0.000372837755775577</c:v>
                </c:pt>
                <c:pt idx="119">
                  <c:v>0.000525340031504818</c:v>
                </c:pt>
                <c:pt idx="120">
                  <c:v>0.00352201970623501</c:v>
                </c:pt>
                <c:pt idx="121">
                  <c:v>0.000635951741452991</c:v>
                </c:pt>
                <c:pt idx="122">
                  <c:v>0.0012908746245227</c:v>
                </c:pt>
                <c:pt idx="123">
                  <c:v>0.00107356440737052</c:v>
                </c:pt>
                <c:pt idx="124">
                  <c:v>0.000165247456140351</c:v>
                </c:pt>
                <c:pt idx="125">
                  <c:v>0.00111903914885777</c:v>
                </c:pt>
                <c:pt idx="126">
                  <c:v>0.00137452051133501</c:v>
                </c:pt>
                <c:pt idx="127">
                  <c:v>0.00110707361795971</c:v>
                </c:pt>
                <c:pt idx="128">
                  <c:v>0.00146114813213421</c:v>
                </c:pt>
                <c:pt idx="129">
                  <c:v>0.00132341797084201</c:v>
                </c:pt>
                <c:pt idx="130">
                  <c:v>0.00118158075876421</c:v>
                </c:pt>
                <c:pt idx="131">
                  <c:v>0.000770725764431647</c:v>
                </c:pt>
                <c:pt idx="132">
                  <c:v>0.000713387265798666</c:v>
                </c:pt>
                <c:pt idx="133">
                  <c:v>0.000667594246575342</c:v>
                </c:pt>
                <c:pt idx="134">
                  <c:v>0.00174308897943345</c:v>
                </c:pt>
                <c:pt idx="135">
                  <c:v>0.00103198718274112</c:v>
                </c:pt>
                <c:pt idx="136">
                  <c:v>0.00137143634085213</c:v>
                </c:pt>
                <c:pt idx="137">
                  <c:v>0.000829687095811362</c:v>
                </c:pt>
                <c:pt idx="138">
                  <c:v>0.000832615580261955</c:v>
                </c:pt>
                <c:pt idx="139">
                  <c:v>0.000353959923685698</c:v>
                </c:pt>
                <c:pt idx="140">
                  <c:v>0.00404037665560717</c:v>
                </c:pt>
                <c:pt idx="141">
                  <c:v>0.0108750963114754</c:v>
                </c:pt>
                <c:pt idx="142">
                  <c:v>0.00469597570334928</c:v>
                </c:pt>
              </c:numCache>
            </c:numRef>
          </c:yVal>
          <c:smooth val="1"/>
        </c:ser>
        <c:ser>
          <c:idx val="2"/>
          <c:order val="2"/>
          <c:tx>
            <c:v>EAS</c:v>
          </c:tx>
          <c:yVal>
            <c:numRef>
              <c:f>'Diversity&amp;Neutrality'!$Z$337:$Z$479</c:f>
              <c:numCache>
                <c:formatCode>General</c:formatCode>
                <c:ptCount val="143"/>
                <c:pt idx="0">
                  <c:v>0.000499130948379352</c:v>
                </c:pt>
                <c:pt idx="1">
                  <c:v>0.00121039383402874</c:v>
                </c:pt>
                <c:pt idx="2">
                  <c:v>8.6254699751861E-5</c:v>
                </c:pt>
                <c:pt idx="3">
                  <c:v>4.9496570302234E-5</c:v>
                </c:pt>
                <c:pt idx="4">
                  <c:v>0.00030854158111824</c:v>
                </c:pt>
                <c:pt idx="5">
                  <c:v>0.000713940413701067</c:v>
                </c:pt>
                <c:pt idx="6">
                  <c:v>5.64172380952381E-5</c:v>
                </c:pt>
                <c:pt idx="7">
                  <c:v>0.000583721663974152</c:v>
                </c:pt>
                <c:pt idx="8">
                  <c:v>0.00118219786924939</c:v>
                </c:pt>
                <c:pt idx="9">
                  <c:v>0.00114330727313167</c:v>
                </c:pt>
                <c:pt idx="10">
                  <c:v>4.53887861291464E-5</c:v>
                </c:pt>
                <c:pt idx="11">
                  <c:v>0.000308270940849543</c:v>
                </c:pt>
                <c:pt idx="12">
                  <c:v>0.000757231968964354</c:v>
                </c:pt>
                <c:pt idx="13">
                  <c:v>0.000619918064516129</c:v>
                </c:pt>
                <c:pt idx="14">
                  <c:v>0.00165465655705489</c:v>
                </c:pt>
                <c:pt idx="15">
                  <c:v>0.000711871794871795</c:v>
                </c:pt>
                <c:pt idx="16">
                  <c:v>0.000704204853273137</c:v>
                </c:pt>
                <c:pt idx="17">
                  <c:v>0.000423671515975527</c:v>
                </c:pt>
                <c:pt idx="18">
                  <c:v>0.00275701516034985</c:v>
                </c:pt>
                <c:pt idx="19">
                  <c:v>0.0014424876</c:v>
                </c:pt>
                <c:pt idx="20">
                  <c:v>0.000841472340935415</c:v>
                </c:pt>
                <c:pt idx="21">
                  <c:v>0.00113762486187845</c:v>
                </c:pt>
                <c:pt idx="22">
                  <c:v>0.000554539375518099</c:v>
                </c:pt>
                <c:pt idx="23">
                  <c:v>0.000621851851851852</c:v>
                </c:pt>
                <c:pt idx="24">
                  <c:v>0.00443219234659474</c:v>
                </c:pt>
                <c:pt idx="25">
                  <c:v>0.00038921074610245</c:v>
                </c:pt>
                <c:pt idx="26">
                  <c:v>0.000807675102502474</c:v>
                </c:pt>
                <c:pt idx="27">
                  <c:v>0.000950230707853641</c:v>
                </c:pt>
                <c:pt idx="28">
                  <c:v>0.00604986157666046</c:v>
                </c:pt>
                <c:pt idx="29">
                  <c:v>0.000412098065083553</c:v>
                </c:pt>
                <c:pt idx="30">
                  <c:v>0.00124988</c:v>
                </c:pt>
                <c:pt idx="31">
                  <c:v>0.00135749718765153</c:v>
                </c:pt>
                <c:pt idx="32">
                  <c:v>0.00140022271799061</c:v>
                </c:pt>
                <c:pt idx="33">
                  <c:v>0.00119221194029851</c:v>
                </c:pt>
                <c:pt idx="34">
                  <c:v>0.000458240774378585</c:v>
                </c:pt>
                <c:pt idx="35">
                  <c:v>0.000567931116743701</c:v>
                </c:pt>
                <c:pt idx="36">
                  <c:v>0.000476797645839502</c:v>
                </c:pt>
                <c:pt idx="37">
                  <c:v>0.00420475755364807</c:v>
                </c:pt>
                <c:pt idx="38">
                  <c:v>0.000322665632054176</c:v>
                </c:pt>
                <c:pt idx="39">
                  <c:v>4.96382476771196E-5</c:v>
                </c:pt>
                <c:pt idx="40">
                  <c:v>0.00126780089627756</c:v>
                </c:pt>
                <c:pt idx="41">
                  <c:v>0.00558788004854369</c:v>
                </c:pt>
                <c:pt idx="42">
                  <c:v>0.000529055165496489</c:v>
                </c:pt>
                <c:pt idx="43">
                  <c:v>0.00125830132631579</c:v>
                </c:pt>
                <c:pt idx="44">
                  <c:v>0.00094965956302521</c:v>
                </c:pt>
                <c:pt idx="45">
                  <c:v>0.000263521799561083</c:v>
                </c:pt>
                <c:pt idx="46">
                  <c:v>0.006409332791587</c:v>
                </c:pt>
                <c:pt idx="47">
                  <c:v>4.131424291939E-5</c:v>
                </c:pt>
                <c:pt idx="48">
                  <c:v>0.000283588773584906</c:v>
                </c:pt>
                <c:pt idx="49">
                  <c:v>0.00187604356143079</c:v>
                </c:pt>
                <c:pt idx="50">
                  <c:v>0.000904087947683498</c:v>
                </c:pt>
                <c:pt idx="51">
                  <c:v>0.00234834473239437</c:v>
                </c:pt>
                <c:pt idx="52">
                  <c:v>0.00117557631392255</c:v>
                </c:pt>
                <c:pt idx="53">
                  <c:v>0.00197671959643047</c:v>
                </c:pt>
                <c:pt idx="54">
                  <c:v>0.00263149698608029</c:v>
                </c:pt>
                <c:pt idx="55">
                  <c:v>0.00045860908723556</c:v>
                </c:pt>
                <c:pt idx="56">
                  <c:v>2.61778827899298E-5</c:v>
                </c:pt>
                <c:pt idx="57">
                  <c:v>0.000118935422505308</c:v>
                </c:pt>
                <c:pt idx="58">
                  <c:v>0.00136299170274771</c:v>
                </c:pt>
                <c:pt idx="59">
                  <c:v>0.000785899539724421</c:v>
                </c:pt>
                <c:pt idx="60">
                  <c:v>0.00172278851620239</c:v>
                </c:pt>
                <c:pt idx="61">
                  <c:v>0.0015738296</c:v>
                </c:pt>
                <c:pt idx="62">
                  <c:v>0.000650635439681838</c:v>
                </c:pt>
                <c:pt idx="63">
                  <c:v>0.00173715806601581</c:v>
                </c:pt>
                <c:pt idx="64">
                  <c:v>0.00411497397315982</c:v>
                </c:pt>
                <c:pt idx="65">
                  <c:v>0.000786588266736999</c:v>
                </c:pt>
                <c:pt idx="66">
                  <c:v>0.00221311227716112</c:v>
                </c:pt>
                <c:pt idx="67">
                  <c:v>0.000155338869100623</c:v>
                </c:pt>
                <c:pt idx="68">
                  <c:v>0.000118135957463568</c:v>
                </c:pt>
                <c:pt idx="69">
                  <c:v>8.33502996029359E-5</c:v>
                </c:pt>
                <c:pt idx="70">
                  <c:v>0.000744241542406769</c:v>
                </c:pt>
                <c:pt idx="71">
                  <c:v>0.000943654088707979</c:v>
                </c:pt>
                <c:pt idx="72">
                  <c:v>0.000474316626663498</c:v>
                </c:pt>
                <c:pt idx="73">
                  <c:v>0.000597101500399042</c:v>
                </c:pt>
                <c:pt idx="74">
                  <c:v>4.90782285714286E-5</c:v>
                </c:pt>
                <c:pt idx="75">
                  <c:v>0.000638742064457558</c:v>
                </c:pt>
                <c:pt idx="76">
                  <c:v>0.00119154447852248</c:v>
                </c:pt>
                <c:pt idx="77">
                  <c:v>0.00133457771180787</c:v>
                </c:pt>
                <c:pt idx="78">
                  <c:v>0.00076550371773522</c:v>
                </c:pt>
                <c:pt idx="79">
                  <c:v>0.00101045309037901</c:v>
                </c:pt>
                <c:pt idx="80">
                  <c:v>0.000662443884165781</c:v>
                </c:pt>
                <c:pt idx="81">
                  <c:v>0.000250647835633626</c:v>
                </c:pt>
                <c:pt idx="82">
                  <c:v>0.000946495572772551</c:v>
                </c:pt>
                <c:pt idx="83">
                  <c:v>0.000689507506702413</c:v>
                </c:pt>
                <c:pt idx="84">
                  <c:v>0.00050448607731403</c:v>
                </c:pt>
                <c:pt idx="85">
                  <c:v>0.0005826559566787</c:v>
                </c:pt>
                <c:pt idx="86">
                  <c:v>0.000743419940952146</c:v>
                </c:pt>
                <c:pt idx="87">
                  <c:v>0.00165070286148392</c:v>
                </c:pt>
                <c:pt idx="88">
                  <c:v>0.000403656900349877</c:v>
                </c:pt>
                <c:pt idx="89">
                  <c:v>0.000656565175332527</c:v>
                </c:pt>
                <c:pt idx="90">
                  <c:v>0.000883730058221595</c:v>
                </c:pt>
                <c:pt idx="91">
                  <c:v>0.000116525979381443</c:v>
                </c:pt>
                <c:pt idx="92">
                  <c:v>0.00125539702702703</c:v>
                </c:pt>
                <c:pt idx="93">
                  <c:v>0.0013075276520116</c:v>
                </c:pt>
                <c:pt idx="94">
                  <c:v>0.000146133197831978</c:v>
                </c:pt>
                <c:pt idx="95">
                  <c:v>0.000495526097312011</c:v>
                </c:pt>
                <c:pt idx="96">
                  <c:v>0.00129063687653311</c:v>
                </c:pt>
                <c:pt idx="97">
                  <c:v>0.000952269300280864</c:v>
                </c:pt>
                <c:pt idx="98">
                  <c:v>0.000188216154584733</c:v>
                </c:pt>
                <c:pt idx="99">
                  <c:v>0.00117345030094583</c:v>
                </c:pt>
                <c:pt idx="100">
                  <c:v>0.00120406356886627</c:v>
                </c:pt>
                <c:pt idx="101">
                  <c:v>0.00131205035246727</c:v>
                </c:pt>
                <c:pt idx="102">
                  <c:v>0.000624501001468821</c:v>
                </c:pt>
                <c:pt idx="103">
                  <c:v>0.000892824827586206</c:v>
                </c:pt>
                <c:pt idx="104">
                  <c:v>0.000907185034013605</c:v>
                </c:pt>
                <c:pt idx="105">
                  <c:v>0.000746857049771941</c:v>
                </c:pt>
                <c:pt idx="106">
                  <c:v>0.00258270501527952</c:v>
                </c:pt>
                <c:pt idx="107">
                  <c:v>0.00078773272635306</c:v>
                </c:pt>
                <c:pt idx="108">
                  <c:v>0.000657569029850746</c:v>
                </c:pt>
                <c:pt idx="109">
                  <c:v>0.000813282609408293</c:v>
                </c:pt>
                <c:pt idx="110">
                  <c:v>0.00392729471544715</c:v>
                </c:pt>
                <c:pt idx="111">
                  <c:v>0.000972448860478043</c:v>
                </c:pt>
                <c:pt idx="112">
                  <c:v>0.00123484783996595</c:v>
                </c:pt>
                <c:pt idx="113">
                  <c:v>7.88917910447761E-5</c:v>
                </c:pt>
                <c:pt idx="114">
                  <c:v>0.000528791503459845</c:v>
                </c:pt>
                <c:pt idx="115">
                  <c:v>4.90713617606602E-5</c:v>
                </c:pt>
                <c:pt idx="116">
                  <c:v>0.00033847787850684</c:v>
                </c:pt>
                <c:pt idx="117">
                  <c:v>0.00208026170391061</c:v>
                </c:pt>
                <c:pt idx="118">
                  <c:v>0.000196253135313531</c:v>
                </c:pt>
                <c:pt idx="119">
                  <c:v>0.000588973775018532</c:v>
                </c:pt>
                <c:pt idx="120">
                  <c:v>0.00467870371702638</c:v>
                </c:pt>
                <c:pt idx="121">
                  <c:v>0.00079744032051282</c:v>
                </c:pt>
                <c:pt idx="122">
                  <c:v>0.00116804438693254</c:v>
                </c:pt>
                <c:pt idx="123">
                  <c:v>0.00117228434760956</c:v>
                </c:pt>
                <c:pt idx="124">
                  <c:v>0.000121728684210526</c:v>
                </c:pt>
                <c:pt idx="125">
                  <c:v>0.00141270888356669</c:v>
                </c:pt>
                <c:pt idx="126">
                  <c:v>0.00110109099244332</c:v>
                </c:pt>
                <c:pt idx="127">
                  <c:v>0.000897876204871521</c:v>
                </c:pt>
                <c:pt idx="128">
                  <c:v>0.00121600726392252</c:v>
                </c:pt>
                <c:pt idx="129">
                  <c:v>0.00124618244570068</c:v>
                </c:pt>
                <c:pt idx="130">
                  <c:v>0.00126197054586201</c:v>
                </c:pt>
                <c:pt idx="131">
                  <c:v>0.000739510900863842</c:v>
                </c:pt>
                <c:pt idx="132">
                  <c:v>0.000636715306446491</c:v>
                </c:pt>
                <c:pt idx="133">
                  <c:v>0.00046664</c:v>
                </c:pt>
                <c:pt idx="134">
                  <c:v>0.00181606897555297</c:v>
                </c:pt>
                <c:pt idx="135">
                  <c:v>0.000823887436548223</c:v>
                </c:pt>
                <c:pt idx="136">
                  <c:v>0.00180641003898635</c:v>
                </c:pt>
                <c:pt idx="137">
                  <c:v>0.000721606805293005</c:v>
                </c:pt>
                <c:pt idx="138">
                  <c:v>0.000546717149253731</c:v>
                </c:pt>
                <c:pt idx="139">
                  <c:v>0.000312595428773318</c:v>
                </c:pt>
                <c:pt idx="140">
                  <c:v>0.00376676600530856</c:v>
                </c:pt>
                <c:pt idx="141">
                  <c:v>0.00572002681967213</c:v>
                </c:pt>
                <c:pt idx="142">
                  <c:v>0.00504711494354067</c:v>
                </c:pt>
              </c:numCache>
            </c:numRef>
          </c:yVal>
          <c:smooth val="1"/>
        </c:ser>
        <c:ser>
          <c:idx val="3"/>
          <c:order val="3"/>
          <c:tx>
            <c:v>EUR</c:v>
          </c:tx>
          <c:yVal>
            <c:numRef>
              <c:f>'Diversity&amp;Neutrality'!$AH$337:$AH$479</c:f>
              <c:numCache>
                <c:formatCode>General</c:formatCode>
                <c:ptCount val="143"/>
                <c:pt idx="0">
                  <c:v>0.000667950576230492</c:v>
                </c:pt>
                <c:pt idx="1">
                  <c:v>0.0015418506351414</c:v>
                </c:pt>
                <c:pt idx="2">
                  <c:v>0.000194197146401985</c:v>
                </c:pt>
                <c:pt idx="3">
                  <c:v>4.01879894875164E-5</c:v>
                </c:pt>
                <c:pt idx="4">
                  <c:v>0.000237874770852429</c:v>
                </c:pt>
                <c:pt idx="5">
                  <c:v>0.000351194532918149</c:v>
                </c:pt>
                <c:pt idx="6">
                  <c:v>0.000281643380952381</c:v>
                </c:pt>
                <c:pt idx="7">
                  <c:v>0.00072707160904685</c:v>
                </c:pt>
                <c:pt idx="8">
                  <c:v>0.00142339942830239</c:v>
                </c:pt>
                <c:pt idx="9">
                  <c:v>0.00100883950845196</c:v>
                </c:pt>
                <c:pt idx="10">
                  <c:v>4.80753204370626E-5</c:v>
                </c:pt>
                <c:pt idx="11">
                  <c:v>0.000352968161969035</c:v>
                </c:pt>
                <c:pt idx="12">
                  <c:v>0.000683922230968177</c:v>
                </c:pt>
                <c:pt idx="13">
                  <c:v>0.000108968172043011</c:v>
                </c:pt>
                <c:pt idx="14">
                  <c:v>0.00158371262500546</c:v>
                </c:pt>
                <c:pt idx="15">
                  <c:v>0.000800995833333333</c:v>
                </c:pt>
                <c:pt idx="16">
                  <c:v>0.000883824191121143</c:v>
                </c:pt>
                <c:pt idx="17">
                  <c:v>0.000395538341264446</c:v>
                </c:pt>
                <c:pt idx="18">
                  <c:v>0.00445122536443149</c:v>
                </c:pt>
                <c:pt idx="19">
                  <c:v>0.00126077125714286</c:v>
                </c:pt>
                <c:pt idx="20">
                  <c:v>0.000848667300395415</c:v>
                </c:pt>
                <c:pt idx="21">
                  <c:v>0.00111532296764009</c:v>
                </c:pt>
                <c:pt idx="22">
                  <c:v>0.00110668996960486</c:v>
                </c:pt>
                <c:pt idx="23">
                  <c:v>0.000753747958214625</c:v>
                </c:pt>
                <c:pt idx="24">
                  <c:v>0.00390648921105866</c:v>
                </c:pt>
                <c:pt idx="25">
                  <c:v>0.000426409521158129</c:v>
                </c:pt>
                <c:pt idx="26">
                  <c:v>0.000669840661671144</c:v>
                </c:pt>
                <c:pt idx="27">
                  <c:v>0.00095470830958623</c:v>
                </c:pt>
                <c:pt idx="28">
                  <c:v>0.00628524539623422</c:v>
                </c:pt>
                <c:pt idx="29">
                  <c:v>0.000474253957783641</c:v>
                </c:pt>
                <c:pt idx="30">
                  <c:v>0.00108903169550173</c:v>
                </c:pt>
                <c:pt idx="31">
                  <c:v>0.00135749718765153</c:v>
                </c:pt>
                <c:pt idx="32">
                  <c:v>0.00140022271799061</c:v>
                </c:pt>
                <c:pt idx="33">
                  <c:v>0.00119221194029851</c:v>
                </c:pt>
                <c:pt idx="34">
                  <c:v>0.000458240774378585</c:v>
                </c:pt>
                <c:pt idx="35">
                  <c:v>0.000567931116743701</c:v>
                </c:pt>
                <c:pt idx="36">
                  <c:v>0.000476797645839502</c:v>
                </c:pt>
                <c:pt idx="37">
                  <c:v>0.00420475755364807</c:v>
                </c:pt>
                <c:pt idx="38">
                  <c:v>0.000322665632054176</c:v>
                </c:pt>
                <c:pt idx="39">
                  <c:v>4.96382476771196E-5</c:v>
                </c:pt>
                <c:pt idx="40">
                  <c:v>0.00126780089627756</c:v>
                </c:pt>
                <c:pt idx="41">
                  <c:v>0.00558788004854369</c:v>
                </c:pt>
                <c:pt idx="42">
                  <c:v>0.000529055165496489</c:v>
                </c:pt>
                <c:pt idx="43">
                  <c:v>0.00125830132631579</c:v>
                </c:pt>
                <c:pt idx="44">
                  <c:v>0.00094965956302521</c:v>
                </c:pt>
                <c:pt idx="45">
                  <c:v>0.000263521799561083</c:v>
                </c:pt>
                <c:pt idx="46">
                  <c:v>0.006409332791587</c:v>
                </c:pt>
                <c:pt idx="47">
                  <c:v>4.131424291939E-5</c:v>
                </c:pt>
                <c:pt idx="49">
                  <c:v>0.00223048508553655</c:v>
                </c:pt>
                <c:pt idx="50">
                  <c:v>0.000802324600468506</c:v>
                </c:pt>
                <c:pt idx="51">
                  <c:v>0.00318532822535211</c:v>
                </c:pt>
                <c:pt idx="52">
                  <c:v>0.000907876816435116</c:v>
                </c:pt>
                <c:pt idx="53">
                  <c:v>0.0016783336021577</c:v>
                </c:pt>
                <c:pt idx="54">
                  <c:v>0.00249280372806133</c:v>
                </c:pt>
                <c:pt idx="55">
                  <c:v>0.000373200328024721</c:v>
                </c:pt>
                <c:pt idx="56">
                  <c:v>2.69250598431696E-5</c:v>
                </c:pt>
                <c:pt idx="57">
                  <c:v>8.02439872611465E-5</c:v>
                </c:pt>
                <c:pt idx="58">
                  <c:v>0.00107674858034971</c:v>
                </c:pt>
                <c:pt idx="59">
                  <c:v>0.000859336244503078</c:v>
                </c:pt>
                <c:pt idx="60">
                  <c:v>0.00140656267765776</c:v>
                </c:pt>
                <c:pt idx="61">
                  <c:v>0.0017625896</c:v>
                </c:pt>
                <c:pt idx="62">
                  <c:v>0.000516838267786124</c:v>
                </c:pt>
                <c:pt idx="63">
                  <c:v>0.00209037842863784</c:v>
                </c:pt>
                <c:pt idx="64">
                  <c:v>0.00382814802765352</c:v>
                </c:pt>
                <c:pt idx="65">
                  <c:v>0.000964862044925051</c:v>
                </c:pt>
                <c:pt idx="66">
                  <c:v>0.00208934253279516</c:v>
                </c:pt>
                <c:pt idx="67">
                  <c:v>0.000187646758682101</c:v>
                </c:pt>
                <c:pt idx="68">
                  <c:v>5.30831413942497E-5</c:v>
                </c:pt>
                <c:pt idx="69">
                  <c:v>7.97723571170738E-5</c:v>
                </c:pt>
                <c:pt idx="70">
                  <c:v>0.000750584475094897</c:v>
                </c:pt>
                <c:pt idx="71">
                  <c:v>0.00102057618569724</c:v>
                </c:pt>
                <c:pt idx="72">
                  <c:v>0.000645731839353612</c:v>
                </c:pt>
                <c:pt idx="73">
                  <c:v>0.000652032503591381</c:v>
                </c:pt>
                <c:pt idx="74">
                  <c:v>0.000180362933333333</c:v>
                </c:pt>
                <c:pt idx="75">
                  <c:v>0.000980106825238311</c:v>
                </c:pt>
                <c:pt idx="76">
                  <c:v>0.000611463707170316</c:v>
                </c:pt>
                <c:pt idx="77">
                  <c:v>0.00143874414442962</c:v>
                </c:pt>
                <c:pt idx="78">
                  <c:v>0.000509007739383847</c:v>
                </c:pt>
                <c:pt idx="79">
                  <c:v>0.000849035795918367</c:v>
                </c:pt>
                <c:pt idx="80">
                  <c:v>0.000612920122210414</c:v>
                </c:pt>
                <c:pt idx="81">
                  <c:v>0.000179771925972396</c:v>
                </c:pt>
                <c:pt idx="82">
                  <c:v>0.000312848090758163</c:v>
                </c:pt>
                <c:pt idx="83">
                  <c:v>0.000612363806970509</c:v>
                </c:pt>
                <c:pt idx="84">
                  <c:v>0.000270179346989065</c:v>
                </c:pt>
                <c:pt idx="85">
                  <c:v>0.000516523706377858</c:v>
                </c:pt>
                <c:pt idx="86">
                  <c:v>0.000780838602534137</c:v>
                </c:pt>
                <c:pt idx="87">
                  <c:v>0.00133847905798936</c:v>
                </c:pt>
                <c:pt idx="88">
                  <c:v>0.000500845769081249</c:v>
                </c:pt>
                <c:pt idx="89">
                  <c:v>0.000934215175332527</c:v>
                </c:pt>
                <c:pt idx="90">
                  <c:v>0.000807061016231475</c:v>
                </c:pt>
                <c:pt idx="91">
                  <c:v>0.000334947491408935</c:v>
                </c:pt>
                <c:pt idx="92">
                  <c:v>0.00106468348894349</c:v>
                </c:pt>
                <c:pt idx="93">
                  <c:v>0.00139013477163509</c:v>
                </c:pt>
                <c:pt idx="94">
                  <c:v>7.43081029810298E-5</c:v>
                </c:pt>
                <c:pt idx="95">
                  <c:v>0.000421379258251106</c:v>
                </c:pt>
                <c:pt idx="96">
                  <c:v>0.00112298870809485</c:v>
                </c:pt>
                <c:pt idx="97">
                  <c:v>0.000871402800097692</c:v>
                </c:pt>
                <c:pt idx="98">
                  <c:v>0.000241676658665386</c:v>
                </c:pt>
                <c:pt idx="99">
                  <c:v>0.00084532298366294</c:v>
                </c:pt>
                <c:pt idx="100">
                  <c:v>0.000945581671811128</c:v>
                </c:pt>
                <c:pt idx="101">
                  <c:v>0.00129005438066465</c:v>
                </c:pt>
                <c:pt idx="102">
                  <c:v>0.000615618306850047</c:v>
                </c:pt>
                <c:pt idx="103">
                  <c:v>0.000685837665782493</c:v>
                </c:pt>
                <c:pt idx="104">
                  <c:v>0.00085961133786848</c:v>
                </c:pt>
                <c:pt idx="105">
                  <c:v>0.000839617863766227</c:v>
                </c:pt>
                <c:pt idx="106">
                  <c:v>0.00318584486787704</c:v>
                </c:pt>
                <c:pt idx="107">
                  <c:v>0.000752752857865452</c:v>
                </c:pt>
                <c:pt idx="108">
                  <c:v>0.000721843283582089</c:v>
                </c:pt>
                <c:pt idx="109">
                  <c:v>0.000759030257334863</c:v>
                </c:pt>
                <c:pt idx="110">
                  <c:v>0.00321063155949741</c:v>
                </c:pt>
                <c:pt idx="111">
                  <c:v>0.00107581322957198</c:v>
                </c:pt>
                <c:pt idx="112">
                  <c:v>0.000479236220472441</c:v>
                </c:pt>
                <c:pt idx="113">
                  <c:v>8.11435323383085E-5</c:v>
                </c:pt>
                <c:pt idx="114">
                  <c:v>0.000533667771021178</c:v>
                </c:pt>
                <c:pt idx="115">
                  <c:v>3.92660385144429E-5</c:v>
                </c:pt>
                <c:pt idx="116">
                  <c:v>0.000413574087642012</c:v>
                </c:pt>
                <c:pt idx="117">
                  <c:v>0.00191642203910614</c:v>
                </c:pt>
                <c:pt idx="118">
                  <c:v>0.00028193600660066</c:v>
                </c:pt>
                <c:pt idx="119">
                  <c:v>0.000535767772424018</c:v>
                </c:pt>
                <c:pt idx="120">
                  <c:v>0.00221760179256595</c:v>
                </c:pt>
                <c:pt idx="121">
                  <c:v>0.000603338162393162</c:v>
                </c:pt>
                <c:pt idx="122">
                  <c:v>0.00113510808230802</c:v>
                </c:pt>
                <c:pt idx="123">
                  <c:v>0.000731421110557769</c:v>
                </c:pt>
                <c:pt idx="124">
                  <c:v>0.000107301666666667</c:v>
                </c:pt>
                <c:pt idx="125">
                  <c:v>0.00077514284082535</c:v>
                </c:pt>
                <c:pt idx="126">
                  <c:v>0.00108468765743073</c:v>
                </c:pt>
                <c:pt idx="127">
                  <c:v>0.00111880392496965</c:v>
                </c:pt>
                <c:pt idx="128">
                  <c:v>0.00136321134555517</c:v>
                </c:pt>
                <c:pt idx="129">
                  <c:v>0.00129257851829813</c:v>
                </c:pt>
                <c:pt idx="130">
                  <c:v>0.00111247414759084</c:v>
                </c:pt>
                <c:pt idx="131">
                  <c:v>0.000781430686960098</c:v>
                </c:pt>
                <c:pt idx="132">
                  <c:v>0.000724633058113687</c:v>
                </c:pt>
                <c:pt idx="133">
                  <c:v>0.000696718538812785</c:v>
                </c:pt>
                <c:pt idx="134">
                  <c:v>0.00137538147070237</c:v>
                </c:pt>
                <c:pt idx="135">
                  <c:v>0.00100591302876481</c:v>
                </c:pt>
                <c:pt idx="136">
                  <c:v>0.00107938774714564</c:v>
                </c:pt>
                <c:pt idx="137">
                  <c:v>0.000619233907073923</c:v>
                </c:pt>
                <c:pt idx="138">
                  <c:v>0.000890227789217179</c:v>
                </c:pt>
                <c:pt idx="139">
                  <c:v>0.000437284873092142</c:v>
                </c:pt>
                <c:pt idx="140">
                  <c:v>0.00330560114863968</c:v>
                </c:pt>
                <c:pt idx="141">
                  <c:v>0.011174613352459</c:v>
                </c:pt>
                <c:pt idx="142">
                  <c:v>0.00563772630143541</c:v>
                </c:pt>
              </c:numCache>
            </c:numRef>
          </c:yVal>
          <c:smooth val="1"/>
        </c:ser>
        <c:ser>
          <c:idx val="4"/>
          <c:order val="4"/>
          <c:tx>
            <c:v>SAS</c:v>
          </c:tx>
          <c:yVal>
            <c:numRef>
              <c:f>'Diversity&amp;Neutrality'!$AP$337:$AP$479</c:f>
              <c:numCache>
                <c:formatCode>General</c:formatCode>
                <c:ptCount val="143"/>
                <c:pt idx="0">
                  <c:v>0.000591840036014406</c:v>
                </c:pt>
                <c:pt idx="1">
                  <c:v>0.00142939808066759</c:v>
                </c:pt>
                <c:pt idx="2">
                  <c:v>0.000251914253101737</c:v>
                </c:pt>
                <c:pt idx="3">
                  <c:v>3.95700788436268E-5</c:v>
                </c:pt>
                <c:pt idx="4">
                  <c:v>0.000292715907424381</c:v>
                </c:pt>
                <c:pt idx="5">
                  <c:v>0.000485139893238434</c:v>
                </c:pt>
                <c:pt idx="6">
                  <c:v>8.32705E-5</c:v>
                </c:pt>
                <c:pt idx="7">
                  <c:v>0.00063223576736672</c:v>
                </c:pt>
                <c:pt idx="8">
                  <c:v>0.00130102477939198</c:v>
                </c:pt>
                <c:pt idx="9">
                  <c:v>0.000997041739323843</c:v>
                </c:pt>
                <c:pt idx="10">
                  <c:v>4.82898876697546E-5</c:v>
                </c:pt>
                <c:pt idx="11">
                  <c:v>0.000230710797935689</c:v>
                </c:pt>
                <c:pt idx="12">
                  <c:v>0.000707748543798493</c:v>
                </c:pt>
                <c:pt idx="13">
                  <c:v>0.000220946451612903</c:v>
                </c:pt>
                <c:pt idx="14">
                  <c:v>0.00163543631599633</c:v>
                </c:pt>
                <c:pt idx="15">
                  <c:v>0.000960603205128205</c:v>
                </c:pt>
                <c:pt idx="16">
                  <c:v>0.000728152257336343</c:v>
                </c:pt>
                <c:pt idx="17">
                  <c:v>0.000428275118966689</c:v>
                </c:pt>
                <c:pt idx="18">
                  <c:v>0.00433777696793003</c:v>
                </c:pt>
                <c:pt idx="19">
                  <c:v>0.00142963331428571</c:v>
                </c:pt>
                <c:pt idx="20">
                  <c:v>0.000932161944322403</c:v>
                </c:pt>
                <c:pt idx="21">
                  <c:v>0.00130698216258879</c:v>
                </c:pt>
                <c:pt idx="22">
                  <c:v>0.00102590823431887</c:v>
                </c:pt>
                <c:pt idx="23">
                  <c:v>0.00072144905982906</c:v>
                </c:pt>
                <c:pt idx="24">
                  <c:v>0.0030793165037087</c:v>
                </c:pt>
                <c:pt idx="25">
                  <c:v>0.000231798190423162</c:v>
                </c:pt>
                <c:pt idx="26">
                  <c:v>0.000894324261275272</c:v>
                </c:pt>
                <c:pt idx="27">
                  <c:v>0.00101762407386299</c:v>
                </c:pt>
                <c:pt idx="28">
                  <c:v>0.00643535981791848</c:v>
                </c:pt>
                <c:pt idx="29">
                  <c:v>0.000429567722075637</c:v>
                </c:pt>
                <c:pt idx="30">
                  <c:v>0.00130497757785467</c:v>
                </c:pt>
                <c:pt idx="31">
                  <c:v>0.00166602177145628</c:v>
                </c:pt>
                <c:pt idx="32">
                  <c:v>0.00153824000408413</c:v>
                </c:pt>
                <c:pt idx="33">
                  <c:v>0.00129743374282434</c:v>
                </c:pt>
                <c:pt idx="34">
                  <c:v>0.000390308054493308</c:v>
                </c:pt>
                <c:pt idx="35">
                  <c:v>0.000936674548978679</c:v>
                </c:pt>
                <c:pt idx="36">
                  <c:v>0.000714516301450992</c:v>
                </c:pt>
                <c:pt idx="37">
                  <c:v>0.00410879944206009</c:v>
                </c:pt>
                <c:pt idx="38">
                  <c:v>0.000579579909706546</c:v>
                </c:pt>
                <c:pt idx="39">
                  <c:v>4.23582825203252E-5</c:v>
                </c:pt>
                <c:pt idx="40">
                  <c:v>0.00140816549331406</c:v>
                </c:pt>
                <c:pt idx="41">
                  <c:v>0.00677682007281553</c:v>
                </c:pt>
                <c:pt idx="42">
                  <c:v>0.00050779584308481</c:v>
                </c:pt>
                <c:pt idx="43">
                  <c:v>0.00144581496842105</c:v>
                </c:pt>
                <c:pt idx="44">
                  <c:v>0.00114426366386555</c:v>
                </c:pt>
                <c:pt idx="45">
                  <c:v>0.000328551627651792</c:v>
                </c:pt>
                <c:pt idx="46">
                  <c:v>0.0075228137667304</c:v>
                </c:pt>
                <c:pt idx="47">
                  <c:v>0.000154021895424837</c:v>
                </c:pt>
                <c:pt idx="48">
                  <c:v>0.000283588773584906</c:v>
                </c:pt>
                <c:pt idx="49">
                  <c:v>0.00187604356143079</c:v>
                </c:pt>
                <c:pt idx="50">
                  <c:v>0.000904087947683498</c:v>
                </c:pt>
                <c:pt idx="51">
                  <c:v>0.00234834473239437</c:v>
                </c:pt>
                <c:pt idx="52">
                  <c:v>0.00117557631392255</c:v>
                </c:pt>
                <c:pt idx="53">
                  <c:v>0.00197671959643047</c:v>
                </c:pt>
                <c:pt idx="54">
                  <c:v>0.00263149698608029</c:v>
                </c:pt>
                <c:pt idx="55">
                  <c:v>0.00045860908723556</c:v>
                </c:pt>
                <c:pt idx="56">
                  <c:v>2.61778827899298E-5</c:v>
                </c:pt>
                <c:pt idx="57">
                  <c:v>0.000118935422505308</c:v>
                </c:pt>
                <c:pt idx="58">
                  <c:v>0.00136299170274771</c:v>
                </c:pt>
                <c:pt idx="59">
                  <c:v>0.000785899539724421</c:v>
                </c:pt>
                <c:pt idx="60">
                  <c:v>0.00150187478681069</c:v>
                </c:pt>
                <c:pt idx="61">
                  <c:v>0.0015182352</c:v>
                </c:pt>
                <c:pt idx="62">
                  <c:v>0.000674959346000884</c:v>
                </c:pt>
                <c:pt idx="63">
                  <c:v>0.00209249837284984</c:v>
                </c:pt>
                <c:pt idx="64">
                  <c:v>0.00412696461976413</c:v>
                </c:pt>
                <c:pt idx="65">
                  <c:v>0.000950691227746274</c:v>
                </c:pt>
                <c:pt idx="66">
                  <c:v>0.00217459649344097</c:v>
                </c:pt>
                <c:pt idx="67">
                  <c:v>0.000249985627782725</c:v>
                </c:pt>
                <c:pt idx="68">
                  <c:v>9.4464161480898E-5</c:v>
                </c:pt>
                <c:pt idx="69">
                  <c:v>8.56890193719167E-5</c:v>
                </c:pt>
                <c:pt idx="70">
                  <c:v>0.000834962700008693</c:v>
                </c:pt>
                <c:pt idx="71">
                  <c:v>0.00103760628324795</c:v>
                </c:pt>
                <c:pt idx="72">
                  <c:v>0.000663514456986692</c:v>
                </c:pt>
                <c:pt idx="73">
                  <c:v>0.00076183847565842</c:v>
                </c:pt>
                <c:pt idx="74">
                  <c:v>0.000155319866666667</c:v>
                </c:pt>
                <c:pt idx="75">
                  <c:v>0.00101379578665456</c:v>
                </c:pt>
                <c:pt idx="76">
                  <c:v>0.000773431764165134</c:v>
                </c:pt>
                <c:pt idx="77">
                  <c:v>0.00163187655770514</c:v>
                </c:pt>
                <c:pt idx="78">
                  <c:v>0.000603103759367194</c:v>
                </c:pt>
                <c:pt idx="79">
                  <c:v>0.000894254355685131</c:v>
                </c:pt>
                <c:pt idx="80">
                  <c:v>0.000648321780021254</c:v>
                </c:pt>
                <c:pt idx="81">
                  <c:v>0.000226032120451694</c:v>
                </c:pt>
                <c:pt idx="82">
                  <c:v>0.000417208245711123</c:v>
                </c:pt>
                <c:pt idx="83">
                  <c:v>0.000822019436997319</c:v>
                </c:pt>
                <c:pt idx="84">
                  <c:v>0.000325729986138919</c:v>
                </c:pt>
                <c:pt idx="85">
                  <c:v>0.000607309626955475</c:v>
                </c:pt>
                <c:pt idx="86">
                  <c:v>0.000839762295485299</c:v>
                </c:pt>
                <c:pt idx="87">
                  <c:v>0.00176592600658394</c:v>
                </c:pt>
                <c:pt idx="88">
                  <c:v>0.000477159284696125</c:v>
                </c:pt>
                <c:pt idx="89">
                  <c:v>0.000930734340991535</c:v>
                </c:pt>
                <c:pt idx="90">
                  <c:v>0.000835009858856739</c:v>
                </c:pt>
                <c:pt idx="91">
                  <c:v>0.000220992989690722</c:v>
                </c:pt>
                <c:pt idx="92">
                  <c:v>0.00156989651105651</c:v>
                </c:pt>
                <c:pt idx="93">
                  <c:v>0.00136317108105961</c:v>
                </c:pt>
                <c:pt idx="94">
                  <c:v>0.000191811382113821</c:v>
                </c:pt>
                <c:pt idx="95">
                  <c:v>0.000518548179652943</c:v>
                </c:pt>
                <c:pt idx="96">
                  <c:v>0.00154318650858545</c:v>
                </c:pt>
                <c:pt idx="97">
                  <c:v>0.00135778941262669</c:v>
                </c:pt>
                <c:pt idx="98">
                  <c:v>0.000253448727796447</c:v>
                </c:pt>
                <c:pt idx="99">
                  <c:v>0.00121833826311264</c:v>
                </c:pt>
                <c:pt idx="100">
                  <c:v>0.00119368837073496</c:v>
                </c:pt>
                <c:pt idx="101">
                  <c:v>0.00129437764350453</c:v>
                </c:pt>
                <c:pt idx="102">
                  <c:v>0.000703273267458939</c:v>
                </c:pt>
                <c:pt idx="103">
                  <c:v>0.00126656371352785</c:v>
                </c:pt>
                <c:pt idx="104">
                  <c:v>0.000775495691609977</c:v>
                </c:pt>
                <c:pt idx="105">
                  <c:v>0.000795547741967821</c:v>
                </c:pt>
                <c:pt idx="106">
                  <c:v>0.00288438306669063</c:v>
                </c:pt>
                <c:pt idx="107">
                  <c:v>0.000715761355589276</c:v>
                </c:pt>
                <c:pt idx="108">
                  <c:v>0.00100367661691542</c:v>
                </c:pt>
                <c:pt idx="109">
                  <c:v>0.000859986428454351</c:v>
                </c:pt>
                <c:pt idx="110">
                  <c:v>0.00398254693274205</c:v>
                </c:pt>
                <c:pt idx="111">
                  <c:v>0.0011023974430239</c:v>
                </c:pt>
                <c:pt idx="112">
                  <c:v>0.000781652266439668</c:v>
                </c:pt>
                <c:pt idx="113">
                  <c:v>9.98767114427861E-5</c:v>
                </c:pt>
                <c:pt idx="114">
                  <c:v>0.000484724806563221</c:v>
                </c:pt>
                <c:pt idx="115">
                  <c:v>4.83241169188446E-5</c:v>
                </c:pt>
                <c:pt idx="116">
                  <c:v>0.000480860053713579</c:v>
                </c:pt>
                <c:pt idx="117">
                  <c:v>0.00205092960893855</c:v>
                </c:pt>
                <c:pt idx="118">
                  <c:v>0.000306418250825082</c:v>
                </c:pt>
                <c:pt idx="119">
                  <c:v>0.000602251434395849</c:v>
                </c:pt>
                <c:pt idx="120">
                  <c:v>0.00290102610311751</c:v>
                </c:pt>
                <c:pt idx="121">
                  <c:v>0.000594912019230769</c:v>
                </c:pt>
                <c:pt idx="122">
                  <c:v>0.0014183275392448</c:v>
                </c:pt>
                <c:pt idx="123">
                  <c:v>0.00135581689741036</c:v>
                </c:pt>
                <c:pt idx="124">
                  <c:v>0.000132129298245614</c:v>
                </c:pt>
                <c:pt idx="125">
                  <c:v>0.00105488557479735</c:v>
                </c:pt>
                <c:pt idx="126">
                  <c:v>0.0012066622418136</c:v>
                </c:pt>
                <c:pt idx="127">
                  <c:v>0.00110694055554179</c:v>
                </c:pt>
                <c:pt idx="128">
                  <c:v>0.00130448901764095</c:v>
                </c:pt>
                <c:pt idx="129">
                  <c:v>0.00129026075572746</c:v>
                </c:pt>
                <c:pt idx="130">
                  <c:v>0.00116604706259004</c:v>
                </c:pt>
                <c:pt idx="131">
                  <c:v>0.000882249280131633</c:v>
                </c:pt>
                <c:pt idx="132">
                  <c:v>0.000846468879009209</c:v>
                </c:pt>
                <c:pt idx="133">
                  <c:v>0.000801344566210045</c:v>
                </c:pt>
                <c:pt idx="134">
                  <c:v>0.00130913841676368</c:v>
                </c:pt>
                <c:pt idx="135">
                  <c:v>0.000792436294416243</c:v>
                </c:pt>
                <c:pt idx="136">
                  <c:v>0.00146071523252576</c:v>
                </c:pt>
                <c:pt idx="137">
                  <c:v>0.00071571933140981</c:v>
                </c:pt>
                <c:pt idx="138">
                  <c:v>0.000800619747182455</c:v>
                </c:pt>
                <c:pt idx="139">
                  <c:v>0.000406603699830413</c:v>
                </c:pt>
                <c:pt idx="140">
                  <c:v>0.00313149426011944</c:v>
                </c:pt>
                <c:pt idx="141">
                  <c:v>0.00976384139344262</c:v>
                </c:pt>
                <c:pt idx="142">
                  <c:v>0.00849622007655502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380136"/>
        <c:axId val="-2117388472"/>
      </c:scatterChart>
      <c:valAx>
        <c:axId val="-2117380136"/>
        <c:scaling>
          <c:orientation val="minMax"/>
          <c:max val="145.0"/>
        </c:scaling>
        <c:delete val="0"/>
        <c:axPos val="b"/>
        <c:majorTickMark val="out"/>
        <c:minorTickMark val="none"/>
        <c:tickLblPos val="nextTo"/>
        <c:crossAx val="-2117388472"/>
        <c:crosses val="autoZero"/>
        <c:crossBetween val="midCat"/>
        <c:majorUnit val="5.0"/>
      </c:valAx>
      <c:valAx>
        <c:axId val="-2117388472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7380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Theta Watterson per cluster</a:t>
            </a:r>
            <a:r>
              <a:rPr lang="en-US" baseline="0"/>
              <a:t> per population</a:t>
            </a:r>
            <a:r>
              <a:rPr lang="en-US"/>
              <a:t> 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AFR</c:v>
          </c:tx>
          <c:yVal>
            <c:numRef>
              <c:f>'Diversity&amp;Neutrality'!$K$337:$K$479</c:f>
              <c:numCache>
                <c:formatCode>General</c:formatCode>
                <c:ptCount val="143"/>
                <c:pt idx="0">
                  <c:v>0.00314694153661465</c:v>
                </c:pt>
                <c:pt idx="1">
                  <c:v>0.00334207528975429</c:v>
                </c:pt>
                <c:pt idx="2">
                  <c:v>0.00292712421836228</c:v>
                </c:pt>
                <c:pt idx="3">
                  <c:v>0.00206680867279895</c:v>
                </c:pt>
                <c:pt idx="4">
                  <c:v>0.00246282071494042</c:v>
                </c:pt>
                <c:pt idx="5">
                  <c:v>0.00239051370106762</c:v>
                </c:pt>
                <c:pt idx="6">
                  <c:v>0.0012482869047619</c:v>
                </c:pt>
                <c:pt idx="7">
                  <c:v>0.00334557003231018</c:v>
                </c:pt>
                <c:pt idx="8">
                  <c:v>0.00699959448479957</c:v>
                </c:pt>
                <c:pt idx="9">
                  <c:v>0.00303188097197509</c:v>
                </c:pt>
                <c:pt idx="10">
                  <c:v>0.000361404623617878</c:v>
                </c:pt>
                <c:pt idx="11">
                  <c:v>0.00228945811830091</c:v>
                </c:pt>
                <c:pt idx="12">
                  <c:v>0.00201920443045092</c:v>
                </c:pt>
                <c:pt idx="13">
                  <c:v>0.00253684086021505</c:v>
                </c:pt>
                <c:pt idx="14">
                  <c:v>0.00647388453644264</c:v>
                </c:pt>
                <c:pt idx="15">
                  <c:v>0.00504115811965812</c:v>
                </c:pt>
                <c:pt idx="16">
                  <c:v>0.0044873517682468</c:v>
                </c:pt>
                <c:pt idx="17">
                  <c:v>0.00356410944935418</c:v>
                </c:pt>
                <c:pt idx="18">
                  <c:v>0.00534980174927114</c:v>
                </c:pt>
                <c:pt idx="19">
                  <c:v>0.00187282171428571</c:v>
                </c:pt>
                <c:pt idx="20">
                  <c:v>0.00443954575228661</c:v>
                </c:pt>
                <c:pt idx="21">
                  <c:v>0.00475868587213891</c:v>
                </c:pt>
                <c:pt idx="22">
                  <c:v>0.00474450511190937</c:v>
                </c:pt>
                <c:pt idx="23">
                  <c:v>0.0052278792022792</c:v>
                </c:pt>
                <c:pt idx="24">
                  <c:v>0.00749037238705327</c:v>
                </c:pt>
                <c:pt idx="25">
                  <c:v>0.00266373023385301</c:v>
                </c:pt>
                <c:pt idx="26">
                  <c:v>0.00366914788632829</c:v>
                </c:pt>
                <c:pt idx="27">
                  <c:v>0.00343623959876895</c:v>
                </c:pt>
                <c:pt idx="28">
                  <c:v>0.00515285640388992</c:v>
                </c:pt>
                <c:pt idx="29">
                  <c:v>0.00374650835532102</c:v>
                </c:pt>
                <c:pt idx="30">
                  <c:v>0.00578704083044983</c:v>
                </c:pt>
                <c:pt idx="31">
                  <c:v>0.00476657119767254</c:v>
                </c:pt>
                <c:pt idx="32">
                  <c:v>0.00343945599346539</c:v>
                </c:pt>
                <c:pt idx="33">
                  <c:v>0.00305479150401837</c:v>
                </c:pt>
                <c:pt idx="34">
                  <c:v>0.00372786878585086</c:v>
                </c:pt>
                <c:pt idx="35">
                  <c:v>0.00299006306843596</c:v>
                </c:pt>
                <c:pt idx="36">
                  <c:v>0.0029303682262363</c:v>
                </c:pt>
                <c:pt idx="37">
                  <c:v>0.00832548369098712</c:v>
                </c:pt>
                <c:pt idx="38">
                  <c:v>0.00377233408577878</c:v>
                </c:pt>
                <c:pt idx="39">
                  <c:v>0.000323491144018583</c:v>
                </c:pt>
                <c:pt idx="40">
                  <c:v>0.00389374752439465</c:v>
                </c:pt>
                <c:pt idx="41">
                  <c:v>0.0132345531553398</c:v>
                </c:pt>
                <c:pt idx="42">
                  <c:v>0.00135846662208849</c:v>
                </c:pt>
                <c:pt idx="43">
                  <c:v>0.00728480189473684</c:v>
                </c:pt>
                <c:pt idx="44">
                  <c:v>0.00616805546218487</c:v>
                </c:pt>
                <c:pt idx="45">
                  <c:v>0.00198954279444038</c:v>
                </c:pt>
                <c:pt idx="46">
                  <c:v>0.0209261089866157</c:v>
                </c:pt>
                <c:pt idx="47">
                  <c:v>0.000892361928104575</c:v>
                </c:pt>
                <c:pt idx="48">
                  <c:v>0.00370953160377358</c:v>
                </c:pt>
                <c:pt idx="49">
                  <c:v>0.00285378164852255</c:v>
                </c:pt>
                <c:pt idx="50">
                  <c:v>0.00325799351900052</c:v>
                </c:pt>
                <c:pt idx="51">
                  <c:v>0.00516896225352113</c:v>
                </c:pt>
                <c:pt idx="52">
                  <c:v>0.00325453686077446</c:v>
                </c:pt>
                <c:pt idx="53">
                  <c:v>0.00602281296616942</c:v>
                </c:pt>
                <c:pt idx="54">
                  <c:v>0.00758937803106718</c:v>
                </c:pt>
                <c:pt idx="55">
                  <c:v>0.00241453504872831</c:v>
                </c:pt>
                <c:pt idx="56">
                  <c:v>0.000865506355757325</c:v>
                </c:pt>
                <c:pt idx="57">
                  <c:v>0.00322805384288747</c:v>
                </c:pt>
                <c:pt idx="58">
                  <c:v>0.00371056119900083</c:v>
                </c:pt>
                <c:pt idx="59">
                  <c:v>0.00434210589270009</c:v>
                </c:pt>
                <c:pt idx="60">
                  <c:v>0.00413584820920978</c:v>
                </c:pt>
                <c:pt idx="61">
                  <c:v>0.0039845312</c:v>
                </c:pt>
                <c:pt idx="62">
                  <c:v>0.00353304330534688</c:v>
                </c:pt>
                <c:pt idx="63">
                  <c:v>0.00511869223616922</c:v>
                </c:pt>
                <c:pt idx="64">
                  <c:v>0.00421087393249288</c:v>
                </c:pt>
                <c:pt idx="65">
                  <c:v>0.00305940528374874</c:v>
                </c:pt>
                <c:pt idx="66">
                  <c:v>0.00346082041708712</c:v>
                </c:pt>
                <c:pt idx="67">
                  <c:v>0.00291785654496883</c:v>
                </c:pt>
                <c:pt idx="68">
                  <c:v>6.19519653406853E-5</c:v>
                </c:pt>
                <c:pt idx="69">
                  <c:v>0.000835853170496932</c:v>
                </c:pt>
                <c:pt idx="70">
                  <c:v>0.00663878734316595</c:v>
                </c:pt>
                <c:pt idx="71">
                  <c:v>0.00319190885676188</c:v>
                </c:pt>
                <c:pt idx="72">
                  <c:v>0.00299019278754753</c:v>
                </c:pt>
                <c:pt idx="73">
                  <c:v>0.00997938987230646</c:v>
                </c:pt>
                <c:pt idx="74">
                  <c:v>0.00174760152380952</c:v>
                </c:pt>
                <c:pt idx="75">
                  <c:v>0.00547365262823422</c:v>
                </c:pt>
                <c:pt idx="76">
                  <c:v>0.00295749938993816</c:v>
                </c:pt>
                <c:pt idx="77">
                  <c:v>0.00362869237825217</c:v>
                </c:pt>
                <c:pt idx="78">
                  <c:v>0.00294662210657785</c:v>
                </c:pt>
                <c:pt idx="79">
                  <c:v>0.00282775177842566</c:v>
                </c:pt>
                <c:pt idx="80">
                  <c:v>0.00529294840595111</c:v>
                </c:pt>
                <c:pt idx="81">
                  <c:v>0.00365910915934755</c:v>
                </c:pt>
                <c:pt idx="82">
                  <c:v>0.00384433646928611</c:v>
                </c:pt>
                <c:pt idx="83">
                  <c:v>0.00136171313672922</c:v>
                </c:pt>
                <c:pt idx="84">
                  <c:v>0.00345187432619744</c:v>
                </c:pt>
                <c:pt idx="85">
                  <c:v>0.00299678941034898</c:v>
                </c:pt>
                <c:pt idx="86">
                  <c:v>0.00264433103702792</c:v>
                </c:pt>
                <c:pt idx="87">
                  <c:v>0.00252249404912636</c:v>
                </c:pt>
                <c:pt idx="88">
                  <c:v>0.00473872126474018</c:v>
                </c:pt>
                <c:pt idx="89">
                  <c:v>0.00362988754534462</c:v>
                </c:pt>
                <c:pt idx="90">
                  <c:v>0.00392707702893437</c:v>
                </c:pt>
                <c:pt idx="91">
                  <c:v>0.0026744824742268</c:v>
                </c:pt>
                <c:pt idx="92">
                  <c:v>0.00729376142506142</c:v>
                </c:pt>
                <c:pt idx="93">
                  <c:v>0.00375323426267922</c:v>
                </c:pt>
                <c:pt idx="94">
                  <c:v>0.00213122086720867</c:v>
                </c:pt>
                <c:pt idx="95">
                  <c:v>0.00222984212317115</c:v>
                </c:pt>
                <c:pt idx="96">
                  <c:v>0.0031079582992641</c:v>
                </c:pt>
                <c:pt idx="97">
                  <c:v>0.00238486091097814</c:v>
                </c:pt>
                <c:pt idx="98">
                  <c:v>0.00257992270763322</c:v>
                </c:pt>
                <c:pt idx="99">
                  <c:v>0.00326830008598452</c:v>
                </c:pt>
                <c:pt idx="100">
                  <c:v>0.00347985859681321</c:v>
                </c:pt>
                <c:pt idx="101">
                  <c:v>0.00421061127895267</c:v>
                </c:pt>
                <c:pt idx="102">
                  <c:v>0.00412168053144612</c:v>
                </c:pt>
                <c:pt idx="103">
                  <c:v>0.00371307384615385</c:v>
                </c:pt>
                <c:pt idx="104">
                  <c:v>0.00356653378684807</c:v>
                </c:pt>
                <c:pt idx="105">
                  <c:v>0.00361328524885971</c:v>
                </c:pt>
                <c:pt idx="106">
                  <c:v>0.00398181736473126</c:v>
                </c:pt>
                <c:pt idx="107">
                  <c:v>0.0040971842185129</c:v>
                </c:pt>
                <c:pt idx="108">
                  <c:v>0.00301591666666667</c:v>
                </c:pt>
                <c:pt idx="109">
                  <c:v>0.00397872440583511</c:v>
                </c:pt>
                <c:pt idx="110">
                  <c:v>0.00530383518107908</c:v>
                </c:pt>
                <c:pt idx="111">
                  <c:v>0.00327857448582546</c:v>
                </c:pt>
                <c:pt idx="112">
                  <c:v>0.00736382847414343</c:v>
                </c:pt>
                <c:pt idx="113">
                  <c:v>0.00260836069651741</c:v>
                </c:pt>
                <c:pt idx="114">
                  <c:v>0.00280336052631579</c:v>
                </c:pt>
                <c:pt idx="115">
                  <c:v>0.0014423121045392</c:v>
                </c:pt>
                <c:pt idx="116">
                  <c:v>0.00319090245768606</c:v>
                </c:pt>
                <c:pt idx="117">
                  <c:v>0.00278249413407821</c:v>
                </c:pt>
                <c:pt idx="118">
                  <c:v>0.0064886198019802</c:v>
                </c:pt>
                <c:pt idx="119">
                  <c:v>0.0040807597664937</c:v>
                </c:pt>
                <c:pt idx="120">
                  <c:v>0.0094295048561151</c:v>
                </c:pt>
                <c:pt idx="121">
                  <c:v>0.002660675</c:v>
                </c:pt>
                <c:pt idx="122">
                  <c:v>0.00339214134492999</c:v>
                </c:pt>
                <c:pt idx="123">
                  <c:v>0.00789831254980079</c:v>
                </c:pt>
                <c:pt idx="124">
                  <c:v>0.00459895175438596</c:v>
                </c:pt>
                <c:pt idx="125">
                  <c:v>0.00415329038319823</c:v>
                </c:pt>
                <c:pt idx="126">
                  <c:v>0.00690035982367758</c:v>
                </c:pt>
                <c:pt idx="127">
                  <c:v>0.00409218970686622</c:v>
                </c:pt>
                <c:pt idx="128">
                  <c:v>0.00435242909028018</c:v>
                </c:pt>
                <c:pt idx="129">
                  <c:v>0.00373595894079143</c:v>
                </c:pt>
                <c:pt idx="130">
                  <c:v>0.00442705138466464</c:v>
                </c:pt>
                <c:pt idx="131">
                  <c:v>0.00230042232277526</c:v>
                </c:pt>
                <c:pt idx="132">
                  <c:v>0.00278872657986662</c:v>
                </c:pt>
                <c:pt idx="133">
                  <c:v>0.00335164657534246</c:v>
                </c:pt>
                <c:pt idx="134">
                  <c:v>0.00300082925882809</c:v>
                </c:pt>
                <c:pt idx="135">
                  <c:v>0.00321576438240271</c:v>
                </c:pt>
                <c:pt idx="136">
                  <c:v>0.00388723391812865</c:v>
                </c:pt>
                <c:pt idx="137">
                  <c:v>0.00395128643916028</c:v>
                </c:pt>
                <c:pt idx="138">
                  <c:v>0.00327375875723424</c:v>
                </c:pt>
                <c:pt idx="139">
                  <c:v>0.000740927642736009</c:v>
                </c:pt>
                <c:pt idx="140">
                  <c:v>0.0201783696084937</c:v>
                </c:pt>
                <c:pt idx="141">
                  <c:v>0.0354533934426229</c:v>
                </c:pt>
                <c:pt idx="142">
                  <c:v>0.0189393186602871</c:v>
                </c:pt>
              </c:numCache>
            </c:numRef>
          </c:yVal>
          <c:smooth val="1"/>
        </c:ser>
        <c:ser>
          <c:idx val="1"/>
          <c:order val="1"/>
          <c:tx>
            <c:v>AMR</c:v>
          </c:tx>
          <c:yVal>
            <c:numRef>
              <c:f>'Diversity&amp;Neutrality'!$S$337:$S$479</c:f>
              <c:numCache>
                <c:formatCode>General</c:formatCode>
                <c:ptCount val="143"/>
                <c:pt idx="0">
                  <c:v>0.00324378991596639</c:v>
                </c:pt>
                <c:pt idx="1">
                  <c:v>0.00290099281409365</c:v>
                </c:pt>
                <c:pt idx="2">
                  <c:v>0.00247022843672456</c:v>
                </c:pt>
                <c:pt idx="3">
                  <c:v>0.00149502838370565</c:v>
                </c:pt>
                <c:pt idx="4">
                  <c:v>0.00247669752520623</c:v>
                </c:pt>
                <c:pt idx="5">
                  <c:v>0.00215093225088968</c:v>
                </c:pt>
                <c:pt idx="6">
                  <c:v>0.00101581833333333</c:v>
                </c:pt>
                <c:pt idx="7">
                  <c:v>0.00319350995153473</c:v>
                </c:pt>
                <c:pt idx="8">
                  <c:v>0.00658086283292978</c:v>
                </c:pt>
                <c:pt idx="9">
                  <c:v>0.00300497888122776</c:v>
                </c:pt>
                <c:pt idx="10">
                  <c:v>0.000363852497069894</c:v>
                </c:pt>
                <c:pt idx="11">
                  <c:v>0.00169372806669313</c:v>
                </c:pt>
                <c:pt idx="12">
                  <c:v>0.00175913482514337</c:v>
                </c:pt>
                <c:pt idx="13">
                  <c:v>0.00305837849462365</c:v>
                </c:pt>
                <c:pt idx="14">
                  <c:v>0.00618597637451417</c:v>
                </c:pt>
                <c:pt idx="15">
                  <c:v>0.00425428205128205</c:v>
                </c:pt>
                <c:pt idx="16">
                  <c:v>0.00460137471783296</c:v>
                </c:pt>
                <c:pt idx="17">
                  <c:v>0.00299704418762746</c:v>
                </c:pt>
                <c:pt idx="18">
                  <c:v>0.00621929737609329</c:v>
                </c:pt>
                <c:pt idx="19">
                  <c:v>0.00195120971428571</c:v>
                </c:pt>
                <c:pt idx="20">
                  <c:v>0.00416952977593162</c:v>
                </c:pt>
                <c:pt idx="21">
                  <c:v>0.00448985556432518</c:v>
                </c:pt>
                <c:pt idx="22">
                  <c:v>0.00436201630284609</c:v>
                </c:pt>
                <c:pt idx="23">
                  <c:v>0.00499710560303894</c:v>
                </c:pt>
                <c:pt idx="24">
                  <c:v>0.0070724133513149</c:v>
                </c:pt>
                <c:pt idx="25">
                  <c:v>0.00237552199331849</c:v>
                </c:pt>
                <c:pt idx="26">
                  <c:v>0.00315674946981479</c:v>
                </c:pt>
                <c:pt idx="27">
                  <c:v>0.00290167673543828</c:v>
                </c:pt>
                <c:pt idx="28">
                  <c:v>0.00459061245603145</c:v>
                </c:pt>
                <c:pt idx="29">
                  <c:v>0.00359601583113456</c:v>
                </c:pt>
                <c:pt idx="30">
                  <c:v>0.00496028650519031</c:v>
                </c:pt>
                <c:pt idx="31">
                  <c:v>0.00411449975755617</c:v>
                </c:pt>
                <c:pt idx="32">
                  <c:v>0.00320916581580559</c:v>
                </c:pt>
                <c:pt idx="33">
                  <c:v>0.00297164787600459</c:v>
                </c:pt>
                <c:pt idx="34">
                  <c:v>0.0031610793499044</c:v>
                </c:pt>
                <c:pt idx="35">
                  <c:v>0.00279905785000745</c:v>
                </c:pt>
                <c:pt idx="36">
                  <c:v>0.0021898886585727</c:v>
                </c:pt>
                <c:pt idx="37">
                  <c:v>0.00878922703862661</c:v>
                </c:pt>
                <c:pt idx="38">
                  <c:v>0.00321026128668171</c:v>
                </c:pt>
                <c:pt idx="39">
                  <c:v>0.000299382041231126</c:v>
                </c:pt>
                <c:pt idx="40">
                  <c:v>0.00349501488977232</c:v>
                </c:pt>
                <c:pt idx="41">
                  <c:v>0.0118401269417476</c:v>
                </c:pt>
                <c:pt idx="42">
                  <c:v>0.00109359255544411</c:v>
                </c:pt>
                <c:pt idx="43">
                  <c:v>0.00694615347368421</c:v>
                </c:pt>
                <c:pt idx="44">
                  <c:v>0.00501940235294118</c:v>
                </c:pt>
                <c:pt idx="45">
                  <c:v>0.00161252816386247</c:v>
                </c:pt>
                <c:pt idx="46">
                  <c:v>0.0175388919694073</c:v>
                </c:pt>
                <c:pt idx="47">
                  <c:v>0.0008907776416122</c:v>
                </c:pt>
                <c:pt idx="48">
                  <c:v>0.00201247028301887</c:v>
                </c:pt>
                <c:pt idx="49">
                  <c:v>0.00265408242612753</c:v>
                </c:pt>
                <c:pt idx="50">
                  <c:v>0.00294275353982301</c:v>
                </c:pt>
                <c:pt idx="51">
                  <c:v>0.00440664901408451</c:v>
                </c:pt>
                <c:pt idx="52">
                  <c:v>0.00235426039018622</c:v>
                </c:pt>
                <c:pt idx="53">
                  <c:v>0.00582460611347895</c:v>
                </c:pt>
                <c:pt idx="54">
                  <c:v>0.00746051765180553</c:v>
                </c:pt>
                <c:pt idx="55">
                  <c:v>0.00207897041835037</c:v>
                </c:pt>
                <c:pt idx="56">
                  <c:v>0.000939097523730912</c:v>
                </c:pt>
                <c:pt idx="57">
                  <c:v>0.00259669932059448</c:v>
                </c:pt>
                <c:pt idx="58">
                  <c:v>0.00331557722731057</c:v>
                </c:pt>
                <c:pt idx="59">
                  <c:v>0.00433606458516564</c:v>
                </c:pt>
                <c:pt idx="60">
                  <c:v>0.00329512279704377</c:v>
                </c:pt>
                <c:pt idx="61">
                  <c:v>0.0034131496</c:v>
                </c:pt>
                <c:pt idx="62">
                  <c:v>0.00257657887759611</c:v>
                </c:pt>
                <c:pt idx="63">
                  <c:v>0.00462841562064156</c:v>
                </c:pt>
                <c:pt idx="64">
                  <c:v>0.00370139609597397</c:v>
                </c:pt>
                <c:pt idx="65">
                  <c:v>0.00278191598751593</c:v>
                </c:pt>
                <c:pt idx="66">
                  <c:v>0.00294188649512277</c:v>
                </c:pt>
                <c:pt idx="67">
                  <c:v>0.0022794856634016</c:v>
                </c:pt>
                <c:pt idx="68">
                  <c:v>4.48146593146908E-5</c:v>
                </c:pt>
                <c:pt idx="69">
                  <c:v>0.000479140392251233</c:v>
                </c:pt>
                <c:pt idx="70">
                  <c:v>0.00689831590797137</c:v>
                </c:pt>
                <c:pt idx="71">
                  <c:v>0.00292435000350902</c:v>
                </c:pt>
                <c:pt idx="72">
                  <c:v>0.00278818982889734</c:v>
                </c:pt>
                <c:pt idx="73">
                  <c:v>0.0106009077494014</c:v>
                </c:pt>
                <c:pt idx="74">
                  <c:v>0.00162530952380952</c:v>
                </c:pt>
                <c:pt idx="75">
                  <c:v>0.00578413032228779</c:v>
                </c:pt>
                <c:pt idx="76">
                  <c:v>0.00282868881831857</c:v>
                </c:pt>
                <c:pt idx="77">
                  <c:v>0.00313080795530353</c:v>
                </c:pt>
                <c:pt idx="78">
                  <c:v>0.00254591619483763</c:v>
                </c:pt>
                <c:pt idx="79">
                  <c:v>0.00281941440233236</c:v>
                </c:pt>
                <c:pt idx="80">
                  <c:v>0.00521403081827843</c:v>
                </c:pt>
                <c:pt idx="81">
                  <c:v>0.00289960727728984</c:v>
                </c:pt>
                <c:pt idx="82">
                  <c:v>0.00377769784172662</c:v>
                </c:pt>
                <c:pt idx="83">
                  <c:v>0.00114392392761394</c:v>
                </c:pt>
                <c:pt idx="84">
                  <c:v>0.00291307608193439</c:v>
                </c:pt>
                <c:pt idx="85">
                  <c:v>0.00273818712394705</c:v>
                </c:pt>
                <c:pt idx="86">
                  <c:v>0.00253678939598967</c:v>
                </c:pt>
                <c:pt idx="87">
                  <c:v>0.00234083261585211</c:v>
                </c:pt>
                <c:pt idx="88">
                  <c:v>0.00475466424776467</c:v>
                </c:pt>
                <c:pt idx="89">
                  <c:v>0.0027339292623942</c:v>
                </c:pt>
                <c:pt idx="90">
                  <c:v>0.00290908262173606</c:v>
                </c:pt>
                <c:pt idx="91">
                  <c:v>0.00189173333333333</c:v>
                </c:pt>
                <c:pt idx="92">
                  <c:v>0.00573230491400491</c:v>
                </c:pt>
                <c:pt idx="93">
                  <c:v>0.00331301948051948</c:v>
                </c:pt>
                <c:pt idx="94">
                  <c:v>0.00180850677506775</c:v>
                </c:pt>
                <c:pt idx="95">
                  <c:v>0.0020889826471589</c:v>
                </c:pt>
                <c:pt idx="96">
                  <c:v>0.00360133932951758</c:v>
                </c:pt>
                <c:pt idx="97">
                  <c:v>0.00244479423617047</c:v>
                </c:pt>
                <c:pt idx="98">
                  <c:v>0.00227470643302928</c:v>
                </c:pt>
                <c:pt idx="99">
                  <c:v>0.0026395184866724</c:v>
                </c:pt>
                <c:pt idx="100">
                  <c:v>0.00301643926753983</c:v>
                </c:pt>
                <c:pt idx="101">
                  <c:v>0.00401007854984894</c:v>
                </c:pt>
                <c:pt idx="102">
                  <c:v>0.00414930865269061</c:v>
                </c:pt>
                <c:pt idx="103">
                  <c:v>0.00345539936339522</c:v>
                </c:pt>
                <c:pt idx="104">
                  <c:v>0.00341830975056689</c:v>
                </c:pt>
                <c:pt idx="105">
                  <c:v>0.00320769645631798</c:v>
                </c:pt>
                <c:pt idx="106">
                  <c:v>0.00370683336329319</c:v>
                </c:pt>
                <c:pt idx="107">
                  <c:v>0.00349601851289833</c:v>
                </c:pt>
                <c:pt idx="108">
                  <c:v>0.00247637313432836</c:v>
                </c:pt>
                <c:pt idx="109">
                  <c:v>0.00357576079331257</c:v>
                </c:pt>
                <c:pt idx="110">
                  <c:v>0.00494019604582409</c:v>
                </c:pt>
                <c:pt idx="111">
                  <c:v>0.00233203446359088</c:v>
                </c:pt>
                <c:pt idx="112">
                  <c:v>0.00699119642477123</c:v>
                </c:pt>
                <c:pt idx="113">
                  <c:v>0.00424521144278607</c:v>
                </c:pt>
                <c:pt idx="114">
                  <c:v>0.00274351123925351</c:v>
                </c:pt>
                <c:pt idx="115">
                  <c:v>0.00156494718019257</c:v>
                </c:pt>
                <c:pt idx="116">
                  <c:v>0.00290166543009506</c:v>
                </c:pt>
                <c:pt idx="117">
                  <c:v>0.00238348458100559</c:v>
                </c:pt>
                <c:pt idx="118">
                  <c:v>0.00844839075907591</c:v>
                </c:pt>
                <c:pt idx="119">
                  <c:v>0.00366342227575982</c:v>
                </c:pt>
                <c:pt idx="120">
                  <c:v>0.00750292745803357</c:v>
                </c:pt>
                <c:pt idx="121">
                  <c:v>0.00197547510683761</c:v>
                </c:pt>
                <c:pt idx="122">
                  <c:v>0.00313752997454391</c:v>
                </c:pt>
                <c:pt idx="123">
                  <c:v>0.00828669312749004</c:v>
                </c:pt>
                <c:pt idx="124">
                  <c:v>0.00374248859649123</c:v>
                </c:pt>
                <c:pt idx="125">
                  <c:v>0.0035632245394252</c:v>
                </c:pt>
                <c:pt idx="126">
                  <c:v>0.00659148216624685</c:v>
                </c:pt>
                <c:pt idx="127">
                  <c:v>0.00351335332160468</c:v>
                </c:pt>
                <c:pt idx="128">
                  <c:v>0.00425520581113801</c:v>
                </c:pt>
                <c:pt idx="129">
                  <c:v>0.00331737578101755</c:v>
                </c:pt>
                <c:pt idx="130">
                  <c:v>0.00425710421002081</c:v>
                </c:pt>
                <c:pt idx="131">
                  <c:v>0.00210601535719183</c:v>
                </c:pt>
                <c:pt idx="132">
                  <c:v>0.00248389965068276</c:v>
                </c:pt>
                <c:pt idx="133">
                  <c:v>0.00285751232876712</c:v>
                </c:pt>
                <c:pt idx="134">
                  <c:v>0.00278689813736903</c:v>
                </c:pt>
                <c:pt idx="135">
                  <c:v>0.00282744712351946</c:v>
                </c:pt>
                <c:pt idx="136">
                  <c:v>0.00348513116123642</c:v>
                </c:pt>
                <c:pt idx="137">
                  <c:v>0.00355149238881703</c:v>
                </c:pt>
                <c:pt idx="138">
                  <c:v>0.00294565683825769</c:v>
                </c:pt>
                <c:pt idx="139">
                  <c:v>0.000763730073487846</c:v>
                </c:pt>
                <c:pt idx="140">
                  <c:v>0.0208560450564034</c:v>
                </c:pt>
                <c:pt idx="141">
                  <c:v>0.0291423319672131</c:v>
                </c:pt>
                <c:pt idx="142">
                  <c:v>0.0160586798086124</c:v>
                </c:pt>
              </c:numCache>
            </c:numRef>
          </c:yVal>
          <c:smooth val="1"/>
        </c:ser>
        <c:ser>
          <c:idx val="2"/>
          <c:order val="2"/>
          <c:tx>
            <c:v>EAS</c:v>
          </c:tx>
          <c:yVal>
            <c:numRef>
              <c:f>'Diversity&amp;Neutrality'!$AA$337:$AA$479</c:f>
              <c:numCache>
                <c:formatCode>General</c:formatCode>
                <c:ptCount val="143"/>
                <c:pt idx="0">
                  <c:v>0.00368518583433373</c:v>
                </c:pt>
                <c:pt idx="1">
                  <c:v>0.00253694038015763</c:v>
                </c:pt>
                <c:pt idx="2">
                  <c:v>0.00225206238213399</c:v>
                </c:pt>
                <c:pt idx="3">
                  <c:v>0.00192923258869908</c:v>
                </c:pt>
                <c:pt idx="4">
                  <c:v>0.0023855384051329</c:v>
                </c:pt>
                <c:pt idx="5">
                  <c:v>0.00243424395017794</c:v>
                </c:pt>
                <c:pt idx="6">
                  <c:v>0.00127112214285714</c:v>
                </c:pt>
                <c:pt idx="7">
                  <c:v>0.00329896216478191</c:v>
                </c:pt>
                <c:pt idx="8">
                  <c:v>0.00628380973903686</c:v>
                </c:pt>
                <c:pt idx="9">
                  <c:v>0.00293890824065836</c:v>
                </c:pt>
                <c:pt idx="10">
                  <c:v>0.000349196244573802</c:v>
                </c:pt>
                <c:pt idx="11">
                  <c:v>0.00121865621278285</c:v>
                </c:pt>
                <c:pt idx="12">
                  <c:v>0.00177099010457663</c:v>
                </c:pt>
                <c:pt idx="13">
                  <c:v>0.00258324731182796</c:v>
                </c:pt>
                <c:pt idx="14">
                  <c:v>0.00586953495785842</c:v>
                </c:pt>
                <c:pt idx="15">
                  <c:v>0.0037074391025641</c:v>
                </c:pt>
                <c:pt idx="16">
                  <c:v>0.00441879909706546</c:v>
                </c:pt>
                <c:pt idx="17">
                  <c:v>0.00299417946974847</c:v>
                </c:pt>
                <c:pt idx="18">
                  <c:v>0.00466942857142857</c:v>
                </c:pt>
                <c:pt idx="19">
                  <c:v>0.00175459371428571</c:v>
                </c:pt>
                <c:pt idx="20">
                  <c:v>0.00420622015417182</c:v>
                </c:pt>
                <c:pt idx="21">
                  <c:v>0.00431903393843725</c:v>
                </c:pt>
                <c:pt idx="22">
                  <c:v>0.00457319673943078</c:v>
                </c:pt>
                <c:pt idx="23">
                  <c:v>0.00466441576448243</c:v>
                </c:pt>
                <c:pt idx="24">
                  <c:v>0.00665990289952798</c:v>
                </c:pt>
                <c:pt idx="25">
                  <c:v>0.00256383045657016</c:v>
                </c:pt>
                <c:pt idx="26">
                  <c:v>0.00315129718648381</c:v>
                </c:pt>
                <c:pt idx="27">
                  <c:v>0.00272321212812037</c:v>
                </c:pt>
                <c:pt idx="28">
                  <c:v>0.00466720256569418</c:v>
                </c:pt>
                <c:pt idx="29">
                  <c:v>0.00337484608619173</c:v>
                </c:pt>
                <c:pt idx="30">
                  <c:v>0.00498773010380623</c:v>
                </c:pt>
                <c:pt idx="31">
                  <c:v>0.00433603216421529</c:v>
                </c:pt>
                <c:pt idx="32">
                  <c:v>0.00355687002246273</c:v>
                </c:pt>
                <c:pt idx="33">
                  <c:v>0.0032945598163031</c:v>
                </c:pt>
                <c:pt idx="34">
                  <c:v>0.00357276075525812</c:v>
                </c:pt>
                <c:pt idx="35">
                  <c:v>0.00274626449977635</c:v>
                </c:pt>
                <c:pt idx="36">
                  <c:v>0.00241089428486823</c:v>
                </c:pt>
                <c:pt idx="37">
                  <c:v>0.00922245407725322</c:v>
                </c:pt>
                <c:pt idx="38">
                  <c:v>0.00384134255079007</c:v>
                </c:pt>
                <c:pt idx="39">
                  <c:v>0.00031003237514518</c:v>
                </c:pt>
                <c:pt idx="40">
                  <c:v>0.00346333422479219</c:v>
                </c:pt>
                <c:pt idx="41">
                  <c:v>0.0114033762135922</c:v>
                </c:pt>
                <c:pt idx="42">
                  <c:v>0.00124944801069876</c:v>
                </c:pt>
                <c:pt idx="43">
                  <c:v>0.00699657557894737</c:v>
                </c:pt>
                <c:pt idx="44">
                  <c:v>0.0051144087394958</c:v>
                </c:pt>
                <c:pt idx="45">
                  <c:v>0.0017574401975128</c:v>
                </c:pt>
                <c:pt idx="46">
                  <c:v>0.0169706070745698</c:v>
                </c:pt>
                <c:pt idx="47">
                  <c:v>0.000872338643790849</c:v>
                </c:pt>
                <c:pt idx="48">
                  <c:v>0.0025182608490566</c:v>
                </c:pt>
                <c:pt idx="49">
                  <c:v>0.00228327527216174</c:v>
                </c:pt>
                <c:pt idx="50">
                  <c:v>0.00288334947943779</c:v>
                </c:pt>
                <c:pt idx="51">
                  <c:v>0.00563948507042253</c:v>
                </c:pt>
                <c:pt idx="52">
                  <c:v>0.00232776044930535</c:v>
                </c:pt>
                <c:pt idx="53">
                  <c:v>0.00548413819925413</c:v>
                </c:pt>
                <c:pt idx="54">
                  <c:v>0.00727053929796248</c:v>
                </c:pt>
                <c:pt idx="55">
                  <c:v>0.00210972420965058</c:v>
                </c:pt>
                <c:pt idx="56">
                  <c:v>0.000881339248865043</c:v>
                </c:pt>
                <c:pt idx="57">
                  <c:v>0.00277703736730361</c:v>
                </c:pt>
                <c:pt idx="58">
                  <c:v>0.00350061298917569</c:v>
                </c:pt>
                <c:pt idx="59">
                  <c:v>0.00395199337437701</c:v>
                </c:pt>
                <c:pt idx="60">
                  <c:v>0.00326301719727118</c:v>
                </c:pt>
                <c:pt idx="61">
                  <c:v>0.0027761304</c:v>
                </c:pt>
                <c:pt idx="62">
                  <c:v>0.00300789173663279</c:v>
                </c:pt>
                <c:pt idx="63">
                  <c:v>0.00459182147838215</c:v>
                </c:pt>
                <c:pt idx="64">
                  <c:v>0.00352802277348516</c:v>
                </c:pt>
                <c:pt idx="65">
                  <c:v>0.00279268790716075</c:v>
                </c:pt>
                <c:pt idx="66">
                  <c:v>0.00303030449041372</c:v>
                </c:pt>
                <c:pt idx="67">
                  <c:v>0.00237698691006233</c:v>
                </c:pt>
                <c:pt idx="68">
                  <c:v>3.15430405671524E-5</c:v>
                </c:pt>
                <c:pt idx="69">
                  <c:v>0.000529965599807484</c:v>
                </c:pt>
                <c:pt idx="70">
                  <c:v>0.00659393521485903</c:v>
                </c:pt>
                <c:pt idx="71">
                  <c:v>0.00286625680398624</c:v>
                </c:pt>
                <c:pt idx="72">
                  <c:v>0.00282286967680608</c:v>
                </c:pt>
                <c:pt idx="73">
                  <c:v>0.0100341150199521</c:v>
                </c:pt>
                <c:pt idx="74">
                  <c:v>0.00177957085714286</c:v>
                </c:pt>
                <c:pt idx="75">
                  <c:v>0.00541627052201543</c:v>
                </c:pt>
                <c:pt idx="76">
                  <c:v>0.00273275200568277</c:v>
                </c:pt>
                <c:pt idx="77">
                  <c:v>0.00304954814876584</c:v>
                </c:pt>
                <c:pt idx="78">
                  <c:v>0.00272269900083264</c:v>
                </c:pt>
                <c:pt idx="79">
                  <c:v>0.0023347139941691</c:v>
                </c:pt>
                <c:pt idx="80">
                  <c:v>0.00531885557917109</c:v>
                </c:pt>
                <c:pt idx="81">
                  <c:v>0.00330738927227102</c:v>
                </c:pt>
                <c:pt idx="82">
                  <c:v>0.00361921582733813</c:v>
                </c:pt>
                <c:pt idx="83">
                  <c:v>0.00102878719839142</c:v>
                </c:pt>
                <c:pt idx="84">
                  <c:v>0.00310390820884029</c:v>
                </c:pt>
                <c:pt idx="85">
                  <c:v>0.00256977737665463</c:v>
                </c:pt>
                <c:pt idx="86">
                  <c:v>0.00259420211588141</c:v>
                </c:pt>
                <c:pt idx="87">
                  <c:v>0.00229825550772347</c:v>
                </c:pt>
                <c:pt idx="88">
                  <c:v>0.00472164843851237</c:v>
                </c:pt>
                <c:pt idx="89">
                  <c:v>0.00245051239419589</c:v>
                </c:pt>
                <c:pt idx="90">
                  <c:v>0.00244887655257586</c:v>
                </c:pt>
                <c:pt idx="91">
                  <c:v>0.00146612989690722</c:v>
                </c:pt>
                <c:pt idx="92">
                  <c:v>0.00527626584766585</c:v>
                </c:pt>
                <c:pt idx="93">
                  <c:v>0.00331301948051948</c:v>
                </c:pt>
                <c:pt idx="94">
                  <c:v>0.00180850677506775</c:v>
                </c:pt>
                <c:pt idx="95">
                  <c:v>0.0020889826471589</c:v>
                </c:pt>
                <c:pt idx="96">
                  <c:v>0.00360133932951758</c:v>
                </c:pt>
                <c:pt idx="97">
                  <c:v>0.00244479423617047</c:v>
                </c:pt>
                <c:pt idx="98">
                  <c:v>0.00227470643302928</c:v>
                </c:pt>
                <c:pt idx="99">
                  <c:v>0.0026395184866724</c:v>
                </c:pt>
                <c:pt idx="100">
                  <c:v>0.00315102965712855</c:v>
                </c:pt>
                <c:pt idx="101">
                  <c:v>0.00377688721047331</c:v>
                </c:pt>
                <c:pt idx="102">
                  <c:v>0.00402776585658966</c:v>
                </c:pt>
                <c:pt idx="103">
                  <c:v>0.00368187076923077</c:v>
                </c:pt>
                <c:pt idx="104">
                  <c:v>0.00326859954648526</c:v>
                </c:pt>
                <c:pt idx="105">
                  <c:v>0.00329137742469049</c:v>
                </c:pt>
                <c:pt idx="106">
                  <c:v>0.00355082455509617</c:v>
                </c:pt>
                <c:pt idx="107">
                  <c:v>0.00319998705108751</c:v>
                </c:pt>
                <c:pt idx="108">
                  <c:v>0.00224106405472637</c:v>
                </c:pt>
                <c:pt idx="109">
                  <c:v>0.00358335276184232</c:v>
                </c:pt>
                <c:pt idx="110">
                  <c:v>0.00488296877309682</c:v>
                </c:pt>
                <c:pt idx="111">
                  <c:v>0.00267084018899388</c:v>
                </c:pt>
                <c:pt idx="112">
                  <c:v>0.00687364268993403</c:v>
                </c:pt>
                <c:pt idx="113">
                  <c:v>0.00265607611940298</c:v>
                </c:pt>
                <c:pt idx="114">
                  <c:v>0.00263073859299643</c:v>
                </c:pt>
                <c:pt idx="115">
                  <c:v>0.00165228376891334</c:v>
                </c:pt>
                <c:pt idx="116">
                  <c:v>0.00307391676327382</c:v>
                </c:pt>
                <c:pt idx="117">
                  <c:v>0.00290795798882681</c:v>
                </c:pt>
                <c:pt idx="118">
                  <c:v>0.00660731749174917</c:v>
                </c:pt>
                <c:pt idx="119">
                  <c:v>0.00390806428836175</c:v>
                </c:pt>
                <c:pt idx="120">
                  <c:v>0.00896186768585132</c:v>
                </c:pt>
                <c:pt idx="121">
                  <c:v>0.0022815389957265</c:v>
                </c:pt>
                <c:pt idx="122">
                  <c:v>0.00325600313958422</c:v>
                </c:pt>
                <c:pt idx="123">
                  <c:v>0.00810934721115538</c:v>
                </c:pt>
                <c:pt idx="124">
                  <c:v>0.00468308157894737</c:v>
                </c:pt>
                <c:pt idx="125">
                  <c:v>0.00349160460574797</c:v>
                </c:pt>
                <c:pt idx="126">
                  <c:v>0.00655587554156171</c:v>
                </c:pt>
                <c:pt idx="127">
                  <c:v>0.0036412072255123</c:v>
                </c:pt>
                <c:pt idx="128">
                  <c:v>0.00399345295745417</c:v>
                </c:pt>
                <c:pt idx="129">
                  <c:v>0.00328806010116037</c:v>
                </c:pt>
                <c:pt idx="130">
                  <c:v>0.00388844885545062</c:v>
                </c:pt>
                <c:pt idx="131">
                  <c:v>0.00217779651720828</c:v>
                </c:pt>
                <c:pt idx="132">
                  <c:v>0.00250066687837409</c:v>
                </c:pt>
                <c:pt idx="133">
                  <c:v>0.00292538630136986</c:v>
                </c:pt>
                <c:pt idx="134">
                  <c:v>0.00295214027939464</c:v>
                </c:pt>
                <c:pt idx="135">
                  <c:v>0.00265354780033841</c:v>
                </c:pt>
                <c:pt idx="136">
                  <c:v>0.00341942216652743</c:v>
                </c:pt>
                <c:pt idx="137">
                  <c:v>0.00361191771962989</c:v>
                </c:pt>
                <c:pt idx="138">
                  <c:v>0.00308972098690222</c:v>
                </c:pt>
                <c:pt idx="139">
                  <c:v>0.000641309496890899</c:v>
                </c:pt>
                <c:pt idx="140">
                  <c:v>0.01939599867286</c:v>
                </c:pt>
                <c:pt idx="141">
                  <c:v>0.0306319590163934</c:v>
                </c:pt>
                <c:pt idx="142">
                  <c:v>0.0166036516746411</c:v>
                </c:pt>
              </c:numCache>
            </c:numRef>
          </c:yVal>
          <c:smooth val="1"/>
        </c:ser>
        <c:ser>
          <c:idx val="3"/>
          <c:order val="3"/>
          <c:tx>
            <c:v>EUR</c:v>
          </c:tx>
          <c:yVal>
            <c:numRef>
              <c:f>'Diversity&amp;Neutrality'!$AI$337:$AI$479</c:f>
              <c:numCache>
                <c:formatCode>General</c:formatCode>
                <c:ptCount val="143"/>
                <c:pt idx="0">
                  <c:v>0.0025732881152461</c:v>
                </c:pt>
                <c:pt idx="1">
                  <c:v>0.00236018915159944</c:v>
                </c:pt>
                <c:pt idx="2">
                  <c:v>0.00239354044665012</c:v>
                </c:pt>
                <c:pt idx="3">
                  <c:v>0.00140837582128778</c:v>
                </c:pt>
                <c:pt idx="4">
                  <c:v>0.00251734326306141</c:v>
                </c:pt>
                <c:pt idx="5">
                  <c:v>0.00190707161921708</c:v>
                </c:pt>
                <c:pt idx="6">
                  <c:v>0.00159490238095238</c:v>
                </c:pt>
                <c:pt idx="7">
                  <c:v>0.00292184038772213</c:v>
                </c:pt>
                <c:pt idx="8">
                  <c:v>0.00583897403820285</c:v>
                </c:pt>
                <c:pt idx="9">
                  <c:v>0.00256262766903915</c:v>
                </c:pt>
                <c:pt idx="10">
                  <c:v>0.000343635545896303</c:v>
                </c:pt>
                <c:pt idx="11">
                  <c:v>0.00143598185788011</c:v>
                </c:pt>
                <c:pt idx="12">
                  <c:v>0.00161196465759586</c:v>
                </c:pt>
                <c:pt idx="13">
                  <c:v>0.00201677956989247</c:v>
                </c:pt>
                <c:pt idx="14">
                  <c:v>0.00530073311935019</c:v>
                </c:pt>
                <c:pt idx="15">
                  <c:v>0.00343517414529914</c:v>
                </c:pt>
                <c:pt idx="16">
                  <c:v>0.00433467795334838</c:v>
                </c:pt>
                <c:pt idx="17">
                  <c:v>0.00227688307273963</c:v>
                </c:pt>
                <c:pt idx="18">
                  <c:v>0.004296472303207</c:v>
                </c:pt>
                <c:pt idx="19">
                  <c:v>0.00191438571428571</c:v>
                </c:pt>
                <c:pt idx="20">
                  <c:v>0.0037886412509486</c:v>
                </c:pt>
                <c:pt idx="21">
                  <c:v>0.00422960378847672</c:v>
                </c:pt>
                <c:pt idx="22">
                  <c:v>0.00392405554020448</c:v>
                </c:pt>
                <c:pt idx="23">
                  <c:v>0.00447845622032289</c:v>
                </c:pt>
                <c:pt idx="24">
                  <c:v>0.00627854079568442</c:v>
                </c:pt>
                <c:pt idx="25">
                  <c:v>0.00223783602449889</c:v>
                </c:pt>
                <c:pt idx="26">
                  <c:v>0.00268966407465008</c:v>
                </c:pt>
                <c:pt idx="27">
                  <c:v>0.00239753448079334</c:v>
                </c:pt>
                <c:pt idx="28">
                  <c:v>0.00431059900682806</c:v>
                </c:pt>
                <c:pt idx="29">
                  <c:v>0.0033581310466139</c:v>
                </c:pt>
                <c:pt idx="30">
                  <c:v>0.00476550173010381</c:v>
                </c:pt>
                <c:pt idx="31">
                  <c:v>0.00433603216421529</c:v>
                </c:pt>
                <c:pt idx="32">
                  <c:v>0.00355687002246273</c:v>
                </c:pt>
                <c:pt idx="33">
                  <c:v>0.0032945598163031</c:v>
                </c:pt>
                <c:pt idx="34">
                  <c:v>0.00357276075525812</c:v>
                </c:pt>
                <c:pt idx="35">
                  <c:v>0.00274626449977635</c:v>
                </c:pt>
                <c:pt idx="36">
                  <c:v>0.00241089428486823</c:v>
                </c:pt>
                <c:pt idx="37">
                  <c:v>0.00922245407725322</c:v>
                </c:pt>
                <c:pt idx="38">
                  <c:v>0.00384134255079007</c:v>
                </c:pt>
                <c:pt idx="39">
                  <c:v>0.00031003237514518</c:v>
                </c:pt>
                <c:pt idx="40">
                  <c:v>0.00346333422479219</c:v>
                </c:pt>
                <c:pt idx="41">
                  <c:v>0.0114033762135922</c:v>
                </c:pt>
                <c:pt idx="42">
                  <c:v>0.00124944801069876</c:v>
                </c:pt>
                <c:pt idx="43">
                  <c:v>0.00699657557894737</c:v>
                </c:pt>
                <c:pt idx="44">
                  <c:v>0.0051144087394958</c:v>
                </c:pt>
                <c:pt idx="45">
                  <c:v>0.0017574401975128</c:v>
                </c:pt>
                <c:pt idx="46">
                  <c:v>0.0169706070745698</c:v>
                </c:pt>
                <c:pt idx="47">
                  <c:v>0.000872338643790849</c:v>
                </c:pt>
                <c:pt idx="49">
                  <c:v>0.00333366874027994</c:v>
                </c:pt>
                <c:pt idx="50">
                  <c:v>0.00251066345653305</c:v>
                </c:pt>
                <c:pt idx="51">
                  <c:v>0.00377385352112676</c:v>
                </c:pt>
                <c:pt idx="52">
                  <c:v>0.00166329441324268</c:v>
                </c:pt>
                <c:pt idx="53">
                  <c:v>0.00484462100426212</c:v>
                </c:pt>
                <c:pt idx="54">
                  <c:v>0.00640588178333669</c:v>
                </c:pt>
                <c:pt idx="55">
                  <c:v>0.00205400059424768</c:v>
                </c:pt>
                <c:pt idx="56">
                  <c:v>0.000884667354519191</c:v>
                </c:pt>
                <c:pt idx="57">
                  <c:v>0.00204797622080679</c:v>
                </c:pt>
                <c:pt idx="58">
                  <c:v>0.00334650582847627</c:v>
                </c:pt>
                <c:pt idx="59">
                  <c:v>0.0040061926121372</c:v>
                </c:pt>
                <c:pt idx="60">
                  <c:v>0.00222803595793064</c:v>
                </c:pt>
                <c:pt idx="61">
                  <c:v>0.0028937904</c:v>
                </c:pt>
                <c:pt idx="62">
                  <c:v>0.00230883782589483</c:v>
                </c:pt>
                <c:pt idx="63">
                  <c:v>0.00448456485355648</c:v>
                </c:pt>
                <c:pt idx="64">
                  <c:v>0.00348689223261488</c:v>
                </c:pt>
                <c:pt idx="65">
                  <c:v>0.00233210628159479</c:v>
                </c:pt>
                <c:pt idx="66">
                  <c:v>0.00265871306760848</c:v>
                </c:pt>
                <c:pt idx="67">
                  <c:v>0.00190876990204808</c:v>
                </c:pt>
                <c:pt idx="68">
                  <c:v>4.22153525009846E-5</c:v>
                </c:pt>
                <c:pt idx="69">
                  <c:v>0.000338524966911322</c:v>
                </c:pt>
                <c:pt idx="70">
                  <c:v>0.00638978259105792</c:v>
                </c:pt>
                <c:pt idx="71">
                  <c:v>0.00243517208926942</c:v>
                </c:pt>
                <c:pt idx="72">
                  <c:v>0.00267434182509506</c:v>
                </c:pt>
                <c:pt idx="73">
                  <c:v>0.00992228158818835</c:v>
                </c:pt>
                <c:pt idx="74">
                  <c:v>0.0012759219047619</c:v>
                </c:pt>
                <c:pt idx="75">
                  <c:v>0.00532725533363595</c:v>
                </c:pt>
                <c:pt idx="76">
                  <c:v>0.00241838406317901</c:v>
                </c:pt>
                <c:pt idx="77">
                  <c:v>0.00265887975316878</c:v>
                </c:pt>
                <c:pt idx="78">
                  <c:v>0.00228677910074937</c:v>
                </c:pt>
                <c:pt idx="79">
                  <c:v>0.00265600052478134</c:v>
                </c:pt>
                <c:pt idx="80">
                  <c:v>0.00505419612114771</c:v>
                </c:pt>
                <c:pt idx="81">
                  <c:v>0.0022692838770389</c:v>
                </c:pt>
                <c:pt idx="82">
                  <c:v>0.00363288212506917</c:v>
                </c:pt>
                <c:pt idx="83">
                  <c:v>0.000897983579088472</c:v>
                </c:pt>
                <c:pt idx="84">
                  <c:v>0.00247599183736331</c:v>
                </c:pt>
                <c:pt idx="85">
                  <c:v>0.00274069855595668</c:v>
                </c:pt>
                <c:pt idx="86">
                  <c:v>0.00207658900233731</c:v>
                </c:pt>
                <c:pt idx="87">
                  <c:v>0.00183197695619144</c:v>
                </c:pt>
                <c:pt idx="88">
                  <c:v>0.00418392963586886</c:v>
                </c:pt>
                <c:pt idx="89">
                  <c:v>0.00206547702539299</c:v>
                </c:pt>
                <c:pt idx="90">
                  <c:v>0.00225020633380381</c:v>
                </c:pt>
                <c:pt idx="91">
                  <c:v>0.00174945979381443</c:v>
                </c:pt>
                <c:pt idx="92">
                  <c:v>0.00450961547911548</c:v>
                </c:pt>
                <c:pt idx="93">
                  <c:v>0.00296371531832082</c:v>
                </c:pt>
                <c:pt idx="94">
                  <c:v>0.00181533604336043</c:v>
                </c:pt>
                <c:pt idx="95">
                  <c:v>0.00173219734603607</c:v>
                </c:pt>
                <c:pt idx="96">
                  <c:v>0.00230041537203598</c:v>
                </c:pt>
                <c:pt idx="97">
                  <c:v>0.00202865856636952</c:v>
                </c:pt>
                <c:pt idx="98">
                  <c:v>0.00196169611137782</c:v>
                </c:pt>
                <c:pt idx="99">
                  <c:v>0.00264948495270851</c:v>
                </c:pt>
                <c:pt idx="100">
                  <c:v>0.00264881246350213</c:v>
                </c:pt>
                <c:pt idx="101">
                  <c:v>0.00352131319234642</c:v>
                </c:pt>
                <c:pt idx="102">
                  <c:v>0.00390879730271064</c:v>
                </c:pt>
                <c:pt idx="103">
                  <c:v>0.00332619618037135</c:v>
                </c:pt>
                <c:pt idx="104">
                  <c:v>0.00279487619047619</c:v>
                </c:pt>
                <c:pt idx="105">
                  <c:v>0.00278674768182046</c:v>
                </c:pt>
                <c:pt idx="106">
                  <c:v>0.00354014973934927</c:v>
                </c:pt>
                <c:pt idx="107">
                  <c:v>0.00300877460799191</c:v>
                </c:pt>
                <c:pt idx="108">
                  <c:v>0.0027494210199005</c:v>
                </c:pt>
                <c:pt idx="109">
                  <c:v>0.00322797134895919</c:v>
                </c:pt>
                <c:pt idx="110">
                  <c:v>0.00477763414634146</c:v>
                </c:pt>
                <c:pt idx="111">
                  <c:v>0.00215963424124514</c:v>
                </c:pt>
                <c:pt idx="112">
                  <c:v>0.00632938369865929</c:v>
                </c:pt>
                <c:pt idx="113">
                  <c:v>0.00266610547263682</c:v>
                </c:pt>
                <c:pt idx="114">
                  <c:v>0.00259853791151185</c:v>
                </c:pt>
                <c:pt idx="115">
                  <c:v>0.00147424250343879</c:v>
                </c:pt>
                <c:pt idx="116">
                  <c:v>0.00283702531107504</c:v>
                </c:pt>
                <c:pt idx="117">
                  <c:v>0.00232018184357542</c:v>
                </c:pt>
                <c:pt idx="118">
                  <c:v>0.0079587201320132</c:v>
                </c:pt>
                <c:pt idx="119">
                  <c:v>0.00335177755744996</c:v>
                </c:pt>
                <c:pt idx="120">
                  <c:v>0.00803188189448441</c:v>
                </c:pt>
                <c:pt idx="121">
                  <c:v>0.00128822948717949</c:v>
                </c:pt>
                <c:pt idx="122">
                  <c:v>0.00252937829868477</c:v>
                </c:pt>
                <c:pt idx="123">
                  <c:v>0.00773957066733068</c:v>
                </c:pt>
                <c:pt idx="124">
                  <c:v>0.00352557368421053</c:v>
                </c:pt>
                <c:pt idx="125">
                  <c:v>0.0034554256816507</c:v>
                </c:pt>
                <c:pt idx="126">
                  <c:v>0.00590568690176322</c:v>
                </c:pt>
                <c:pt idx="127">
                  <c:v>0.00324663627127883</c:v>
                </c:pt>
                <c:pt idx="128">
                  <c:v>0.00348719128329298</c:v>
                </c:pt>
                <c:pt idx="129">
                  <c:v>0.00304536804522463</c:v>
                </c:pt>
                <c:pt idx="130">
                  <c:v>0.00377445813990715</c:v>
                </c:pt>
                <c:pt idx="131">
                  <c:v>0.00196558069381599</c:v>
                </c:pt>
                <c:pt idx="132">
                  <c:v>0.0021697554779295</c:v>
                </c:pt>
                <c:pt idx="133">
                  <c:v>0.00244707397260274</c:v>
                </c:pt>
                <c:pt idx="134">
                  <c:v>0.00254738746604579</c:v>
                </c:pt>
                <c:pt idx="135">
                  <c:v>0.00243688113367174</c:v>
                </c:pt>
                <c:pt idx="136">
                  <c:v>0.00281675355054302</c:v>
                </c:pt>
                <c:pt idx="137">
                  <c:v>0.00301241766988359</c:v>
                </c:pt>
                <c:pt idx="138">
                  <c:v>0.00265250271093512</c:v>
                </c:pt>
                <c:pt idx="139">
                  <c:v>0.000757330638778971</c:v>
                </c:pt>
                <c:pt idx="140">
                  <c:v>0.0192025704711347</c:v>
                </c:pt>
                <c:pt idx="141">
                  <c:v>0.0219625885245902</c:v>
                </c:pt>
                <c:pt idx="142">
                  <c:v>0.0139740910047847</c:v>
                </c:pt>
              </c:numCache>
            </c:numRef>
          </c:yVal>
          <c:smooth val="1"/>
        </c:ser>
        <c:ser>
          <c:idx val="4"/>
          <c:order val="4"/>
          <c:tx>
            <c:v>SAS</c:v>
          </c:tx>
          <c:yVal>
            <c:numRef>
              <c:f>'Diversity&amp;Neutrality'!$AQ$337:$AQ$479</c:f>
              <c:numCache>
                <c:formatCode>General</c:formatCode>
                <c:ptCount val="143"/>
                <c:pt idx="0">
                  <c:v>0.00281251908763505</c:v>
                </c:pt>
                <c:pt idx="1">
                  <c:v>0.00261954140009272</c:v>
                </c:pt>
                <c:pt idx="2">
                  <c:v>0.00218860044665012</c:v>
                </c:pt>
                <c:pt idx="3">
                  <c:v>0.00108657109067017</c:v>
                </c:pt>
                <c:pt idx="4">
                  <c:v>0.002715846791934</c:v>
                </c:pt>
                <c:pt idx="5">
                  <c:v>0.00214567179715302</c:v>
                </c:pt>
                <c:pt idx="6">
                  <c:v>0.000984381666666666</c:v>
                </c:pt>
                <c:pt idx="7">
                  <c:v>0.00302788807754443</c:v>
                </c:pt>
                <c:pt idx="8">
                  <c:v>0.00613617740112994</c:v>
                </c:pt>
                <c:pt idx="9">
                  <c:v>0.00265143731094306</c:v>
                </c:pt>
                <c:pt idx="10">
                  <c:v>0.000354725526074277</c:v>
                </c:pt>
                <c:pt idx="11">
                  <c:v>0.00158657800714569</c:v>
                </c:pt>
                <c:pt idx="12">
                  <c:v>0.00203011885752839</c:v>
                </c:pt>
                <c:pt idx="13">
                  <c:v>0.00207461075268817</c:v>
                </c:pt>
                <c:pt idx="14">
                  <c:v>0.00543473007554915</c:v>
                </c:pt>
                <c:pt idx="15">
                  <c:v>0.00353367735042735</c:v>
                </c:pt>
                <c:pt idx="16">
                  <c:v>0.00440712641083521</c:v>
                </c:pt>
                <c:pt idx="17">
                  <c:v>0.00234217267165194</c:v>
                </c:pt>
                <c:pt idx="18">
                  <c:v>0.00562503790087463</c:v>
                </c:pt>
                <c:pt idx="19">
                  <c:v>0.001654308</c:v>
                </c:pt>
                <c:pt idx="20">
                  <c:v>0.00392484275272596</c:v>
                </c:pt>
                <c:pt idx="21">
                  <c:v>0.0040245816890292</c:v>
                </c:pt>
                <c:pt idx="22">
                  <c:v>0.00426509864603482</c:v>
                </c:pt>
                <c:pt idx="23">
                  <c:v>0.00468540417853751</c:v>
                </c:pt>
                <c:pt idx="24">
                  <c:v>0.00673736345246122</c:v>
                </c:pt>
                <c:pt idx="25">
                  <c:v>0.0020718056792873</c:v>
                </c:pt>
                <c:pt idx="26">
                  <c:v>0.00280575922522268</c:v>
                </c:pt>
                <c:pt idx="27">
                  <c:v>0.00268620768266271</c:v>
                </c:pt>
                <c:pt idx="28">
                  <c:v>0.00469088557831575</c:v>
                </c:pt>
                <c:pt idx="29">
                  <c:v>0.00336352022867194</c:v>
                </c:pt>
                <c:pt idx="30">
                  <c:v>0.00518826989619377</c:v>
                </c:pt>
                <c:pt idx="31">
                  <c:v>0.00400944205592371</c:v>
                </c:pt>
                <c:pt idx="32">
                  <c:v>0.00318018143761487</c:v>
                </c:pt>
                <c:pt idx="33">
                  <c:v>0.00308538094144661</c:v>
                </c:pt>
                <c:pt idx="34">
                  <c:v>0.00312912906309751</c:v>
                </c:pt>
                <c:pt idx="35">
                  <c:v>0.0025274528104965</c:v>
                </c:pt>
                <c:pt idx="36">
                  <c:v>0.00191806425821735</c:v>
                </c:pt>
                <c:pt idx="37">
                  <c:v>0.00816234077253219</c:v>
                </c:pt>
                <c:pt idx="38">
                  <c:v>0.00326645823927765</c:v>
                </c:pt>
                <c:pt idx="39">
                  <c:v>0.000260100827526132</c:v>
                </c:pt>
                <c:pt idx="40">
                  <c:v>0.00327725760751717</c:v>
                </c:pt>
                <c:pt idx="41">
                  <c:v>0.0106373118932039</c:v>
                </c:pt>
                <c:pt idx="42">
                  <c:v>0.00115190103644266</c:v>
                </c:pt>
                <c:pt idx="43">
                  <c:v>0.00716638926315789</c:v>
                </c:pt>
                <c:pt idx="44">
                  <c:v>0.0046787243697479</c:v>
                </c:pt>
                <c:pt idx="45">
                  <c:v>0.00126018141916606</c:v>
                </c:pt>
                <c:pt idx="46">
                  <c:v>0.0137022915869981</c:v>
                </c:pt>
                <c:pt idx="47">
                  <c:v>0.000806914215686274</c:v>
                </c:pt>
                <c:pt idx="48">
                  <c:v>0.0025182608490566</c:v>
                </c:pt>
                <c:pt idx="49">
                  <c:v>0.00228327527216174</c:v>
                </c:pt>
                <c:pt idx="50">
                  <c:v>0.00288334947943779</c:v>
                </c:pt>
                <c:pt idx="51">
                  <c:v>0.00563948507042253</c:v>
                </c:pt>
                <c:pt idx="52">
                  <c:v>0.00232776044930535</c:v>
                </c:pt>
                <c:pt idx="53">
                  <c:v>0.00548413819925413</c:v>
                </c:pt>
                <c:pt idx="54">
                  <c:v>0.00727053929796248</c:v>
                </c:pt>
                <c:pt idx="55">
                  <c:v>0.00210972420965058</c:v>
                </c:pt>
                <c:pt idx="56">
                  <c:v>0.000881339248865043</c:v>
                </c:pt>
                <c:pt idx="57">
                  <c:v>0.00277703736730361</c:v>
                </c:pt>
                <c:pt idx="58">
                  <c:v>0.00350061298917569</c:v>
                </c:pt>
                <c:pt idx="59">
                  <c:v>0.00395199337437701</c:v>
                </c:pt>
                <c:pt idx="60">
                  <c:v>0.00270334579306424</c:v>
                </c:pt>
                <c:pt idx="61">
                  <c:v>0.0028665192</c:v>
                </c:pt>
                <c:pt idx="62">
                  <c:v>0.00261863809102961</c:v>
                </c:pt>
                <c:pt idx="63">
                  <c:v>0.00442099349139935</c:v>
                </c:pt>
                <c:pt idx="64">
                  <c:v>0.003754981699878</c:v>
                </c:pt>
                <c:pt idx="65">
                  <c:v>0.00243532429117763</c:v>
                </c:pt>
                <c:pt idx="66">
                  <c:v>0.00273495344769593</c:v>
                </c:pt>
                <c:pt idx="67">
                  <c:v>0.00220894194122885</c:v>
                </c:pt>
                <c:pt idx="68">
                  <c:v>6.51381173690429E-5</c:v>
                </c:pt>
                <c:pt idx="69">
                  <c:v>0.000381392949103598</c:v>
                </c:pt>
                <c:pt idx="70">
                  <c:v>0.00664090490278462</c:v>
                </c:pt>
                <c:pt idx="71">
                  <c:v>0.00251467728963436</c:v>
                </c:pt>
                <c:pt idx="72">
                  <c:v>0.00257090746197719</c:v>
                </c:pt>
                <c:pt idx="73">
                  <c:v>0.0104048257302474</c:v>
                </c:pt>
                <c:pt idx="74">
                  <c:v>0.00183751238095238</c:v>
                </c:pt>
                <c:pt idx="75">
                  <c:v>0.0056176464820699</c:v>
                </c:pt>
                <c:pt idx="76">
                  <c:v>0.00263746835199733</c:v>
                </c:pt>
                <c:pt idx="77">
                  <c:v>0.00271213899266177</c:v>
                </c:pt>
                <c:pt idx="78">
                  <c:v>0.00223760366361365</c:v>
                </c:pt>
                <c:pt idx="79">
                  <c:v>0.0025714460058309</c:v>
                </c:pt>
                <c:pt idx="80">
                  <c:v>0.00541880669500531</c:v>
                </c:pt>
                <c:pt idx="81">
                  <c:v>0.00276664366373902</c:v>
                </c:pt>
                <c:pt idx="82">
                  <c:v>0.00343198948533481</c:v>
                </c:pt>
                <c:pt idx="83">
                  <c:v>0.000831378351206434</c:v>
                </c:pt>
                <c:pt idx="84">
                  <c:v>0.00269556537809949</c:v>
                </c:pt>
                <c:pt idx="85">
                  <c:v>0.00306804873646209</c:v>
                </c:pt>
                <c:pt idx="86">
                  <c:v>0.00211919288965432</c:v>
                </c:pt>
                <c:pt idx="87">
                  <c:v>0.00216369536591542</c:v>
                </c:pt>
                <c:pt idx="88">
                  <c:v>0.00448250084229623</c:v>
                </c:pt>
                <c:pt idx="89">
                  <c:v>0.00241633222490931</c:v>
                </c:pt>
                <c:pt idx="90">
                  <c:v>0.00232688750882145</c:v>
                </c:pt>
                <c:pt idx="91">
                  <c:v>0.00198905979381443</c:v>
                </c:pt>
                <c:pt idx="92">
                  <c:v>0.00457120737100737</c:v>
                </c:pt>
                <c:pt idx="93">
                  <c:v>0.00296371531832082</c:v>
                </c:pt>
                <c:pt idx="94">
                  <c:v>0.00181533604336043</c:v>
                </c:pt>
                <c:pt idx="95">
                  <c:v>0.00173219734603607</c:v>
                </c:pt>
                <c:pt idx="96">
                  <c:v>0.00230041537203598</c:v>
                </c:pt>
                <c:pt idx="97">
                  <c:v>0.00202865856636952</c:v>
                </c:pt>
                <c:pt idx="98">
                  <c:v>0.00196169611137782</c:v>
                </c:pt>
                <c:pt idx="99">
                  <c:v>0.00264948495270851</c:v>
                </c:pt>
                <c:pt idx="100">
                  <c:v>0.00297769917410528</c:v>
                </c:pt>
                <c:pt idx="101">
                  <c:v>0.00362228700906344</c:v>
                </c:pt>
                <c:pt idx="102">
                  <c:v>0.00411290132193884</c:v>
                </c:pt>
                <c:pt idx="103">
                  <c:v>0.00334846440318302</c:v>
                </c:pt>
                <c:pt idx="104">
                  <c:v>0.0033750231292517</c:v>
                </c:pt>
                <c:pt idx="105">
                  <c:v>0.00297718079294271</c:v>
                </c:pt>
                <c:pt idx="106">
                  <c:v>0.00376552975013482</c:v>
                </c:pt>
                <c:pt idx="107">
                  <c:v>0.00306716803237228</c:v>
                </c:pt>
                <c:pt idx="108">
                  <c:v>0.00248544154228856</c:v>
                </c:pt>
                <c:pt idx="109">
                  <c:v>0.00308561298147845</c:v>
                </c:pt>
                <c:pt idx="110">
                  <c:v>0.00501649057649667</c:v>
                </c:pt>
                <c:pt idx="111">
                  <c:v>0.002183259032796</c:v>
                </c:pt>
                <c:pt idx="112">
                  <c:v>0.00659887614386039</c:v>
                </c:pt>
                <c:pt idx="113">
                  <c:v>0.00274255572139303</c:v>
                </c:pt>
                <c:pt idx="114">
                  <c:v>0.00261525263157895</c:v>
                </c:pt>
                <c:pt idx="115">
                  <c:v>0.00132695185694635</c:v>
                </c:pt>
                <c:pt idx="116">
                  <c:v>0.00302488720921246</c:v>
                </c:pt>
                <c:pt idx="117">
                  <c:v>0.00277166687150838</c:v>
                </c:pt>
                <c:pt idx="118">
                  <c:v>0.00864176666666666</c:v>
                </c:pt>
                <c:pt idx="119">
                  <c:v>0.00332019025203855</c:v>
                </c:pt>
                <c:pt idx="120">
                  <c:v>0.00660975707434053</c:v>
                </c:pt>
                <c:pt idx="121">
                  <c:v>0.00132512916666667</c:v>
                </c:pt>
                <c:pt idx="122">
                  <c:v>0.00266037815019092</c:v>
                </c:pt>
                <c:pt idx="123">
                  <c:v>0.00837331757968127</c:v>
                </c:pt>
                <c:pt idx="124">
                  <c:v>0.00483555877192982</c:v>
                </c:pt>
                <c:pt idx="125">
                  <c:v>0.00345295268975682</c:v>
                </c:pt>
                <c:pt idx="126">
                  <c:v>0.00652637055415617</c:v>
                </c:pt>
                <c:pt idx="127">
                  <c:v>0.00313143940332532</c:v>
                </c:pt>
                <c:pt idx="128">
                  <c:v>0.00352759512279488</c:v>
                </c:pt>
                <c:pt idx="129">
                  <c:v>0.00306709074680155</c:v>
                </c:pt>
                <c:pt idx="130">
                  <c:v>0.00397093324795902</c:v>
                </c:pt>
                <c:pt idx="131">
                  <c:v>0.002040840532017</c:v>
                </c:pt>
                <c:pt idx="132">
                  <c:v>0.00214444585582725</c:v>
                </c:pt>
                <c:pt idx="133">
                  <c:v>0.00239137077625571</c:v>
                </c:pt>
                <c:pt idx="134">
                  <c:v>0.00267391230112534</c:v>
                </c:pt>
                <c:pt idx="135">
                  <c:v>0.00239016539763113</c:v>
                </c:pt>
                <c:pt idx="136">
                  <c:v>0.00287834224450014</c:v>
                </c:pt>
                <c:pt idx="137">
                  <c:v>0.00327018704606507</c:v>
                </c:pt>
                <c:pt idx="138">
                  <c:v>0.00277054118184587</c:v>
                </c:pt>
                <c:pt idx="139">
                  <c:v>0.000701142396834369</c:v>
                </c:pt>
                <c:pt idx="140">
                  <c:v>0.0194787345719973</c:v>
                </c:pt>
                <c:pt idx="141">
                  <c:v>0.0271108393442623</c:v>
                </c:pt>
                <c:pt idx="142">
                  <c:v>0.0167486184688995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067208"/>
        <c:axId val="2121753416"/>
      </c:scatterChart>
      <c:valAx>
        <c:axId val="-2040067208"/>
        <c:scaling>
          <c:orientation val="minMax"/>
          <c:max val="147.0"/>
          <c:min val="0.0"/>
        </c:scaling>
        <c:delete val="0"/>
        <c:axPos val="b"/>
        <c:majorTickMark val="out"/>
        <c:minorTickMark val="none"/>
        <c:tickLblPos val="nextTo"/>
        <c:crossAx val="2121753416"/>
        <c:crosses val="autoZero"/>
        <c:crossBetween val="midCat"/>
        <c:majorUnit val="5.0"/>
      </c:valAx>
      <c:valAx>
        <c:axId val="2121753416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0067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Mutation rate per cluster per population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354502350875205"/>
          <c:y val="0.0579040852575488"/>
          <c:w val="0.903481447912536"/>
          <c:h val="0.873984699514692"/>
        </c:manualLayout>
      </c:layout>
      <c:scatterChart>
        <c:scatterStyle val="smoothMarker"/>
        <c:varyColors val="0"/>
        <c:ser>
          <c:idx val="0"/>
          <c:order val="0"/>
          <c:tx>
            <c:v>AFR</c:v>
          </c:tx>
          <c:yVal>
            <c:numRef>
              <c:f>'Diversity&amp;Neutrality'!$L$337:$L$479</c:f>
              <c:numCache>
                <c:formatCode>General</c:formatCode>
                <c:ptCount val="143"/>
                <c:pt idx="0">
                  <c:v>7.867354E-8</c:v>
                </c:pt>
                <c:pt idx="1">
                  <c:v>8.355188E-8</c:v>
                </c:pt>
                <c:pt idx="2">
                  <c:v>7.317811E-8</c:v>
                </c:pt>
                <c:pt idx="3">
                  <c:v>5.167022E-8</c:v>
                </c:pt>
                <c:pt idx="4">
                  <c:v>6.157052E-8</c:v>
                </c:pt>
                <c:pt idx="5">
                  <c:v>5.976284E-8</c:v>
                </c:pt>
                <c:pt idx="6">
                  <c:v>3.120717E-8</c:v>
                </c:pt>
                <c:pt idx="7">
                  <c:v>8.363925E-8</c:v>
                </c:pt>
                <c:pt idx="8">
                  <c:v>1.749899E-7</c:v>
                </c:pt>
                <c:pt idx="9">
                  <c:v>7.579702E-8</c:v>
                </c:pt>
                <c:pt idx="10">
                  <c:v>9.035116E-9</c:v>
                </c:pt>
                <c:pt idx="11">
                  <c:v>5.723645E-8</c:v>
                </c:pt>
                <c:pt idx="12">
                  <c:v>5.048011E-8</c:v>
                </c:pt>
                <c:pt idx="13">
                  <c:v>6.342102E-8</c:v>
                </c:pt>
                <c:pt idx="14">
                  <c:v>1.618471E-7</c:v>
                </c:pt>
                <c:pt idx="15">
                  <c:v>1.26029E-7</c:v>
                </c:pt>
                <c:pt idx="16">
                  <c:v>1.121838E-7</c:v>
                </c:pt>
                <c:pt idx="17">
                  <c:v>8.910273E-8</c:v>
                </c:pt>
                <c:pt idx="18">
                  <c:v>1.33745E-7</c:v>
                </c:pt>
                <c:pt idx="19">
                  <c:v>4.682054E-8</c:v>
                </c:pt>
                <c:pt idx="20">
                  <c:v>1.109886E-7</c:v>
                </c:pt>
                <c:pt idx="21">
                  <c:v>1.189671E-7</c:v>
                </c:pt>
                <c:pt idx="22">
                  <c:v>5.112662E-8</c:v>
                </c:pt>
                <c:pt idx="23">
                  <c:v>1.30697E-7</c:v>
                </c:pt>
                <c:pt idx="24">
                  <c:v>1.872593E-7</c:v>
                </c:pt>
                <c:pt idx="25">
                  <c:v>6.659325E-8</c:v>
                </c:pt>
                <c:pt idx="26">
                  <c:v>9.17287E-8</c:v>
                </c:pt>
                <c:pt idx="27">
                  <c:v>3.95543428701698E-7</c:v>
                </c:pt>
                <c:pt idx="28" formatCode="0.00E+00">
                  <c:v>1.288214E-7</c:v>
                </c:pt>
                <c:pt idx="29" formatCode="0.00E+00">
                  <c:v>9.366268E-8</c:v>
                </c:pt>
                <c:pt idx="30" formatCode="0.00E+00">
                  <c:v>1.44676E-7</c:v>
                </c:pt>
                <c:pt idx="31" formatCode="0.00E+00">
                  <c:v>1.191643E-7</c:v>
                </c:pt>
                <c:pt idx="32" formatCode="0.00E+00">
                  <c:v>8.565183E-8</c:v>
                </c:pt>
                <c:pt idx="33" formatCode="0.00E+00">
                  <c:v>7.636979E-8</c:v>
                </c:pt>
                <c:pt idx="34" formatCode="0.00E+00">
                  <c:v>9.47634E-8</c:v>
                </c:pt>
                <c:pt idx="35" formatCode="0.00E+00">
                  <c:v>7.475158E-8</c:v>
                </c:pt>
                <c:pt idx="36" formatCode="0.00E+00">
                  <c:v>7.32592E-8</c:v>
                </c:pt>
                <c:pt idx="37" formatCode="0.00E+00">
                  <c:v>6.603478E-8</c:v>
                </c:pt>
                <c:pt idx="38" formatCode="0.00E+00">
                  <c:v>7.172292E-8</c:v>
                </c:pt>
                <c:pt idx="39" formatCode="0.00E+00">
                  <c:v>6.287265E-8</c:v>
                </c:pt>
                <c:pt idx="40" formatCode="0.00E+00">
                  <c:v>9.776059E-8</c:v>
                </c:pt>
                <c:pt idx="41" formatCode="0.00E+00">
                  <c:v>9.852974E-8</c:v>
                </c:pt>
                <c:pt idx="42" formatCode="0.00E+00">
                  <c:v>7.396554E-8</c:v>
                </c:pt>
                <c:pt idx="43" formatCode="0.00E+00">
                  <c:v>9.640814E-8</c:v>
                </c:pt>
                <c:pt idx="44" formatCode="0.00E+00">
                  <c:v>9.657876E-8</c:v>
                </c:pt>
                <c:pt idx="45" formatCode="0.00E+00">
                  <c:v>9.031722E-8</c:v>
                </c:pt>
                <c:pt idx="46" formatCode="0.00E+00">
                  <c:v>1.000764E-7</c:v>
                </c:pt>
                <c:pt idx="47" formatCode="0.00E+00">
                  <c:v>1.566325E-7</c:v>
                </c:pt>
                <c:pt idx="48" formatCode="0.00E+00">
                  <c:v>9.273829E-8</c:v>
                </c:pt>
                <c:pt idx="49" formatCode="0.00E+00">
                  <c:v>7.134454E-8</c:v>
                </c:pt>
                <c:pt idx="50" formatCode="0.00E+00">
                  <c:v>8.144984E-8</c:v>
                </c:pt>
                <c:pt idx="51" formatCode="0.00E+00">
                  <c:v>1.292241E-7</c:v>
                </c:pt>
                <c:pt idx="52" formatCode="0.00E+00">
                  <c:v>8.136342E-8</c:v>
                </c:pt>
                <c:pt idx="53" formatCode="0.00E+00">
                  <c:v>1.505703E-7</c:v>
                </c:pt>
                <c:pt idx="54" formatCode="0.00E+00">
                  <c:v>1.897345E-7</c:v>
                </c:pt>
                <c:pt idx="55" formatCode="0.00E+00">
                  <c:v>6.036338E-8</c:v>
                </c:pt>
                <c:pt idx="56" formatCode="0.00E+00">
                  <c:v>2.163766E-8</c:v>
                </c:pt>
                <c:pt idx="57" formatCode="0.00E+00">
                  <c:v>8.070135E-8</c:v>
                </c:pt>
                <c:pt idx="58" formatCode="0.00E+00">
                  <c:v>9.276403E-8</c:v>
                </c:pt>
                <c:pt idx="59" formatCode="0.00E+00">
                  <c:v>1.085526E-7</c:v>
                </c:pt>
                <c:pt idx="60">
                  <c:v>1.033962E-7</c:v>
                </c:pt>
                <c:pt idx="61">
                  <c:v>9.961329E-8</c:v>
                </c:pt>
                <c:pt idx="62">
                  <c:v>8.832608E-8</c:v>
                </c:pt>
                <c:pt idx="63">
                  <c:v>1.279673E-7</c:v>
                </c:pt>
                <c:pt idx="64">
                  <c:v>1.052719E-7</c:v>
                </c:pt>
                <c:pt idx="65" formatCode="0.00E+00">
                  <c:v>7.648513E-8</c:v>
                </c:pt>
                <c:pt idx="66" formatCode="0.00E+00">
                  <c:v>8.652051E-8</c:v>
                </c:pt>
                <c:pt idx="67" formatCode="0.00E+00">
                  <c:v>7.294641E-8</c:v>
                </c:pt>
                <c:pt idx="68" formatCode="0.00E+00">
                  <c:v>1.548799E-9</c:v>
                </c:pt>
                <c:pt idx="69" formatCode="0.00E+00">
                  <c:v>2.089633E-8</c:v>
                </c:pt>
                <c:pt idx="70" formatCode="0.00E+00">
                  <c:v>1.659697E-7</c:v>
                </c:pt>
                <c:pt idx="71" formatCode="0.00E+00">
                  <c:v>7.979772E-8</c:v>
                </c:pt>
                <c:pt idx="72" formatCode="0.00E+00">
                  <c:v>2.700157E-7</c:v>
                </c:pt>
                <c:pt idx="73" formatCode="0.00E+00">
                  <c:v>1.764133E-6</c:v>
                </c:pt>
                <c:pt idx="74" formatCode="0.00E+00">
                  <c:v>4.369004E-8</c:v>
                </c:pt>
                <c:pt idx="75" formatCode="0.00E+00">
                  <c:v>1.368413E-7</c:v>
                </c:pt>
                <c:pt idx="76" formatCode="0.00E+00">
                  <c:v>7.393748E-8</c:v>
                </c:pt>
                <c:pt idx="77" formatCode="0.00E+00">
                  <c:v>9.071731E-8</c:v>
                </c:pt>
                <c:pt idx="78" formatCode="0.00E+00">
                  <c:v>7.366555E-8</c:v>
                </c:pt>
                <c:pt idx="79" formatCode="0.00E+00">
                  <c:v>7.069379E-8</c:v>
                </c:pt>
                <c:pt idx="80" formatCode="0.00E+00">
                  <c:v>1.323237E-7</c:v>
                </c:pt>
                <c:pt idx="81" formatCode="0.00E+00">
                  <c:v>9.147773E-8</c:v>
                </c:pt>
                <c:pt idx="82" formatCode="0.00E+00">
                  <c:v>9.610841E-8</c:v>
                </c:pt>
                <c:pt idx="83" formatCode="0.00E+00">
                  <c:v>3.404283E-8</c:v>
                </c:pt>
                <c:pt idx="84" formatCode="0.00E+00">
                  <c:v>8.629686E-8</c:v>
                </c:pt>
                <c:pt idx="85" formatCode="0.00E+00">
                  <c:v>7.491974E-8</c:v>
                </c:pt>
                <c:pt idx="86" formatCode="0.00E+00">
                  <c:v>6.610828E-8</c:v>
                </c:pt>
                <c:pt idx="87" formatCode="0.00E+00">
                  <c:v>6.306235E-8</c:v>
                </c:pt>
                <c:pt idx="88" formatCode="0.00E+00">
                  <c:v>1.18468E-7</c:v>
                </c:pt>
                <c:pt idx="89">
                  <c:v>9.074719E-8</c:v>
                </c:pt>
                <c:pt idx="90">
                  <c:v>9.817693E-8</c:v>
                </c:pt>
                <c:pt idx="91">
                  <c:v>6.686206E-8</c:v>
                </c:pt>
                <c:pt idx="92">
                  <c:v>1.82344E-7</c:v>
                </c:pt>
                <c:pt idx="93">
                  <c:v>9.383086E-8</c:v>
                </c:pt>
                <c:pt idx="94">
                  <c:v>5.328054E-8</c:v>
                </c:pt>
                <c:pt idx="95">
                  <c:v>5.574605E-8</c:v>
                </c:pt>
                <c:pt idx="96">
                  <c:v>7.769897E-8</c:v>
                </c:pt>
                <c:pt idx="97">
                  <c:v>5.962152E-8</c:v>
                </c:pt>
                <c:pt idx="98">
                  <c:v>6.449807E-8</c:v>
                </c:pt>
                <c:pt idx="99">
                  <c:v>8.170751E-8</c:v>
                </c:pt>
                <c:pt idx="100">
                  <c:v>8.699646E-8</c:v>
                </c:pt>
                <c:pt idx="101">
                  <c:v>1.052653E-7</c:v>
                </c:pt>
                <c:pt idx="102" formatCode="0.00E+00">
                  <c:v>1.03042E-7</c:v>
                </c:pt>
                <c:pt idx="103" formatCode="0.00E+00">
                  <c:v>9.282685E-8</c:v>
                </c:pt>
                <c:pt idx="104" formatCode="0.00E+00">
                  <c:v>8.916335E-8</c:v>
                </c:pt>
                <c:pt idx="105" formatCode="0.00E+00">
                  <c:v>9.033213E-8</c:v>
                </c:pt>
                <c:pt idx="106">
                  <c:v>9.954543E-8</c:v>
                </c:pt>
                <c:pt idx="107">
                  <c:v>1.024296E-7</c:v>
                </c:pt>
                <c:pt idx="108">
                  <c:v>7.539792E-8</c:v>
                </c:pt>
                <c:pt idx="109">
                  <c:v>9.946811E-8</c:v>
                </c:pt>
                <c:pt idx="110">
                  <c:v>1.325959E-7</c:v>
                </c:pt>
                <c:pt idx="111">
                  <c:v>8.196436E-8</c:v>
                </c:pt>
                <c:pt idx="112">
                  <c:v>1.840957E-7</c:v>
                </c:pt>
                <c:pt idx="113">
                  <c:v>6.520901E-8</c:v>
                </c:pt>
                <c:pt idx="114">
                  <c:v>7.008401E-8</c:v>
                </c:pt>
                <c:pt idx="115">
                  <c:v>3.60578E-8</c:v>
                </c:pt>
                <c:pt idx="116">
                  <c:v>7.977256E-8</c:v>
                </c:pt>
                <c:pt idx="117">
                  <c:v>6.956235E-8</c:v>
                </c:pt>
                <c:pt idx="118">
                  <c:v>1.622155E-7</c:v>
                </c:pt>
                <c:pt idx="119">
                  <c:v>1.02019E-7</c:v>
                </c:pt>
                <c:pt idx="120">
                  <c:v>2.357376E-7</c:v>
                </c:pt>
                <c:pt idx="121">
                  <c:v>6.651687E-8</c:v>
                </c:pt>
                <c:pt idx="122">
                  <c:v>8.480353E-8</c:v>
                </c:pt>
                <c:pt idx="123">
                  <c:v>1.974578E-7</c:v>
                </c:pt>
                <c:pt idx="124">
                  <c:v>1.149738E-7</c:v>
                </c:pt>
                <c:pt idx="125">
                  <c:v>1.038323E-7</c:v>
                </c:pt>
                <c:pt idx="126">
                  <c:v>1.72509E-7</c:v>
                </c:pt>
                <c:pt idx="127" formatCode="0.00E+00">
                  <c:v>1.023047E-7</c:v>
                </c:pt>
                <c:pt idx="128">
                  <c:v>1.088107E-7</c:v>
                </c:pt>
                <c:pt idx="129">
                  <c:v>9.339898E-8</c:v>
                </c:pt>
                <c:pt idx="130">
                  <c:v>1.101518E-7</c:v>
                </c:pt>
                <c:pt idx="131">
                  <c:v>5.751054E-8</c:v>
                </c:pt>
                <c:pt idx="132">
                  <c:v>6.971815E-8</c:v>
                </c:pt>
                <c:pt idx="133">
                  <c:v>8.379115E-8</c:v>
                </c:pt>
                <c:pt idx="134">
                  <c:v>7.502073E-8</c:v>
                </c:pt>
                <c:pt idx="135">
                  <c:v>8.039411E-8</c:v>
                </c:pt>
                <c:pt idx="136">
                  <c:v>9.718085E-8</c:v>
                </c:pt>
                <c:pt idx="137" formatCode="0.00E+00">
                  <c:v>9.878216E-8</c:v>
                </c:pt>
                <c:pt idx="138">
                  <c:v>8.184397E-8</c:v>
                </c:pt>
                <c:pt idx="139">
                  <c:v>6.271297E-8</c:v>
                </c:pt>
                <c:pt idx="140">
                  <c:v>2.148728E-7</c:v>
                </c:pt>
                <c:pt idx="141">
                  <c:v>7.175371E-8</c:v>
                </c:pt>
                <c:pt idx="142">
                  <c:v>7.179189E-8</c:v>
                </c:pt>
              </c:numCache>
            </c:numRef>
          </c:yVal>
          <c:smooth val="1"/>
        </c:ser>
        <c:ser>
          <c:idx val="1"/>
          <c:order val="1"/>
          <c:tx>
            <c:v>AMR</c:v>
          </c:tx>
          <c:yVal>
            <c:numRef>
              <c:f>'Diversity&amp;Neutrality'!$T$337:$T$479</c:f>
              <c:numCache>
                <c:formatCode>General</c:formatCode>
                <c:ptCount val="143"/>
                <c:pt idx="0">
                  <c:v>8.109475E-8</c:v>
                </c:pt>
                <c:pt idx="1">
                  <c:v>7.252482E-8</c:v>
                </c:pt>
                <c:pt idx="2">
                  <c:v>6.175571E-8</c:v>
                </c:pt>
                <c:pt idx="3">
                  <c:v>3.737571E-8</c:v>
                </c:pt>
                <c:pt idx="4">
                  <c:v>6.191744E-8</c:v>
                </c:pt>
                <c:pt idx="5">
                  <c:v>5.377331E-8</c:v>
                </c:pt>
                <c:pt idx="6">
                  <c:v>2.539546E-8</c:v>
                </c:pt>
                <c:pt idx="7">
                  <c:v>7.983775E-8</c:v>
                </c:pt>
                <c:pt idx="8">
                  <c:v>1.645216E-7</c:v>
                </c:pt>
                <c:pt idx="9">
                  <c:v>7.512447E-8</c:v>
                </c:pt>
                <c:pt idx="10">
                  <c:v>9.096312E-9</c:v>
                </c:pt>
                <c:pt idx="11">
                  <c:v>4.23432E-8</c:v>
                </c:pt>
                <c:pt idx="12">
                  <c:v>4.397837E-8</c:v>
                </c:pt>
                <c:pt idx="13">
                  <c:v>7.645945E-8</c:v>
                </c:pt>
                <c:pt idx="14">
                  <c:v>1.546494E-7</c:v>
                </c:pt>
                <c:pt idx="15">
                  <c:v>1.063571E-7</c:v>
                </c:pt>
                <c:pt idx="16">
                  <c:v>1.150344E-7</c:v>
                </c:pt>
                <c:pt idx="17">
                  <c:v>7.49261E-8</c:v>
                </c:pt>
                <c:pt idx="18">
                  <c:v>1.554824E-7</c:v>
                </c:pt>
                <c:pt idx="19">
                  <c:v>4.386484E-8</c:v>
                </c:pt>
                <c:pt idx="20">
                  <c:v>1.042382E-7</c:v>
                </c:pt>
                <c:pt idx="21">
                  <c:v>1.122464E-7</c:v>
                </c:pt>
                <c:pt idx="22">
                  <c:v>4.700493E-8</c:v>
                </c:pt>
                <c:pt idx="23">
                  <c:v>1.249276E-7</c:v>
                </c:pt>
                <c:pt idx="24">
                  <c:v>1.768103E-7</c:v>
                </c:pt>
                <c:pt idx="25">
                  <c:v>5.938805E-8</c:v>
                </c:pt>
                <c:pt idx="26">
                  <c:v>7.891874E-8</c:v>
                </c:pt>
                <c:pt idx="27" formatCode="0.00E+00">
                  <c:v>7.254192E-8</c:v>
                </c:pt>
                <c:pt idx="28" formatCode="0.00E+00">
                  <c:v>1.147653E-7</c:v>
                </c:pt>
                <c:pt idx="29" formatCode="0.00E+00">
                  <c:v>8.990038E-8</c:v>
                </c:pt>
                <c:pt idx="30" formatCode="0.00E+00">
                  <c:v>1.240072E-7</c:v>
                </c:pt>
                <c:pt idx="31">
                  <c:v>1.028625E-7</c:v>
                </c:pt>
                <c:pt idx="32">
                  <c:v>7.986613E-8</c:v>
                </c:pt>
                <c:pt idx="33">
                  <c:v>7.42912E-8</c:v>
                </c:pt>
                <c:pt idx="34">
                  <c:v>7.902698E-8</c:v>
                </c:pt>
                <c:pt idx="35">
                  <c:v>6.997645E-8</c:v>
                </c:pt>
                <c:pt idx="36">
                  <c:v>5.474722E-8</c:v>
                </c:pt>
                <c:pt idx="37">
                  <c:v>6.971303E-8</c:v>
                </c:pt>
                <c:pt idx="38">
                  <c:v>6.10363E-8</c:v>
                </c:pt>
                <c:pt idx="39">
                  <c:v>5.818689E-8</c:v>
                </c:pt>
                <c:pt idx="40">
                  <c:v>8.774958E-8</c:v>
                </c:pt>
                <c:pt idx="41">
                  <c:v>8.81484E-8</c:v>
                </c:pt>
                <c:pt idx="42">
                  <c:v>5.954373E-8</c:v>
                </c:pt>
                <c:pt idx="43">
                  <c:v>9.192642E-8</c:v>
                </c:pt>
                <c:pt idx="44">
                  <c:v>7.859327E-8</c:v>
                </c:pt>
                <c:pt idx="45">
                  <c:v>7.289991E-8</c:v>
                </c:pt>
                <c:pt idx="46">
                  <c:v>8.387747E-8</c:v>
                </c:pt>
                <c:pt idx="47">
                  <c:v>1.563545E-7</c:v>
                </c:pt>
                <c:pt idx="48" formatCode="0.00E+00">
                  <c:v>5.031176E-8</c:v>
                </c:pt>
                <c:pt idx="49" formatCode="0.00E+00">
                  <c:v>6.635206E-8</c:v>
                </c:pt>
                <c:pt idx="50" formatCode="0.00E+00">
                  <c:v>7.356884E-8</c:v>
                </c:pt>
                <c:pt idx="51" formatCode="0.00E+00">
                  <c:v>1.101662E-7</c:v>
                </c:pt>
                <c:pt idx="52" formatCode="0.00E+00">
                  <c:v>5.885651E-8</c:v>
                </c:pt>
                <c:pt idx="53" formatCode="0.00E+00">
                  <c:v>1.456152E-7</c:v>
                </c:pt>
                <c:pt idx="54" formatCode="0.00E+00">
                  <c:v>1.865129E-7</c:v>
                </c:pt>
                <c:pt idx="55" formatCode="0.00E+00">
                  <c:v>5.197426E-8</c:v>
                </c:pt>
                <c:pt idx="56" formatCode="0.00E+00">
                  <c:v>2.347744E-8</c:v>
                </c:pt>
                <c:pt idx="57" formatCode="0.00E+00">
                  <c:v>6.491748E-8</c:v>
                </c:pt>
                <c:pt idx="58" formatCode="0.00E+00">
                  <c:v>8.288943E-8</c:v>
                </c:pt>
                <c:pt idx="59" formatCode="0.00E+00">
                  <c:v>1.084016E-7</c:v>
                </c:pt>
                <c:pt idx="60" formatCode="0.00E+00">
                  <c:v>8.237807E-8</c:v>
                </c:pt>
                <c:pt idx="61" formatCode="0.00E+00">
                  <c:v>8.532875E-8</c:v>
                </c:pt>
                <c:pt idx="62" formatCode="0.00E+00">
                  <c:v>6.441447E-8</c:v>
                </c:pt>
                <c:pt idx="63" formatCode="0.00E+00">
                  <c:v>1.157104E-7</c:v>
                </c:pt>
                <c:pt idx="64" formatCode="0.00E+00">
                  <c:v>9.25349E-8</c:v>
                </c:pt>
                <c:pt idx="65" formatCode="0.00E+00">
                  <c:v>6.95479E-8</c:v>
                </c:pt>
                <c:pt idx="66" formatCode="0.00E+00">
                  <c:v>7.354716E-8</c:v>
                </c:pt>
                <c:pt idx="67" formatCode="0.00E+00">
                  <c:v>5.698714E-8</c:v>
                </c:pt>
                <c:pt idx="68" formatCode="0.00E+00">
                  <c:v>1.120366E-9</c:v>
                </c:pt>
                <c:pt idx="69" formatCode="0.00E+00">
                  <c:v>1.197851E-8</c:v>
                </c:pt>
                <c:pt idx="70" formatCode="0.00E+00">
                  <c:v>1.724579E-7</c:v>
                </c:pt>
                <c:pt idx="71" formatCode="0.00E+00">
                  <c:v>7.310875E-8</c:v>
                </c:pt>
                <c:pt idx="72" formatCode="0.00E+00">
                  <c:v>2.517747E-7</c:v>
                </c:pt>
                <c:pt idx="73" formatCode="0.00E+00">
                  <c:v>1.874004E-6</c:v>
                </c:pt>
                <c:pt idx="74" formatCode="0.00E+00">
                  <c:v>4.063274E-8</c:v>
                </c:pt>
                <c:pt idx="75" formatCode="0.00E+00">
                  <c:v>1.446033E-7</c:v>
                </c:pt>
                <c:pt idx="76" formatCode="0.00E+00">
                  <c:v>7.071722E-8</c:v>
                </c:pt>
                <c:pt idx="77" formatCode="0.00E+00">
                  <c:v>7.82702E-8</c:v>
                </c:pt>
                <c:pt idx="78" formatCode="0.00E+00">
                  <c:v>6.36479E-8</c:v>
                </c:pt>
                <c:pt idx="79" formatCode="0.00E+00">
                  <c:v>7.048536E-8</c:v>
                </c:pt>
                <c:pt idx="80" formatCode="0.00E+00">
                  <c:v>1.303508E-7</c:v>
                </c:pt>
                <c:pt idx="81" formatCode="0.00E+00">
                  <c:v>7.249018E-8</c:v>
                </c:pt>
                <c:pt idx="82" formatCode="0.00E+00">
                  <c:v>9.444244E-8</c:v>
                </c:pt>
                <c:pt idx="83" formatCode="0.00E+00">
                  <c:v>2.85981E-8</c:v>
                </c:pt>
                <c:pt idx="84" formatCode="0.00E+00">
                  <c:v>7.28269E-8</c:v>
                </c:pt>
                <c:pt idx="85" formatCode="0.00E+00">
                  <c:v>6.845467E-8</c:v>
                </c:pt>
                <c:pt idx="86" formatCode="0.00E+00">
                  <c:v>6.341973E-8</c:v>
                </c:pt>
                <c:pt idx="87" formatCode="0.00E+00">
                  <c:v>5.852081E-8</c:v>
                </c:pt>
                <c:pt idx="88" formatCode="0.00E+00">
                  <c:v>1.188666E-7</c:v>
                </c:pt>
                <c:pt idx="89" formatCode="0.00E+00">
                  <c:v>6.834823E-8</c:v>
                </c:pt>
                <c:pt idx="90" formatCode="0.00E+00">
                  <c:v>7.272707E-8</c:v>
                </c:pt>
                <c:pt idx="91" formatCode="0.00E+00">
                  <c:v>4.729334E-8</c:v>
                </c:pt>
                <c:pt idx="92" formatCode="0.00E+00">
                  <c:v>1.433076E-7</c:v>
                </c:pt>
                <c:pt idx="93">
                  <c:v>8.282549E-8</c:v>
                </c:pt>
                <c:pt idx="94">
                  <c:v>4.521267E-8</c:v>
                </c:pt>
                <c:pt idx="95">
                  <c:v>5.222456E-8</c:v>
                </c:pt>
                <c:pt idx="96">
                  <c:v>9.003348E-8</c:v>
                </c:pt>
                <c:pt idx="97">
                  <c:v>6.111986E-8</c:v>
                </c:pt>
                <c:pt idx="98">
                  <c:v>5.686766E-8</c:v>
                </c:pt>
                <c:pt idx="99">
                  <c:v>6.598796E-8</c:v>
                </c:pt>
                <c:pt idx="100">
                  <c:v>7.541098E-8</c:v>
                </c:pt>
                <c:pt idx="101">
                  <c:v>1.00252E-7</c:v>
                </c:pt>
                <c:pt idx="102">
                  <c:v>1.03042E-7</c:v>
                </c:pt>
                <c:pt idx="103">
                  <c:v>8.638498E-8</c:v>
                </c:pt>
                <c:pt idx="104">
                  <c:v>8.545774E-8</c:v>
                </c:pt>
                <c:pt idx="105">
                  <c:v>8.019241E-8</c:v>
                </c:pt>
                <c:pt idx="106">
                  <c:v>9.267083E-8</c:v>
                </c:pt>
                <c:pt idx="107">
                  <c:v>8.740046E-8</c:v>
                </c:pt>
                <c:pt idx="108">
                  <c:v>6.190933E-8</c:v>
                </c:pt>
                <c:pt idx="109">
                  <c:v>8.939402E-8</c:v>
                </c:pt>
                <c:pt idx="110">
                  <c:v>1.235049E-7</c:v>
                </c:pt>
                <c:pt idx="111">
                  <c:v>5.830086E-8</c:v>
                </c:pt>
                <c:pt idx="112">
                  <c:v>1.747799E-7</c:v>
                </c:pt>
                <c:pt idx="113">
                  <c:v>1.061303E-7</c:v>
                </c:pt>
                <c:pt idx="114">
                  <c:v>6.858778E-8</c:v>
                </c:pt>
                <c:pt idx="115">
                  <c:v>3.912368E-8</c:v>
                </c:pt>
                <c:pt idx="116">
                  <c:v>7.254164E-8</c:v>
                </c:pt>
                <c:pt idx="117">
                  <c:v>5.958711E-8</c:v>
                </c:pt>
                <c:pt idx="118">
                  <c:v>2.112098E-7</c:v>
                </c:pt>
                <c:pt idx="119">
                  <c:v>9.158556E-8</c:v>
                </c:pt>
                <c:pt idx="120">
                  <c:v>1.875732E-7</c:v>
                </c:pt>
                <c:pt idx="121">
                  <c:v>4.938688E-8</c:v>
                </c:pt>
                <c:pt idx="122">
                  <c:v>7.843825E-8</c:v>
                </c:pt>
                <c:pt idx="123">
                  <c:v>2.071673E-7</c:v>
                </c:pt>
                <c:pt idx="124">
                  <c:v>9.356222E-8</c:v>
                </c:pt>
                <c:pt idx="125">
                  <c:v>8.908061E-8</c:v>
                </c:pt>
                <c:pt idx="126">
                  <c:v>1.647871E-7</c:v>
                </c:pt>
                <c:pt idx="127" formatCode="0.00E+00">
                  <c:v>8.783382E-8</c:v>
                </c:pt>
                <c:pt idx="128">
                  <c:v>1.063801E-7</c:v>
                </c:pt>
                <c:pt idx="129">
                  <c:v>8.293439E-8</c:v>
                </c:pt>
                <c:pt idx="130">
                  <c:v>1.058585E-7</c:v>
                </c:pt>
                <c:pt idx="131">
                  <c:v>5.26504E-8</c:v>
                </c:pt>
                <c:pt idx="132">
                  <c:v>6.209751E-8</c:v>
                </c:pt>
                <c:pt idx="133">
                  <c:v>7.143781E-8</c:v>
                </c:pt>
                <c:pt idx="134">
                  <c:v>6.967245E-8</c:v>
                </c:pt>
                <c:pt idx="135">
                  <c:v>7.068618E-8</c:v>
                </c:pt>
                <c:pt idx="136">
                  <c:v>8.712828E-8</c:v>
                </c:pt>
                <c:pt idx="137" formatCode="0.00E+00">
                  <c:v>8.878731E-8</c:v>
                </c:pt>
                <c:pt idx="138">
                  <c:v>7.364142E-8</c:v>
                </c:pt>
                <c:pt idx="139">
                  <c:v>6.464299E-8</c:v>
                </c:pt>
                <c:pt idx="140">
                  <c:v>2.220892E-7</c:v>
                </c:pt>
                <c:pt idx="141">
                  <c:v>5.898083E-8</c:v>
                </c:pt>
                <c:pt idx="142">
                  <c:v>6.087246E-8</c:v>
                </c:pt>
              </c:numCache>
            </c:numRef>
          </c:yVal>
          <c:smooth val="1"/>
        </c:ser>
        <c:ser>
          <c:idx val="2"/>
          <c:order val="2"/>
          <c:tx>
            <c:v>EAS</c:v>
          </c:tx>
          <c:yVal>
            <c:numRef>
              <c:f>'Diversity&amp;Neutrality'!$AB$337:$AB$479</c:f>
              <c:numCache>
                <c:formatCode>General</c:formatCode>
                <c:ptCount val="143"/>
                <c:pt idx="0">
                  <c:v>9.212964E-8</c:v>
                </c:pt>
                <c:pt idx="1">
                  <c:v>6.342351E-8</c:v>
                </c:pt>
                <c:pt idx="2">
                  <c:v>5.630156E-8</c:v>
                </c:pt>
                <c:pt idx="3">
                  <c:v>4.823081E-8</c:v>
                </c:pt>
                <c:pt idx="4">
                  <c:v>5.963846E-8</c:v>
                </c:pt>
                <c:pt idx="5">
                  <c:v>6.08561E-8</c:v>
                </c:pt>
                <c:pt idx="6">
                  <c:v>3.177805E-8</c:v>
                </c:pt>
                <c:pt idx="7">
                  <c:v>8.247405E-8</c:v>
                </c:pt>
                <c:pt idx="8">
                  <c:v>1.570952E-7</c:v>
                </c:pt>
                <c:pt idx="9">
                  <c:v>7.347271E-8</c:v>
                </c:pt>
                <c:pt idx="10">
                  <c:v>8.729906E-9</c:v>
                </c:pt>
                <c:pt idx="11">
                  <c:v>3.046641E-8</c:v>
                </c:pt>
                <c:pt idx="12">
                  <c:v>4.427475E-8</c:v>
                </c:pt>
                <c:pt idx="13">
                  <c:v>6.45812E-8</c:v>
                </c:pt>
                <c:pt idx="14">
                  <c:v>1.467384E-7</c:v>
                </c:pt>
                <c:pt idx="15">
                  <c:v>9.268598E-8</c:v>
                </c:pt>
                <c:pt idx="16">
                  <c:v>1.1047E-7</c:v>
                </c:pt>
                <c:pt idx="17">
                  <c:v>7.485449E-8</c:v>
                </c:pt>
                <c:pt idx="18">
                  <c:v>1.167357E-7</c:v>
                </c:pt>
                <c:pt idx="19">
                  <c:v>4.386484E-8</c:v>
                </c:pt>
                <c:pt idx="20">
                  <c:v>1.051555E-7</c:v>
                </c:pt>
                <c:pt idx="21">
                  <c:v>1.079758E-7</c:v>
                </c:pt>
                <c:pt idx="22">
                  <c:v>4.928061E-8</c:v>
                </c:pt>
                <c:pt idx="23">
                  <c:v>1.166104E-7</c:v>
                </c:pt>
                <c:pt idx="24">
                  <c:v>1.664976E-7</c:v>
                </c:pt>
                <c:pt idx="25">
                  <c:v>6.409576E-8</c:v>
                </c:pt>
                <c:pt idx="26">
                  <c:v>7.878243E-8</c:v>
                </c:pt>
                <c:pt idx="27" formatCode="0.00E+00">
                  <c:v>6.80803E-8</c:v>
                </c:pt>
                <c:pt idx="28" formatCode="0.00E+00">
                  <c:v>1.166801E-7</c:v>
                </c:pt>
                <c:pt idx="29" formatCode="0.00E+00">
                  <c:v>8.437115E-8</c:v>
                </c:pt>
                <c:pt idx="30" formatCode="0.00E+00">
                  <c:v>1.246932E-7</c:v>
                </c:pt>
                <c:pt idx="31" formatCode="0.00E+00">
                  <c:v>1.084008E-7</c:v>
                </c:pt>
                <c:pt idx="32" formatCode="0.00E+00">
                  <c:v>8.858106E-8</c:v>
                </c:pt>
                <c:pt idx="33" formatCode="0.00E+00">
                  <c:v>8.236399E-8</c:v>
                </c:pt>
                <c:pt idx="34" formatCode="0.00E+00">
                  <c:v>8.931902E-8</c:v>
                </c:pt>
                <c:pt idx="35" formatCode="0.00E+00">
                  <c:v>6.865661E-8</c:v>
                </c:pt>
                <c:pt idx="36" formatCode="0.00E+00">
                  <c:v>6.027236E-8</c:v>
                </c:pt>
                <c:pt idx="37" formatCode="0.00E+00">
                  <c:v>7.314923E-8</c:v>
                </c:pt>
                <c:pt idx="38" formatCode="0.00E+00">
                  <c:v>7.303496E-8</c:v>
                </c:pt>
                <c:pt idx="39" formatCode="0.00E+00">
                  <c:v>6.025685E-8</c:v>
                </c:pt>
                <c:pt idx="40" formatCode="0.00E+00">
                  <c:v>8.695418E-8</c:v>
                </c:pt>
                <c:pt idx="41" formatCode="0.00E+00">
                  <c:v>8.489684E-8</c:v>
                </c:pt>
                <c:pt idx="42" formatCode="0.00E+00">
                  <c:v>6.802971E-8</c:v>
                </c:pt>
                <c:pt idx="43" formatCode="0.00E+00">
                  <c:v>9.259371E-8</c:v>
                </c:pt>
                <c:pt idx="44" formatCode="0.00E+00">
                  <c:v>8.008088E-8</c:v>
                </c:pt>
                <c:pt idx="45" formatCode="0.00E+00">
                  <c:v>7.963206E-8</c:v>
                </c:pt>
                <c:pt idx="46" formatCode="0.00E+00">
                  <c:v>8.115972E-8</c:v>
                </c:pt>
                <c:pt idx="47" formatCode="0.00E+00">
                  <c:v>1.53118E-7</c:v>
                </c:pt>
                <c:pt idx="48" formatCode="0.00E+00">
                  <c:v>6.295652E-8</c:v>
                </c:pt>
                <c:pt idx="49" formatCode="0.00E+00">
                  <c:v>5.708188E-8</c:v>
                </c:pt>
                <c:pt idx="50" formatCode="0.00E+00">
                  <c:v>7.208374E-8</c:v>
                </c:pt>
                <c:pt idx="51" formatCode="0.00E+00">
                  <c:v>1.409871E-7</c:v>
                </c:pt>
                <c:pt idx="52" formatCode="0.00E+00">
                  <c:v>5.819401E-8</c:v>
                </c:pt>
                <c:pt idx="53" formatCode="0.00E+00">
                  <c:v>1.371035E-7</c:v>
                </c:pt>
                <c:pt idx="54" formatCode="0.00E+00">
                  <c:v>1.817635E-7</c:v>
                </c:pt>
                <c:pt idx="55" formatCode="0.00E+00">
                  <c:v>5.274311E-8</c:v>
                </c:pt>
                <c:pt idx="56" formatCode="0.00E+00">
                  <c:v>2.203348E-8</c:v>
                </c:pt>
                <c:pt idx="57" formatCode="0.00E+00">
                  <c:v>6.942593E-8</c:v>
                </c:pt>
                <c:pt idx="58" formatCode="0.00E+00">
                  <c:v>8.751532E-8</c:v>
                </c:pt>
                <c:pt idx="59" formatCode="0.00E+00">
                  <c:v>9.879983E-8</c:v>
                </c:pt>
                <c:pt idx="60" formatCode="0.00E+00">
                  <c:v>8.157543E-8</c:v>
                </c:pt>
                <c:pt idx="61" formatCode="0.00E+00">
                  <c:v>6.940326E-8</c:v>
                </c:pt>
                <c:pt idx="62" formatCode="0.00E+00">
                  <c:v>7.519729E-8</c:v>
                </c:pt>
                <c:pt idx="63" formatCode="0.00E+00">
                  <c:v>1.147955E-7</c:v>
                </c:pt>
                <c:pt idx="64" formatCode="0.00E+00">
                  <c:v>8.820057E-8</c:v>
                </c:pt>
                <c:pt idx="65" formatCode="0.00E+00">
                  <c:v>6.98172E-8</c:v>
                </c:pt>
                <c:pt idx="66" formatCode="0.00E+00">
                  <c:v>7.575761E-8</c:v>
                </c:pt>
                <c:pt idx="67" formatCode="0.00E+00">
                  <c:v>5.942467E-8</c:v>
                </c:pt>
                <c:pt idx="68" formatCode="0.00E+00">
                  <c:v>7.885759E-10</c:v>
                </c:pt>
                <c:pt idx="69" formatCode="0.00E+00">
                  <c:v>1.324914E-8</c:v>
                </c:pt>
                <c:pt idx="70" formatCode="0.00E+00">
                  <c:v>1.648484E-7</c:v>
                </c:pt>
                <c:pt idx="71" formatCode="0.00E+00">
                  <c:v>7.165642E-8</c:v>
                </c:pt>
                <c:pt idx="72" formatCode="0.00E+00">
                  <c:v>2.549063E-7</c:v>
                </c:pt>
                <c:pt idx="73" formatCode="0.00E+00">
                  <c:v>1.773807E-6</c:v>
                </c:pt>
                <c:pt idx="74" formatCode="0.00E+00">
                  <c:v>4.448927E-8</c:v>
                </c:pt>
                <c:pt idx="75" formatCode="0.00E+00">
                  <c:v>1.354068E-7</c:v>
                </c:pt>
                <c:pt idx="76" formatCode="0.00E+00">
                  <c:v>6.83188E-8</c:v>
                </c:pt>
                <c:pt idx="77" formatCode="0.00E+00">
                  <c:v>7.62387E-8</c:v>
                </c:pt>
                <c:pt idx="78" formatCode="0.00E+00">
                  <c:v>6.806747E-8</c:v>
                </c:pt>
                <c:pt idx="79" formatCode="0.00E+00">
                  <c:v>5.836785E-8</c:v>
                </c:pt>
                <c:pt idx="80" formatCode="0.00E+00">
                  <c:v>1.329714E-7</c:v>
                </c:pt>
                <c:pt idx="81" formatCode="0.00E+00">
                  <c:v>8.268474E-8</c:v>
                </c:pt>
                <c:pt idx="82" formatCode="0.00E+00">
                  <c:v>9.04804E-8</c:v>
                </c:pt>
                <c:pt idx="83" formatCode="0.00E+00">
                  <c:v>2.571968E-8</c:v>
                </c:pt>
                <c:pt idx="84" formatCode="0.00E+00">
                  <c:v>6.424444E-8</c:v>
                </c:pt>
                <c:pt idx="85" formatCode="0.00E+00">
                  <c:v>6.485505E-8</c:v>
                </c:pt>
                <c:pt idx="86" formatCode="0.00E+00">
                  <c:v>5.745639E-8</c:v>
                </c:pt>
                <c:pt idx="87" formatCode="0.00E+00">
                  <c:v>1.180412E-7</c:v>
                </c:pt>
                <c:pt idx="88" formatCode="0.00E+00">
                  <c:v>6.506776E-8</c:v>
                </c:pt>
                <c:pt idx="89">
                  <c:v>6.126281E-8</c:v>
                </c:pt>
                <c:pt idx="90">
                  <c:v>6.122191E-8</c:v>
                </c:pt>
                <c:pt idx="91">
                  <c:v>3.665324E-8</c:v>
                </c:pt>
                <c:pt idx="92">
                  <c:v>1.319066E-7</c:v>
                </c:pt>
                <c:pt idx="93">
                  <c:v>8.282549E-8</c:v>
                </c:pt>
                <c:pt idx="94">
                  <c:v>4.521267E-8</c:v>
                </c:pt>
                <c:pt idx="95">
                  <c:v>5.222456E-8</c:v>
                </c:pt>
                <c:pt idx="96">
                  <c:v>9.003348E-8</c:v>
                </c:pt>
                <c:pt idx="97">
                  <c:v>6.111986E-8</c:v>
                </c:pt>
                <c:pt idx="98">
                  <c:v>5.686766E-8</c:v>
                </c:pt>
                <c:pt idx="99">
                  <c:v>6.598796E-8</c:v>
                </c:pt>
                <c:pt idx="100">
                  <c:v>7.877574E-8</c:v>
                </c:pt>
                <c:pt idx="101">
                  <c:v>9.442218E-8</c:v>
                </c:pt>
                <c:pt idx="102">
                  <c:v>1.006941E-7</c:v>
                </c:pt>
                <c:pt idx="103">
                  <c:v>9.204677E-8</c:v>
                </c:pt>
                <c:pt idx="104">
                  <c:v>8.171499E-8</c:v>
                </c:pt>
                <c:pt idx="105">
                  <c:v>8.228444E-8</c:v>
                </c:pt>
                <c:pt idx="106">
                  <c:v>8.877061E-8</c:v>
                </c:pt>
                <c:pt idx="107">
                  <c:v>7.999968E-8</c:v>
                </c:pt>
                <c:pt idx="108">
                  <c:v>5.60266E-8</c:v>
                </c:pt>
                <c:pt idx="109">
                  <c:v>8.958382E-8</c:v>
                </c:pt>
                <c:pt idx="110">
                  <c:v>1.220742E-7</c:v>
                </c:pt>
                <c:pt idx="111">
                  <c:v>6.6771E-8</c:v>
                </c:pt>
                <c:pt idx="112">
                  <c:v>1.718411E-7</c:v>
                </c:pt>
                <c:pt idx="113">
                  <c:v>6.64019E-8</c:v>
                </c:pt>
                <c:pt idx="114">
                  <c:v>6.576846E-8</c:v>
                </c:pt>
                <c:pt idx="115">
                  <c:v>4.13071E-8</c:v>
                </c:pt>
                <c:pt idx="116">
                  <c:v>7.684792E-8</c:v>
                </c:pt>
                <c:pt idx="117">
                  <c:v>7.269895E-8</c:v>
                </c:pt>
                <c:pt idx="118">
                  <c:v>1.651829E-7</c:v>
                </c:pt>
                <c:pt idx="119">
                  <c:v>9.770161E-8</c:v>
                </c:pt>
                <c:pt idx="120">
                  <c:v>2.240467E-7</c:v>
                </c:pt>
                <c:pt idx="121">
                  <c:v>5.703847E-8</c:v>
                </c:pt>
                <c:pt idx="122">
                  <c:v>8.140008E-8</c:v>
                </c:pt>
                <c:pt idx="123">
                  <c:v>2.027337E-7</c:v>
                </c:pt>
                <c:pt idx="124">
                  <c:v>1.17077E-7</c:v>
                </c:pt>
                <c:pt idx="125">
                  <c:v>8.729012E-8</c:v>
                </c:pt>
                <c:pt idx="126">
                  <c:v>1.638969E-7</c:v>
                </c:pt>
                <c:pt idx="127" formatCode="0.00E+00">
                  <c:v>9.103021E-8</c:v>
                </c:pt>
                <c:pt idx="128">
                  <c:v>9.983632E-8</c:v>
                </c:pt>
                <c:pt idx="129">
                  <c:v>8.220151E-8</c:v>
                </c:pt>
                <c:pt idx="130">
                  <c:v>9.66771E-8</c:v>
                </c:pt>
                <c:pt idx="131">
                  <c:v>5.444491E-8</c:v>
                </c:pt>
                <c:pt idx="132">
                  <c:v>6.251668E-8</c:v>
                </c:pt>
                <c:pt idx="133">
                  <c:v>7.313467E-8</c:v>
                </c:pt>
                <c:pt idx="134">
                  <c:v>7.380351E-8</c:v>
                </c:pt>
                <c:pt idx="135">
                  <c:v>6.63387E-8</c:v>
                </c:pt>
                <c:pt idx="136">
                  <c:v>8.548556E-8</c:v>
                </c:pt>
                <c:pt idx="137" formatCode="0.00E+00">
                  <c:v>9.029795E-8</c:v>
                </c:pt>
                <c:pt idx="138">
                  <c:v>7.724302E-8</c:v>
                </c:pt>
                <c:pt idx="139">
                  <c:v>5.428117E-8</c:v>
                </c:pt>
                <c:pt idx="140">
                  <c:v>2.065416E-7</c:v>
                </c:pt>
                <c:pt idx="141">
                  <c:v>6.199567E-8</c:v>
                </c:pt>
                <c:pt idx="142">
                  <c:v>6.293825E-8</c:v>
                </c:pt>
              </c:numCache>
            </c:numRef>
          </c:yVal>
          <c:smooth val="1"/>
        </c:ser>
        <c:ser>
          <c:idx val="3"/>
          <c:order val="3"/>
          <c:tx>
            <c:v>EUR</c:v>
          </c:tx>
          <c:yVal>
            <c:numRef>
              <c:f>'Diversity&amp;Neutrality'!$AJ$337:$AJ$479</c:f>
              <c:numCache>
                <c:formatCode>General</c:formatCode>
                <c:ptCount val="143"/>
                <c:pt idx="0">
                  <c:v>6.433219E-8</c:v>
                </c:pt>
                <c:pt idx="1">
                  <c:v>5.900473E-8</c:v>
                </c:pt>
                <c:pt idx="2">
                  <c:v>5.983852E-8</c:v>
                </c:pt>
                <c:pt idx="3">
                  <c:v>3.520941E-8</c:v>
                </c:pt>
                <c:pt idx="4">
                  <c:v>6.293359E-8</c:v>
                </c:pt>
                <c:pt idx="5">
                  <c:v>4.767679E-8</c:v>
                </c:pt>
                <c:pt idx="6">
                  <c:v>3.987256E-8</c:v>
                </c:pt>
                <c:pt idx="7">
                  <c:v>7.304601E-8</c:v>
                </c:pt>
                <c:pt idx="8">
                  <c:v>1.459744E-7</c:v>
                </c:pt>
                <c:pt idx="9">
                  <c:v>6.406569E-8</c:v>
                </c:pt>
                <c:pt idx="10">
                  <c:v>8.590889E-9</c:v>
                </c:pt>
                <c:pt idx="11">
                  <c:v>3.589955E-8</c:v>
                </c:pt>
                <c:pt idx="12">
                  <c:v>4.029912E-8</c:v>
                </c:pt>
                <c:pt idx="13">
                  <c:v>5.041949E-8</c:v>
                </c:pt>
                <c:pt idx="14">
                  <c:v>1.325183E-7</c:v>
                </c:pt>
                <c:pt idx="15">
                  <c:v>8.587935E-8</c:v>
                </c:pt>
                <c:pt idx="16">
                  <c:v>1.083669E-7</c:v>
                </c:pt>
                <c:pt idx="17">
                  <c:v>5.692207E-8</c:v>
                </c:pt>
                <c:pt idx="18">
                  <c:v>1.074118E-7</c:v>
                </c:pt>
                <c:pt idx="19">
                  <c:v>4.785965E-8</c:v>
                </c:pt>
                <c:pt idx="20">
                  <c:v>9.471603E-8</c:v>
                </c:pt>
                <c:pt idx="21">
                  <c:v>1.057401E-7</c:v>
                </c:pt>
                <c:pt idx="22">
                  <c:v>4.700493E-8</c:v>
                </c:pt>
                <c:pt idx="23">
                  <c:v>1.119614E-7</c:v>
                </c:pt>
                <c:pt idx="24">
                  <c:v>1.569635E-7</c:v>
                </c:pt>
                <c:pt idx="25">
                  <c:v>5.59459E-8</c:v>
                </c:pt>
                <c:pt idx="26">
                  <c:v>6.72416E-8</c:v>
                </c:pt>
                <c:pt idx="27" formatCode="0.00E+00">
                  <c:v>5.993837E-8</c:v>
                </c:pt>
                <c:pt idx="28" formatCode="0.00E+00">
                  <c:v>1.07765E-7</c:v>
                </c:pt>
                <c:pt idx="29" formatCode="0.00E+00">
                  <c:v>8.39533E-8</c:v>
                </c:pt>
                <c:pt idx="30" formatCode="0.00E+00">
                  <c:v>1.191375E-7</c:v>
                </c:pt>
                <c:pt idx="31" formatCode="0.00E+00">
                  <c:v>9.094578E-8</c:v>
                </c:pt>
                <c:pt idx="32" formatCode="0.00E+00">
                  <c:v>7.968185E-8</c:v>
                </c:pt>
                <c:pt idx="33" formatCode="0.00E+00">
                  <c:v>6.998526E-8</c:v>
                </c:pt>
                <c:pt idx="34" formatCode="0.00E+00">
                  <c:v>7.284578E-8</c:v>
                </c:pt>
                <c:pt idx="35" formatCode="0.00E+00">
                  <c:v>6.042605E-8</c:v>
                </c:pt>
                <c:pt idx="36" formatCode="0.00E+00">
                  <c:v>5.454918E-8</c:v>
                </c:pt>
                <c:pt idx="37" formatCode="0.00E+00">
                  <c:v>6.658456E-8</c:v>
                </c:pt>
                <c:pt idx="38" formatCode="0.00E+00">
                  <c:v>6.756088E-8</c:v>
                </c:pt>
                <c:pt idx="39" formatCode="0.00E+00">
                  <c:v>5.670415E-8</c:v>
                </c:pt>
                <c:pt idx="40" formatCode="0.00E+00">
                  <c:v>7.950225E-8</c:v>
                </c:pt>
                <c:pt idx="41" formatCode="0.00E+00">
                  <c:v>7.529112E-8</c:v>
                </c:pt>
                <c:pt idx="42" formatCode="0.00E+00">
                  <c:v>5.609256E-8</c:v>
                </c:pt>
                <c:pt idx="43" formatCode="0.00E+00">
                  <c:v>8.398504E-8</c:v>
                </c:pt>
                <c:pt idx="44" formatCode="0.00E+00">
                  <c:v>7.333231E-8</c:v>
                </c:pt>
                <c:pt idx="45" formatCode="0.00E+00">
                  <c:v>5.966811E-8</c:v>
                </c:pt>
                <c:pt idx="46" formatCode="0.00E+00">
                  <c:v>7.16656E-8</c:v>
                </c:pt>
                <c:pt idx="47" formatCode="0.00E+00">
                  <c:v>1.504941E-7</c:v>
                </c:pt>
                <c:pt idx="49" formatCode="0.00E+00">
                  <c:v>8.33417E-8</c:v>
                </c:pt>
                <c:pt idx="50" formatCode="0.00E+00">
                  <c:v>6.276659E-8</c:v>
                </c:pt>
                <c:pt idx="51" formatCode="0.00E+00">
                  <c:v>9.434633E-8</c:v>
                </c:pt>
                <c:pt idx="52" formatCode="0.00E+00">
                  <c:v>4.158236E-8</c:v>
                </c:pt>
                <c:pt idx="53" formatCode="0.00E+00">
                  <c:v>1.211155E-7</c:v>
                </c:pt>
                <c:pt idx="54" formatCode="0.00E+00">
                  <c:v>1.60147E-7</c:v>
                </c:pt>
                <c:pt idx="55" formatCode="0.00E+00">
                  <c:v>5.135001E-8</c:v>
                </c:pt>
                <c:pt idx="56" formatCode="0.00E+00">
                  <c:v>2.211668E-8</c:v>
                </c:pt>
                <c:pt idx="57" formatCode="0.00E+00">
                  <c:v>5.119941E-8</c:v>
                </c:pt>
                <c:pt idx="58" formatCode="0.00E+00">
                  <c:v>8.366265E-8</c:v>
                </c:pt>
                <c:pt idx="59" formatCode="0.00E+00">
                  <c:v>1.001548E-7</c:v>
                </c:pt>
                <c:pt idx="60" formatCode="0.00E+00">
                  <c:v>5.57009E-8</c:v>
                </c:pt>
                <c:pt idx="61" formatCode="0.00E+00">
                  <c:v>7.234477E-8</c:v>
                </c:pt>
                <c:pt idx="62" formatCode="0.00E+00">
                  <c:v>5.772094E-8</c:v>
                </c:pt>
                <c:pt idx="63" formatCode="0.00E+00">
                  <c:v>1.121141E-7</c:v>
                </c:pt>
                <c:pt idx="64" formatCode="0.00E+00">
                  <c:v>8.717231E-8</c:v>
                </c:pt>
                <c:pt idx="65">
                  <c:v>5.830266E-8</c:v>
                </c:pt>
                <c:pt idx="66">
                  <c:v>6.646783E-8</c:v>
                </c:pt>
                <c:pt idx="67">
                  <c:v>4.771925E-8</c:v>
                </c:pt>
                <c:pt idx="68">
                  <c:v>1.055384E-9</c:v>
                </c:pt>
                <c:pt idx="69">
                  <c:v>8.463124E-9</c:v>
                </c:pt>
                <c:pt idx="70">
                  <c:v>1.597446E-7</c:v>
                </c:pt>
                <c:pt idx="71">
                  <c:v>6.08793E-8</c:v>
                </c:pt>
                <c:pt idx="72">
                  <c:v>2.414942E-7</c:v>
                </c:pt>
                <c:pt idx="73">
                  <c:v>1.754038E-6</c:v>
                </c:pt>
                <c:pt idx="74">
                  <c:v>3.189805E-8</c:v>
                </c:pt>
                <c:pt idx="75">
                  <c:v>1.331814E-7</c:v>
                </c:pt>
                <c:pt idx="76">
                  <c:v>6.04596E-8</c:v>
                </c:pt>
                <c:pt idx="77">
                  <c:v>6.647199E-8</c:v>
                </c:pt>
                <c:pt idx="78">
                  <c:v>5.716948E-8</c:v>
                </c:pt>
                <c:pt idx="79">
                  <c:v>6.640001E-8</c:v>
                </c:pt>
                <c:pt idx="80">
                  <c:v>1.263549E-7</c:v>
                </c:pt>
                <c:pt idx="81">
                  <c:v>5.673209E-8</c:v>
                </c:pt>
                <c:pt idx="82">
                  <c:v>9.082205E-8</c:v>
                </c:pt>
                <c:pt idx="83">
                  <c:v>2.244959E-8</c:v>
                </c:pt>
                <c:pt idx="84">
                  <c:v>6.18998E-8</c:v>
                </c:pt>
                <c:pt idx="85">
                  <c:v>6.851746E-8</c:v>
                </c:pt>
                <c:pt idx="86">
                  <c:v>5.191473E-8</c:v>
                </c:pt>
                <c:pt idx="87">
                  <c:v>4.579942E-8</c:v>
                </c:pt>
                <c:pt idx="88">
                  <c:v>1.045982E-7</c:v>
                </c:pt>
                <c:pt idx="89" formatCode="0.00E+00">
                  <c:v>5.163693E-8</c:v>
                </c:pt>
                <c:pt idx="90" formatCode="0.00E+00">
                  <c:v>5.625516E-8</c:v>
                </c:pt>
                <c:pt idx="91" formatCode="0.00E+00">
                  <c:v>4.37365E-8</c:v>
                </c:pt>
                <c:pt idx="92" formatCode="0.00E+00">
                  <c:v>1.127404E-7</c:v>
                </c:pt>
                <c:pt idx="93">
                  <c:v>7.409288E-8</c:v>
                </c:pt>
                <c:pt idx="94">
                  <c:v>4.53834E-8</c:v>
                </c:pt>
                <c:pt idx="95">
                  <c:v>5.751038E-8</c:v>
                </c:pt>
                <c:pt idx="96">
                  <c:v>5.75103843008994E-8</c:v>
                </c:pt>
                <c:pt idx="97">
                  <c:v>5.071647E-8</c:v>
                </c:pt>
                <c:pt idx="98">
                  <c:v>4.90424E-8</c:v>
                </c:pt>
                <c:pt idx="99">
                  <c:v>6.623713E-8</c:v>
                </c:pt>
                <c:pt idx="100">
                  <c:v>6.622031E-8</c:v>
                </c:pt>
                <c:pt idx="101">
                  <c:v>8.803282E-8</c:v>
                </c:pt>
                <c:pt idx="102">
                  <c:v>9.771993E-8</c:v>
                </c:pt>
                <c:pt idx="103">
                  <c:v>8.31549E-8</c:v>
                </c:pt>
                <c:pt idx="104">
                  <c:v>6.987191E-8</c:v>
                </c:pt>
                <c:pt idx="105">
                  <c:v>6.966869E-8</c:v>
                </c:pt>
                <c:pt idx="106">
                  <c:v>8.850374E-8</c:v>
                </c:pt>
                <c:pt idx="107">
                  <c:v>7.521937E-8</c:v>
                </c:pt>
                <c:pt idx="108">
                  <c:v>6.873553E-8</c:v>
                </c:pt>
                <c:pt idx="109">
                  <c:v>8.069928E-8</c:v>
                </c:pt>
                <c:pt idx="110">
                  <c:v>1.194409E-7</c:v>
                </c:pt>
                <c:pt idx="111">
                  <c:v>5.399085E-8</c:v>
                </c:pt>
                <c:pt idx="112">
                  <c:v>1.582346E-7</c:v>
                </c:pt>
                <c:pt idx="113">
                  <c:v>6.665263E-8</c:v>
                </c:pt>
                <c:pt idx="114">
                  <c:v>6.496345E-8</c:v>
                </c:pt>
                <c:pt idx="115">
                  <c:v>3.685606E-8</c:v>
                </c:pt>
                <c:pt idx="116">
                  <c:v>7.092563E-8</c:v>
                </c:pt>
                <c:pt idx="117">
                  <c:v>5.800455E-8</c:v>
                </c:pt>
                <c:pt idx="118">
                  <c:v>1.98968E-7</c:v>
                </c:pt>
                <c:pt idx="119">
                  <c:v>8.379444E-8</c:v>
                </c:pt>
                <c:pt idx="120">
                  <c:v>2.00797E-7</c:v>
                </c:pt>
                <c:pt idx="121">
                  <c:v>3.220574E-8</c:v>
                </c:pt>
                <c:pt idx="122">
                  <c:v>6.323446E-8</c:v>
                </c:pt>
                <c:pt idx="123">
                  <c:v>1.934893E-7</c:v>
                </c:pt>
                <c:pt idx="124">
                  <c:v>8.813934E-8</c:v>
                </c:pt>
                <c:pt idx="125">
                  <c:v>8.638564E-8</c:v>
                </c:pt>
                <c:pt idx="126">
                  <c:v>1.476422E-7</c:v>
                </c:pt>
                <c:pt idx="127" formatCode="0.00E+00">
                  <c:v>8.116593E-8</c:v>
                </c:pt>
                <c:pt idx="128">
                  <c:v>8.717977E-8</c:v>
                </c:pt>
                <c:pt idx="129">
                  <c:v>7.61342E-8</c:v>
                </c:pt>
                <c:pt idx="130">
                  <c:v>9.382529E-8</c:v>
                </c:pt>
                <c:pt idx="131">
                  <c:v>4.913952E-8</c:v>
                </c:pt>
                <c:pt idx="132">
                  <c:v>5.42439E-8</c:v>
                </c:pt>
                <c:pt idx="133">
                  <c:v>6.117685E-8</c:v>
                </c:pt>
                <c:pt idx="134">
                  <c:v>6.368469E-8</c:v>
                </c:pt>
                <c:pt idx="135">
                  <c:v>6.092203E-8</c:v>
                </c:pt>
                <c:pt idx="136">
                  <c:v>7.041884E-8</c:v>
                </c:pt>
                <c:pt idx="137" formatCode="0.00E+00">
                  <c:v>7.531044E-8</c:v>
                </c:pt>
                <c:pt idx="138">
                  <c:v>6.631257E-8</c:v>
                </c:pt>
                <c:pt idx="139">
                  <c:v>6.410134E-8</c:v>
                </c:pt>
                <c:pt idx="140">
                  <c:v>2.044819E-7</c:v>
                </c:pt>
                <c:pt idx="141">
                  <c:v>4.444983E-8</c:v>
                </c:pt>
                <c:pt idx="142">
                  <c:v>5.297056E-8</c:v>
                </c:pt>
              </c:numCache>
            </c:numRef>
          </c:yVal>
          <c:smooth val="1"/>
        </c:ser>
        <c:ser>
          <c:idx val="4"/>
          <c:order val="4"/>
          <c:tx>
            <c:v>SAS</c:v>
          </c:tx>
          <c:yVal>
            <c:numRef>
              <c:f>'Diversity&amp;Neutrality'!$AR$337:$AR$479</c:f>
              <c:numCache>
                <c:formatCode>General</c:formatCode>
                <c:ptCount val="143"/>
                <c:pt idx="0">
                  <c:v>7.031298E-8</c:v>
                </c:pt>
                <c:pt idx="1">
                  <c:v>6.548854E-8</c:v>
                </c:pt>
                <c:pt idx="2">
                  <c:v>5.471501E-8</c:v>
                </c:pt>
                <c:pt idx="3">
                  <c:v>2.716428E-8</c:v>
                </c:pt>
                <c:pt idx="4">
                  <c:v>6.789617E-8</c:v>
                </c:pt>
                <c:pt idx="5">
                  <c:v>5.36418E-8</c:v>
                </c:pt>
                <c:pt idx="6">
                  <c:v>2.460954E-8</c:v>
                </c:pt>
                <c:pt idx="7">
                  <c:v>7.56972E-8</c:v>
                </c:pt>
                <c:pt idx="8">
                  <c:v>1.534044E-7</c:v>
                </c:pt>
                <c:pt idx="9">
                  <c:v>6.628593E-8</c:v>
                </c:pt>
                <c:pt idx="10">
                  <c:v>8.868138E-9</c:v>
                </c:pt>
                <c:pt idx="11">
                  <c:v>3.966445E-8</c:v>
                </c:pt>
                <c:pt idx="12">
                  <c:v>5.075297E-8</c:v>
                </c:pt>
                <c:pt idx="13">
                  <c:v>6.45812E-8</c:v>
                </c:pt>
                <c:pt idx="14">
                  <c:v>1.358683E-7</c:v>
                </c:pt>
                <c:pt idx="15">
                  <c:v>8.834195E-8</c:v>
                </c:pt>
                <c:pt idx="16">
                  <c:v>1.101782E-7</c:v>
                </c:pt>
                <c:pt idx="17">
                  <c:v>5.855431E-8</c:v>
                </c:pt>
                <c:pt idx="18">
                  <c:v>1.40626E-7</c:v>
                </c:pt>
                <c:pt idx="19">
                  <c:v>4.13577E-8</c:v>
                </c:pt>
                <c:pt idx="20">
                  <c:v>9.812107E-8</c:v>
                </c:pt>
                <c:pt idx="21">
                  <c:v>1.006145E-7</c:v>
                </c:pt>
                <c:pt idx="22" formatCode="0.00E+00">
                  <c:v>4.596055E-8</c:v>
                </c:pt>
                <c:pt idx="23" formatCode="0.00E+00">
                  <c:v>1.171351E-7</c:v>
                </c:pt>
                <c:pt idx="24" formatCode="0.00E+00">
                  <c:v>1.684341E-7</c:v>
                </c:pt>
                <c:pt idx="25" formatCode="0.00E+00">
                  <c:v>5.179514E-8</c:v>
                </c:pt>
                <c:pt idx="26" formatCode="0.00E+00">
                  <c:v>7.014398E-8</c:v>
                </c:pt>
                <c:pt idx="27" formatCode="0.00E+00">
                  <c:v>6.715518E-8</c:v>
                </c:pt>
                <c:pt idx="28" formatCode="0.00E+00">
                  <c:v>1.172721E-7</c:v>
                </c:pt>
                <c:pt idx="29" formatCode="0.00E+00">
                  <c:v>8.408801E-8</c:v>
                </c:pt>
                <c:pt idx="30" formatCode="0.00E+00">
                  <c:v>1.297068E-7</c:v>
                </c:pt>
                <c:pt idx="31" formatCode="0.00E+00">
                  <c:v>1.002361E-7</c:v>
                </c:pt>
                <c:pt idx="32" formatCode="0.00E+00">
                  <c:v>7.950454E-8</c:v>
                </c:pt>
                <c:pt idx="33" formatCode="0.00E+00">
                  <c:v>7.713452E-8</c:v>
                </c:pt>
                <c:pt idx="34" formatCode="0.00E+00">
                  <c:v>7.822823E-8</c:v>
                </c:pt>
                <c:pt idx="35" formatCode="0.00E+00">
                  <c:v>6.318632E-8</c:v>
                </c:pt>
                <c:pt idx="36" formatCode="0.00E+00">
                  <c:v>4.795161E-8</c:v>
                </c:pt>
                <c:pt idx="37" formatCode="0.00E+00">
                  <c:v>6.474079E-8</c:v>
                </c:pt>
                <c:pt idx="38" formatCode="0.00E+00">
                  <c:v>6.210477E-8</c:v>
                </c:pt>
                <c:pt idx="39" formatCode="0.00E+00">
                  <c:v>5.055233E-8</c:v>
                </c:pt>
                <c:pt idx="40" formatCode="0.00E+00">
                  <c:v>8.228234E-8</c:v>
                </c:pt>
                <c:pt idx="41" formatCode="0.00E+00">
                  <c:v>7.919358E-8</c:v>
                </c:pt>
                <c:pt idx="42" formatCode="0.00E+00">
                  <c:v>6.271849E-8</c:v>
                </c:pt>
                <c:pt idx="43" formatCode="0.00E+00">
                  <c:v>9.484105E-8</c:v>
                </c:pt>
                <c:pt idx="44" formatCode="0.00E+00">
                  <c:v>7.325897E-8</c:v>
                </c:pt>
                <c:pt idx="45" formatCode="0.00E+00">
                  <c:v>5.674671E-8</c:v>
                </c:pt>
                <c:pt idx="46" formatCode="0.00E+00">
                  <c:v>6.552943E-8</c:v>
                </c:pt>
                <c:pt idx="47" formatCode="0.00E+00">
                  <c:v>1.416343E-7</c:v>
                </c:pt>
                <c:pt idx="48" formatCode="0.00E+00">
                  <c:v>3.250317E-8</c:v>
                </c:pt>
                <c:pt idx="49" formatCode="0.00E+00">
                  <c:v>6.965687E-8</c:v>
                </c:pt>
                <c:pt idx="50" formatCode="0.00E+00">
                  <c:v>6.994695E-8</c:v>
                </c:pt>
                <c:pt idx="51" formatCode="0.00E+00">
                  <c:v>8.734654E-8</c:v>
                </c:pt>
                <c:pt idx="52" formatCode="0.00E+00">
                  <c:v>5.397836E-8</c:v>
                </c:pt>
                <c:pt idx="53" formatCode="0.00E+00">
                  <c:v>1.330779E-7</c:v>
                </c:pt>
                <c:pt idx="54" formatCode="0.00E+00">
                  <c:v>1.814298E-7</c:v>
                </c:pt>
                <c:pt idx="55" formatCode="0.00E+00">
                  <c:v>4.995614E-8</c:v>
                </c:pt>
                <c:pt idx="56" formatCode="0.00E+00">
                  <c:v>2.275088E-8</c:v>
                </c:pt>
                <c:pt idx="57" formatCode="0.00E+00">
                  <c:v>5.120457E-8</c:v>
                </c:pt>
                <c:pt idx="58" formatCode="0.00E+00">
                  <c:v>7.602115E-8</c:v>
                </c:pt>
                <c:pt idx="59" formatCode="0.00E+00">
                  <c:v>1.030268E-7</c:v>
                </c:pt>
                <c:pt idx="60" formatCode="0.00E+00">
                  <c:v>6.758365E-8</c:v>
                </c:pt>
                <c:pt idx="61" formatCode="0.00E+00">
                  <c:v>7.166299E-8</c:v>
                </c:pt>
                <c:pt idx="62" formatCode="0.00E+00">
                  <c:v>6.546595E-8</c:v>
                </c:pt>
                <c:pt idx="63" formatCode="0.00E+00">
                  <c:v>1.105248E-7</c:v>
                </c:pt>
                <c:pt idx="64" formatCode="0.00E+00">
                  <c:v>9.387454E-8</c:v>
                </c:pt>
                <c:pt idx="65" formatCode="0.00E+00">
                  <c:v>6.088311E-8</c:v>
                </c:pt>
                <c:pt idx="66" formatCode="0.00E+00">
                  <c:v>6.837384E-8</c:v>
                </c:pt>
                <c:pt idx="67" formatCode="0.00E+00">
                  <c:v>5.522355E-8</c:v>
                </c:pt>
                <c:pt idx="68" formatCode="0.00E+00">
                  <c:v>1.628453E-9</c:v>
                </c:pt>
                <c:pt idx="69" formatCode="0.00E+00">
                  <c:v>9.534824E-9</c:v>
                </c:pt>
                <c:pt idx="70" formatCode="0.00E+00">
                  <c:v>1.660226E-7</c:v>
                </c:pt>
                <c:pt idx="71" formatCode="0.00E+00">
                  <c:v>6.286693E-8</c:v>
                </c:pt>
                <c:pt idx="72" formatCode="0.00E+00">
                  <c:v>2.32154E-7</c:v>
                </c:pt>
                <c:pt idx="73" formatCode="0.00E+00">
                  <c:v>1.839341E-6</c:v>
                </c:pt>
                <c:pt idx="74" formatCode="0.00E+00">
                  <c:v>4.593781E-8</c:v>
                </c:pt>
                <c:pt idx="75" formatCode="0.00E+00">
                  <c:v>1.404412E-7</c:v>
                </c:pt>
                <c:pt idx="76" formatCode="0.00E+00">
                  <c:v>6.593671E-8</c:v>
                </c:pt>
                <c:pt idx="77" formatCode="0.00E+00">
                  <c:v>6.780347E-8</c:v>
                </c:pt>
                <c:pt idx="78" formatCode="0.00E+00">
                  <c:v>5.594009E-8</c:v>
                </c:pt>
                <c:pt idx="79" formatCode="0.00E+00">
                  <c:v>6.428615E-8</c:v>
                </c:pt>
                <c:pt idx="80" formatCode="0.00E+00">
                  <c:v>1.354702E-7</c:v>
                </c:pt>
                <c:pt idx="81" formatCode="0.00E+00">
                  <c:v>6.916609E-8</c:v>
                </c:pt>
                <c:pt idx="82" formatCode="0.00E+00">
                  <c:v>8.579973E-8</c:v>
                </c:pt>
                <c:pt idx="83" formatCode="0.00E+00">
                  <c:v>2.078446E-8</c:v>
                </c:pt>
                <c:pt idx="84" formatCode="0.00E+00">
                  <c:v>6.738914E-8</c:v>
                </c:pt>
                <c:pt idx="85" formatCode="0.00E+00">
                  <c:v>7.670122E-8</c:v>
                </c:pt>
                <c:pt idx="86" formatCode="0.00E+00">
                  <c:v>5.297982E-8</c:v>
                </c:pt>
                <c:pt idx="87" formatCode="0.00E+00">
                  <c:v>5.409238E-8</c:v>
                </c:pt>
                <c:pt idx="88" formatCode="0.00E+00">
                  <c:v>1.120625E-7</c:v>
                </c:pt>
                <c:pt idx="89">
                  <c:v>6.040831E-8</c:v>
                </c:pt>
                <c:pt idx="90">
                  <c:v>5.817219E-8</c:v>
                </c:pt>
                <c:pt idx="91">
                  <c:v>4.97265E-8</c:v>
                </c:pt>
                <c:pt idx="92">
                  <c:v>1.142802E-7</c:v>
                </c:pt>
                <c:pt idx="93">
                  <c:v>7.409288E-8</c:v>
                </c:pt>
                <c:pt idx="94">
                  <c:v>4.53834E-8</c:v>
                </c:pt>
                <c:pt idx="95">
                  <c:v>5.751038E-8</c:v>
                </c:pt>
                <c:pt idx="96">
                  <c:v>5.75103843008994E-8</c:v>
                </c:pt>
                <c:pt idx="97">
                  <c:v>5.071647E-8</c:v>
                </c:pt>
                <c:pt idx="98">
                  <c:v>4.90424E-8</c:v>
                </c:pt>
                <c:pt idx="99">
                  <c:v>6.623713E-8</c:v>
                </c:pt>
                <c:pt idx="100">
                  <c:v>7.444248E-8</c:v>
                </c:pt>
                <c:pt idx="101">
                  <c:v>9.055717E-8</c:v>
                </c:pt>
                <c:pt idx="102" formatCode="0.00E+00">
                  <c:v>1.028225E-7</c:v>
                </c:pt>
                <c:pt idx="103" formatCode="0.00E+00">
                  <c:v>8.371161E-8</c:v>
                </c:pt>
                <c:pt idx="104" formatCode="0.00E+00">
                  <c:v>8.437557E-8</c:v>
                </c:pt>
                <c:pt idx="105" formatCode="0.00E+00">
                  <c:v>7.442952E-8</c:v>
                </c:pt>
                <c:pt idx="106">
                  <c:v>9.413824E-8</c:v>
                </c:pt>
                <c:pt idx="107">
                  <c:v>7.66792E-8</c:v>
                </c:pt>
                <c:pt idx="108">
                  <c:v>6.213603E-8</c:v>
                </c:pt>
                <c:pt idx="109">
                  <c:v>7.714032E-8</c:v>
                </c:pt>
                <c:pt idx="110">
                  <c:v>1.254123E-7</c:v>
                </c:pt>
                <c:pt idx="111">
                  <c:v>5.458147E-8</c:v>
                </c:pt>
                <c:pt idx="112">
                  <c:v>1.649719E-7</c:v>
                </c:pt>
                <c:pt idx="113">
                  <c:v>6.85639E-8</c:v>
                </c:pt>
                <c:pt idx="114">
                  <c:v>6.538132E-8</c:v>
                </c:pt>
                <c:pt idx="115">
                  <c:v>3.31738E-8</c:v>
                </c:pt>
                <c:pt idx="116">
                  <c:v>7.562218E-8</c:v>
                </c:pt>
                <c:pt idx="117">
                  <c:v>6.929167E-8</c:v>
                </c:pt>
                <c:pt idx="118">
                  <c:v>2.160442E-7</c:v>
                </c:pt>
                <c:pt idx="119">
                  <c:v>8.300476E-8</c:v>
                </c:pt>
                <c:pt idx="120">
                  <c:v>1.652439E-7</c:v>
                </c:pt>
                <c:pt idx="121">
                  <c:v>3.312823E-8</c:v>
                </c:pt>
                <c:pt idx="122">
                  <c:v>6.650945E-8</c:v>
                </c:pt>
                <c:pt idx="123">
                  <c:v>2.093329E-7</c:v>
                </c:pt>
                <c:pt idx="124">
                  <c:v>1.20889E-7</c:v>
                </c:pt>
                <c:pt idx="125">
                  <c:v>8.632382E-8</c:v>
                </c:pt>
                <c:pt idx="126">
                  <c:v>1.631593E-7</c:v>
                </c:pt>
                <c:pt idx="127" formatCode="0.00E+00">
                  <c:v>7.8286E-8</c:v>
                </c:pt>
                <c:pt idx="128">
                  <c:v>8.818988E-8</c:v>
                </c:pt>
                <c:pt idx="129">
                  <c:v>7.667727E-8</c:v>
                </c:pt>
                <c:pt idx="130">
                  <c:v>9.927332E-8</c:v>
                </c:pt>
                <c:pt idx="131">
                  <c:v>5.102102E-8</c:v>
                </c:pt>
                <c:pt idx="132">
                  <c:v>5.361113E-8</c:v>
                </c:pt>
                <c:pt idx="133">
                  <c:v>5.978427E-8</c:v>
                </c:pt>
                <c:pt idx="134">
                  <c:v>6.684781E-8</c:v>
                </c:pt>
                <c:pt idx="135">
                  <c:v>5.975413E-8</c:v>
                </c:pt>
                <c:pt idx="136">
                  <c:v>7.195856E-8</c:v>
                </c:pt>
                <c:pt idx="137">
                  <c:v>8.175467E-8</c:v>
                </c:pt>
                <c:pt idx="138">
                  <c:v>6.926353E-8</c:v>
                </c:pt>
                <c:pt idx="139">
                  <c:v>5.93455E-8</c:v>
                </c:pt>
                <c:pt idx="140">
                  <c:v>2.074226E-7</c:v>
                </c:pt>
                <c:pt idx="141">
                  <c:v>5.486932E-8</c:v>
                </c:pt>
                <c:pt idx="142">
                  <c:v>6.348776E-8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448344"/>
        <c:axId val="-2117449000"/>
      </c:scatterChart>
      <c:valAx>
        <c:axId val="-2117448344"/>
        <c:scaling>
          <c:orientation val="minMax"/>
          <c:max val="145.0"/>
          <c:min val="0.0"/>
        </c:scaling>
        <c:delete val="0"/>
        <c:axPos val="b"/>
        <c:majorTickMark val="out"/>
        <c:minorTickMark val="none"/>
        <c:tickLblPos val="nextTo"/>
        <c:crossAx val="-2117449000"/>
        <c:crosses val="autoZero"/>
        <c:crossBetween val="midCat"/>
        <c:majorUnit val="5.0"/>
      </c:valAx>
      <c:valAx>
        <c:axId val="-2117449000"/>
        <c:scaling>
          <c:orientation val="minMax"/>
          <c:min val="0.0"/>
        </c:scaling>
        <c:delete val="0"/>
        <c:axPos val="l"/>
        <c:majorGridlines/>
        <c:numFmt formatCode="0.00E+00" sourceLinked="0"/>
        <c:majorTickMark val="out"/>
        <c:minorTickMark val="none"/>
        <c:tickLblPos val="nextTo"/>
        <c:crossAx val="-2117448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Tajima's D per cluster per population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AFR</c:v>
          </c:tx>
          <c:spPr>
            <a:ln w="47625">
              <a:noFill/>
            </a:ln>
          </c:spPr>
          <c:yVal>
            <c:numRef>
              <c:f>'Diversity&amp;Neutrality'!$M$337:$M$479</c:f>
              <c:numCache>
                <c:formatCode>General</c:formatCode>
                <c:ptCount val="143"/>
                <c:pt idx="0">
                  <c:v>-1.5223241</c:v>
                </c:pt>
                <c:pt idx="1">
                  <c:v>-1.5839893</c:v>
                </c:pt>
                <c:pt idx="2">
                  <c:v>-1.8115122</c:v>
                </c:pt>
                <c:pt idx="3">
                  <c:v>-1.9881124</c:v>
                </c:pt>
                <c:pt idx="4">
                  <c:v>-2.0094169</c:v>
                </c:pt>
                <c:pt idx="5">
                  <c:v>-1.820309</c:v>
                </c:pt>
                <c:pt idx="6">
                  <c:v>-0.5409482</c:v>
                </c:pt>
                <c:pt idx="7">
                  <c:v>-2.0827263</c:v>
                </c:pt>
                <c:pt idx="8">
                  <c:v>-2.2529832</c:v>
                </c:pt>
                <c:pt idx="9">
                  <c:v>-1.7603508</c:v>
                </c:pt>
                <c:pt idx="10">
                  <c:v>-2.441043</c:v>
                </c:pt>
                <c:pt idx="11">
                  <c:v>-1.391233</c:v>
                </c:pt>
                <c:pt idx="12">
                  <c:v>-1.696533</c:v>
                </c:pt>
                <c:pt idx="13">
                  <c:v>-1.717426</c:v>
                </c:pt>
                <c:pt idx="14">
                  <c:v>-1.782766</c:v>
                </c:pt>
                <c:pt idx="15">
                  <c:v>-1.817843</c:v>
                </c:pt>
                <c:pt idx="16">
                  <c:v>-2.224551</c:v>
                </c:pt>
                <c:pt idx="17">
                  <c:v>-1.5298883</c:v>
                </c:pt>
                <c:pt idx="18">
                  <c:v>-0.3903473</c:v>
                </c:pt>
                <c:pt idx="19">
                  <c:v>10.1286714</c:v>
                </c:pt>
                <c:pt idx="20">
                  <c:v>-1.8061847</c:v>
                </c:pt>
                <c:pt idx="21">
                  <c:v>-1.6764849</c:v>
                </c:pt>
                <c:pt idx="22">
                  <c:v>-1.978839</c:v>
                </c:pt>
                <c:pt idx="23">
                  <c:v>-2.456961</c:v>
                </c:pt>
                <c:pt idx="24">
                  <c:v>-1.28905</c:v>
                </c:pt>
                <c:pt idx="25">
                  <c:v>-1.749197</c:v>
                </c:pt>
                <c:pt idx="26">
                  <c:v>-1.951518</c:v>
                </c:pt>
                <c:pt idx="27">
                  <c:v>-2.0577466</c:v>
                </c:pt>
                <c:pt idx="28">
                  <c:v>0.4191387</c:v>
                </c:pt>
                <c:pt idx="29">
                  <c:v>-2.1670294</c:v>
                </c:pt>
                <c:pt idx="30">
                  <c:v>-2.1096755</c:v>
                </c:pt>
                <c:pt idx="31">
                  <c:v>-1.7259579</c:v>
                </c:pt>
                <c:pt idx="32">
                  <c:v>-1.8286708</c:v>
                </c:pt>
                <c:pt idx="33">
                  <c:v>-1.6237843</c:v>
                </c:pt>
                <c:pt idx="34">
                  <c:v>-2.4704506</c:v>
                </c:pt>
                <c:pt idx="35">
                  <c:v>-1.8040562</c:v>
                </c:pt>
                <c:pt idx="36">
                  <c:v>-2.1350728</c:v>
                </c:pt>
                <c:pt idx="37">
                  <c:v>-0.7664121</c:v>
                </c:pt>
                <c:pt idx="38">
                  <c:v>-1.9300258</c:v>
                </c:pt>
                <c:pt idx="39">
                  <c:v>-2.1280543</c:v>
                </c:pt>
                <c:pt idx="40">
                  <c:v>-1.8857134</c:v>
                </c:pt>
                <c:pt idx="41">
                  <c:v>-1.1485202</c:v>
                </c:pt>
                <c:pt idx="42">
                  <c:v>-1.8678613</c:v>
                </c:pt>
                <c:pt idx="43">
                  <c:v>-2.2868998</c:v>
                </c:pt>
                <c:pt idx="44">
                  <c:v>-1.9695334</c:v>
                </c:pt>
                <c:pt idx="45">
                  <c:v>-1.9766637</c:v>
                </c:pt>
                <c:pt idx="46">
                  <c:v>-1.1947146</c:v>
                </c:pt>
                <c:pt idx="47">
                  <c:v>-1.8387937</c:v>
                </c:pt>
                <c:pt idx="48">
                  <c:v>-0.5915859</c:v>
                </c:pt>
                <c:pt idx="49">
                  <c:v>-0.3943376</c:v>
                </c:pt>
                <c:pt idx="50">
                  <c:v>-1.9833638</c:v>
                </c:pt>
                <c:pt idx="51">
                  <c:v>-1.0295406</c:v>
                </c:pt>
                <c:pt idx="52">
                  <c:v>-1.1587822</c:v>
                </c:pt>
                <c:pt idx="53">
                  <c:v>-2.0930485</c:v>
                </c:pt>
                <c:pt idx="54">
                  <c:v>-1.0088976</c:v>
                </c:pt>
                <c:pt idx="55">
                  <c:v>-2.5200828</c:v>
                </c:pt>
                <c:pt idx="56">
                  <c:v>-2.1465707</c:v>
                </c:pt>
                <c:pt idx="57">
                  <c:v>-2.2851531</c:v>
                </c:pt>
                <c:pt idx="58">
                  <c:v>-1.7251321</c:v>
                </c:pt>
                <c:pt idx="59">
                  <c:v>-2.3398775</c:v>
                </c:pt>
                <c:pt idx="60">
                  <c:v>-1.154372</c:v>
                </c:pt>
                <c:pt idx="61">
                  <c:v>-1.4425206</c:v>
                </c:pt>
                <c:pt idx="62">
                  <c:v>-2.1629963</c:v>
                </c:pt>
                <c:pt idx="63">
                  <c:v>-1.5895577</c:v>
                </c:pt>
                <c:pt idx="64">
                  <c:v>-0.3126048</c:v>
                </c:pt>
                <c:pt idx="65">
                  <c:v>-1.8473178</c:v>
                </c:pt>
                <c:pt idx="66">
                  <c:v>-0.9888872</c:v>
                </c:pt>
                <c:pt idx="67">
                  <c:v>-1.8922824</c:v>
                </c:pt>
                <c:pt idx="68">
                  <c:v>2.706996</c:v>
                </c:pt>
                <c:pt idx="69">
                  <c:v>-2.0594777</c:v>
                </c:pt>
                <c:pt idx="70">
                  <c:v>-2.6729152</c:v>
                </c:pt>
                <c:pt idx="71">
                  <c:v>-2.0360952</c:v>
                </c:pt>
                <c:pt idx="72">
                  <c:v>-2.1709716</c:v>
                </c:pt>
                <c:pt idx="73">
                  <c:v>-2.777467</c:v>
                </c:pt>
                <c:pt idx="74">
                  <c:v>-1.7257937</c:v>
                </c:pt>
                <c:pt idx="75">
                  <c:v>-2.4309555</c:v>
                </c:pt>
                <c:pt idx="76">
                  <c:v>-2.0890645</c:v>
                </c:pt>
                <c:pt idx="77">
                  <c:v>-1.7227586</c:v>
                </c:pt>
                <c:pt idx="78">
                  <c:v>-2.1132008</c:v>
                </c:pt>
                <c:pt idx="79">
                  <c:v>-1.4804073</c:v>
                </c:pt>
                <c:pt idx="80">
                  <c:v>-2.3562791</c:v>
                </c:pt>
                <c:pt idx="81">
                  <c:v>-2.3146834</c:v>
                </c:pt>
                <c:pt idx="82">
                  <c:v>-2.4561631</c:v>
                </c:pt>
                <c:pt idx="83">
                  <c:v>-0.1835007</c:v>
                </c:pt>
                <c:pt idx="84">
                  <c:v>-1.8979832</c:v>
                </c:pt>
                <c:pt idx="85">
                  <c:v>-2.2654005</c:v>
                </c:pt>
                <c:pt idx="86">
                  <c:v>-1.4566789</c:v>
                </c:pt>
                <c:pt idx="87">
                  <c:v>-0.9269842</c:v>
                </c:pt>
                <c:pt idx="88">
                  <c:v>-2.5144975</c:v>
                </c:pt>
                <c:pt idx="89">
                  <c:v>-1.923392</c:v>
                </c:pt>
                <c:pt idx="90">
                  <c:v>-2.13633</c:v>
                </c:pt>
                <c:pt idx="91">
                  <c:v>-2.082387</c:v>
                </c:pt>
                <c:pt idx="92">
                  <c:v>-2.170173</c:v>
                </c:pt>
                <c:pt idx="93">
                  <c:v>-1.486506</c:v>
                </c:pt>
                <c:pt idx="94">
                  <c:v>-0.3443661</c:v>
                </c:pt>
                <c:pt idx="95">
                  <c:v>-2.0708816</c:v>
                </c:pt>
                <c:pt idx="96">
                  <c:v>-1.7461862</c:v>
                </c:pt>
                <c:pt idx="97">
                  <c:v>-1.1326461</c:v>
                </c:pt>
                <c:pt idx="98">
                  <c:v>-1.8723021</c:v>
                </c:pt>
                <c:pt idx="99">
                  <c:v>-1.3769302</c:v>
                </c:pt>
                <c:pt idx="100">
                  <c:v>-1.770439</c:v>
                </c:pt>
                <c:pt idx="101">
                  <c:v>-2.07167</c:v>
                </c:pt>
                <c:pt idx="102">
                  <c:v>-2.494635</c:v>
                </c:pt>
                <c:pt idx="103">
                  <c:v>-1.828944</c:v>
                </c:pt>
                <c:pt idx="104">
                  <c:v>-2.029827</c:v>
                </c:pt>
                <c:pt idx="105">
                  <c:v>-2.151705</c:v>
                </c:pt>
                <c:pt idx="106">
                  <c:v>-0.5646766</c:v>
                </c:pt>
                <c:pt idx="107">
                  <c:v>-2.0308376</c:v>
                </c:pt>
                <c:pt idx="108">
                  <c:v>-2.0411793</c:v>
                </c:pt>
                <c:pt idx="109">
                  <c:v>-2.2004405</c:v>
                </c:pt>
                <c:pt idx="110">
                  <c:v>-1.7074598</c:v>
                </c:pt>
                <c:pt idx="111">
                  <c:v>-1.8100511</c:v>
                </c:pt>
                <c:pt idx="112">
                  <c:v>-2.1946383</c:v>
                </c:pt>
                <c:pt idx="113">
                  <c:v>-1.414027</c:v>
                </c:pt>
                <c:pt idx="114">
                  <c:v>-2.269775</c:v>
                </c:pt>
                <c:pt idx="115">
                  <c:v>-1.574793</c:v>
                </c:pt>
                <c:pt idx="116">
                  <c:v>-2.073485</c:v>
                </c:pt>
                <c:pt idx="117">
                  <c:v>-0.6821171</c:v>
                </c:pt>
                <c:pt idx="118">
                  <c:v>-2.1180274</c:v>
                </c:pt>
                <c:pt idx="119">
                  <c:v>-2.3782952</c:v>
                </c:pt>
                <c:pt idx="120">
                  <c:v>-1.2740292</c:v>
                </c:pt>
                <c:pt idx="121">
                  <c:v>-1.0034285</c:v>
                </c:pt>
                <c:pt idx="122">
                  <c:v>-1.526945</c:v>
                </c:pt>
                <c:pt idx="123">
                  <c:v>-2.4900239</c:v>
                </c:pt>
                <c:pt idx="124">
                  <c:v>-1.4092677</c:v>
                </c:pt>
                <c:pt idx="125">
                  <c:v>-1.8994585</c:v>
                </c:pt>
                <c:pt idx="126">
                  <c:v>-2.0139283</c:v>
                </c:pt>
                <c:pt idx="127">
                  <c:v>-1.815146</c:v>
                </c:pt>
                <c:pt idx="128">
                  <c:v>-1.472212</c:v>
                </c:pt>
                <c:pt idx="129">
                  <c:v>-1.824584</c:v>
                </c:pt>
                <c:pt idx="130">
                  <c:v>-1.771372</c:v>
                </c:pt>
                <c:pt idx="131">
                  <c:v>-1.503868</c:v>
                </c:pt>
                <c:pt idx="132">
                  <c:v>-1.701955</c:v>
                </c:pt>
                <c:pt idx="133">
                  <c:v>-1.7527841</c:v>
                </c:pt>
                <c:pt idx="134">
                  <c:v>-0.7251369</c:v>
                </c:pt>
                <c:pt idx="135">
                  <c:v>-1.9490753</c:v>
                </c:pt>
                <c:pt idx="136">
                  <c:v>-1.3100362</c:v>
                </c:pt>
                <c:pt idx="137">
                  <c:v>-1.96549</c:v>
                </c:pt>
                <c:pt idx="138">
                  <c:v>-2.036783</c:v>
                </c:pt>
                <c:pt idx="139">
                  <c:v>-1.177825</c:v>
                </c:pt>
                <c:pt idx="140">
                  <c:v>-2.210898</c:v>
                </c:pt>
                <c:pt idx="141">
                  <c:v>-2.105009</c:v>
                </c:pt>
                <c:pt idx="142">
                  <c:v>-1.702266</c:v>
                </c:pt>
              </c:numCache>
            </c:numRef>
          </c:yVal>
          <c:smooth val="0"/>
        </c:ser>
        <c:ser>
          <c:idx val="1"/>
          <c:order val="1"/>
          <c:tx>
            <c:v>AMR</c:v>
          </c:tx>
          <c:spPr>
            <a:ln w="47625">
              <a:noFill/>
            </a:ln>
          </c:spPr>
          <c:yVal>
            <c:numRef>
              <c:f>'Diversity&amp;Neutrality'!$U$337:$U$479</c:f>
              <c:numCache>
                <c:formatCode>General</c:formatCode>
                <c:ptCount val="143"/>
                <c:pt idx="0">
                  <c:v>-1.920515</c:v>
                </c:pt>
                <c:pt idx="1">
                  <c:v>-1.264994</c:v>
                </c:pt>
                <c:pt idx="2">
                  <c:v>-2.342418</c:v>
                </c:pt>
                <c:pt idx="3">
                  <c:v>-1.867418</c:v>
                </c:pt>
                <c:pt idx="4">
                  <c:v>-2.406072</c:v>
                </c:pt>
                <c:pt idx="5">
                  <c:v>-2.075761</c:v>
                </c:pt>
                <c:pt idx="6">
                  <c:v>-1.141046</c:v>
                </c:pt>
                <c:pt idx="7">
                  <c:v>-2.19376</c:v>
                </c:pt>
                <c:pt idx="8">
                  <c:v>-2.416841</c:v>
                </c:pt>
                <c:pt idx="9">
                  <c:v>-1.887385</c:v>
                </c:pt>
                <c:pt idx="10">
                  <c:v>-2.645484</c:v>
                </c:pt>
                <c:pt idx="11">
                  <c:v>-1.988035</c:v>
                </c:pt>
                <c:pt idx="12">
                  <c:v>-1.578392</c:v>
                </c:pt>
                <c:pt idx="13">
                  <c:v>-1.771821</c:v>
                </c:pt>
                <c:pt idx="14">
                  <c:v>-2.157119</c:v>
                </c:pt>
                <c:pt idx="15">
                  <c:v>-2.175983</c:v>
                </c:pt>
                <c:pt idx="16">
                  <c:v>-2.39189</c:v>
                </c:pt>
                <c:pt idx="17">
                  <c:v>-2.0904816</c:v>
                </c:pt>
                <c:pt idx="18">
                  <c:v>-0.7576816</c:v>
                </c:pt>
                <c:pt idx="19">
                  <c:v>16.7864275</c:v>
                </c:pt>
                <c:pt idx="20">
                  <c:v>-2.2000691</c:v>
                </c:pt>
                <c:pt idx="21">
                  <c:v>-1.8918235</c:v>
                </c:pt>
                <c:pt idx="22">
                  <c:v>-2.159493</c:v>
                </c:pt>
                <c:pt idx="23">
                  <c:v>-2.537644</c:v>
                </c:pt>
                <c:pt idx="24">
                  <c:v>-1.328284</c:v>
                </c:pt>
                <c:pt idx="25">
                  <c:v>-2.310882</c:v>
                </c:pt>
                <c:pt idx="26">
                  <c:v>-2.128584</c:v>
                </c:pt>
                <c:pt idx="27">
                  <c:v>-1.889202</c:v>
                </c:pt>
                <c:pt idx="28">
                  <c:v>1.08276</c:v>
                </c:pt>
                <c:pt idx="29">
                  <c:v>-2.477425</c:v>
                </c:pt>
                <c:pt idx="30">
                  <c:v>-2.284473</c:v>
                </c:pt>
                <c:pt idx="31">
                  <c:v>-1.655206</c:v>
                </c:pt>
                <c:pt idx="32">
                  <c:v>-1.33001</c:v>
                </c:pt>
                <c:pt idx="33">
                  <c:v>-1.629988</c:v>
                </c:pt>
                <c:pt idx="34">
                  <c:v>-2.475043</c:v>
                </c:pt>
                <c:pt idx="35">
                  <c:v>-2.036254</c:v>
                </c:pt>
                <c:pt idx="36">
                  <c:v>-2.249484</c:v>
                </c:pt>
                <c:pt idx="37">
                  <c:v>-1.583049</c:v>
                </c:pt>
                <c:pt idx="38">
                  <c:v>-2.179398</c:v>
                </c:pt>
                <c:pt idx="39">
                  <c:v>-2.212372</c:v>
                </c:pt>
                <c:pt idx="40">
                  <c:v>-1.817112</c:v>
                </c:pt>
                <c:pt idx="41">
                  <c:v>-1.168966</c:v>
                </c:pt>
                <c:pt idx="42">
                  <c:v>-1.510695</c:v>
                </c:pt>
                <c:pt idx="43">
                  <c:v>-2.419568</c:v>
                </c:pt>
                <c:pt idx="44">
                  <c:v>-2.242891</c:v>
                </c:pt>
                <c:pt idx="45">
                  <c:v>-2.11724</c:v>
                </c:pt>
                <c:pt idx="46">
                  <c:v>-1.716883</c:v>
                </c:pt>
                <c:pt idx="47">
                  <c:v>-2.141989</c:v>
                </c:pt>
                <c:pt idx="48">
                  <c:v>-0.5158269</c:v>
                </c:pt>
                <c:pt idx="49">
                  <c:v>-0.2258532</c:v>
                </c:pt>
                <c:pt idx="50">
                  <c:v>-1.9828345</c:v>
                </c:pt>
                <c:pt idx="51">
                  <c:v>-0.6969927</c:v>
                </c:pt>
                <c:pt idx="52">
                  <c:v>-1.5513029</c:v>
                </c:pt>
                <c:pt idx="53">
                  <c:v>-2.0733547</c:v>
                </c:pt>
                <c:pt idx="54">
                  <c:v>-1.3293096</c:v>
                </c:pt>
                <c:pt idx="55">
                  <c:v>-2.2953082</c:v>
                </c:pt>
                <c:pt idx="56">
                  <c:v>-2.2078072</c:v>
                </c:pt>
                <c:pt idx="57">
                  <c:v>-2.5356794</c:v>
                </c:pt>
                <c:pt idx="58">
                  <c:v>-1.458524</c:v>
                </c:pt>
                <c:pt idx="59">
                  <c:v>-2.2589531</c:v>
                </c:pt>
                <c:pt idx="60">
                  <c:v>-1.142022</c:v>
                </c:pt>
                <c:pt idx="61">
                  <c:v>-1.360421</c:v>
                </c:pt>
                <c:pt idx="62">
                  <c:v>-2.08977</c:v>
                </c:pt>
                <c:pt idx="63">
                  <c:v>-1.254292</c:v>
                </c:pt>
                <c:pt idx="64">
                  <c:v>-0.136943</c:v>
                </c:pt>
                <c:pt idx="65">
                  <c:v>-1.9438721</c:v>
                </c:pt>
                <c:pt idx="66">
                  <c:v>-0.7895422</c:v>
                </c:pt>
                <c:pt idx="67">
                  <c:v>-2.1301131</c:v>
                </c:pt>
                <c:pt idx="68">
                  <c:v>0.4962307</c:v>
                </c:pt>
                <c:pt idx="69">
                  <c:v>-1.9528227</c:v>
                </c:pt>
                <c:pt idx="70">
                  <c:v>-2.7103936</c:v>
                </c:pt>
                <c:pt idx="71">
                  <c:v>-2.0086026</c:v>
                </c:pt>
                <c:pt idx="72">
                  <c:v>-2.1649725</c:v>
                </c:pt>
                <c:pt idx="73">
                  <c:v>-2.8538993</c:v>
                </c:pt>
                <c:pt idx="74">
                  <c:v>-1.691894</c:v>
                </c:pt>
                <c:pt idx="75">
                  <c:v>-2.5256185</c:v>
                </c:pt>
                <c:pt idx="76">
                  <c:v>-2.1653281</c:v>
                </c:pt>
                <c:pt idx="77">
                  <c:v>-1.5433702</c:v>
                </c:pt>
                <c:pt idx="78">
                  <c:v>-1.741082</c:v>
                </c:pt>
                <c:pt idx="79">
                  <c:v>-1.6896296</c:v>
                </c:pt>
                <c:pt idx="80">
                  <c:v>-2.4122144</c:v>
                </c:pt>
                <c:pt idx="81">
                  <c:v>-2.5228582</c:v>
                </c:pt>
                <c:pt idx="82">
                  <c:v>-2.2709502</c:v>
                </c:pt>
                <c:pt idx="83">
                  <c:v>-0.1666745</c:v>
                </c:pt>
                <c:pt idx="84">
                  <c:v>-2.4707211</c:v>
                </c:pt>
                <c:pt idx="85">
                  <c:v>-1.9939298</c:v>
                </c:pt>
                <c:pt idx="86">
                  <c:v>-2.0145886</c:v>
                </c:pt>
                <c:pt idx="87">
                  <c:v>-1.0580191</c:v>
                </c:pt>
                <c:pt idx="88">
                  <c:v>-2.6663637</c:v>
                </c:pt>
                <c:pt idx="89">
                  <c:v>-1.681185</c:v>
                </c:pt>
                <c:pt idx="90">
                  <c:v>-1.855212</c:v>
                </c:pt>
                <c:pt idx="91">
                  <c:v>-1.818011</c:v>
                </c:pt>
                <c:pt idx="92">
                  <c:v>-1.832924</c:v>
                </c:pt>
                <c:pt idx="93">
                  <c:v>-1.668839</c:v>
                </c:pt>
                <c:pt idx="94">
                  <c:v>-1.867326</c:v>
                </c:pt>
                <c:pt idx="95">
                  <c:v>-1.995518</c:v>
                </c:pt>
                <c:pt idx="96">
                  <c:v>-1.620238</c:v>
                </c:pt>
                <c:pt idx="97">
                  <c:v>-1.494316</c:v>
                </c:pt>
                <c:pt idx="98">
                  <c:v>-2.459569</c:v>
                </c:pt>
                <c:pt idx="99">
                  <c:v>-1.703231</c:v>
                </c:pt>
                <c:pt idx="100">
                  <c:v>-1.841661</c:v>
                </c:pt>
                <c:pt idx="101">
                  <c:v>-1.923504</c:v>
                </c:pt>
                <c:pt idx="102">
                  <c:v>-2.549041</c:v>
                </c:pt>
                <c:pt idx="103">
                  <c:v>-2.03375</c:v>
                </c:pt>
                <c:pt idx="104">
                  <c:v>-2.053037</c:v>
                </c:pt>
                <c:pt idx="105">
                  <c:v>-2.218273</c:v>
                </c:pt>
                <c:pt idx="106">
                  <c:v>-0.881292</c:v>
                </c:pt>
                <c:pt idx="107">
                  <c:v>-2.2848295</c:v>
                </c:pt>
                <c:pt idx="108">
                  <c:v>-1.8704673</c:v>
                </c:pt>
                <c:pt idx="109">
                  <c:v>-2.3139731</c:v>
                </c:pt>
                <c:pt idx="110">
                  <c:v>-0.6008292</c:v>
                </c:pt>
                <c:pt idx="111">
                  <c:v>-1.6114632</c:v>
                </c:pt>
                <c:pt idx="112">
                  <c:v>-2.5226485</c:v>
                </c:pt>
                <c:pt idx="113">
                  <c:v>-1.711415</c:v>
                </c:pt>
                <c:pt idx="114">
                  <c:v>-2.283325</c:v>
                </c:pt>
                <c:pt idx="115">
                  <c:v>-1.851379</c:v>
                </c:pt>
                <c:pt idx="116">
                  <c:v>-2.537821</c:v>
                </c:pt>
                <c:pt idx="117">
                  <c:v>-0.3529414</c:v>
                </c:pt>
                <c:pt idx="118">
                  <c:v>-2.2604562</c:v>
                </c:pt>
                <c:pt idx="119">
                  <c:v>-2.4854649</c:v>
                </c:pt>
                <c:pt idx="120">
                  <c:v>-1.507022</c:v>
                </c:pt>
                <c:pt idx="121">
                  <c:v>-1.1311034</c:v>
                </c:pt>
                <c:pt idx="122">
                  <c:v>-1.6865602</c:v>
                </c:pt>
                <c:pt idx="123">
                  <c:v>-2.5886831</c:v>
                </c:pt>
                <c:pt idx="124">
                  <c:v>-1.3208899</c:v>
                </c:pt>
                <c:pt idx="125">
                  <c:v>-1.9165038</c:v>
                </c:pt>
                <c:pt idx="126">
                  <c:v>-2.3778096</c:v>
                </c:pt>
                <c:pt idx="127">
                  <c:v>-2.149759</c:v>
                </c:pt>
                <c:pt idx="128">
                  <c:v>-1.976885</c:v>
                </c:pt>
                <c:pt idx="129">
                  <c:v>-1.842594</c:v>
                </c:pt>
                <c:pt idx="130">
                  <c:v>-2.116737</c:v>
                </c:pt>
                <c:pt idx="131">
                  <c:v>-1.820152</c:v>
                </c:pt>
                <c:pt idx="132">
                  <c:v>-2.048014</c:v>
                </c:pt>
                <c:pt idx="133">
                  <c:v>-1.760947</c:v>
                </c:pt>
                <c:pt idx="134">
                  <c:v>-1.071698</c:v>
                </c:pt>
                <c:pt idx="135">
                  <c:v>-1.720266</c:v>
                </c:pt>
                <c:pt idx="136">
                  <c:v>-1.787848</c:v>
                </c:pt>
                <c:pt idx="137">
                  <c:v>-2.361701</c:v>
                </c:pt>
                <c:pt idx="138">
                  <c:v>-2.004216</c:v>
                </c:pt>
                <c:pt idx="139">
                  <c:v>-1.281892</c:v>
                </c:pt>
                <c:pt idx="140">
                  <c:v>-2.457931</c:v>
                </c:pt>
                <c:pt idx="141">
                  <c:v>-1.569503</c:v>
                </c:pt>
                <c:pt idx="142">
                  <c:v>-2.039462</c:v>
                </c:pt>
              </c:numCache>
            </c:numRef>
          </c:yVal>
          <c:smooth val="0"/>
        </c:ser>
        <c:ser>
          <c:idx val="2"/>
          <c:order val="2"/>
          <c:tx>
            <c:v>EAS</c:v>
          </c:tx>
          <c:spPr>
            <a:ln w="47625">
              <a:noFill/>
            </a:ln>
          </c:spPr>
          <c:yVal>
            <c:numRef>
              <c:f>'Diversity&amp;Neutrality'!$AC$337:$AC$479</c:f>
              <c:numCache>
                <c:formatCode>General</c:formatCode>
                <c:ptCount val="143"/>
                <c:pt idx="0">
                  <c:v>-2.065609</c:v>
                </c:pt>
                <c:pt idx="1">
                  <c:v>-1.356007</c:v>
                </c:pt>
                <c:pt idx="2">
                  <c:v>-2.437503</c:v>
                </c:pt>
                <c:pt idx="3">
                  <c:v>-1.984752</c:v>
                </c:pt>
                <c:pt idx="4">
                  <c:v>-2.244809</c:v>
                </c:pt>
                <c:pt idx="5">
                  <c:v>-1.832697</c:v>
                </c:pt>
                <c:pt idx="6">
                  <c:v>-1.406307</c:v>
                </c:pt>
                <c:pt idx="7">
                  <c:v>-2.338066</c:v>
                </c:pt>
                <c:pt idx="8">
                  <c:v>-2.415978</c:v>
                </c:pt>
                <c:pt idx="9">
                  <c:v>-1.793186</c:v>
                </c:pt>
                <c:pt idx="10">
                  <c:v>-2.628285</c:v>
                </c:pt>
                <c:pt idx="11">
                  <c:v>-1.764142</c:v>
                </c:pt>
                <c:pt idx="12">
                  <c:v>-1.574332</c:v>
                </c:pt>
                <c:pt idx="13">
                  <c:v>-1.465303</c:v>
                </c:pt>
                <c:pt idx="14">
                  <c:v>-2.057709</c:v>
                </c:pt>
                <c:pt idx="15">
                  <c:v>-1.969991</c:v>
                </c:pt>
                <c:pt idx="16">
                  <c:v>-2.325953</c:v>
                </c:pt>
                <c:pt idx="17">
                  <c:v>-2.1673466</c:v>
                </c:pt>
                <c:pt idx="18">
                  <c:v>-0.8530932</c:v>
                </c:pt>
                <c:pt idx="19">
                  <c:v>14.6505914</c:v>
                </c:pt>
                <c:pt idx="20">
                  <c:v>-2.2739063</c:v>
                </c:pt>
                <c:pt idx="21">
                  <c:v>-1.9403706</c:v>
                </c:pt>
                <c:pt idx="22">
                  <c:v>-2.490159</c:v>
                </c:pt>
                <c:pt idx="23">
                  <c:v>-2.538477</c:v>
                </c:pt>
                <c:pt idx="24">
                  <c:v>-1.008808</c:v>
                </c:pt>
                <c:pt idx="25">
                  <c:v>-2.308804</c:v>
                </c:pt>
                <c:pt idx="26">
                  <c:v>-2.119144</c:v>
                </c:pt>
                <c:pt idx="27">
                  <c:v>-1.859384</c:v>
                </c:pt>
                <c:pt idx="28">
                  <c:v>1.184461</c:v>
                </c:pt>
                <c:pt idx="29">
                  <c:v>-2.464211</c:v>
                </c:pt>
                <c:pt idx="30">
                  <c:v>-2.217896</c:v>
                </c:pt>
                <c:pt idx="31">
                  <c:v>-1.968632</c:v>
                </c:pt>
                <c:pt idx="32">
                  <c:v>-1.672488</c:v>
                </c:pt>
                <c:pt idx="33">
                  <c:v>-1.87052</c:v>
                </c:pt>
                <c:pt idx="34">
                  <c:v>-2.482448</c:v>
                </c:pt>
                <c:pt idx="35">
                  <c:v>-2.188651</c:v>
                </c:pt>
                <c:pt idx="36">
                  <c:v>-2.279281</c:v>
                </c:pt>
                <c:pt idx="37">
                  <c:v>-1.54837</c:v>
                </c:pt>
                <c:pt idx="38">
                  <c:v>-2.4303</c:v>
                </c:pt>
                <c:pt idx="39">
                  <c:v>-2.138403</c:v>
                </c:pt>
                <c:pt idx="40">
                  <c:v>-1.868718</c:v>
                </c:pt>
                <c:pt idx="41">
                  <c:v>-1.369468</c:v>
                </c:pt>
                <c:pt idx="42">
                  <c:v>-1.590744</c:v>
                </c:pt>
                <c:pt idx="43">
                  <c:v>-2.409757</c:v>
                </c:pt>
                <c:pt idx="44">
                  <c:v>-2.326748</c:v>
                </c:pt>
                <c:pt idx="45">
                  <c:v>-2.321088</c:v>
                </c:pt>
                <c:pt idx="46">
                  <c:v>-1.785507</c:v>
                </c:pt>
                <c:pt idx="47">
                  <c:v>-2.512513</c:v>
                </c:pt>
                <c:pt idx="48">
                  <c:v>-1.3058993</c:v>
                </c:pt>
                <c:pt idx="49">
                  <c:v>-0.3633099</c:v>
                </c:pt>
                <c:pt idx="50">
                  <c:v>-1.9555991</c:v>
                </c:pt>
                <c:pt idx="51">
                  <c:v>-1.2815803</c:v>
                </c:pt>
                <c:pt idx="52">
                  <c:v>-1.1677774</c:v>
                </c:pt>
                <c:pt idx="53">
                  <c:v>-1.9164534</c:v>
                </c:pt>
                <c:pt idx="54">
                  <c:v>-1.2257838</c:v>
                </c:pt>
                <c:pt idx="55">
                  <c:v>-2.2110612</c:v>
                </c:pt>
                <c:pt idx="56">
                  <c:v>-2.1611474</c:v>
                </c:pt>
                <c:pt idx="57">
                  <c:v>-2.529662</c:v>
                </c:pt>
                <c:pt idx="58">
                  <c:v>-1.6505163</c:v>
                </c:pt>
                <c:pt idx="59">
                  <c:v>-2.2340958</c:v>
                </c:pt>
                <c:pt idx="60">
                  <c:v>-0.530888</c:v>
                </c:pt>
                <c:pt idx="61">
                  <c:v>-1.0559238</c:v>
                </c:pt>
                <c:pt idx="62">
                  <c:v>-2.0792566</c:v>
                </c:pt>
                <c:pt idx="63">
                  <c:v>-1.5631137</c:v>
                </c:pt>
                <c:pt idx="64">
                  <c:v>0.4507974</c:v>
                </c:pt>
                <c:pt idx="65">
                  <c:v>-2.1278351</c:v>
                </c:pt>
                <c:pt idx="66">
                  <c:v>-0.7904012</c:v>
                </c:pt>
                <c:pt idx="67">
                  <c:v>-2.1775377</c:v>
                </c:pt>
                <c:pt idx="68">
                  <c:v>5.1280369</c:v>
                </c:pt>
                <c:pt idx="69">
                  <c:v>-2.0618861</c:v>
                </c:pt>
                <c:pt idx="70">
                  <c:v>-2.6835965</c:v>
                </c:pt>
                <c:pt idx="71">
                  <c:v>-1.9792983</c:v>
                </c:pt>
                <c:pt idx="72">
                  <c:v>-2.3756305</c:v>
                </c:pt>
                <c:pt idx="73">
                  <c:v>-2.8388001</c:v>
                </c:pt>
                <c:pt idx="74">
                  <c:v>-1.7379089</c:v>
                </c:pt>
                <c:pt idx="75">
                  <c:v>-2.6421584</c:v>
                </c:pt>
                <c:pt idx="76">
                  <c:v>-1.5968293</c:v>
                </c:pt>
                <c:pt idx="77">
                  <c:v>-1.5907387</c:v>
                </c:pt>
                <c:pt idx="78">
                  <c:v>-1.8997966</c:v>
                </c:pt>
                <c:pt idx="79">
                  <c:v>-1.4131373</c:v>
                </c:pt>
                <c:pt idx="80">
                  <c:v>-2.3973431</c:v>
                </c:pt>
                <c:pt idx="81">
                  <c:v>-2.5398098</c:v>
                </c:pt>
                <c:pt idx="82">
                  <c:v>-1.9516935</c:v>
                </c:pt>
                <c:pt idx="83">
                  <c:v>-0.4397082</c:v>
                </c:pt>
                <c:pt idx="84">
                  <c:v>-2.4176679</c:v>
                </c:pt>
                <c:pt idx="85">
                  <c:v>-1.9440399</c:v>
                </c:pt>
                <c:pt idx="86">
                  <c:v>-2.0095031</c:v>
                </c:pt>
                <c:pt idx="87">
                  <c:v>-0.766116</c:v>
                </c:pt>
                <c:pt idx="88">
                  <c:v>-2.698322</c:v>
                </c:pt>
                <c:pt idx="89">
                  <c:v>-1.599594</c:v>
                </c:pt>
                <c:pt idx="90">
                  <c:v>-1.941931</c:v>
                </c:pt>
                <c:pt idx="91">
                  <c:v>-1.896144</c:v>
                </c:pt>
                <c:pt idx="92">
                  <c:v>-2.161792</c:v>
                </c:pt>
                <c:pt idx="93">
                  <c:v>-1.763707</c:v>
                </c:pt>
                <c:pt idx="94">
                  <c:v>-1.825257</c:v>
                </c:pt>
                <c:pt idx="95">
                  <c:v>-2.003064</c:v>
                </c:pt>
                <c:pt idx="96">
                  <c:v>-1.619822</c:v>
                </c:pt>
                <c:pt idx="97">
                  <c:v>-1.720326</c:v>
                </c:pt>
                <c:pt idx="98">
                  <c:v>-2.49972</c:v>
                </c:pt>
                <c:pt idx="99">
                  <c:v>-1.327039</c:v>
                </c:pt>
                <c:pt idx="100">
                  <c:v>-1.813551</c:v>
                </c:pt>
                <c:pt idx="101">
                  <c:v>-1.937768</c:v>
                </c:pt>
                <c:pt idx="102">
                  <c:v>-2.522687</c:v>
                </c:pt>
                <c:pt idx="103">
                  <c:v>-2.185011</c:v>
                </c:pt>
                <c:pt idx="104">
                  <c:v>-1.927067</c:v>
                </c:pt>
                <c:pt idx="105">
                  <c:v>-2.298119</c:v>
                </c:pt>
                <c:pt idx="106">
                  <c:v>-1.053125</c:v>
                </c:pt>
                <c:pt idx="107">
                  <c:v>-2.279797</c:v>
                </c:pt>
                <c:pt idx="108">
                  <c:v>-1.658151</c:v>
                </c:pt>
                <c:pt idx="109">
                  <c:v>-2.291833</c:v>
                </c:pt>
                <c:pt idx="110">
                  <c:v>-1.33627</c:v>
                </c:pt>
                <c:pt idx="111">
                  <c:v>-1.823906</c:v>
                </c:pt>
                <c:pt idx="112">
                  <c:v>-2.593663</c:v>
                </c:pt>
                <c:pt idx="113">
                  <c:v>-1.427912</c:v>
                </c:pt>
                <c:pt idx="114">
                  <c:v>-2.347482</c:v>
                </c:pt>
                <c:pt idx="115">
                  <c:v>-1.870711</c:v>
                </c:pt>
                <c:pt idx="116">
                  <c:v>-2.574153</c:v>
                </c:pt>
                <c:pt idx="117">
                  <c:v>-0.7338593</c:v>
                </c:pt>
                <c:pt idx="118">
                  <c:v>-2.1308057</c:v>
                </c:pt>
                <c:pt idx="119">
                  <c:v>-2.4153868</c:v>
                </c:pt>
                <c:pt idx="120">
                  <c:v>-1.3398339</c:v>
                </c:pt>
                <c:pt idx="121">
                  <c:v>-1.401818</c:v>
                </c:pt>
                <c:pt idx="122">
                  <c:v>-1.8000068</c:v>
                </c:pt>
                <c:pt idx="123">
                  <c:v>-2.4196245</c:v>
                </c:pt>
                <c:pt idx="124">
                  <c:v>-1.4333708</c:v>
                </c:pt>
                <c:pt idx="125">
                  <c:v>-1.6241046</c:v>
                </c:pt>
                <c:pt idx="126">
                  <c:v>-2.3958126</c:v>
                </c:pt>
                <c:pt idx="127">
                  <c:v>-2.258925</c:v>
                </c:pt>
                <c:pt idx="128">
                  <c:v>-2.033152</c:v>
                </c:pt>
                <c:pt idx="129">
                  <c:v>-1.838166</c:v>
                </c:pt>
                <c:pt idx="130">
                  <c:v>-1.930058</c:v>
                </c:pt>
                <c:pt idx="131">
                  <c:v>-1.856778</c:v>
                </c:pt>
                <c:pt idx="132">
                  <c:v>-2.094794</c:v>
                </c:pt>
                <c:pt idx="133">
                  <c:v>-1.996816</c:v>
                </c:pt>
                <c:pt idx="134">
                  <c:v>-1.079754</c:v>
                </c:pt>
                <c:pt idx="135">
                  <c:v>-1.814664</c:v>
                </c:pt>
                <c:pt idx="136">
                  <c:v>-1.335601</c:v>
                </c:pt>
                <c:pt idx="137">
                  <c:v>-2.377297</c:v>
                </c:pt>
                <c:pt idx="138">
                  <c:v>-2.255909</c:v>
                </c:pt>
                <c:pt idx="139">
                  <c:v>-1.156368</c:v>
                </c:pt>
                <c:pt idx="140">
                  <c:v>-2.363631</c:v>
                </c:pt>
                <c:pt idx="141">
                  <c:v>-2.005715</c:v>
                </c:pt>
                <c:pt idx="142">
                  <c:v>-1.964519</c:v>
                </c:pt>
              </c:numCache>
            </c:numRef>
          </c:yVal>
          <c:smooth val="0"/>
        </c:ser>
        <c:ser>
          <c:idx val="3"/>
          <c:order val="3"/>
          <c:tx>
            <c:v>EUR</c:v>
          </c:tx>
          <c:spPr>
            <a:ln w="47625">
              <a:noFill/>
            </a:ln>
          </c:spPr>
          <c:yVal>
            <c:numRef>
              <c:f>'Diversity&amp;Neutrality'!$AL$337:$AL$479</c:f>
              <c:numCache>
                <c:formatCode>General</c:formatCode>
                <c:ptCount val="143"/>
                <c:pt idx="0">
                  <c:v>0.10104793</c:v>
                </c:pt>
                <c:pt idx="1">
                  <c:v>1.76761329</c:v>
                </c:pt>
                <c:pt idx="2">
                  <c:v>-0.97107712</c:v>
                </c:pt>
                <c:pt idx="3">
                  <c:v>0.07302939</c:v>
                </c:pt>
                <c:pt idx="4">
                  <c:v>-1.4485324</c:v>
                </c:pt>
                <c:pt idx="5">
                  <c:v>-0.81834176</c:v>
                </c:pt>
                <c:pt idx="6">
                  <c:v>-1.72644548</c:v>
                </c:pt>
                <c:pt idx="7">
                  <c:v>0.58476706</c:v>
                </c:pt>
                <c:pt idx="8">
                  <c:v>2.33366432</c:v>
                </c:pt>
                <c:pt idx="9">
                  <c:v>-1.10306827</c:v>
                </c:pt>
                <c:pt idx="10">
                  <c:v>3.6718024</c:v>
                </c:pt>
                <c:pt idx="11">
                  <c:v>-2.3080951</c:v>
                </c:pt>
                <c:pt idx="12">
                  <c:v>-3.5932006</c:v>
                </c:pt>
                <c:pt idx="13">
                  <c:v>1.0229427</c:v>
                </c:pt>
                <c:pt idx="14">
                  <c:v>3.2476402</c:v>
                </c:pt>
                <c:pt idx="15">
                  <c:v>-0.4416573</c:v>
                </c:pt>
                <c:pt idx="16">
                  <c:v>0.9121896</c:v>
                </c:pt>
                <c:pt idx="17">
                  <c:v>-0.3579354</c:v>
                </c:pt>
                <c:pt idx="18">
                  <c:v>-0.4529116</c:v>
                </c:pt>
                <c:pt idx="19">
                  <c:v>0.3933773</c:v>
                </c:pt>
                <c:pt idx="20">
                  <c:v>2.2045729</c:v>
                </c:pt>
                <c:pt idx="21">
                  <c:v>-1.1803708</c:v>
                </c:pt>
                <c:pt idx="22" formatCode="0.000000">
                  <c:v>1.9999018</c:v>
                </c:pt>
                <c:pt idx="23" formatCode="0.000000">
                  <c:v>1.4785585</c:v>
                </c:pt>
                <c:pt idx="24" formatCode="0.000000">
                  <c:v>1.0712006</c:v>
                </c:pt>
                <c:pt idx="25" formatCode="0.000000">
                  <c:v>-2.6041821</c:v>
                </c:pt>
                <c:pt idx="26" formatCode="0.000000">
                  <c:v>0.9177474</c:v>
                </c:pt>
                <c:pt idx="27" formatCode="0.0000000">
                  <c:v>-0.6731453</c:v>
                </c:pt>
                <c:pt idx="28" formatCode="0.0000000">
                  <c:v>0.421049</c:v>
                </c:pt>
                <c:pt idx="29" formatCode="0.0000000">
                  <c:v>-0.15537</c:v>
                </c:pt>
                <c:pt idx="30" formatCode="0.0000000">
                  <c:v>0.514531</c:v>
                </c:pt>
                <c:pt idx="31">
                  <c:v>-2.57400559</c:v>
                </c:pt>
                <c:pt idx="32" formatCode="0.000000">
                  <c:v>-1.0620845</c:v>
                </c:pt>
                <c:pt idx="33" formatCode="0.000000">
                  <c:v>-1.81267121</c:v>
                </c:pt>
                <c:pt idx="34" formatCode="0.000000">
                  <c:v>-4.41256211</c:v>
                </c:pt>
                <c:pt idx="35" formatCode="0.000000">
                  <c:v>-0.61727809</c:v>
                </c:pt>
                <c:pt idx="36" formatCode="0.000000">
                  <c:v>-3.98063757</c:v>
                </c:pt>
                <c:pt idx="37" formatCode="0.000000">
                  <c:v>-2.26248687</c:v>
                </c:pt>
                <c:pt idx="38" formatCode="0.000000">
                  <c:v>-3.70093351</c:v>
                </c:pt>
                <c:pt idx="39" formatCode="0.000000">
                  <c:v>0.06735136</c:v>
                </c:pt>
                <c:pt idx="40">
                  <c:v>-2.18683369</c:v>
                </c:pt>
                <c:pt idx="41">
                  <c:v>-1.25002628</c:v>
                </c:pt>
                <c:pt idx="42">
                  <c:v>-1.79345547</c:v>
                </c:pt>
                <c:pt idx="43">
                  <c:v>0.15972618</c:v>
                </c:pt>
                <c:pt idx="44">
                  <c:v>-1.27744846</c:v>
                </c:pt>
                <c:pt idx="45">
                  <c:v>-0.9907602</c:v>
                </c:pt>
                <c:pt idx="46">
                  <c:v>-2.00825514</c:v>
                </c:pt>
                <c:pt idx="47">
                  <c:v>-0.2236345</c:v>
                </c:pt>
                <c:pt idx="49" formatCode="0.000000">
                  <c:v>-0.60288021</c:v>
                </c:pt>
                <c:pt idx="50" formatCode="0.000000">
                  <c:v>0.41443596</c:v>
                </c:pt>
                <c:pt idx="51" formatCode="0.000000">
                  <c:v>-0.59757534</c:v>
                </c:pt>
                <c:pt idx="52" formatCode="0.000000">
                  <c:v>-4.58398642</c:v>
                </c:pt>
                <c:pt idx="53" formatCode="0.000000">
                  <c:v>0.69851788</c:v>
                </c:pt>
                <c:pt idx="54" formatCode="0.000000">
                  <c:v>3.12491109</c:v>
                </c:pt>
                <c:pt idx="55" formatCode="0.000000">
                  <c:v>-2.29387509</c:v>
                </c:pt>
                <c:pt idx="56" formatCode="0.000000">
                  <c:v>1.5089042</c:v>
                </c:pt>
                <c:pt idx="57">
                  <c:v>-0.07895936</c:v>
                </c:pt>
                <c:pt idx="58">
                  <c:v>-0.31455907</c:v>
                </c:pt>
                <c:pt idx="59">
                  <c:v>0.3842709</c:v>
                </c:pt>
                <c:pt idx="60" formatCode="0.000000">
                  <c:v>-1.7218238</c:v>
                </c:pt>
                <c:pt idx="61" formatCode="0.000000">
                  <c:v>0.8516867</c:v>
                </c:pt>
                <c:pt idx="62" formatCode="0.000000">
                  <c:v>-1.606267</c:v>
                </c:pt>
                <c:pt idx="63" formatCode="0.000000">
                  <c:v>1.091334</c:v>
                </c:pt>
                <c:pt idx="64" formatCode="0.000000">
                  <c:v>-0.221882</c:v>
                </c:pt>
                <c:pt idx="65">
                  <c:v>-0.4849761</c:v>
                </c:pt>
                <c:pt idx="66" formatCode="0.000000">
                  <c:v>0.1419802</c:v>
                </c:pt>
                <c:pt idx="67" formatCode="0.000000">
                  <c:v>0.8049761</c:v>
                </c:pt>
                <c:pt idx="68" formatCode="0.000000">
                  <c:v>0.6773711</c:v>
                </c:pt>
                <c:pt idx="69" formatCode="0.000000">
                  <c:v>-4.1358803</c:v>
                </c:pt>
                <c:pt idx="70" formatCode="0.000000">
                  <c:v>3.8603453</c:v>
                </c:pt>
                <c:pt idx="71" formatCode="0.000000">
                  <c:v>0.2827812</c:v>
                </c:pt>
                <c:pt idx="72" formatCode="0.000000">
                  <c:v>-1.3705438</c:v>
                </c:pt>
                <c:pt idx="73">
                  <c:v>4.5451904</c:v>
                </c:pt>
                <c:pt idx="74">
                  <c:v>0.8694378</c:v>
                </c:pt>
                <c:pt idx="75">
                  <c:v>2.8760223</c:v>
                </c:pt>
                <c:pt idx="76">
                  <c:v>-0.9503228</c:v>
                </c:pt>
                <c:pt idx="77">
                  <c:v>-1.0484119</c:v>
                </c:pt>
                <c:pt idx="78">
                  <c:v>0.616577</c:v>
                </c:pt>
                <c:pt idx="79">
                  <c:v>-2.050115</c:v>
                </c:pt>
                <c:pt idx="80">
                  <c:v>1.6192992</c:v>
                </c:pt>
                <c:pt idx="81">
                  <c:v>0.4312588</c:v>
                </c:pt>
                <c:pt idx="82">
                  <c:v>-0.9032275</c:v>
                </c:pt>
                <c:pt idx="83">
                  <c:v>-2.0103813</c:v>
                </c:pt>
                <c:pt idx="84">
                  <c:v>-1.2207145</c:v>
                </c:pt>
                <c:pt idx="85">
                  <c:v>-0.6664476</c:v>
                </c:pt>
                <c:pt idx="86">
                  <c:v>-1.1513551</c:v>
                </c:pt>
                <c:pt idx="87">
                  <c:v>-0.9661229</c:v>
                </c:pt>
                <c:pt idx="88">
                  <c:v>2.1895129</c:v>
                </c:pt>
                <c:pt idx="89" formatCode="0.0000000">
                  <c:v>-0.8426357</c:v>
                </c:pt>
                <c:pt idx="90" formatCode="0.0000000">
                  <c:v>-1.7557079</c:v>
                </c:pt>
                <c:pt idx="91" formatCode="0.0000000">
                  <c:v>-0.2912909</c:v>
                </c:pt>
                <c:pt idx="92" formatCode="0.0000000">
                  <c:v>-0.8710023</c:v>
                </c:pt>
                <c:pt idx="93">
                  <c:v>-1.1785953</c:v>
                </c:pt>
                <c:pt idx="94">
                  <c:v>-1.5026057</c:v>
                </c:pt>
                <c:pt idx="95">
                  <c:v>-2.1211179</c:v>
                </c:pt>
                <c:pt idx="96">
                  <c:v>-0.7195412</c:v>
                </c:pt>
                <c:pt idx="97">
                  <c:v>0.6103994</c:v>
                </c:pt>
                <c:pt idx="98">
                  <c:v>-2.8244696</c:v>
                </c:pt>
                <c:pt idx="99">
                  <c:v>-0.5295429</c:v>
                </c:pt>
                <c:pt idx="100">
                  <c:v>-0.5607858</c:v>
                </c:pt>
                <c:pt idx="101">
                  <c:v>-0.1185262</c:v>
                </c:pt>
                <c:pt idx="102" formatCode="0.0000000">
                  <c:v>2.6173367</c:v>
                </c:pt>
                <c:pt idx="103" formatCode="0.0000000">
                  <c:v>-1.4575741</c:v>
                </c:pt>
                <c:pt idx="104" formatCode="0.0000000">
                  <c:v>1.9897812</c:v>
                </c:pt>
                <c:pt idx="105" formatCode="0.0000000">
                  <c:v>-0.3768568</c:v>
                </c:pt>
                <c:pt idx="106">
                  <c:v>0.4798372</c:v>
                </c:pt>
                <c:pt idx="107">
                  <c:v>0.227104</c:v>
                </c:pt>
                <c:pt idx="108">
                  <c:v>-3.5568195</c:v>
                </c:pt>
                <c:pt idx="109">
                  <c:v>-1.7715303</c:v>
                </c:pt>
                <c:pt idx="110">
                  <c:v>-0.3114513</c:v>
                </c:pt>
                <c:pt idx="111">
                  <c:v>-1.747374</c:v>
                </c:pt>
                <c:pt idx="112">
                  <c:v>0.3417086</c:v>
                </c:pt>
                <c:pt idx="113">
                  <c:v>0.7798653</c:v>
                </c:pt>
                <c:pt idx="114">
                  <c:v>-0.5264688</c:v>
                </c:pt>
                <c:pt idx="115">
                  <c:v>-0.944457</c:v>
                </c:pt>
                <c:pt idx="116">
                  <c:v>-1.0248667</c:v>
                </c:pt>
                <c:pt idx="117" formatCode="0.000000">
                  <c:v>0.56110501</c:v>
                </c:pt>
                <c:pt idx="118" formatCode="0.000000">
                  <c:v>-0.38850472</c:v>
                </c:pt>
                <c:pt idx="119" formatCode="0.000000">
                  <c:v>-0.93106117</c:v>
                </c:pt>
                <c:pt idx="120" formatCode="0.000000">
                  <c:v>-2.48032421</c:v>
                </c:pt>
                <c:pt idx="121" formatCode="0.000000">
                  <c:v>-0.94424648</c:v>
                </c:pt>
                <c:pt idx="122" formatCode="0.000000">
                  <c:v>-0.01936895</c:v>
                </c:pt>
                <c:pt idx="123" formatCode="0.000000">
                  <c:v>3.20084045</c:v>
                </c:pt>
                <c:pt idx="124" formatCode="0.000000">
                  <c:v>0.67731923</c:v>
                </c:pt>
                <c:pt idx="125" formatCode="0.000000">
                  <c:v>0.40855825</c:v>
                </c:pt>
                <c:pt idx="126" formatCode="0.000000">
                  <c:v>2.92674968</c:v>
                </c:pt>
                <c:pt idx="127">
                  <c:v>-1.42155</c:v>
                </c:pt>
                <c:pt idx="128" formatCode="0.000000">
                  <c:v>-0.3160071</c:v>
                </c:pt>
                <c:pt idx="129" formatCode="0.000000">
                  <c:v>-2.3287177</c:v>
                </c:pt>
                <c:pt idx="130" formatCode="0.000000">
                  <c:v>-0.3772851</c:v>
                </c:pt>
                <c:pt idx="131" formatCode="0.000000">
                  <c:v>-1.7114889</c:v>
                </c:pt>
                <c:pt idx="132" formatCode="0.000000">
                  <c:v>-1.2311635</c:v>
                </c:pt>
                <c:pt idx="133" formatCode="0.0000000">
                  <c:v>0.1892157</c:v>
                </c:pt>
                <c:pt idx="134" formatCode="0.0000000">
                  <c:v>0.2678342</c:v>
                </c:pt>
                <c:pt idx="135" formatCode="0.0000000">
                  <c:v>0.3053912</c:v>
                </c:pt>
                <c:pt idx="136" formatCode="0.0000000">
                  <c:v>-1.1522379</c:v>
                </c:pt>
                <c:pt idx="137">
                  <c:v>-0.3533711</c:v>
                </c:pt>
                <c:pt idx="138">
                  <c:v>0.2201779</c:v>
                </c:pt>
                <c:pt idx="139">
                  <c:v>1.0462731</c:v>
                </c:pt>
                <c:pt idx="140">
                  <c:v>2.8467642</c:v>
                </c:pt>
                <c:pt idx="141">
                  <c:v>0.4232823</c:v>
                </c:pt>
                <c:pt idx="142">
                  <c:v>-0.3079666</c:v>
                </c:pt>
              </c:numCache>
            </c:numRef>
          </c:yVal>
          <c:smooth val="0"/>
        </c:ser>
        <c:ser>
          <c:idx val="4"/>
          <c:order val="4"/>
          <c:tx>
            <c:v>SAS</c:v>
          </c:tx>
          <c:spPr>
            <a:ln w="47625">
              <a:noFill/>
            </a:ln>
          </c:spPr>
          <c:yVal>
            <c:numRef>
              <c:f>'Diversity&amp;Neutrality'!$AT$337:$AT$479</c:f>
              <c:numCache>
                <c:formatCode>General</c:formatCode>
                <c:ptCount val="143"/>
                <c:pt idx="0">
                  <c:v>-1.10967926</c:v>
                </c:pt>
                <c:pt idx="1">
                  <c:v>-0.94830362</c:v>
                </c:pt>
                <c:pt idx="2">
                  <c:v>-1.21167306</c:v>
                </c:pt>
                <c:pt idx="3">
                  <c:v>0.96376437</c:v>
                </c:pt>
                <c:pt idx="4">
                  <c:v>-1.59733241</c:v>
                </c:pt>
                <c:pt idx="5">
                  <c:v>-0.07833423</c:v>
                </c:pt>
                <c:pt idx="6">
                  <c:v>0.68801684</c:v>
                </c:pt>
                <c:pt idx="7">
                  <c:v>1.04239497</c:v>
                </c:pt>
                <c:pt idx="8">
                  <c:v>1.65749447</c:v>
                </c:pt>
                <c:pt idx="9">
                  <c:v>-0.63008477</c:v>
                </c:pt>
                <c:pt idx="10">
                  <c:v>3.5679484</c:v>
                </c:pt>
                <c:pt idx="11">
                  <c:v>-2.4790661</c:v>
                </c:pt>
                <c:pt idx="12">
                  <c:v>-4.5881245</c:v>
                </c:pt>
                <c:pt idx="13">
                  <c:v>1.0377209</c:v>
                </c:pt>
                <c:pt idx="14">
                  <c:v>3.003537</c:v>
                </c:pt>
                <c:pt idx="15">
                  <c:v>1.2744396</c:v>
                </c:pt>
                <c:pt idx="16">
                  <c:v>0.1807046</c:v>
                </c:pt>
                <c:pt idx="17">
                  <c:v>0.77992444</c:v>
                </c:pt>
                <c:pt idx="18">
                  <c:v>-0.05257032</c:v>
                </c:pt>
                <c:pt idx="19">
                  <c:v>0.39988264</c:v>
                </c:pt>
                <c:pt idx="20">
                  <c:v>1.86607223</c:v>
                </c:pt>
                <c:pt idx="21">
                  <c:v>0.85614312</c:v>
                </c:pt>
                <c:pt idx="22" formatCode="0.000000">
                  <c:v>1.001302</c:v>
                </c:pt>
                <c:pt idx="23" formatCode="0.000000">
                  <c:v>1.116867</c:v>
                </c:pt>
                <c:pt idx="24" formatCode="0.000000">
                  <c:v>-0.348309</c:v>
                </c:pt>
                <c:pt idx="25" formatCode="0.000000">
                  <c:v>-1.551737</c:v>
                </c:pt>
                <c:pt idx="26" formatCode="0.000000">
                  <c:v>-0.374969</c:v>
                </c:pt>
                <c:pt idx="27">
                  <c:v>-0.8307301</c:v>
                </c:pt>
                <c:pt idx="28">
                  <c:v>0.1055356</c:v>
                </c:pt>
                <c:pt idx="29">
                  <c:v>-0.1477307</c:v>
                </c:pt>
                <c:pt idx="30">
                  <c:v>-1.0069198</c:v>
                </c:pt>
                <c:pt idx="31">
                  <c:v>-0.32241059</c:v>
                </c:pt>
                <c:pt idx="32" formatCode="0.000000">
                  <c:v>-0.8310425</c:v>
                </c:pt>
                <c:pt idx="33" formatCode="0.000000">
                  <c:v>-0.45198395</c:v>
                </c:pt>
                <c:pt idx="34" formatCode="0.000000">
                  <c:v>-2.08858395</c:v>
                </c:pt>
                <c:pt idx="35" formatCode="0.000000">
                  <c:v>-0.35734496</c:v>
                </c:pt>
                <c:pt idx="36" formatCode="0.000000">
                  <c:v>-1.07627023</c:v>
                </c:pt>
                <c:pt idx="37" formatCode="0.000000">
                  <c:v>-1.61292222</c:v>
                </c:pt>
                <c:pt idx="38" formatCode="0.000000">
                  <c:v>-0.08425446</c:v>
                </c:pt>
                <c:pt idx="39" formatCode="0.000000">
                  <c:v>0.83535416</c:v>
                </c:pt>
                <c:pt idx="40">
                  <c:v>-0.48869849</c:v>
                </c:pt>
                <c:pt idx="41">
                  <c:v>-0.90782922</c:v>
                </c:pt>
                <c:pt idx="42">
                  <c:v>-0.73320942</c:v>
                </c:pt>
                <c:pt idx="43">
                  <c:v>0.80255351</c:v>
                </c:pt>
                <c:pt idx="44">
                  <c:v>-0.27515228</c:v>
                </c:pt>
                <c:pt idx="45">
                  <c:v>0.67547176</c:v>
                </c:pt>
                <c:pt idx="46">
                  <c:v>-0.80730961</c:v>
                </c:pt>
                <c:pt idx="47">
                  <c:v>1.14720999</c:v>
                </c:pt>
                <c:pt idx="48">
                  <c:v>-2.1373028</c:v>
                </c:pt>
                <c:pt idx="49" formatCode="0.000000">
                  <c:v>1.2659342</c:v>
                </c:pt>
                <c:pt idx="50" formatCode="0.000000">
                  <c:v>-0.6292722</c:v>
                </c:pt>
                <c:pt idx="51" formatCode="0.000000">
                  <c:v>-2.9206746</c:v>
                </c:pt>
                <c:pt idx="52" formatCode="0.000000">
                  <c:v>-5.2918506</c:v>
                </c:pt>
                <c:pt idx="53" formatCode="0.000000">
                  <c:v>0.4311951</c:v>
                </c:pt>
                <c:pt idx="54" formatCode="0.000000">
                  <c:v>3.2849301</c:v>
                </c:pt>
                <c:pt idx="55" formatCode="0.000000">
                  <c:v>-2.9347068</c:v>
                </c:pt>
                <c:pt idx="56" formatCode="0.000000">
                  <c:v>1.5065281</c:v>
                </c:pt>
                <c:pt idx="57">
                  <c:v>-2.7757111</c:v>
                </c:pt>
                <c:pt idx="58">
                  <c:v>-1.4614431</c:v>
                </c:pt>
                <c:pt idx="59">
                  <c:v>0.1120681</c:v>
                </c:pt>
                <c:pt idx="60">
                  <c:v>-3.2994944</c:v>
                </c:pt>
                <c:pt idx="61">
                  <c:v>-0.2199527</c:v>
                </c:pt>
                <c:pt idx="62">
                  <c:v>-0.4211</c:v>
                </c:pt>
                <c:pt idx="63">
                  <c:v>1.0410363</c:v>
                </c:pt>
                <c:pt idx="64">
                  <c:v>-0.5236814</c:v>
                </c:pt>
                <c:pt idx="65">
                  <c:v>-1.08619994</c:v>
                </c:pt>
                <c:pt idx="66" formatCode="0.000000">
                  <c:v>-0.17674319</c:v>
                </c:pt>
                <c:pt idx="67" formatCode="0.000000">
                  <c:v>-2.2835267</c:v>
                </c:pt>
                <c:pt idx="68" formatCode="0.000000">
                  <c:v>0.88266024</c:v>
                </c:pt>
                <c:pt idx="69" formatCode="0.000000">
                  <c:v>-3.46174431</c:v>
                </c:pt>
                <c:pt idx="70" formatCode="0.000000">
                  <c:v>3.59694788</c:v>
                </c:pt>
                <c:pt idx="71" formatCode="0.000000">
                  <c:v>-0.06381405</c:v>
                </c:pt>
                <c:pt idx="72" formatCode="0.000000">
                  <c:v>-0.73700813</c:v>
                </c:pt>
                <c:pt idx="73">
                  <c:v>4.19674838</c:v>
                </c:pt>
                <c:pt idx="74">
                  <c:v>-0.0379786</c:v>
                </c:pt>
                <c:pt idx="75">
                  <c:v>2.886392</c:v>
                </c:pt>
                <c:pt idx="76">
                  <c:v>-0.55828038</c:v>
                </c:pt>
                <c:pt idx="77">
                  <c:v>-0.75226105</c:v>
                </c:pt>
                <c:pt idx="78">
                  <c:v>-0.26009327</c:v>
                </c:pt>
                <c:pt idx="79">
                  <c:v>-2.14733874</c:v>
                </c:pt>
                <c:pt idx="80">
                  <c:v>0.88811718</c:v>
                </c:pt>
                <c:pt idx="81">
                  <c:v>-1.27660362</c:v>
                </c:pt>
                <c:pt idx="82">
                  <c:v>1.22084367</c:v>
                </c:pt>
                <c:pt idx="83">
                  <c:v>-0.05231641</c:v>
                </c:pt>
                <c:pt idx="84">
                  <c:v>-1.24000887</c:v>
                </c:pt>
                <c:pt idx="85">
                  <c:v>-2.96259072</c:v>
                </c:pt>
                <c:pt idx="86">
                  <c:v>-0.09135141</c:v>
                </c:pt>
                <c:pt idx="87">
                  <c:v>-2.01246177</c:v>
                </c:pt>
                <c:pt idx="88">
                  <c:v>1.93203389</c:v>
                </c:pt>
                <c:pt idx="89">
                  <c:v>-1.0339409</c:v>
                </c:pt>
                <c:pt idx="90">
                  <c:v>-0.9737528</c:v>
                </c:pt>
                <c:pt idx="91">
                  <c:v>-1.2540889</c:v>
                </c:pt>
                <c:pt idx="92">
                  <c:v>0.2928885</c:v>
                </c:pt>
                <c:pt idx="93">
                  <c:v>-1.1785953</c:v>
                </c:pt>
                <c:pt idx="94">
                  <c:v>-1.5026057</c:v>
                </c:pt>
                <c:pt idx="95">
                  <c:v>-2.1211179</c:v>
                </c:pt>
                <c:pt idx="96">
                  <c:v>-0.7195412</c:v>
                </c:pt>
                <c:pt idx="97">
                  <c:v>0.6103994</c:v>
                </c:pt>
                <c:pt idx="98">
                  <c:v>-2.8244696</c:v>
                </c:pt>
                <c:pt idx="99">
                  <c:v>-0.5295429</c:v>
                </c:pt>
                <c:pt idx="100">
                  <c:v>-1.206583</c:v>
                </c:pt>
                <c:pt idx="101">
                  <c:v>1.310173</c:v>
                </c:pt>
                <c:pt idx="102">
                  <c:v>2.571524</c:v>
                </c:pt>
                <c:pt idx="103">
                  <c:v>-0.905227</c:v>
                </c:pt>
                <c:pt idx="104">
                  <c:v>0.1504477</c:v>
                </c:pt>
                <c:pt idx="105">
                  <c:v>0.2159957</c:v>
                </c:pt>
                <c:pt idx="106">
                  <c:v>-0.008750634</c:v>
                </c:pt>
                <c:pt idx="107">
                  <c:v>-0.085547036</c:v>
                </c:pt>
                <c:pt idx="108">
                  <c:v>-0.001689756</c:v>
                </c:pt>
                <c:pt idx="109">
                  <c:v>-0.66703458</c:v>
                </c:pt>
                <c:pt idx="110">
                  <c:v>0.15748952</c:v>
                </c:pt>
                <c:pt idx="111">
                  <c:v>-1.363495777</c:v>
                </c:pt>
                <c:pt idx="112">
                  <c:v>1.209832322</c:v>
                </c:pt>
                <c:pt idx="113">
                  <c:v>0.791915</c:v>
                </c:pt>
                <c:pt idx="114">
                  <c:v>0.7069521</c:v>
                </c:pt>
                <c:pt idx="115">
                  <c:v>1.0377209</c:v>
                </c:pt>
                <c:pt idx="116">
                  <c:v>-2.130629</c:v>
                </c:pt>
                <c:pt idx="117" formatCode="0.000000">
                  <c:v>-2.635163</c:v>
                </c:pt>
                <c:pt idx="118" formatCode="0.000000">
                  <c:v>0.3894415</c:v>
                </c:pt>
                <c:pt idx="119" formatCode="0.000000">
                  <c:v>-0.5786679</c:v>
                </c:pt>
                <c:pt idx="120" formatCode="0.000000">
                  <c:v>-1.3114487</c:v>
                </c:pt>
                <c:pt idx="121" formatCode="0.000000">
                  <c:v>0.2265731</c:v>
                </c:pt>
                <c:pt idx="122" formatCode="0.000000">
                  <c:v>0.613719</c:v>
                </c:pt>
                <c:pt idx="123" formatCode="0.000000">
                  <c:v>2.6220573</c:v>
                </c:pt>
                <c:pt idx="124" formatCode="0.000000">
                  <c:v>-2.0812265</c:v>
                </c:pt>
                <c:pt idx="125" formatCode="0.000000">
                  <c:v>-0.7717724</c:v>
                </c:pt>
                <c:pt idx="126" formatCode="0.000000">
                  <c:v>1.3251076</c:v>
                </c:pt>
                <c:pt idx="127">
                  <c:v>-0.1723165</c:v>
                </c:pt>
                <c:pt idx="128" formatCode="0.000000">
                  <c:v>0.7886117</c:v>
                </c:pt>
                <c:pt idx="129" formatCode="0.000000">
                  <c:v>-0.7489719</c:v>
                </c:pt>
                <c:pt idx="130" formatCode="0.000000">
                  <c:v>-1.3512641</c:v>
                </c:pt>
                <c:pt idx="131" formatCode="0.000000">
                  <c:v>-1.5253666</c:v>
                </c:pt>
                <c:pt idx="132" formatCode="0.000000">
                  <c:v>-0.5723556</c:v>
                </c:pt>
                <c:pt idx="133">
                  <c:v>0.2298161</c:v>
                </c:pt>
                <c:pt idx="134">
                  <c:v>0.6293071</c:v>
                </c:pt>
                <c:pt idx="135">
                  <c:v>-0.5447099</c:v>
                </c:pt>
                <c:pt idx="136">
                  <c:v>-1.0408845</c:v>
                </c:pt>
                <c:pt idx="137">
                  <c:v>-0.4696621</c:v>
                </c:pt>
                <c:pt idx="138">
                  <c:v>0.02864581</c:v>
                </c:pt>
                <c:pt idx="139">
                  <c:v>1.60955822</c:v>
                </c:pt>
                <c:pt idx="140">
                  <c:v>2.59079881</c:v>
                </c:pt>
                <c:pt idx="141">
                  <c:v>-1.48704943</c:v>
                </c:pt>
                <c:pt idx="142">
                  <c:v>-1.04917057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502408"/>
        <c:axId val="-2117507272"/>
      </c:scatterChart>
      <c:valAx>
        <c:axId val="-2117502408"/>
        <c:scaling>
          <c:orientation val="minMax"/>
          <c:max val="145.0"/>
          <c:min val="0.0"/>
        </c:scaling>
        <c:delete val="0"/>
        <c:axPos val="b"/>
        <c:majorTickMark val="out"/>
        <c:minorTickMark val="none"/>
        <c:tickLblPos val="nextTo"/>
        <c:crossAx val="-2117507272"/>
        <c:crosses val="autoZero"/>
        <c:crossBetween val="midCat"/>
        <c:majorUnit val="5.0"/>
      </c:valAx>
      <c:valAx>
        <c:axId val="-2117507272"/>
        <c:scaling>
          <c:orientation val="minMax"/>
          <c:max val="18.0"/>
          <c:min val="-3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7502408"/>
        <c:crosses val="autoZero"/>
        <c:crossBetween val="midCat"/>
        <c:majorUnit val="1.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Fu and  Li's D per cluster per population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AFR</c:v>
          </c:tx>
          <c:spPr>
            <a:ln w="47625">
              <a:noFill/>
            </a:ln>
          </c:spPr>
          <c:yVal>
            <c:numRef>
              <c:f>'Diversity&amp;Neutrality'!$N$337:$N$479</c:f>
              <c:numCache>
                <c:formatCode>General</c:formatCode>
                <c:ptCount val="143"/>
                <c:pt idx="0">
                  <c:v>0.39237</c:v>
                </c:pt>
                <c:pt idx="1">
                  <c:v>-0.2785946</c:v>
                </c:pt>
                <c:pt idx="2">
                  <c:v>-2.0285593</c:v>
                </c:pt>
                <c:pt idx="3">
                  <c:v>-0.3551401</c:v>
                </c:pt>
                <c:pt idx="4">
                  <c:v>-0.6832933</c:v>
                </c:pt>
                <c:pt idx="5">
                  <c:v>-1.1034905</c:v>
                </c:pt>
                <c:pt idx="6">
                  <c:v>0.7706368</c:v>
                </c:pt>
                <c:pt idx="7">
                  <c:v>0.6453645</c:v>
                </c:pt>
                <c:pt idx="8">
                  <c:v>0.2886069</c:v>
                </c:pt>
                <c:pt idx="9">
                  <c:v>-0.1615638</c:v>
                </c:pt>
                <c:pt idx="10">
                  <c:v>2.9849696</c:v>
                </c:pt>
                <c:pt idx="11">
                  <c:v>-5.589752</c:v>
                </c:pt>
                <c:pt idx="12">
                  <c:v>-5.538195</c:v>
                </c:pt>
                <c:pt idx="13">
                  <c:v>0.1737648</c:v>
                </c:pt>
                <c:pt idx="14">
                  <c:v>2.2297634</c:v>
                </c:pt>
                <c:pt idx="15">
                  <c:v>-0.1276298</c:v>
                </c:pt>
                <c:pt idx="16">
                  <c:v>0.2368693</c:v>
                </c:pt>
                <c:pt idx="17">
                  <c:v>-1.1755405</c:v>
                </c:pt>
                <c:pt idx="18">
                  <c:v>-0.892272</c:v>
                </c:pt>
                <c:pt idx="19">
                  <c:v>0.5478701</c:v>
                </c:pt>
                <c:pt idx="20">
                  <c:v>2.0055661</c:v>
                </c:pt>
                <c:pt idx="21">
                  <c:v>-0.4378093</c:v>
                </c:pt>
                <c:pt idx="22" formatCode="0.000000">
                  <c:v>0.6963796</c:v>
                </c:pt>
                <c:pt idx="23" formatCode="0.000000">
                  <c:v>1.1712938</c:v>
                </c:pt>
                <c:pt idx="24" formatCode="0.000000">
                  <c:v>0.1858492</c:v>
                </c:pt>
                <c:pt idx="25" formatCode="0.000000">
                  <c:v>-0.4222393</c:v>
                </c:pt>
                <c:pt idx="26" formatCode="0.000000">
                  <c:v>-0.4484754</c:v>
                </c:pt>
                <c:pt idx="27">
                  <c:v>-1.81720743</c:v>
                </c:pt>
                <c:pt idx="28">
                  <c:v>-0.65323803</c:v>
                </c:pt>
                <c:pt idx="29">
                  <c:v>0.40805969</c:v>
                </c:pt>
                <c:pt idx="30">
                  <c:v>-0.01907223</c:v>
                </c:pt>
                <c:pt idx="31">
                  <c:v>-1.4021572</c:v>
                </c:pt>
                <c:pt idx="32" formatCode="0.000000">
                  <c:v>1.5087585</c:v>
                </c:pt>
                <c:pt idx="33" formatCode="0.000000">
                  <c:v>-0.6342011</c:v>
                </c:pt>
                <c:pt idx="34" formatCode="0.000000">
                  <c:v>-1.865885</c:v>
                </c:pt>
                <c:pt idx="35" formatCode="0.000000">
                  <c:v>-1.1276679</c:v>
                </c:pt>
                <c:pt idx="36" formatCode="0.000000">
                  <c:v>-1.9670763</c:v>
                </c:pt>
                <c:pt idx="37" formatCode="0.000000">
                  <c:v>-1.9341862</c:v>
                </c:pt>
                <c:pt idx="38" formatCode="0.000000">
                  <c:v>-1.5913219</c:v>
                </c:pt>
                <c:pt idx="39" formatCode="0.000000">
                  <c:v>0.1553374</c:v>
                </c:pt>
                <c:pt idx="40">
                  <c:v>-0.3243701</c:v>
                </c:pt>
                <c:pt idx="41">
                  <c:v>-0.9456074</c:v>
                </c:pt>
                <c:pt idx="42">
                  <c:v>-3.4768136</c:v>
                </c:pt>
                <c:pt idx="43">
                  <c:v>0.521307</c:v>
                </c:pt>
                <c:pt idx="44">
                  <c:v>-0.8384286</c:v>
                </c:pt>
                <c:pt idx="45">
                  <c:v>-0.8470211</c:v>
                </c:pt>
                <c:pt idx="46">
                  <c:v>-2.1905893</c:v>
                </c:pt>
                <c:pt idx="47">
                  <c:v>0.2065721</c:v>
                </c:pt>
                <c:pt idx="48">
                  <c:v>-1.448923</c:v>
                </c:pt>
                <c:pt idx="49" formatCode="0.000000">
                  <c:v>-1.6581586</c:v>
                </c:pt>
                <c:pt idx="50" formatCode="0.000000">
                  <c:v>0.1375225</c:v>
                </c:pt>
                <c:pt idx="51" formatCode="0.000000">
                  <c:v>-0.1263854</c:v>
                </c:pt>
                <c:pt idx="52" formatCode="0.000000">
                  <c:v>-2.5375624</c:v>
                </c:pt>
                <c:pt idx="53" formatCode="0.000000">
                  <c:v>1.2450496</c:v>
                </c:pt>
                <c:pt idx="54" formatCode="0.000000">
                  <c:v>2.8680898</c:v>
                </c:pt>
                <c:pt idx="55" formatCode="0.000000">
                  <c:v>-3.1573946</c:v>
                </c:pt>
                <c:pt idx="56" formatCode="0.000000">
                  <c:v>1.4949994</c:v>
                </c:pt>
                <c:pt idx="57">
                  <c:v>-0.8172319</c:v>
                </c:pt>
                <c:pt idx="58">
                  <c:v>-1.5694897</c:v>
                </c:pt>
                <c:pt idx="59">
                  <c:v>-0.4830017</c:v>
                </c:pt>
                <c:pt idx="60" formatCode="0.000000">
                  <c:v>-3.47457346</c:v>
                </c:pt>
                <c:pt idx="61" formatCode="0.000000">
                  <c:v>-2.20534776</c:v>
                </c:pt>
                <c:pt idx="62" formatCode="0.000000">
                  <c:v>-2.64398903</c:v>
                </c:pt>
                <c:pt idx="63" formatCode="0.000000">
                  <c:v>0.05328849</c:v>
                </c:pt>
                <c:pt idx="64" formatCode="0.000000">
                  <c:v>-1.86238022</c:v>
                </c:pt>
                <c:pt idx="65">
                  <c:v>-0.941991</c:v>
                </c:pt>
                <c:pt idx="66" formatCode="0.000000">
                  <c:v>-0.4479071</c:v>
                </c:pt>
                <c:pt idx="67" formatCode="0.000000">
                  <c:v>-0.9616787</c:v>
                </c:pt>
                <c:pt idx="68" formatCode="0.000000">
                  <c:v>-2.1689529</c:v>
                </c:pt>
                <c:pt idx="69" formatCode="0.000000">
                  <c:v>-5.2781575</c:v>
                </c:pt>
                <c:pt idx="70" formatCode="0.000000">
                  <c:v>3.2921575</c:v>
                </c:pt>
                <c:pt idx="71" formatCode="0.000000">
                  <c:v>-1.177353</c:v>
                </c:pt>
                <c:pt idx="72" formatCode="0.000000">
                  <c:v>-0.7280407</c:v>
                </c:pt>
                <c:pt idx="73">
                  <c:v>4.575162</c:v>
                </c:pt>
                <c:pt idx="74">
                  <c:v>-1.1934727</c:v>
                </c:pt>
                <c:pt idx="75">
                  <c:v>2.6230662</c:v>
                </c:pt>
                <c:pt idx="76">
                  <c:v>0.1417621</c:v>
                </c:pt>
                <c:pt idx="77">
                  <c:v>-3.9004474</c:v>
                </c:pt>
                <c:pt idx="78">
                  <c:v>-3.8896646</c:v>
                </c:pt>
                <c:pt idx="79">
                  <c:v>1.2716645</c:v>
                </c:pt>
                <c:pt idx="80">
                  <c:v>1.4256469</c:v>
                </c:pt>
                <c:pt idx="81">
                  <c:v>-1.382801</c:v>
                </c:pt>
                <c:pt idx="82">
                  <c:v>-0.01919371</c:v>
                </c:pt>
                <c:pt idx="83">
                  <c:v>-2.07745582</c:v>
                </c:pt>
                <c:pt idx="84">
                  <c:v>-1.76678194</c:v>
                </c:pt>
                <c:pt idx="85">
                  <c:v>-1.32660684</c:v>
                </c:pt>
                <c:pt idx="86">
                  <c:v>-0.64955176</c:v>
                </c:pt>
                <c:pt idx="87">
                  <c:v>-2.88463051</c:v>
                </c:pt>
                <c:pt idx="88">
                  <c:v>0.79052343</c:v>
                </c:pt>
                <c:pt idx="89">
                  <c:v>-5.96461</c:v>
                </c:pt>
                <c:pt idx="90">
                  <c:v>-12.325874</c:v>
                </c:pt>
                <c:pt idx="91">
                  <c:v>-5.192406</c:v>
                </c:pt>
                <c:pt idx="92">
                  <c:v>-6.963968</c:v>
                </c:pt>
                <c:pt idx="93">
                  <c:v>-0.9741705</c:v>
                </c:pt>
                <c:pt idx="94">
                  <c:v>1.307662</c:v>
                </c:pt>
                <c:pt idx="95">
                  <c:v>-2.0326679</c:v>
                </c:pt>
                <c:pt idx="96">
                  <c:v>-0.6154596</c:v>
                </c:pt>
                <c:pt idx="97">
                  <c:v>-1.1695675</c:v>
                </c:pt>
                <c:pt idx="98">
                  <c:v>-0.6284394</c:v>
                </c:pt>
                <c:pt idx="99">
                  <c:v>-0.6154596</c:v>
                </c:pt>
                <c:pt idx="100">
                  <c:v>-0.272551</c:v>
                </c:pt>
                <c:pt idx="101">
                  <c:v>-1.232366</c:v>
                </c:pt>
                <c:pt idx="102">
                  <c:v>2.2972303</c:v>
                </c:pt>
                <c:pt idx="103">
                  <c:v>-0.9338976</c:v>
                </c:pt>
                <c:pt idx="104">
                  <c:v>-1.380191</c:v>
                </c:pt>
                <c:pt idx="105">
                  <c:v>-0.7240691</c:v>
                </c:pt>
                <c:pt idx="106">
                  <c:v>0.02498339</c:v>
                </c:pt>
                <c:pt idx="107">
                  <c:v>-2.64584818</c:v>
                </c:pt>
                <c:pt idx="108">
                  <c:v>0.37914132</c:v>
                </c:pt>
                <c:pt idx="109">
                  <c:v>-0.51617763</c:v>
                </c:pt>
                <c:pt idx="110">
                  <c:v>-0.44897489</c:v>
                </c:pt>
                <c:pt idx="111">
                  <c:v>-1.33888815</c:v>
                </c:pt>
                <c:pt idx="112">
                  <c:v>1.20120631</c:v>
                </c:pt>
                <c:pt idx="113">
                  <c:v>0.77063677</c:v>
                </c:pt>
                <c:pt idx="114">
                  <c:v>0.15914538</c:v>
                </c:pt>
                <c:pt idx="115">
                  <c:v>0.04995224</c:v>
                </c:pt>
                <c:pt idx="116">
                  <c:v>-1.29865423</c:v>
                </c:pt>
                <c:pt idx="117" formatCode="0.000000">
                  <c:v>-0.008495468</c:v>
                </c:pt>
                <c:pt idx="118" formatCode="0.000000">
                  <c:v>0.713025443</c:v>
                </c:pt>
                <c:pt idx="119" formatCode="0.000000">
                  <c:v>-1.826490603</c:v>
                </c:pt>
                <c:pt idx="120" formatCode="0.000000">
                  <c:v>-2.597326586</c:v>
                </c:pt>
                <c:pt idx="121" formatCode="0.000000">
                  <c:v>-0.532262869</c:v>
                </c:pt>
                <c:pt idx="122" formatCode="0.000000">
                  <c:v>-0.838900317</c:v>
                </c:pt>
                <c:pt idx="123" formatCode="0.000000">
                  <c:v>2.566319262</c:v>
                </c:pt>
                <c:pt idx="124" formatCode="0.000000">
                  <c:v>-0.699257334</c:v>
                </c:pt>
                <c:pt idx="125" formatCode="0.000000">
                  <c:v>0.072124316</c:v>
                </c:pt>
                <c:pt idx="126" formatCode="0.000000">
                  <c:v>0.466501879</c:v>
                </c:pt>
                <c:pt idx="127">
                  <c:v>-1.307941</c:v>
                </c:pt>
                <c:pt idx="128">
                  <c:v>0.1670365</c:v>
                </c:pt>
                <c:pt idx="129">
                  <c:v>-2.0483568</c:v>
                </c:pt>
                <c:pt idx="130">
                  <c:v>-0.6089695</c:v>
                </c:pt>
                <c:pt idx="131">
                  <c:v>-0.8543722</c:v>
                </c:pt>
                <c:pt idx="132">
                  <c:v>-0.6731423</c:v>
                </c:pt>
                <c:pt idx="133">
                  <c:v>-0.9614085</c:v>
                </c:pt>
                <c:pt idx="134">
                  <c:v>0.9564023</c:v>
                </c:pt>
                <c:pt idx="135">
                  <c:v>-1.8396523</c:v>
                </c:pt>
                <c:pt idx="136">
                  <c:v>-3.5365455</c:v>
                </c:pt>
                <c:pt idx="137">
                  <c:v>-1.646912</c:v>
                </c:pt>
                <c:pt idx="138">
                  <c:v>-0.8896056</c:v>
                </c:pt>
                <c:pt idx="139">
                  <c:v>0.39237</c:v>
                </c:pt>
                <c:pt idx="140">
                  <c:v>2.7803274</c:v>
                </c:pt>
                <c:pt idx="141">
                  <c:v>-0.3216991</c:v>
                </c:pt>
                <c:pt idx="142">
                  <c:v>-2.1952851</c:v>
                </c:pt>
              </c:numCache>
            </c:numRef>
          </c:yVal>
          <c:smooth val="0"/>
        </c:ser>
        <c:ser>
          <c:idx val="1"/>
          <c:order val="1"/>
          <c:tx>
            <c:v>AMR</c:v>
          </c:tx>
          <c:spPr>
            <a:ln w="47625">
              <a:noFill/>
            </a:ln>
          </c:spPr>
          <c:yVal>
            <c:numRef>
              <c:f>'Diversity&amp;Neutrality'!$V$337:$V$479</c:f>
              <c:numCache>
                <c:formatCode>General</c:formatCode>
                <c:ptCount val="143"/>
                <c:pt idx="0">
                  <c:v>-0.8009868</c:v>
                </c:pt>
                <c:pt idx="1">
                  <c:v>-0.2792491</c:v>
                </c:pt>
                <c:pt idx="2">
                  <c:v>-0.4424323</c:v>
                </c:pt>
                <c:pt idx="3">
                  <c:v>-0.8511488</c:v>
                </c:pt>
                <c:pt idx="4">
                  <c:v>-0.2452756</c:v>
                </c:pt>
                <c:pt idx="5">
                  <c:v>-0.5128414</c:v>
                </c:pt>
                <c:pt idx="6">
                  <c:v>0.7001024</c:v>
                </c:pt>
                <c:pt idx="7">
                  <c:v>2.0114756</c:v>
                </c:pt>
                <c:pt idx="8">
                  <c:v>0.5174009</c:v>
                </c:pt>
                <c:pt idx="9">
                  <c:v>-1.6078619</c:v>
                </c:pt>
                <c:pt idx="10">
                  <c:v>-2.645484</c:v>
                </c:pt>
                <c:pt idx="11">
                  <c:v>-1.988035</c:v>
                </c:pt>
                <c:pt idx="12">
                  <c:v>-1.578392</c:v>
                </c:pt>
                <c:pt idx="13">
                  <c:v>-1.771821</c:v>
                </c:pt>
                <c:pt idx="14">
                  <c:v>-2.157119</c:v>
                </c:pt>
                <c:pt idx="15">
                  <c:v>-2.175983</c:v>
                </c:pt>
                <c:pt idx="16">
                  <c:v>-2.39189</c:v>
                </c:pt>
                <c:pt idx="17">
                  <c:v>0.6554368</c:v>
                </c:pt>
                <c:pt idx="18">
                  <c:v>-2.7213911</c:v>
                </c:pt>
                <c:pt idx="19">
                  <c:v>0.407283</c:v>
                </c:pt>
                <c:pt idx="20">
                  <c:v>1.4412679</c:v>
                </c:pt>
                <c:pt idx="21">
                  <c:v>0.6269355</c:v>
                </c:pt>
                <c:pt idx="22" formatCode="0.000000">
                  <c:v>1.8945347</c:v>
                </c:pt>
                <c:pt idx="23" formatCode="0.000000">
                  <c:v>0.9873324</c:v>
                </c:pt>
                <c:pt idx="24" formatCode="0.000000">
                  <c:v>0.1319684</c:v>
                </c:pt>
                <c:pt idx="25" formatCode="0.000000">
                  <c:v>-1.0696462</c:v>
                </c:pt>
                <c:pt idx="26" formatCode="0.000000">
                  <c:v>0.5184155</c:v>
                </c:pt>
                <c:pt idx="27">
                  <c:v>-1.2019855</c:v>
                </c:pt>
                <c:pt idx="28">
                  <c:v>0.8860041</c:v>
                </c:pt>
                <c:pt idx="29">
                  <c:v>0.463289</c:v>
                </c:pt>
                <c:pt idx="30">
                  <c:v>0.6234449</c:v>
                </c:pt>
                <c:pt idx="31">
                  <c:v>-0.2171655</c:v>
                </c:pt>
                <c:pt idx="32" formatCode="0.000000">
                  <c:v>0.49339633</c:v>
                </c:pt>
                <c:pt idx="33" formatCode="0.000000">
                  <c:v>0.12262204</c:v>
                </c:pt>
                <c:pt idx="34" formatCode="0.000000">
                  <c:v>-2.23948118</c:v>
                </c:pt>
                <c:pt idx="35" formatCode="0.000000">
                  <c:v>0.5133528</c:v>
                </c:pt>
                <c:pt idx="36" formatCode="0.000000">
                  <c:v>-1.43311405</c:v>
                </c:pt>
                <c:pt idx="37" formatCode="0.000000">
                  <c:v>-0.75241045</c:v>
                </c:pt>
                <c:pt idx="38" formatCode="0.000000">
                  <c:v>0.6735989</c:v>
                </c:pt>
                <c:pt idx="39" formatCode="0.000000">
                  <c:v>-0.50246589</c:v>
                </c:pt>
                <c:pt idx="40">
                  <c:v>0.09197532</c:v>
                </c:pt>
                <c:pt idx="41">
                  <c:v>-1.50563149</c:v>
                </c:pt>
                <c:pt idx="42">
                  <c:v>-0.05264911</c:v>
                </c:pt>
                <c:pt idx="43">
                  <c:v>0.23494592</c:v>
                </c:pt>
                <c:pt idx="44">
                  <c:v>-0.74892211</c:v>
                </c:pt>
                <c:pt idx="45">
                  <c:v>-0.05516429</c:v>
                </c:pt>
                <c:pt idx="46">
                  <c:v>-0.47981375</c:v>
                </c:pt>
                <c:pt idx="47">
                  <c:v>0.56394514</c:v>
                </c:pt>
                <c:pt idx="48">
                  <c:v>-2.5818039</c:v>
                </c:pt>
                <c:pt idx="49" formatCode="0.000000">
                  <c:v>-0.2332359</c:v>
                </c:pt>
                <c:pt idx="50" formatCode="0.000000">
                  <c:v>-0.3683957</c:v>
                </c:pt>
                <c:pt idx="51" formatCode="0.000000">
                  <c:v>-0.362917</c:v>
                </c:pt>
                <c:pt idx="52" formatCode="0.000000">
                  <c:v>-3.1732288</c:v>
                </c:pt>
                <c:pt idx="53" formatCode="0.000000">
                  <c:v>0.2358465</c:v>
                </c:pt>
                <c:pt idx="54" formatCode="0.000000">
                  <c:v>2.9257453</c:v>
                </c:pt>
                <c:pt idx="55" formatCode="0.000000">
                  <c:v>-2.38201</c:v>
                </c:pt>
                <c:pt idx="56" formatCode="0.000000">
                  <c:v>1.5454088</c:v>
                </c:pt>
                <c:pt idx="57">
                  <c:v>-1.1004866</c:v>
                </c:pt>
                <c:pt idx="58">
                  <c:v>1.279087</c:v>
                </c:pt>
                <c:pt idx="59">
                  <c:v>0.3788558</c:v>
                </c:pt>
                <c:pt idx="60" formatCode="0.000000">
                  <c:v>-4.4548068</c:v>
                </c:pt>
                <c:pt idx="61" formatCode="0.000000">
                  <c:v>0.1264033</c:v>
                </c:pt>
                <c:pt idx="62" formatCode="0.000000">
                  <c:v>-1.2451626</c:v>
                </c:pt>
                <c:pt idx="63" formatCode="0.000000">
                  <c:v>1.6817187</c:v>
                </c:pt>
                <c:pt idx="64" formatCode="0.000000">
                  <c:v>-0.265608</c:v>
                </c:pt>
                <c:pt idx="65">
                  <c:v>-2.01535413</c:v>
                </c:pt>
                <c:pt idx="66">
                  <c:v>0.44341579</c:v>
                </c:pt>
                <c:pt idx="67">
                  <c:v>-1.55221036</c:v>
                </c:pt>
                <c:pt idx="68">
                  <c:v>-0.94060138</c:v>
                </c:pt>
                <c:pt idx="69">
                  <c:v>-5.82994255</c:v>
                </c:pt>
                <c:pt idx="70">
                  <c:v>3.19208486</c:v>
                </c:pt>
                <c:pt idx="71">
                  <c:v>-1.21064149</c:v>
                </c:pt>
                <c:pt idx="72">
                  <c:v>-0.08014718</c:v>
                </c:pt>
                <c:pt idx="73">
                  <c:v>4.22326199</c:v>
                </c:pt>
                <c:pt idx="74">
                  <c:v>-0.16840749</c:v>
                </c:pt>
                <c:pt idx="75">
                  <c:v>2.45618524</c:v>
                </c:pt>
                <c:pt idx="76">
                  <c:v>-0.04989637</c:v>
                </c:pt>
                <c:pt idx="77">
                  <c:v>-1.99507368</c:v>
                </c:pt>
                <c:pt idx="78">
                  <c:v>0.76413291</c:v>
                </c:pt>
                <c:pt idx="79">
                  <c:v>-0.51284141</c:v>
                </c:pt>
                <c:pt idx="80">
                  <c:v>1.63487626</c:v>
                </c:pt>
                <c:pt idx="81">
                  <c:v>0.0713961</c:v>
                </c:pt>
                <c:pt idx="82">
                  <c:v>1.0064045</c:v>
                </c:pt>
                <c:pt idx="83">
                  <c:v>-4.5028003</c:v>
                </c:pt>
                <c:pt idx="84">
                  <c:v>1.0262321</c:v>
                </c:pt>
                <c:pt idx="85">
                  <c:v>-0.6616574</c:v>
                </c:pt>
                <c:pt idx="86">
                  <c:v>-0.9226985</c:v>
                </c:pt>
                <c:pt idx="87">
                  <c:v>-1.6846222</c:v>
                </c:pt>
                <c:pt idx="88">
                  <c:v>1.1579603</c:v>
                </c:pt>
                <c:pt idx="89">
                  <c:v>-2.7376537</c:v>
                </c:pt>
                <c:pt idx="90">
                  <c:v>-2.8655207</c:v>
                </c:pt>
                <c:pt idx="91">
                  <c:v>-2.6110635</c:v>
                </c:pt>
                <c:pt idx="92">
                  <c:v>0.2120438</c:v>
                </c:pt>
                <c:pt idx="93">
                  <c:v>-0.6904538</c:v>
                </c:pt>
                <c:pt idx="94">
                  <c:v>-0.362917</c:v>
                </c:pt>
                <c:pt idx="95">
                  <c:v>-2.0309518</c:v>
                </c:pt>
                <c:pt idx="96">
                  <c:v>-0.6719459</c:v>
                </c:pt>
                <c:pt idx="97">
                  <c:v>-0.3537438</c:v>
                </c:pt>
                <c:pt idx="98">
                  <c:v>-2.4013074</c:v>
                </c:pt>
                <c:pt idx="99">
                  <c:v>-1.1878665</c:v>
                </c:pt>
                <c:pt idx="100">
                  <c:v>-1.6743679</c:v>
                </c:pt>
                <c:pt idx="101">
                  <c:v>-0.1154287</c:v>
                </c:pt>
                <c:pt idx="102" formatCode="0.0000000">
                  <c:v>2.70814042</c:v>
                </c:pt>
                <c:pt idx="103" formatCode="0.0000000">
                  <c:v>0.06551233</c:v>
                </c:pt>
                <c:pt idx="104" formatCode="0.0000000">
                  <c:v>0.8483048</c:v>
                </c:pt>
                <c:pt idx="105" formatCode="0.0000000">
                  <c:v>-0.15787897</c:v>
                </c:pt>
                <c:pt idx="106">
                  <c:v>0.765026126</c:v>
                </c:pt>
                <c:pt idx="107">
                  <c:v>-0.488772248</c:v>
                </c:pt>
                <c:pt idx="108">
                  <c:v>-0.008889457</c:v>
                </c:pt>
                <c:pt idx="109">
                  <c:v>-2.682171994</c:v>
                </c:pt>
                <c:pt idx="110">
                  <c:v>0.911767886</c:v>
                </c:pt>
                <c:pt idx="111">
                  <c:v>-0.190063674</c:v>
                </c:pt>
                <c:pt idx="112">
                  <c:v>1.693545288</c:v>
                </c:pt>
                <c:pt idx="113">
                  <c:v>-1.3162815</c:v>
                </c:pt>
                <c:pt idx="114">
                  <c:v>1.5116963</c:v>
                </c:pt>
                <c:pt idx="115">
                  <c:v>1.1230254</c:v>
                </c:pt>
                <c:pt idx="116">
                  <c:v>-0.0467879</c:v>
                </c:pt>
                <c:pt idx="117" formatCode="0.000000">
                  <c:v>2.0240851</c:v>
                </c:pt>
                <c:pt idx="118" formatCode="0.000000">
                  <c:v>-0.2799785</c:v>
                </c:pt>
                <c:pt idx="119" formatCode="0.000000">
                  <c:v>-1.4071261</c:v>
                </c:pt>
                <c:pt idx="120" formatCode="0.000000">
                  <c:v>-2.7354859</c:v>
                </c:pt>
                <c:pt idx="121" formatCode="0.000000">
                  <c:v>-0.66744</c:v>
                </c:pt>
                <c:pt idx="122" formatCode="0.000000">
                  <c:v>-0.4675998</c:v>
                </c:pt>
                <c:pt idx="123" formatCode="0.000000">
                  <c:v>3.1630874</c:v>
                </c:pt>
                <c:pt idx="124" formatCode="0.000000">
                  <c:v>0.7001024</c:v>
                </c:pt>
                <c:pt idx="125" formatCode="0.000000">
                  <c:v>1.6105241</c:v>
                </c:pt>
                <c:pt idx="126" formatCode="0.000000">
                  <c:v>2.3993272</c:v>
                </c:pt>
                <c:pt idx="127">
                  <c:v>0.7082373</c:v>
                </c:pt>
                <c:pt idx="128" formatCode="0.000000">
                  <c:v>-0.5870752</c:v>
                </c:pt>
                <c:pt idx="129" formatCode="0.000000">
                  <c:v>-1.2705657</c:v>
                </c:pt>
                <c:pt idx="130" formatCode="0.000000">
                  <c:v>-1.5503198</c:v>
                </c:pt>
                <c:pt idx="131" formatCode="0.000000">
                  <c:v>0.2799062</c:v>
                </c:pt>
                <c:pt idx="132" formatCode="0.000000">
                  <c:v>-0.2756486</c:v>
                </c:pt>
                <c:pt idx="133" formatCode="0.0000000">
                  <c:v>-0.2795779</c:v>
                </c:pt>
                <c:pt idx="134" formatCode="0.0000000">
                  <c:v>1.5912685</c:v>
                </c:pt>
                <c:pt idx="135" formatCode="0.0000000">
                  <c:v>-1.5573708</c:v>
                </c:pt>
                <c:pt idx="136" formatCode="0.0000000">
                  <c:v>-2.3481388</c:v>
                </c:pt>
                <c:pt idx="137">
                  <c:v>-2.234042</c:v>
                </c:pt>
                <c:pt idx="138">
                  <c:v>0.190457</c:v>
                </c:pt>
                <c:pt idx="139">
                  <c:v>1.0504022</c:v>
                </c:pt>
                <c:pt idx="140">
                  <c:v>2.5932271</c:v>
                </c:pt>
                <c:pt idx="141">
                  <c:v>-1.818026</c:v>
                </c:pt>
                <c:pt idx="142">
                  <c:v>1.1162468</c:v>
                </c:pt>
              </c:numCache>
            </c:numRef>
          </c:yVal>
          <c:smooth val="0"/>
        </c:ser>
        <c:ser>
          <c:idx val="2"/>
          <c:order val="2"/>
          <c:tx>
            <c:v>EAS</c:v>
          </c:tx>
          <c:spPr>
            <a:ln w="47625">
              <a:noFill/>
            </a:ln>
          </c:spPr>
          <c:yVal>
            <c:numRef>
              <c:f>'Diversity&amp;Neutrality'!$AD$337:$AD$479</c:f>
              <c:numCache>
                <c:formatCode>General</c:formatCode>
                <c:ptCount val="143"/>
                <c:pt idx="0">
                  <c:v>-1.6932264</c:v>
                </c:pt>
                <c:pt idx="1">
                  <c:v>1.0241372</c:v>
                </c:pt>
                <c:pt idx="2">
                  <c:v>-2.5262974</c:v>
                </c:pt>
                <c:pt idx="3">
                  <c:v>-1.3208675</c:v>
                </c:pt>
                <c:pt idx="4">
                  <c:v>-1.1926495</c:v>
                </c:pt>
                <c:pt idx="5">
                  <c:v>-3.9470399</c:v>
                </c:pt>
                <c:pt idx="6">
                  <c:v>-2.1373028</c:v>
                </c:pt>
                <c:pt idx="7">
                  <c:v>-0.7961716</c:v>
                </c:pt>
                <c:pt idx="8">
                  <c:v>0.8521237</c:v>
                </c:pt>
                <c:pt idx="9">
                  <c:v>-2.9775606</c:v>
                </c:pt>
                <c:pt idx="10">
                  <c:v>0.007127023</c:v>
                </c:pt>
                <c:pt idx="11" formatCode="0.000000">
                  <c:v>0.017169819</c:v>
                </c:pt>
                <c:pt idx="12" formatCode="0.000000">
                  <c:v>0.029030314</c:v>
                </c:pt>
                <c:pt idx="13" formatCode="0.000000">
                  <c:v>0.01654993</c:v>
                </c:pt>
                <c:pt idx="14" formatCode="0.000000">
                  <c:v>0.019775375</c:v>
                </c:pt>
                <c:pt idx="15" formatCode="0.000000">
                  <c:v>0.012851853</c:v>
                </c:pt>
                <c:pt idx="16" formatCode="0.000000">
                  <c:v>0.01063911</c:v>
                </c:pt>
                <c:pt idx="17">
                  <c:v>-4.04510332</c:v>
                </c:pt>
                <c:pt idx="18">
                  <c:v>-0.32800461</c:v>
                </c:pt>
                <c:pt idx="19">
                  <c:v>0.39252055</c:v>
                </c:pt>
                <c:pt idx="20">
                  <c:v>0.01947408</c:v>
                </c:pt>
                <c:pt idx="21">
                  <c:v>0.14267719</c:v>
                </c:pt>
                <c:pt idx="22" formatCode="0.000000">
                  <c:v>0.6658815</c:v>
                </c:pt>
                <c:pt idx="23" formatCode="0.000000">
                  <c:v>0.8087218</c:v>
                </c:pt>
                <c:pt idx="24" formatCode="0.000000">
                  <c:v>-1.0224685</c:v>
                </c:pt>
                <c:pt idx="25" formatCode="0.000000">
                  <c:v>-2.3399915</c:v>
                </c:pt>
                <c:pt idx="26" formatCode="0.000000">
                  <c:v>-1.0935869</c:v>
                </c:pt>
                <c:pt idx="27" formatCode="0.000000">
                  <c:v>-0.6357038</c:v>
                </c:pt>
                <c:pt idx="28" formatCode="0.000000">
                  <c:v>0.4150642</c:v>
                </c:pt>
                <c:pt idx="29">
                  <c:v>0.7143733</c:v>
                </c:pt>
                <c:pt idx="30">
                  <c:v>0.7779722</c:v>
                </c:pt>
                <c:pt idx="31">
                  <c:v>-2.57400559</c:v>
                </c:pt>
                <c:pt idx="32" formatCode="0.000000">
                  <c:v>-1.0620845</c:v>
                </c:pt>
                <c:pt idx="33" formatCode="0.000000">
                  <c:v>-1.81267121</c:v>
                </c:pt>
                <c:pt idx="34" formatCode="0.000000">
                  <c:v>-4.41256211</c:v>
                </c:pt>
                <c:pt idx="35" formatCode="0.000000">
                  <c:v>-0.61727809</c:v>
                </c:pt>
                <c:pt idx="36" formatCode="0.000000">
                  <c:v>-3.98063757</c:v>
                </c:pt>
                <c:pt idx="37" formatCode="0.000000">
                  <c:v>-2.26248687</c:v>
                </c:pt>
                <c:pt idx="38" formatCode="0.000000">
                  <c:v>-3.70093351</c:v>
                </c:pt>
                <c:pt idx="39" formatCode="0.000000">
                  <c:v>0.06735136</c:v>
                </c:pt>
                <c:pt idx="40">
                  <c:v>-2.18683369</c:v>
                </c:pt>
                <c:pt idx="41">
                  <c:v>-1.25002628</c:v>
                </c:pt>
                <c:pt idx="42">
                  <c:v>-1.79345547</c:v>
                </c:pt>
                <c:pt idx="43">
                  <c:v>0.15972618</c:v>
                </c:pt>
                <c:pt idx="44">
                  <c:v>-1.27744846</c:v>
                </c:pt>
                <c:pt idx="45">
                  <c:v>-0.9907602</c:v>
                </c:pt>
                <c:pt idx="46">
                  <c:v>-2.00825514</c:v>
                </c:pt>
                <c:pt idx="47">
                  <c:v>-0.2236345</c:v>
                </c:pt>
                <c:pt idx="48">
                  <c:v>-2.1373028</c:v>
                </c:pt>
                <c:pt idx="49" formatCode="0.000000">
                  <c:v>1.2659342</c:v>
                </c:pt>
                <c:pt idx="50" formatCode="0.000000">
                  <c:v>-0.6292722</c:v>
                </c:pt>
                <c:pt idx="51" formatCode="0.000000">
                  <c:v>-2.9206746</c:v>
                </c:pt>
                <c:pt idx="52" formatCode="0.000000">
                  <c:v>-5.2918506</c:v>
                </c:pt>
                <c:pt idx="53" formatCode="0.000000">
                  <c:v>0.4311951</c:v>
                </c:pt>
                <c:pt idx="54" formatCode="0.000000">
                  <c:v>3.2849301</c:v>
                </c:pt>
                <c:pt idx="55" formatCode="0.000000">
                  <c:v>-2.9347068</c:v>
                </c:pt>
                <c:pt idx="56" formatCode="0.000000">
                  <c:v>1.5065281</c:v>
                </c:pt>
                <c:pt idx="57">
                  <c:v>-2.7757111</c:v>
                </c:pt>
                <c:pt idx="58">
                  <c:v>-1.4614431</c:v>
                </c:pt>
                <c:pt idx="59">
                  <c:v>0.1120681</c:v>
                </c:pt>
                <c:pt idx="60" formatCode="0.000000">
                  <c:v>-3.4869476</c:v>
                </c:pt>
                <c:pt idx="61" formatCode="0.000000">
                  <c:v>0.2536018</c:v>
                </c:pt>
                <c:pt idx="62" formatCode="0.000000">
                  <c:v>-2.2486105</c:v>
                </c:pt>
                <c:pt idx="63" formatCode="0.000000">
                  <c:v>0.1303544</c:v>
                </c:pt>
                <c:pt idx="64" formatCode="0.000000">
                  <c:v>0.2107551</c:v>
                </c:pt>
                <c:pt idx="65">
                  <c:v>-2.8303118</c:v>
                </c:pt>
                <c:pt idx="66" formatCode="0.000000">
                  <c:v>-1.7442249</c:v>
                </c:pt>
                <c:pt idx="67" formatCode="0.000000">
                  <c:v>-3.3287123</c:v>
                </c:pt>
                <c:pt idx="68" formatCode="0.000000">
                  <c:v>0.5534836</c:v>
                </c:pt>
                <c:pt idx="69" formatCode="0.000000">
                  <c:v>-6.460722</c:v>
                </c:pt>
                <c:pt idx="70" formatCode="0.000000">
                  <c:v>3.0961578</c:v>
                </c:pt>
                <c:pt idx="71" formatCode="0.000000">
                  <c:v>-2.0187664</c:v>
                </c:pt>
                <c:pt idx="72" formatCode="0.000000">
                  <c:v>-2.6787365</c:v>
                </c:pt>
                <c:pt idx="73">
                  <c:v>4.3708704</c:v>
                </c:pt>
                <c:pt idx="74">
                  <c:v>-1.1646263</c:v>
                </c:pt>
                <c:pt idx="75">
                  <c:v>2.6915994</c:v>
                </c:pt>
                <c:pt idx="76">
                  <c:v>-0.9107462</c:v>
                </c:pt>
                <c:pt idx="77">
                  <c:v>-3.5258994</c:v>
                </c:pt>
                <c:pt idx="78">
                  <c:v>-3.1477865</c:v>
                </c:pt>
                <c:pt idx="79">
                  <c:v>-0.4951872</c:v>
                </c:pt>
                <c:pt idx="80">
                  <c:v>0.2874669</c:v>
                </c:pt>
                <c:pt idx="81">
                  <c:v>-3.9767878</c:v>
                </c:pt>
                <c:pt idx="82">
                  <c:v>-0.1711833</c:v>
                </c:pt>
                <c:pt idx="83">
                  <c:v>-3.5092886</c:v>
                </c:pt>
                <c:pt idx="84">
                  <c:v>-2.1125093</c:v>
                </c:pt>
                <c:pt idx="85">
                  <c:v>-0.8283092</c:v>
                </c:pt>
                <c:pt idx="86">
                  <c:v>-2.8933366</c:v>
                </c:pt>
                <c:pt idx="87">
                  <c:v>-2.0992872</c:v>
                </c:pt>
                <c:pt idx="88">
                  <c:v>0.6258549</c:v>
                </c:pt>
                <c:pt idx="89" formatCode="0.0000000">
                  <c:v>-1.3015221</c:v>
                </c:pt>
                <c:pt idx="90" formatCode="0.0000000">
                  <c:v>-1.5622698</c:v>
                </c:pt>
                <c:pt idx="91" formatCode="0.0000000">
                  <c:v>0.7975448</c:v>
                </c:pt>
                <c:pt idx="92" formatCode="0.0000000">
                  <c:v>-1.5289918</c:v>
                </c:pt>
                <c:pt idx="93">
                  <c:v>-1.3982861</c:v>
                </c:pt>
                <c:pt idx="94">
                  <c:v>-0.6033208</c:v>
                </c:pt>
                <c:pt idx="95">
                  <c:v>-2.2658295</c:v>
                </c:pt>
                <c:pt idx="96">
                  <c:v>-2.1626885</c:v>
                </c:pt>
                <c:pt idx="97">
                  <c:v>-1.9927565</c:v>
                </c:pt>
                <c:pt idx="98">
                  <c:v>-3.8450326</c:v>
                </c:pt>
                <c:pt idx="99">
                  <c:v>0.618156</c:v>
                </c:pt>
                <c:pt idx="100">
                  <c:v>-3.4186198</c:v>
                </c:pt>
                <c:pt idx="101">
                  <c:v>-0.9404081</c:v>
                </c:pt>
                <c:pt idx="102" formatCode="0.000000">
                  <c:v>2.7474523</c:v>
                </c:pt>
                <c:pt idx="103" formatCode="0.000000">
                  <c:v>-3.2757468</c:v>
                </c:pt>
                <c:pt idx="104">
                  <c:v>-0.2778704</c:v>
                </c:pt>
                <c:pt idx="105">
                  <c:v>-3.1901788</c:v>
                </c:pt>
                <c:pt idx="106">
                  <c:v>-0.5783749</c:v>
                </c:pt>
                <c:pt idx="107">
                  <c:v>-0.9180123</c:v>
                </c:pt>
                <c:pt idx="108">
                  <c:v>-0.7372664</c:v>
                </c:pt>
                <c:pt idx="109">
                  <c:v>-4.652270599999999</c:v>
                </c:pt>
                <c:pt idx="110">
                  <c:v>0.4909769</c:v>
                </c:pt>
                <c:pt idx="111">
                  <c:v>-3.3286186</c:v>
                </c:pt>
                <c:pt idx="112">
                  <c:v>1.1273549</c:v>
                </c:pt>
                <c:pt idx="113">
                  <c:v>0.7782703</c:v>
                </c:pt>
                <c:pt idx="114">
                  <c:v>1.3411106</c:v>
                </c:pt>
                <c:pt idx="115">
                  <c:v>0.1928547</c:v>
                </c:pt>
                <c:pt idx="116">
                  <c:v>-1.8897233</c:v>
                </c:pt>
                <c:pt idx="117">
                  <c:v>-2.0461408</c:v>
                </c:pt>
                <c:pt idx="118">
                  <c:v>1.4625478</c:v>
                </c:pt>
                <c:pt idx="119">
                  <c:v>-2.3621523</c:v>
                </c:pt>
                <c:pt idx="120">
                  <c:v>-2.8360087</c:v>
                </c:pt>
                <c:pt idx="121">
                  <c:v>-3.6507691</c:v>
                </c:pt>
                <c:pt idx="122">
                  <c:v>-2.2721382</c:v>
                </c:pt>
                <c:pt idx="123">
                  <c:v>2.5437759</c:v>
                </c:pt>
                <c:pt idx="124">
                  <c:v>-0.6795162</c:v>
                </c:pt>
                <c:pt idx="125">
                  <c:v>-0.1544556</c:v>
                </c:pt>
                <c:pt idx="126">
                  <c:v>0.1181181</c:v>
                </c:pt>
                <c:pt idx="127">
                  <c:v>-2.250869</c:v>
                </c:pt>
                <c:pt idx="128">
                  <c:v>0.05513438</c:v>
                </c:pt>
                <c:pt idx="129">
                  <c:v>-1.62446904</c:v>
                </c:pt>
                <c:pt idx="130">
                  <c:v>-1.6360113</c:v>
                </c:pt>
                <c:pt idx="131">
                  <c:v>-2.10712567</c:v>
                </c:pt>
                <c:pt idx="132">
                  <c:v>-2.35712842</c:v>
                </c:pt>
                <c:pt idx="133" formatCode="0.000000">
                  <c:v>-2.4066859</c:v>
                </c:pt>
                <c:pt idx="134" formatCode="0.000000">
                  <c:v>-0.5976673</c:v>
                </c:pt>
                <c:pt idx="135">
                  <c:v>-2.1855784</c:v>
                </c:pt>
                <c:pt idx="136">
                  <c:v>-5.0078922</c:v>
                </c:pt>
                <c:pt idx="137">
                  <c:v>-2.234042</c:v>
                </c:pt>
                <c:pt idx="138">
                  <c:v>-2.498859</c:v>
                </c:pt>
                <c:pt idx="139">
                  <c:v>1.548819</c:v>
                </c:pt>
                <c:pt idx="140">
                  <c:v>2.742716</c:v>
                </c:pt>
                <c:pt idx="141">
                  <c:v>-2.721909</c:v>
                </c:pt>
                <c:pt idx="142">
                  <c:v>-2.278836</c:v>
                </c:pt>
              </c:numCache>
            </c:numRef>
          </c:yVal>
          <c:smooth val="0"/>
        </c:ser>
        <c:ser>
          <c:idx val="3"/>
          <c:order val="3"/>
          <c:tx>
            <c:v>EUR</c:v>
          </c:tx>
          <c:spPr>
            <a:ln w="47625">
              <a:noFill/>
            </a:ln>
          </c:spPr>
          <c:yVal>
            <c:numRef>
              <c:f>'Diversity&amp;Neutrality'!$AL$337:$AL$479</c:f>
              <c:numCache>
                <c:formatCode>General</c:formatCode>
                <c:ptCount val="143"/>
                <c:pt idx="0">
                  <c:v>0.10104793</c:v>
                </c:pt>
                <c:pt idx="1">
                  <c:v>1.76761329</c:v>
                </c:pt>
                <c:pt idx="2">
                  <c:v>-0.97107712</c:v>
                </c:pt>
                <c:pt idx="3">
                  <c:v>0.07302939</c:v>
                </c:pt>
                <c:pt idx="4">
                  <c:v>-1.4485324</c:v>
                </c:pt>
                <c:pt idx="5">
                  <c:v>-0.81834176</c:v>
                </c:pt>
                <c:pt idx="6">
                  <c:v>-1.72644548</c:v>
                </c:pt>
                <c:pt idx="7">
                  <c:v>0.58476706</c:v>
                </c:pt>
                <c:pt idx="8">
                  <c:v>2.33366432</c:v>
                </c:pt>
                <c:pt idx="9">
                  <c:v>-1.10306827</c:v>
                </c:pt>
                <c:pt idx="10">
                  <c:v>3.6718024</c:v>
                </c:pt>
                <c:pt idx="11">
                  <c:v>-2.3080951</c:v>
                </c:pt>
                <c:pt idx="12">
                  <c:v>-3.5932006</c:v>
                </c:pt>
                <c:pt idx="13">
                  <c:v>1.0229427</c:v>
                </c:pt>
                <c:pt idx="14">
                  <c:v>3.2476402</c:v>
                </c:pt>
                <c:pt idx="15">
                  <c:v>-0.4416573</c:v>
                </c:pt>
                <c:pt idx="16">
                  <c:v>0.9121896</c:v>
                </c:pt>
                <c:pt idx="17">
                  <c:v>-0.3579354</c:v>
                </c:pt>
                <c:pt idx="18">
                  <c:v>-0.4529116</c:v>
                </c:pt>
                <c:pt idx="19">
                  <c:v>0.3933773</c:v>
                </c:pt>
                <c:pt idx="20">
                  <c:v>2.2045729</c:v>
                </c:pt>
                <c:pt idx="21">
                  <c:v>-1.1803708</c:v>
                </c:pt>
                <c:pt idx="22" formatCode="0.000000">
                  <c:v>1.9999018</c:v>
                </c:pt>
                <c:pt idx="23" formatCode="0.000000">
                  <c:v>1.4785585</c:v>
                </c:pt>
                <c:pt idx="24" formatCode="0.000000">
                  <c:v>1.0712006</c:v>
                </c:pt>
                <c:pt idx="25" formatCode="0.000000">
                  <c:v>-2.6041821</c:v>
                </c:pt>
                <c:pt idx="26" formatCode="0.000000">
                  <c:v>0.9177474</c:v>
                </c:pt>
                <c:pt idx="27" formatCode="0.0000000">
                  <c:v>-0.6731453</c:v>
                </c:pt>
                <c:pt idx="28" formatCode="0.0000000">
                  <c:v>0.421049</c:v>
                </c:pt>
                <c:pt idx="29" formatCode="0.0000000">
                  <c:v>-0.15537</c:v>
                </c:pt>
                <c:pt idx="30" formatCode="0.0000000">
                  <c:v>0.514531</c:v>
                </c:pt>
                <c:pt idx="31">
                  <c:v>-2.57400559</c:v>
                </c:pt>
                <c:pt idx="32" formatCode="0.000000">
                  <c:v>-1.0620845</c:v>
                </c:pt>
                <c:pt idx="33" formatCode="0.000000">
                  <c:v>-1.81267121</c:v>
                </c:pt>
                <c:pt idx="34" formatCode="0.000000">
                  <c:v>-4.41256211</c:v>
                </c:pt>
                <c:pt idx="35" formatCode="0.000000">
                  <c:v>-0.61727809</c:v>
                </c:pt>
                <c:pt idx="36" formatCode="0.000000">
                  <c:v>-3.98063757</c:v>
                </c:pt>
                <c:pt idx="37" formatCode="0.000000">
                  <c:v>-2.26248687</c:v>
                </c:pt>
                <c:pt idx="38" formatCode="0.000000">
                  <c:v>-3.70093351</c:v>
                </c:pt>
                <c:pt idx="39" formatCode="0.000000">
                  <c:v>0.06735136</c:v>
                </c:pt>
                <c:pt idx="40">
                  <c:v>-2.18683369</c:v>
                </c:pt>
                <c:pt idx="41">
                  <c:v>-1.25002628</c:v>
                </c:pt>
                <c:pt idx="42">
                  <c:v>-1.79345547</c:v>
                </c:pt>
                <c:pt idx="43">
                  <c:v>0.15972618</c:v>
                </c:pt>
                <c:pt idx="44">
                  <c:v>-1.27744846</c:v>
                </c:pt>
                <c:pt idx="45">
                  <c:v>-0.9907602</c:v>
                </c:pt>
                <c:pt idx="46">
                  <c:v>-2.00825514</c:v>
                </c:pt>
                <c:pt idx="47">
                  <c:v>-0.2236345</c:v>
                </c:pt>
                <c:pt idx="49" formatCode="0.000000">
                  <c:v>-0.60288021</c:v>
                </c:pt>
                <c:pt idx="50" formatCode="0.000000">
                  <c:v>0.41443596</c:v>
                </c:pt>
                <c:pt idx="51" formatCode="0.000000">
                  <c:v>-0.59757534</c:v>
                </c:pt>
                <c:pt idx="52" formatCode="0.000000">
                  <c:v>-4.58398642</c:v>
                </c:pt>
                <c:pt idx="53" formatCode="0.000000">
                  <c:v>0.69851788</c:v>
                </c:pt>
                <c:pt idx="54" formatCode="0.000000">
                  <c:v>3.12491109</c:v>
                </c:pt>
                <c:pt idx="55" formatCode="0.000000">
                  <c:v>-2.29387509</c:v>
                </c:pt>
                <c:pt idx="56" formatCode="0.000000">
                  <c:v>1.5089042</c:v>
                </c:pt>
                <c:pt idx="57">
                  <c:v>-0.07895936</c:v>
                </c:pt>
                <c:pt idx="58">
                  <c:v>-0.31455907</c:v>
                </c:pt>
                <c:pt idx="59">
                  <c:v>0.3842709</c:v>
                </c:pt>
                <c:pt idx="60" formatCode="0.000000">
                  <c:v>-1.7218238</c:v>
                </c:pt>
                <c:pt idx="61" formatCode="0.000000">
                  <c:v>0.8516867</c:v>
                </c:pt>
                <c:pt idx="62" formatCode="0.000000">
                  <c:v>-1.606267</c:v>
                </c:pt>
                <c:pt idx="63" formatCode="0.000000">
                  <c:v>1.091334</c:v>
                </c:pt>
                <c:pt idx="64" formatCode="0.000000">
                  <c:v>-0.221882</c:v>
                </c:pt>
                <c:pt idx="65">
                  <c:v>-0.4849761</c:v>
                </c:pt>
                <c:pt idx="66" formatCode="0.000000">
                  <c:v>0.1419802</c:v>
                </c:pt>
                <c:pt idx="67" formatCode="0.000000">
                  <c:v>0.8049761</c:v>
                </c:pt>
                <c:pt idx="68" formatCode="0.000000">
                  <c:v>0.6773711</c:v>
                </c:pt>
                <c:pt idx="69" formatCode="0.000000">
                  <c:v>-4.1358803</c:v>
                </c:pt>
                <c:pt idx="70" formatCode="0.000000">
                  <c:v>3.8603453</c:v>
                </c:pt>
                <c:pt idx="71" formatCode="0.000000">
                  <c:v>0.2827812</c:v>
                </c:pt>
                <c:pt idx="72" formatCode="0.000000">
                  <c:v>-1.3705438</c:v>
                </c:pt>
                <c:pt idx="73">
                  <c:v>4.5451904</c:v>
                </c:pt>
                <c:pt idx="74">
                  <c:v>0.8694378</c:v>
                </c:pt>
                <c:pt idx="75">
                  <c:v>2.8760223</c:v>
                </c:pt>
                <c:pt idx="76">
                  <c:v>-0.9503228</c:v>
                </c:pt>
                <c:pt idx="77">
                  <c:v>-1.0484119</c:v>
                </c:pt>
                <c:pt idx="78">
                  <c:v>0.616577</c:v>
                </c:pt>
                <c:pt idx="79">
                  <c:v>-2.050115</c:v>
                </c:pt>
                <c:pt idx="80">
                  <c:v>1.6192992</c:v>
                </c:pt>
                <c:pt idx="81">
                  <c:v>0.4312588</c:v>
                </c:pt>
                <c:pt idx="82">
                  <c:v>-0.9032275</c:v>
                </c:pt>
                <c:pt idx="83">
                  <c:v>-2.0103813</c:v>
                </c:pt>
                <c:pt idx="84">
                  <c:v>-1.2207145</c:v>
                </c:pt>
                <c:pt idx="85">
                  <c:v>-0.6664476</c:v>
                </c:pt>
                <c:pt idx="86">
                  <c:v>-1.1513551</c:v>
                </c:pt>
                <c:pt idx="87">
                  <c:v>-0.9661229</c:v>
                </c:pt>
                <c:pt idx="88">
                  <c:v>2.1895129</c:v>
                </c:pt>
                <c:pt idx="89" formatCode="0.0000000">
                  <c:v>-0.8426357</c:v>
                </c:pt>
                <c:pt idx="90" formatCode="0.0000000">
                  <c:v>-1.7557079</c:v>
                </c:pt>
                <c:pt idx="91" formatCode="0.0000000">
                  <c:v>-0.2912909</c:v>
                </c:pt>
                <c:pt idx="92" formatCode="0.0000000">
                  <c:v>-0.8710023</c:v>
                </c:pt>
                <c:pt idx="93">
                  <c:v>-1.1785953</c:v>
                </c:pt>
                <c:pt idx="94">
                  <c:v>-1.5026057</c:v>
                </c:pt>
                <c:pt idx="95">
                  <c:v>-2.1211179</c:v>
                </c:pt>
                <c:pt idx="96">
                  <c:v>-0.7195412</c:v>
                </c:pt>
                <c:pt idx="97">
                  <c:v>0.6103994</c:v>
                </c:pt>
                <c:pt idx="98">
                  <c:v>-2.8244696</c:v>
                </c:pt>
                <c:pt idx="99">
                  <c:v>-0.5295429</c:v>
                </c:pt>
                <c:pt idx="100">
                  <c:v>-0.5607858</c:v>
                </c:pt>
                <c:pt idx="101">
                  <c:v>-0.1185262</c:v>
                </c:pt>
                <c:pt idx="102" formatCode="0.0000000">
                  <c:v>2.6173367</c:v>
                </c:pt>
                <c:pt idx="103" formatCode="0.0000000">
                  <c:v>-1.4575741</c:v>
                </c:pt>
                <c:pt idx="104" formatCode="0.0000000">
                  <c:v>1.9897812</c:v>
                </c:pt>
                <c:pt idx="105" formatCode="0.0000000">
                  <c:v>-0.3768568</c:v>
                </c:pt>
                <c:pt idx="106">
                  <c:v>0.4798372</c:v>
                </c:pt>
                <c:pt idx="107">
                  <c:v>0.227104</c:v>
                </c:pt>
                <c:pt idx="108">
                  <c:v>-3.5568195</c:v>
                </c:pt>
                <c:pt idx="109">
                  <c:v>-1.7715303</c:v>
                </c:pt>
                <c:pt idx="110">
                  <c:v>-0.3114513</c:v>
                </c:pt>
                <c:pt idx="111">
                  <c:v>-1.747374</c:v>
                </c:pt>
                <c:pt idx="112">
                  <c:v>0.3417086</c:v>
                </c:pt>
                <c:pt idx="113">
                  <c:v>0.7798653</c:v>
                </c:pt>
                <c:pt idx="114">
                  <c:v>-0.5264688</c:v>
                </c:pt>
                <c:pt idx="115">
                  <c:v>-0.944457</c:v>
                </c:pt>
                <c:pt idx="116">
                  <c:v>-1.0248667</c:v>
                </c:pt>
                <c:pt idx="117" formatCode="0.000000">
                  <c:v>0.56110501</c:v>
                </c:pt>
                <c:pt idx="118" formatCode="0.000000">
                  <c:v>-0.38850472</c:v>
                </c:pt>
                <c:pt idx="119" formatCode="0.000000">
                  <c:v>-0.93106117</c:v>
                </c:pt>
                <c:pt idx="120" formatCode="0.000000">
                  <c:v>-2.48032421</c:v>
                </c:pt>
                <c:pt idx="121" formatCode="0.000000">
                  <c:v>-0.94424648</c:v>
                </c:pt>
                <c:pt idx="122" formatCode="0.000000">
                  <c:v>-0.01936895</c:v>
                </c:pt>
                <c:pt idx="123" formatCode="0.000000">
                  <c:v>3.20084045</c:v>
                </c:pt>
                <c:pt idx="124" formatCode="0.000000">
                  <c:v>0.67731923</c:v>
                </c:pt>
                <c:pt idx="125" formatCode="0.000000">
                  <c:v>0.40855825</c:v>
                </c:pt>
                <c:pt idx="126" formatCode="0.000000">
                  <c:v>2.92674968</c:v>
                </c:pt>
                <c:pt idx="127">
                  <c:v>-1.42155</c:v>
                </c:pt>
                <c:pt idx="128" formatCode="0.000000">
                  <c:v>-0.3160071</c:v>
                </c:pt>
                <c:pt idx="129" formatCode="0.000000">
                  <c:v>-2.3287177</c:v>
                </c:pt>
                <c:pt idx="130" formatCode="0.000000">
                  <c:v>-0.3772851</c:v>
                </c:pt>
                <c:pt idx="131" formatCode="0.000000">
                  <c:v>-1.7114889</c:v>
                </c:pt>
                <c:pt idx="132" formatCode="0.000000">
                  <c:v>-1.2311635</c:v>
                </c:pt>
                <c:pt idx="133" formatCode="0.0000000">
                  <c:v>0.1892157</c:v>
                </c:pt>
                <c:pt idx="134" formatCode="0.0000000">
                  <c:v>0.2678342</c:v>
                </c:pt>
                <c:pt idx="135" formatCode="0.0000000">
                  <c:v>0.3053912</c:v>
                </c:pt>
                <c:pt idx="136" formatCode="0.0000000">
                  <c:v>-1.1522379</c:v>
                </c:pt>
                <c:pt idx="137">
                  <c:v>-0.3533711</c:v>
                </c:pt>
                <c:pt idx="138">
                  <c:v>0.2201779</c:v>
                </c:pt>
                <c:pt idx="139">
                  <c:v>1.0462731</c:v>
                </c:pt>
                <c:pt idx="140">
                  <c:v>2.8467642</c:v>
                </c:pt>
                <c:pt idx="141">
                  <c:v>0.4232823</c:v>
                </c:pt>
                <c:pt idx="142">
                  <c:v>-0.3079666</c:v>
                </c:pt>
              </c:numCache>
            </c:numRef>
          </c:yVal>
          <c:smooth val="0"/>
        </c:ser>
        <c:ser>
          <c:idx val="4"/>
          <c:order val="4"/>
          <c:tx>
            <c:v>SAS</c:v>
          </c:tx>
          <c:spPr>
            <a:ln w="47625">
              <a:noFill/>
            </a:ln>
          </c:spPr>
          <c:yVal>
            <c:numRef>
              <c:f>'Diversity&amp;Neutrality'!$AT$337:$AT$479</c:f>
              <c:numCache>
                <c:formatCode>General</c:formatCode>
                <c:ptCount val="143"/>
                <c:pt idx="0">
                  <c:v>-1.10967926</c:v>
                </c:pt>
                <c:pt idx="1">
                  <c:v>-0.94830362</c:v>
                </c:pt>
                <c:pt idx="2">
                  <c:v>-1.21167306</c:v>
                </c:pt>
                <c:pt idx="3">
                  <c:v>0.96376437</c:v>
                </c:pt>
                <c:pt idx="4">
                  <c:v>-1.59733241</c:v>
                </c:pt>
                <c:pt idx="5">
                  <c:v>-0.07833423</c:v>
                </c:pt>
                <c:pt idx="6">
                  <c:v>0.68801684</c:v>
                </c:pt>
                <c:pt idx="7">
                  <c:v>1.04239497</c:v>
                </c:pt>
                <c:pt idx="8">
                  <c:v>1.65749447</c:v>
                </c:pt>
                <c:pt idx="9">
                  <c:v>-0.63008477</c:v>
                </c:pt>
                <c:pt idx="10">
                  <c:v>3.5679484</c:v>
                </c:pt>
                <c:pt idx="11">
                  <c:v>-2.4790661</c:v>
                </c:pt>
                <c:pt idx="12">
                  <c:v>-4.5881245</c:v>
                </c:pt>
                <c:pt idx="13">
                  <c:v>1.0377209</c:v>
                </c:pt>
                <c:pt idx="14">
                  <c:v>3.003537</c:v>
                </c:pt>
                <c:pt idx="15">
                  <c:v>1.2744396</c:v>
                </c:pt>
                <c:pt idx="16">
                  <c:v>0.1807046</c:v>
                </c:pt>
                <c:pt idx="17">
                  <c:v>0.77992444</c:v>
                </c:pt>
                <c:pt idx="18">
                  <c:v>-0.05257032</c:v>
                </c:pt>
                <c:pt idx="19">
                  <c:v>0.39988264</c:v>
                </c:pt>
                <c:pt idx="20">
                  <c:v>1.86607223</c:v>
                </c:pt>
                <c:pt idx="21">
                  <c:v>0.85614312</c:v>
                </c:pt>
                <c:pt idx="22" formatCode="0.000000">
                  <c:v>1.001302</c:v>
                </c:pt>
                <c:pt idx="23" formatCode="0.000000">
                  <c:v>1.116867</c:v>
                </c:pt>
                <c:pt idx="24" formatCode="0.000000">
                  <c:v>-0.348309</c:v>
                </c:pt>
                <c:pt idx="25" formatCode="0.000000">
                  <c:v>-1.551737</c:v>
                </c:pt>
                <c:pt idx="26" formatCode="0.000000">
                  <c:v>-0.374969</c:v>
                </c:pt>
                <c:pt idx="27">
                  <c:v>-0.8307301</c:v>
                </c:pt>
                <c:pt idx="28">
                  <c:v>0.1055356</c:v>
                </c:pt>
                <c:pt idx="29">
                  <c:v>-0.1477307</c:v>
                </c:pt>
                <c:pt idx="30">
                  <c:v>-1.0069198</c:v>
                </c:pt>
                <c:pt idx="31">
                  <c:v>-0.32241059</c:v>
                </c:pt>
                <c:pt idx="32" formatCode="0.000000">
                  <c:v>-0.8310425</c:v>
                </c:pt>
                <c:pt idx="33" formatCode="0.000000">
                  <c:v>-0.45198395</c:v>
                </c:pt>
                <c:pt idx="34" formatCode="0.000000">
                  <c:v>-2.08858395</c:v>
                </c:pt>
                <c:pt idx="35" formatCode="0.000000">
                  <c:v>-0.35734496</c:v>
                </c:pt>
                <c:pt idx="36" formatCode="0.000000">
                  <c:v>-1.07627023</c:v>
                </c:pt>
                <c:pt idx="37" formatCode="0.000000">
                  <c:v>-1.61292222</c:v>
                </c:pt>
                <c:pt idx="38" formatCode="0.000000">
                  <c:v>-0.08425446</c:v>
                </c:pt>
                <c:pt idx="39" formatCode="0.000000">
                  <c:v>0.83535416</c:v>
                </c:pt>
                <c:pt idx="40">
                  <c:v>-0.48869849</c:v>
                </c:pt>
                <c:pt idx="41">
                  <c:v>-0.90782922</c:v>
                </c:pt>
                <c:pt idx="42">
                  <c:v>-0.73320942</c:v>
                </c:pt>
                <c:pt idx="43">
                  <c:v>0.80255351</c:v>
                </c:pt>
                <c:pt idx="44">
                  <c:v>-0.27515228</c:v>
                </c:pt>
                <c:pt idx="45">
                  <c:v>0.67547176</c:v>
                </c:pt>
                <c:pt idx="46">
                  <c:v>-0.80730961</c:v>
                </c:pt>
                <c:pt idx="47">
                  <c:v>1.14720999</c:v>
                </c:pt>
                <c:pt idx="48">
                  <c:v>-2.1373028</c:v>
                </c:pt>
                <c:pt idx="49" formatCode="0.000000">
                  <c:v>1.2659342</c:v>
                </c:pt>
                <c:pt idx="50" formatCode="0.000000">
                  <c:v>-0.6292722</c:v>
                </c:pt>
                <c:pt idx="51" formatCode="0.000000">
                  <c:v>-2.9206746</c:v>
                </c:pt>
                <c:pt idx="52" formatCode="0.000000">
                  <c:v>-5.2918506</c:v>
                </c:pt>
                <c:pt idx="53" formatCode="0.000000">
                  <c:v>0.4311951</c:v>
                </c:pt>
                <c:pt idx="54" formatCode="0.000000">
                  <c:v>3.2849301</c:v>
                </c:pt>
                <c:pt idx="55" formatCode="0.000000">
                  <c:v>-2.9347068</c:v>
                </c:pt>
                <c:pt idx="56" formatCode="0.000000">
                  <c:v>1.5065281</c:v>
                </c:pt>
                <c:pt idx="57">
                  <c:v>-2.7757111</c:v>
                </c:pt>
                <c:pt idx="58">
                  <c:v>-1.4614431</c:v>
                </c:pt>
                <c:pt idx="59">
                  <c:v>0.1120681</c:v>
                </c:pt>
                <c:pt idx="60">
                  <c:v>-3.2994944</c:v>
                </c:pt>
                <c:pt idx="61">
                  <c:v>-0.2199527</c:v>
                </c:pt>
                <c:pt idx="62">
                  <c:v>-0.4211</c:v>
                </c:pt>
                <c:pt idx="63">
                  <c:v>1.0410363</c:v>
                </c:pt>
                <c:pt idx="64">
                  <c:v>-0.5236814</c:v>
                </c:pt>
                <c:pt idx="65">
                  <c:v>-1.08619994</c:v>
                </c:pt>
                <c:pt idx="66" formatCode="0.000000">
                  <c:v>-0.17674319</c:v>
                </c:pt>
                <c:pt idx="67" formatCode="0.000000">
                  <c:v>-2.2835267</c:v>
                </c:pt>
                <c:pt idx="68" formatCode="0.000000">
                  <c:v>0.88266024</c:v>
                </c:pt>
                <c:pt idx="69" formatCode="0.000000">
                  <c:v>-3.46174431</c:v>
                </c:pt>
                <c:pt idx="70" formatCode="0.000000">
                  <c:v>3.59694788</c:v>
                </c:pt>
                <c:pt idx="71" formatCode="0.000000">
                  <c:v>-0.06381405</c:v>
                </c:pt>
                <c:pt idx="72" formatCode="0.000000">
                  <c:v>-0.73700813</c:v>
                </c:pt>
                <c:pt idx="73">
                  <c:v>4.19674838</c:v>
                </c:pt>
                <c:pt idx="74">
                  <c:v>-0.0379786</c:v>
                </c:pt>
                <c:pt idx="75">
                  <c:v>2.886392</c:v>
                </c:pt>
                <c:pt idx="76">
                  <c:v>-0.55828038</c:v>
                </c:pt>
                <c:pt idx="77">
                  <c:v>-0.75226105</c:v>
                </c:pt>
                <c:pt idx="78">
                  <c:v>-0.26009327</c:v>
                </c:pt>
                <c:pt idx="79">
                  <c:v>-2.14733874</c:v>
                </c:pt>
                <c:pt idx="80">
                  <c:v>0.88811718</c:v>
                </c:pt>
                <c:pt idx="81">
                  <c:v>-1.27660362</c:v>
                </c:pt>
                <c:pt idx="82">
                  <c:v>1.22084367</c:v>
                </c:pt>
                <c:pt idx="83">
                  <c:v>-0.05231641</c:v>
                </c:pt>
                <c:pt idx="84">
                  <c:v>-1.24000887</c:v>
                </c:pt>
                <c:pt idx="85">
                  <c:v>-2.96259072</c:v>
                </c:pt>
                <c:pt idx="86">
                  <c:v>-0.09135141</c:v>
                </c:pt>
                <c:pt idx="87">
                  <c:v>-2.01246177</c:v>
                </c:pt>
                <c:pt idx="88">
                  <c:v>1.93203389</c:v>
                </c:pt>
                <c:pt idx="89">
                  <c:v>-1.0339409</c:v>
                </c:pt>
                <c:pt idx="90">
                  <c:v>-0.9737528</c:v>
                </c:pt>
                <c:pt idx="91">
                  <c:v>-1.2540889</c:v>
                </c:pt>
                <c:pt idx="92">
                  <c:v>0.2928885</c:v>
                </c:pt>
                <c:pt idx="93">
                  <c:v>-1.1785953</c:v>
                </c:pt>
                <c:pt idx="94">
                  <c:v>-1.5026057</c:v>
                </c:pt>
                <c:pt idx="95">
                  <c:v>-2.1211179</c:v>
                </c:pt>
                <c:pt idx="96">
                  <c:v>-0.7195412</c:v>
                </c:pt>
                <c:pt idx="97">
                  <c:v>0.6103994</c:v>
                </c:pt>
                <c:pt idx="98">
                  <c:v>-2.8244696</c:v>
                </c:pt>
                <c:pt idx="99">
                  <c:v>-0.5295429</c:v>
                </c:pt>
                <c:pt idx="100">
                  <c:v>-1.206583</c:v>
                </c:pt>
                <c:pt idx="101">
                  <c:v>1.310173</c:v>
                </c:pt>
                <c:pt idx="102">
                  <c:v>2.571524</c:v>
                </c:pt>
                <c:pt idx="103">
                  <c:v>-0.905227</c:v>
                </c:pt>
                <c:pt idx="104">
                  <c:v>0.1504477</c:v>
                </c:pt>
                <c:pt idx="105">
                  <c:v>0.2159957</c:v>
                </c:pt>
                <c:pt idx="106">
                  <c:v>-0.008750634</c:v>
                </c:pt>
                <c:pt idx="107">
                  <c:v>-0.085547036</c:v>
                </c:pt>
                <c:pt idx="108">
                  <c:v>-0.001689756</c:v>
                </c:pt>
                <c:pt idx="109">
                  <c:v>-0.66703458</c:v>
                </c:pt>
                <c:pt idx="110">
                  <c:v>0.15748952</c:v>
                </c:pt>
                <c:pt idx="111">
                  <c:v>-1.363495777</c:v>
                </c:pt>
                <c:pt idx="112">
                  <c:v>1.209832322</c:v>
                </c:pt>
                <c:pt idx="113">
                  <c:v>0.791915</c:v>
                </c:pt>
                <c:pt idx="114">
                  <c:v>0.7069521</c:v>
                </c:pt>
                <c:pt idx="115">
                  <c:v>1.0377209</c:v>
                </c:pt>
                <c:pt idx="116">
                  <c:v>-2.130629</c:v>
                </c:pt>
                <c:pt idx="117" formatCode="0.000000">
                  <c:v>-2.635163</c:v>
                </c:pt>
                <c:pt idx="118" formatCode="0.000000">
                  <c:v>0.3894415</c:v>
                </c:pt>
                <c:pt idx="119" formatCode="0.000000">
                  <c:v>-0.5786679</c:v>
                </c:pt>
                <c:pt idx="120" formatCode="0.000000">
                  <c:v>-1.3114487</c:v>
                </c:pt>
                <c:pt idx="121" formatCode="0.000000">
                  <c:v>0.2265731</c:v>
                </c:pt>
                <c:pt idx="122" formatCode="0.000000">
                  <c:v>0.613719</c:v>
                </c:pt>
                <c:pt idx="123" formatCode="0.000000">
                  <c:v>2.6220573</c:v>
                </c:pt>
                <c:pt idx="124" formatCode="0.000000">
                  <c:v>-2.0812265</c:v>
                </c:pt>
                <c:pt idx="125" formatCode="0.000000">
                  <c:v>-0.7717724</c:v>
                </c:pt>
                <c:pt idx="126" formatCode="0.000000">
                  <c:v>1.3251076</c:v>
                </c:pt>
                <c:pt idx="127">
                  <c:v>-0.1723165</c:v>
                </c:pt>
                <c:pt idx="128" formatCode="0.000000">
                  <c:v>0.7886117</c:v>
                </c:pt>
                <c:pt idx="129" formatCode="0.000000">
                  <c:v>-0.7489719</c:v>
                </c:pt>
                <c:pt idx="130" formatCode="0.000000">
                  <c:v>-1.3512641</c:v>
                </c:pt>
                <c:pt idx="131" formatCode="0.000000">
                  <c:v>-1.5253666</c:v>
                </c:pt>
                <c:pt idx="132" formatCode="0.000000">
                  <c:v>-0.5723556</c:v>
                </c:pt>
                <c:pt idx="133">
                  <c:v>0.2298161</c:v>
                </c:pt>
                <c:pt idx="134">
                  <c:v>0.6293071</c:v>
                </c:pt>
                <c:pt idx="135">
                  <c:v>-0.5447099</c:v>
                </c:pt>
                <c:pt idx="136">
                  <c:v>-1.0408845</c:v>
                </c:pt>
                <c:pt idx="137">
                  <c:v>-0.4696621</c:v>
                </c:pt>
                <c:pt idx="138">
                  <c:v>0.02864581</c:v>
                </c:pt>
                <c:pt idx="139">
                  <c:v>1.60955822</c:v>
                </c:pt>
                <c:pt idx="140">
                  <c:v>2.59079881</c:v>
                </c:pt>
                <c:pt idx="141">
                  <c:v>-1.48704943</c:v>
                </c:pt>
                <c:pt idx="142">
                  <c:v>-1.04917057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569144"/>
        <c:axId val="-2117574360"/>
      </c:scatterChart>
      <c:valAx>
        <c:axId val="-2117569144"/>
        <c:scaling>
          <c:orientation val="minMax"/>
          <c:max val="145.0"/>
        </c:scaling>
        <c:delete val="0"/>
        <c:axPos val="b"/>
        <c:majorTickMark val="out"/>
        <c:minorTickMark val="none"/>
        <c:tickLblPos val="nextTo"/>
        <c:crossAx val="-2117574360"/>
        <c:crosses val="autoZero"/>
        <c:crossBetween val="midCat"/>
        <c:majorUnit val="5.0"/>
      </c:valAx>
      <c:valAx>
        <c:axId val="-2117574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7569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Diversity and divergence</a:t>
            </a:r>
            <a:r>
              <a:rPr lang="en-US" baseline="0"/>
              <a:t> per cluster in African population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Divergence, D</c:v>
          </c:tx>
          <c:yVal>
            <c:numRef>
              <c:f>'Diversity&amp;Neutrality'!$I$337:$I$479</c:f>
              <c:numCache>
                <c:formatCode>General</c:formatCode>
                <c:ptCount val="143"/>
                <c:pt idx="0">
                  <c:v>0.01320528</c:v>
                </c:pt>
                <c:pt idx="1">
                  <c:v>0.009735744</c:v>
                </c:pt>
                <c:pt idx="2">
                  <c:v>0.007444169</c:v>
                </c:pt>
                <c:pt idx="3">
                  <c:v>0.007884363</c:v>
                </c:pt>
                <c:pt idx="4">
                  <c:v>0.01099908</c:v>
                </c:pt>
                <c:pt idx="5">
                  <c:v>0.008007117</c:v>
                </c:pt>
                <c:pt idx="6">
                  <c:v>0.002380952</c:v>
                </c:pt>
                <c:pt idx="7">
                  <c:v>0.01470113</c:v>
                </c:pt>
                <c:pt idx="8">
                  <c:v>0.03268765</c:v>
                </c:pt>
                <c:pt idx="9">
                  <c:v>0.01100979</c:v>
                </c:pt>
                <c:pt idx="10">
                  <c:v>0.002235683</c:v>
                </c:pt>
                <c:pt idx="11">
                  <c:v>0.001587932</c:v>
                </c:pt>
                <c:pt idx="12">
                  <c:v>0.004610368</c:v>
                </c:pt>
                <c:pt idx="13">
                  <c:v>0.01290323</c:v>
                </c:pt>
                <c:pt idx="14">
                  <c:v>0.0289969</c:v>
                </c:pt>
                <c:pt idx="15">
                  <c:v>0.01816239</c:v>
                </c:pt>
                <c:pt idx="16">
                  <c:v>0.0214447</c:v>
                </c:pt>
                <c:pt idx="17">
                  <c:v>0.004078858</c:v>
                </c:pt>
                <c:pt idx="18">
                  <c:v>0.01749271</c:v>
                </c:pt>
                <c:pt idx="19">
                  <c:v>0.0005714286</c:v>
                </c:pt>
                <c:pt idx="20">
                  <c:v>0.01777369</c:v>
                </c:pt>
                <c:pt idx="21">
                  <c:v>0.01894238</c:v>
                </c:pt>
                <c:pt idx="22">
                  <c:v>0.008694616</c:v>
                </c:pt>
                <c:pt idx="23">
                  <c:v>0.02545109</c:v>
                </c:pt>
                <c:pt idx="24">
                  <c:v>0.02494943</c:v>
                </c:pt>
                <c:pt idx="25">
                  <c:v>0.009187082</c:v>
                </c:pt>
                <c:pt idx="26">
                  <c:v>0.01371412</c:v>
                </c:pt>
                <c:pt idx="27">
                  <c:v>0.01037273</c:v>
                </c:pt>
                <c:pt idx="28">
                  <c:v>0.01034554</c:v>
                </c:pt>
                <c:pt idx="29">
                  <c:v>0.01649077</c:v>
                </c:pt>
                <c:pt idx="30">
                  <c:v>0.02186851</c:v>
                </c:pt>
                <c:pt idx="31">
                  <c:v>0.01567803</c:v>
                </c:pt>
                <c:pt idx="32">
                  <c:v>0.0121503</c:v>
                </c:pt>
                <c:pt idx="33">
                  <c:v>0.01113662</c:v>
                </c:pt>
                <c:pt idx="34">
                  <c:v>0.01314532</c:v>
                </c:pt>
                <c:pt idx="35">
                  <c:v>0.009244073</c:v>
                </c:pt>
                <c:pt idx="36">
                  <c:v>0.007551081</c:v>
                </c:pt>
                <c:pt idx="37">
                  <c:v>0.005310458</c:v>
                </c:pt>
                <c:pt idx="38">
                  <c:v>0.00944206</c:v>
                </c:pt>
                <c:pt idx="39">
                  <c:v>0.01128668</c:v>
                </c:pt>
                <c:pt idx="40">
                  <c:v>0.01422764</c:v>
                </c:pt>
                <c:pt idx="41">
                  <c:v>0.01163715</c:v>
                </c:pt>
                <c:pt idx="42">
                  <c:v>0.009223301</c:v>
                </c:pt>
                <c:pt idx="43">
                  <c:v>0.01894573</c:v>
                </c:pt>
                <c:pt idx="44">
                  <c:v>0.01284211</c:v>
                </c:pt>
                <c:pt idx="45">
                  <c:v>0.01109244</c:v>
                </c:pt>
                <c:pt idx="46">
                  <c:v>0.008412582</c:v>
                </c:pt>
                <c:pt idx="47">
                  <c:v>0.03059273</c:v>
                </c:pt>
                <c:pt idx="49">
                  <c:v>0.00622084</c:v>
                </c:pt>
                <c:pt idx="50">
                  <c:v>0.01223321</c:v>
                </c:pt>
                <c:pt idx="51">
                  <c:v>0.01408451</c:v>
                </c:pt>
                <c:pt idx="52">
                  <c:v>0.0</c:v>
                </c:pt>
                <c:pt idx="53">
                  <c:v>0.02410762</c:v>
                </c:pt>
                <c:pt idx="54">
                  <c:v>0.03026024</c:v>
                </c:pt>
                <c:pt idx="55">
                  <c:v>0.007368671</c:v>
                </c:pt>
                <c:pt idx="56">
                  <c:v>0.006603384</c:v>
                </c:pt>
                <c:pt idx="57">
                  <c:v>0.01019108</c:v>
                </c:pt>
                <c:pt idx="58">
                  <c:v>0.01332223</c:v>
                </c:pt>
                <c:pt idx="59">
                  <c:v>0.02022867</c:v>
                </c:pt>
                <c:pt idx="60">
                  <c:v>0.0</c:v>
                </c:pt>
                <c:pt idx="61">
                  <c:v>0.0096</c:v>
                </c:pt>
                <c:pt idx="62">
                  <c:v>0.0101635</c:v>
                </c:pt>
                <c:pt idx="63">
                  <c:v>0.0209205</c:v>
                </c:pt>
                <c:pt idx="64">
                  <c:v>0.01098007</c:v>
                </c:pt>
                <c:pt idx="65">
                  <c:v>0.009407007</c:v>
                </c:pt>
                <c:pt idx="66">
                  <c:v>0.009418096</c:v>
                </c:pt>
                <c:pt idx="67">
                  <c:v>0.005342832</c:v>
                </c:pt>
                <c:pt idx="68">
                  <c:v>0.0</c:v>
                </c:pt>
                <c:pt idx="69">
                  <c:v>0.0</c:v>
                </c:pt>
                <c:pt idx="70">
                  <c:v>0.04329055</c:v>
                </c:pt>
                <c:pt idx="71">
                  <c:v>0.0114394</c:v>
                </c:pt>
                <c:pt idx="72">
                  <c:v>0.01093156</c:v>
                </c:pt>
                <c:pt idx="73">
                  <c:v>0.07206704</c:v>
                </c:pt>
                <c:pt idx="74">
                  <c:v>0.007619048</c:v>
                </c:pt>
                <c:pt idx="75">
                  <c:v>0.03467998</c:v>
                </c:pt>
                <c:pt idx="76">
                  <c:v>0.01044626</c:v>
                </c:pt>
                <c:pt idx="77">
                  <c:v>0.008672448</c:v>
                </c:pt>
                <c:pt idx="78">
                  <c:v>0.008742714</c:v>
                </c:pt>
                <c:pt idx="79">
                  <c:v>0.008746356</c:v>
                </c:pt>
                <c:pt idx="80">
                  <c:v>0.03134963</c:v>
                </c:pt>
                <c:pt idx="81">
                  <c:v>0.0131744</c:v>
                </c:pt>
                <c:pt idx="82">
                  <c:v>0.01715551</c:v>
                </c:pt>
                <c:pt idx="83">
                  <c:v>0.0</c:v>
                </c:pt>
                <c:pt idx="84">
                  <c:v>0.008778685</c:v>
                </c:pt>
                <c:pt idx="85">
                  <c:v>0.01083032</c:v>
                </c:pt>
                <c:pt idx="86">
                  <c:v>0.008242096</c:v>
                </c:pt>
                <c:pt idx="87">
                  <c:v>0.006330717</c:v>
                </c:pt>
                <c:pt idx="88">
                  <c:v>0.02565764</c:v>
                </c:pt>
                <c:pt idx="89">
                  <c:v>0.007557437</c:v>
                </c:pt>
                <c:pt idx="90">
                  <c:v>0.008944954</c:v>
                </c:pt>
                <c:pt idx="91">
                  <c:v>0.006185567</c:v>
                </c:pt>
                <c:pt idx="92">
                  <c:v>0.02088452</c:v>
                </c:pt>
                <c:pt idx="93">
                  <c:v>0.01072322</c:v>
                </c:pt>
                <c:pt idx="94">
                  <c:v>0.004065041</c:v>
                </c:pt>
                <c:pt idx="95">
                  <c:v>0.007145288</c:v>
                </c:pt>
                <c:pt idx="96">
                  <c:v>0.0106296</c:v>
                </c:pt>
                <c:pt idx="97">
                  <c:v>0.007937477</c:v>
                </c:pt>
                <c:pt idx="98">
                  <c:v>0.00600096</c:v>
                </c:pt>
                <c:pt idx="99">
                  <c:v>0.01203783</c:v>
                </c:pt>
                <c:pt idx="100">
                  <c:v>0.01086594</c:v>
                </c:pt>
                <c:pt idx="101">
                  <c:v>0.01711984</c:v>
                </c:pt>
                <c:pt idx="102">
                  <c:v>0.02523701</c:v>
                </c:pt>
                <c:pt idx="103">
                  <c:v>0.0131565</c:v>
                </c:pt>
                <c:pt idx="104">
                  <c:v>0.01451247</c:v>
                </c:pt>
                <c:pt idx="105">
                  <c:v>0.01313217</c:v>
                </c:pt>
                <c:pt idx="106">
                  <c:v>0.01294266</c:v>
                </c:pt>
                <c:pt idx="107">
                  <c:v>0.01072332</c:v>
                </c:pt>
                <c:pt idx="108">
                  <c:v>0.008706468</c:v>
                </c:pt>
                <c:pt idx="109">
                  <c:v>0.0134732</c:v>
                </c:pt>
                <c:pt idx="110">
                  <c:v>0.01607539</c:v>
                </c:pt>
                <c:pt idx="111">
                  <c:v>0.007226237</c:v>
                </c:pt>
                <c:pt idx="112">
                  <c:v>0.03341136</c:v>
                </c:pt>
                <c:pt idx="113">
                  <c:v>0.0199005</c:v>
                </c:pt>
                <c:pt idx="114">
                  <c:v>0.01404907</c:v>
                </c:pt>
                <c:pt idx="115">
                  <c:v>0.008253095</c:v>
                </c:pt>
                <c:pt idx="116">
                  <c:v>0.013525</c:v>
                </c:pt>
                <c:pt idx="117">
                  <c:v>0.00726257</c:v>
                </c:pt>
                <c:pt idx="118">
                  <c:v>0.04620462</c:v>
                </c:pt>
                <c:pt idx="119">
                  <c:v>0.01445515</c:v>
                </c:pt>
                <c:pt idx="120">
                  <c:v>0.01918465</c:v>
                </c:pt>
                <c:pt idx="121">
                  <c:v>0.004273504</c:v>
                </c:pt>
                <c:pt idx="122">
                  <c:v>0.009970301</c:v>
                </c:pt>
                <c:pt idx="123">
                  <c:v>0.0502988</c:v>
                </c:pt>
                <c:pt idx="124">
                  <c:v>0.01754386</c:v>
                </c:pt>
                <c:pt idx="125">
                  <c:v>0.01326455</c:v>
                </c:pt>
                <c:pt idx="126">
                  <c:v>0.03073048</c:v>
                </c:pt>
                <c:pt idx="127">
                  <c:v>0.01350447</c:v>
                </c:pt>
                <c:pt idx="128">
                  <c:v>0.01357662</c:v>
                </c:pt>
                <c:pt idx="129">
                  <c:v>0.01118715</c:v>
                </c:pt>
                <c:pt idx="130">
                  <c:v>0.01472707</c:v>
                </c:pt>
                <c:pt idx="131">
                  <c:v>0.007541478</c:v>
                </c:pt>
                <c:pt idx="132">
                  <c:v>0.009050492</c:v>
                </c:pt>
                <c:pt idx="133">
                  <c:v>0.0109589</c:v>
                </c:pt>
                <c:pt idx="134">
                  <c:v>0.01144742</c:v>
                </c:pt>
                <c:pt idx="135">
                  <c:v>0.009306261</c:v>
                </c:pt>
                <c:pt idx="136">
                  <c:v>0.009328878</c:v>
                </c:pt>
                <c:pt idx="137">
                  <c:v>0.01377972</c:v>
                </c:pt>
                <c:pt idx="138">
                  <c:v>0.01248858</c:v>
                </c:pt>
                <c:pt idx="139">
                  <c:v>0.00861244</c:v>
                </c:pt>
                <c:pt idx="140">
                  <c:v>0.05059356</c:v>
                </c:pt>
                <c:pt idx="141">
                  <c:v>0.00862641</c:v>
                </c:pt>
                <c:pt idx="142">
                  <c:v>0.008125363</c:v>
                </c:pt>
              </c:numCache>
            </c:numRef>
          </c:yVal>
          <c:smooth val="1"/>
        </c:ser>
        <c:ser>
          <c:idx val="1"/>
          <c:order val="1"/>
          <c:tx>
            <c:v>Diversity, pi</c:v>
          </c:tx>
          <c:yVal>
            <c:numRef>
              <c:f>'Diversity&amp;Neutrality'!$J$337:$J$479</c:f>
              <c:numCache>
                <c:formatCode>General</c:formatCode>
                <c:ptCount val="143"/>
                <c:pt idx="0">
                  <c:v>0.00107066599039616</c:v>
                </c:pt>
                <c:pt idx="1">
                  <c:v>0.00134514740380158</c:v>
                </c:pt>
                <c:pt idx="2">
                  <c:v>0.000886669975186104</c:v>
                </c:pt>
                <c:pt idx="3">
                  <c:v>7.25617871222076E-5</c:v>
                </c:pt>
                <c:pt idx="4">
                  <c:v>0.00053861813015582</c:v>
                </c:pt>
                <c:pt idx="5">
                  <c:v>0.000698576290035587</c:v>
                </c:pt>
                <c:pt idx="6">
                  <c:v>0.000783340071428571</c:v>
                </c:pt>
                <c:pt idx="7">
                  <c:v>0.000878797001615508</c:v>
                </c:pt>
                <c:pt idx="8">
                  <c:v>0.00164055914178101</c:v>
                </c:pt>
                <c:pt idx="9">
                  <c:v>0.00118476484986655</c:v>
                </c:pt>
                <c:pt idx="10">
                  <c:v>6.56654392551091E-5</c:v>
                </c:pt>
                <c:pt idx="11">
                  <c:v>0.00101633433902342</c:v>
                </c:pt>
                <c:pt idx="12">
                  <c:v>0.000780383582593051</c:v>
                </c:pt>
                <c:pt idx="13">
                  <c:v>0.000250833333333333</c:v>
                </c:pt>
                <c:pt idx="14">
                  <c:v>0.00223238711734137</c:v>
                </c:pt>
                <c:pt idx="15">
                  <c:v>0.00142131677350427</c:v>
                </c:pt>
                <c:pt idx="16">
                  <c:v>0.000860595334838224</c:v>
                </c:pt>
                <c:pt idx="17">
                  <c:v>0.00143788715159755</c:v>
                </c:pt>
                <c:pt idx="18">
                  <c:v>0.00437364139941691</c:v>
                </c:pt>
                <c:pt idx="19">
                  <c:v>0.00153050228571429</c:v>
                </c:pt>
                <c:pt idx="20">
                  <c:v>0.00138247645484683</c:v>
                </c:pt>
                <c:pt idx="21">
                  <c:v>0.00172729676400947</c:v>
                </c:pt>
                <c:pt idx="22">
                  <c:v>0.00139908952749378</c:v>
                </c:pt>
                <c:pt idx="23">
                  <c:v>0.000805846343779677</c:v>
                </c:pt>
                <c:pt idx="24">
                  <c:v>0.0041971613283884</c:v>
                </c:pt>
                <c:pt idx="25">
                  <c:v>0.000946206013363029</c:v>
                </c:pt>
                <c:pt idx="26">
                  <c:v>0.00115280149865686</c:v>
                </c:pt>
                <c:pt idx="27" formatCode="0.000000">
                  <c:v>0.000961483529009461</c:v>
                </c:pt>
                <c:pt idx="28" formatCode="0.000000">
                  <c:v>0.00550050072418787</c:v>
                </c:pt>
                <c:pt idx="29" formatCode="0.000000">
                  <c:v>0.000850012313104661</c:v>
                </c:pt>
                <c:pt idx="30" formatCode="0.000000">
                  <c:v>0.00154446685121107</c:v>
                </c:pt>
                <c:pt idx="31">
                  <c:v>0.00172675572975594</c:v>
                </c:pt>
                <c:pt idx="32">
                  <c:v>0.00152375702470901</c:v>
                </c:pt>
                <c:pt idx="33">
                  <c:v>0.00130071996555683</c:v>
                </c:pt>
                <c:pt idx="34">
                  <c:v>0.000399781070745698</c:v>
                </c:pt>
                <c:pt idx="35">
                  <c:v>0.000785150633666318</c:v>
                </c:pt>
                <c:pt idx="36">
                  <c:v>0.000579476058631922</c:v>
                </c:pt>
                <c:pt idx="37">
                  <c:v>0.00451470381974249</c:v>
                </c:pt>
                <c:pt idx="38">
                  <c:v>0.000624641196388262</c:v>
                </c:pt>
                <c:pt idx="39">
                  <c:v>4.04638356562137E-5</c:v>
                </c:pt>
                <c:pt idx="40">
                  <c:v>0.00128691095048789</c:v>
                </c:pt>
                <c:pt idx="41">
                  <c:v>0.00656267563106796</c:v>
                </c:pt>
                <c:pt idx="42">
                  <c:v>0.000488732029421598</c:v>
                </c:pt>
                <c:pt idx="43">
                  <c:v>0.00115754976842105</c:v>
                </c:pt>
                <c:pt idx="44">
                  <c:v>0.00113996692436975</c:v>
                </c:pt>
                <c:pt idx="45">
                  <c:v>0.000370226828822238</c:v>
                </c:pt>
                <c:pt idx="46">
                  <c:v>0.00843051481835564</c:v>
                </c:pt>
                <c:pt idx="47">
                  <c:v>0.000171409517973856</c:v>
                </c:pt>
                <c:pt idx="48">
                  <c:v>0.00240233316037736</c:v>
                </c:pt>
                <c:pt idx="49">
                  <c:v>0.00232773875583204</c:v>
                </c:pt>
                <c:pt idx="50">
                  <c:v>0.00102602254294638</c:v>
                </c:pt>
                <c:pt idx="51">
                  <c:v>0.00268137081690141</c:v>
                </c:pt>
                <c:pt idx="52">
                  <c:v>0.00171679117647059</c:v>
                </c:pt>
                <c:pt idx="53">
                  <c:v>0.00176104380594033</c:v>
                </c:pt>
                <c:pt idx="54">
                  <c:v>0.00302842616703651</c:v>
                </c:pt>
                <c:pt idx="55">
                  <c:v>0.00028451395887806</c:v>
                </c:pt>
                <c:pt idx="56">
                  <c:v>2.28292983904251E-5</c:v>
                </c:pt>
                <c:pt idx="57">
                  <c:v>0.000458651392781316</c:v>
                </c:pt>
                <c:pt idx="58">
                  <c:v>0.00133848986261449</c:v>
                </c:pt>
                <c:pt idx="59">
                  <c:v>0.00069387319847552</c:v>
                </c:pt>
                <c:pt idx="60">
                  <c:v>0.00160489042069358</c:v>
                </c:pt>
                <c:pt idx="61">
                  <c:v>0.0017294088</c:v>
                </c:pt>
                <c:pt idx="62">
                  <c:v>0.000676394608926204</c:v>
                </c:pt>
                <c:pt idx="63">
                  <c:v>0.00183457089725709</c:v>
                </c:pt>
                <c:pt idx="64">
                  <c:v>0.0037283167954453</c:v>
                </c:pt>
                <c:pt idx="65">
                  <c:v>0.00113321080091433</c:v>
                </c:pt>
                <c:pt idx="66">
                  <c:v>0.00227546024386142</c:v>
                </c:pt>
                <c:pt idx="67">
                  <c:v>0.000617854870881567</c:v>
                </c:pt>
                <c:pt idx="68">
                  <c:v>0.000118441236707365</c:v>
                </c:pt>
                <c:pt idx="69">
                  <c:v>0.00017536721092528</c:v>
                </c:pt>
                <c:pt idx="70">
                  <c:v>0.000712044214888007</c:v>
                </c:pt>
                <c:pt idx="71">
                  <c:v>0.000962997604744192</c:v>
                </c:pt>
                <c:pt idx="72">
                  <c:v>0.000706788326996197</c:v>
                </c:pt>
                <c:pt idx="73">
                  <c:v>0.00070206973264166</c:v>
                </c:pt>
                <c:pt idx="74">
                  <c:v>3.95167047619048E-5</c:v>
                </c:pt>
                <c:pt idx="75">
                  <c:v>0.000996782914207898</c:v>
                </c:pt>
                <c:pt idx="76">
                  <c:v>0.000788777382583988</c:v>
                </c:pt>
                <c:pt idx="77">
                  <c:v>0.00141944817378252</c:v>
                </c:pt>
                <c:pt idx="78">
                  <c:v>0.000593777119067444</c:v>
                </c:pt>
                <c:pt idx="79">
                  <c:v>0.00117987520116618</c:v>
                </c:pt>
                <c:pt idx="80">
                  <c:v>0.000708807619553666</c:v>
                </c:pt>
                <c:pt idx="81">
                  <c:v>0.000577812484316186</c:v>
                </c:pt>
                <c:pt idx="82">
                  <c:v>0.000270242501383508</c:v>
                </c:pt>
                <c:pt idx="83">
                  <c:v>0.00101482184986595</c:v>
                </c:pt>
                <c:pt idx="84">
                  <c:v>0.0011733155090097</c:v>
                </c:pt>
                <c:pt idx="85">
                  <c:v>0.000333170336943442</c:v>
                </c:pt>
                <c:pt idx="86">
                  <c:v>0.00124055234346168</c:v>
                </c:pt>
                <c:pt idx="87">
                  <c:v>0.00166301352241074</c:v>
                </c:pt>
                <c:pt idx="88">
                  <c:v>0.00066661853051704</c:v>
                </c:pt>
                <c:pt idx="89">
                  <c:v>0.00103261079201935</c:v>
                </c:pt>
                <c:pt idx="90">
                  <c:v>0.00107768922900494</c:v>
                </c:pt>
                <c:pt idx="91">
                  <c:v>0.000414769896907216</c:v>
                </c:pt>
                <c:pt idx="92">
                  <c:v>0.00202780267813268</c:v>
                </c:pt>
                <c:pt idx="93">
                  <c:v>0.00179072715358036</c:v>
                </c:pt>
                <c:pt idx="94">
                  <c:v>0.001775027100271</c:v>
                </c:pt>
                <c:pt idx="95">
                  <c:v>0.000472085403198367</c:v>
                </c:pt>
                <c:pt idx="96">
                  <c:v>0.000899292722812755</c:v>
                </c:pt>
                <c:pt idx="97">
                  <c:v>0.00139910562950299</c:v>
                </c:pt>
                <c:pt idx="98">
                  <c:v>0.000758592654824772</c:v>
                </c:pt>
                <c:pt idx="99">
                  <c:v>0.00143683748925193</c:v>
                </c:pt>
                <c:pt idx="100">
                  <c:v>0.00136895908067073</c:v>
                </c:pt>
                <c:pt idx="101">
                  <c:v>0.0011793524672709</c:v>
                </c:pt>
                <c:pt idx="102">
                  <c:v>0.000636409467218587</c:v>
                </c:pt>
                <c:pt idx="103">
                  <c:v>0.00134466323607427</c:v>
                </c:pt>
                <c:pt idx="104">
                  <c:v>0.00085656462585034</c:v>
                </c:pt>
                <c:pt idx="105">
                  <c:v>0.000975526389654654</c:v>
                </c:pt>
                <c:pt idx="106">
                  <c:v>0.00318770124033795</c:v>
                </c:pt>
                <c:pt idx="107">
                  <c:v>0.00120398149721801</c:v>
                </c:pt>
                <c:pt idx="108">
                  <c:v>0.000592641853233831</c:v>
                </c:pt>
                <c:pt idx="109">
                  <c:v>0.00102478930339289</c:v>
                </c:pt>
                <c:pt idx="110">
                  <c:v>0.00213024417960089</c:v>
                </c:pt>
                <c:pt idx="111">
                  <c:v>0.00112108307392996</c:v>
                </c:pt>
                <c:pt idx="112">
                  <c:v>0.00182684575441583</c:v>
                </c:pt>
                <c:pt idx="113">
                  <c:v>6.88002338308458E-5</c:v>
                </c:pt>
                <c:pt idx="114">
                  <c:v>0.000605600957538268</c:v>
                </c:pt>
                <c:pt idx="115">
                  <c:v>0.000208273440165062</c:v>
                </c:pt>
                <c:pt idx="116">
                  <c:v>0.000891186990493855</c:v>
                </c:pt>
                <c:pt idx="117">
                  <c:v>0.00203782370391061</c:v>
                </c:pt>
                <c:pt idx="118">
                  <c:v>0.000165449075907591</c:v>
                </c:pt>
                <c:pt idx="119">
                  <c:v>0.00065231318754633</c:v>
                </c:pt>
                <c:pt idx="120">
                  <c:v>0.00512810979616307</c:v>
                </c:pt>
                <c:pt idx="121">
                  <c:v>0.00133040258547009</c:v>
                </c:pt>
                <c:pt idx="122">
                  <c:v>0.00153900678616886</c:v>
                </c:pt>
                <c:pt idx="123">
                  <c:v>0.000928536190239043</c:v>
                </c:pt>
                <c:pt idx="124">
                  <c:v>0.000136376929824561</c:v>
                </c:pt>
                <c:pt idx="125">
                  <c:v>0.00127716958732498</c:v>
                </c:pt>
                <c:pt idx="126">
                  <c:v>0.00187329377581864</c:v>
                </c:pt>
                <c:pt idx="127">
                  <c:v>0.001596258889412</c:v>
                </c:pt>
                <c:pt idx="128">
                  <c:v>0.00208196454514009</c:v>
                </c:pt>
                <c:pt idx="129">
                  <c:v>0.00140598946742041</c:v>
                </c:pt>
                <c:pt idx="130">
                  <c:v>0.00167616647991036</c:v>
                </c:pt>
                <c:pt idx="131">
                  <c:v>0.00106535074729192</c:v>
                </c:pt>
                <c:pt idx="132">
                  <c:v>0.00109760828834551</c:v>
                </c:pt>
                <c:pt idx="133">
                  <c:v>0.000847052876712328</c:v>
                </c:pt>
                <c:pt idx="134">
                  <c:v>0.0022210987000388</c:v>
                </c:pt>
                <c:pt idx="135">
                  <c:v>0.00086265105752961</c:v>
                </c:pt>
                <c:pt idx="136">
                  <c:v>0.00208026023391813</c:v>
                </c:pt>
                <c:pt idx="137">
                  <c:v>0.00131068848870759</c:v>
                </c:pt>
                <c:pt idx="138">
                  <c:v>0.000835393847700274</c:v>
                </c:pt>
                <c:pt idx="139">
                  <c:v>0.000362706667608818</c:v>
                </c:pt>
                <c:pt idx="140">
                  <c:v>0.00460727950165892</c:v>
                </c:pt>
                <c:pt idx="141">
                  <c:v>0.00563477780327869</c:v>
                </c:pt>
                <c:pt idx="142">
                  <c:v>0.00750672041722488</c:v>
                </c:pt>
              </c:numCache>
            </c:numRef>
          </c:yVal>
          <c:smooth val="1"/>
        </c:ser>
        <c:ser>
          <c:idx val="2"/>
          <c:order val="2"/>
          <c:tx>
            <c:v>Theta Watterson</c:v>
          </c:tx>
          <c:yVal>
            <c:numRef>
              <c:f>'Diversity&amp;Neutrality'!$K$337:$K$479</c:f>
              <c:numCache>
                <c:formatCode>General</c:formatCode>
                <c:ptCount val="143"/>
                <c:pt idx="0">
                  <c:v>0.00314694153661465</c:v>
                </c:pt>
                <c:pt idx="1">
                  <c:v>0.00334207528975429</c:v>
                </c:pt>
                <c:pt idx="2">
                  <c:v>0.00292712421836228</c:v>
                </c:pt>
                <c:pt idx="3">
                  <c:v>0.00206680867279895</c:v>
                </c:pt>
                <c:pt idx="4">
                  <c:v>0.00246282071494042</c:v>
                </c:pt>
                <c:pt idx="5">
                  <c:v>0.00239051370106762</c:v>
                </c:pt>
                <c:pt idx="6">
                  <c:v>0.0012482869047619</c:v>
                </c:pt>
                <c:pt idx="7">
                  <c:v>0.00334557003231018</c:v>
                </c:pt>
                <c:pt idx="8">
                  <c:v>0.00699959448479957</c:v>
                </c:pt>
                <c:pt idx="9">
                  <c:v>0.00303188097197509</c:v>
                </c:pt>
                <c:pt idx="10">
                  <c:v>0.000361404623617878</c:v>
                </c:pt>
                <c:pt idx="11">
                  <c:v>0.00228945811830091</c:v>
                </c:pt>
                <c:pt idx="12">
                  <c:v>0.00201920443045092</c:v>
                </c:pt>
                <c:pt idx="13">
                  <c:v>0.00253684086021505</c:v>
                </c:pt>
                <c:pt idx="14">
                  <c:v>0.00647388453644264</c:v>
                </c:pt>
                <c:pt idx="15">
                  <c:v>0.00504115811965812</c:v>
                </c:pt>
                <c:pt idx="16">
                  <c:v>0.0044873517682468</c:v>
                </c:pt>
                <c:pt idx="17">
                  <c:v>0.00356410944935418</c:v>
                </c:pt>
                <c:pt idx="18">
                  <c:v>0.00534980174927114</c:v>
                </c:pt>
                <c:pt idx="19">
                  <c:v>0.00187282171428571</c:v>
                </c:pt>
                <c:pt idx="20">
                  <c:v>0.00443954575228661</c:v>
                </c:pt>
                <c:pt idx="21">
                  <c:v>0.00475868587213891</c:v>
                </c:pt>
                <c:pt idx="22">
                  <c:v>0.00474450511190937</c:v>
                </c:pt>
                <c:pt idx="23">
                  <c:v>0.0052278792022792</c:v>
                </c:pt>
                <c:pt idx="24">
                  <c:v>0.00749037238705327</c:v>
                </c:pt>
                <c:pt idx="25">
                  <c:v>0.00266373023385301</c:v>
                </c:pt>
                <c:pt idx="26">
                  <c:v>0.00366914788632829</c:v>
                </c:pt>
                <c:pt idx="27">
                  <c:v>0.00343623959876895</c:v>
                </c:pt>
                <c:pt idx="28">
                  <c:v>0.00515285640388992</c:v>
                </c:pt>
                <c:pt idx="29">
                  <c:v>0.00374650835532102</c:v>
                </c:pt>
                <c:pt idx="30">
                  <c:v>0.00578704083044983</c:v>
                </c:pt>
                <c:pt idx="31">
                  <c:v>0.00476657119767254</c:v>
                </c:pt>
                <c:pt idx="32">
                  <c:v>0.00343945599346539</c:v>
                </c:pt>
                <c:pt idx="33">
                  <c:v>0.00305479150401837</c:v>
                </c:pt>
                <c:pt idx="34">
                  <c:v>0.00372786878585086</c:v>
                </c:pt>
                <c:pt idx="35">
                  <c:v>0.00299006306843596</c:v>
                </c:pt>
                <c:pt idx="36">
                  <c:v>0.0029303682262363</c:v>
                </c:pt>
                <c:pt idx="37">
                  <c:v>0.00832548369098712</c:v>
                </c:pt>
                <c:pt idx="38">
                  <c:v>0.00377233408577878</c:v>
                </c:pt>
                <c:pt idx="39">
                  <c:v>0.000323491144018583</c:v>
                </c:pt>
                <c:pt idx="40">
                  <c:v>0.00389374752439465</c:v>
                </c:pt>
                <c:pt idx="41">
                  <c:v>0.0132345531553398</c:v>
                </c:pt>
                <c:pt idx="42">
                  <c:v>0.00135846662208849</c:v>
                </c:pt>
                <c:pt idx="43">
                  <c:v>0.00728480189473684</c:v>
                </c:pt>
                <c:pt idx="44">
                  <c:v>0.00616805546218487</c:v>
                </c:pt>
                <c:pt idx="45">
                  <c:v>0.00198954279444038</c:v>
                </c:pt>
                <c:pt idx="46">
                  <c:v>0.0209261089866157</c:v>
                </c:pt>
                <c:pt idx="47">
                  <c:v>0.000892361928104575</c:v>
                </c:pt>
                <c:pt idx="48">
                  <c:v>0.00370953160377358</c:v>
                </c:pt>
                <c:pt idx="49">
                  <c:v>0.00285378164852255</c:v>
                </c:pt>
                <c:pt idx="50">
                  <c:v>0.00325799351900052</c:v>
                </c:pt>
                <c:pt idx="51">
                  <c:v>0.00516896225352113</c:v>
                </c:pt>
                <c:pt idx="52">
                  <c:v>0.00325453686077446</c:v>
                </c:pt>
                <c:pt idx="53">
                  <c:v>0.00602281296616942</c:v>
                </c:pt>
                <c:pt idx="54">
                  <c:v>0.00758937803106718</c:v>
                </c:pt>
                <c:pt idx="55">
                  <c:v>0.00241453504872831</c:v>
                </c:pt>
                <c:pt idx="56">
                  <c:v>0.000865506355757325</c:v>
                </c:pt>
                <c:pt idx="57">
                  <c:v>0.00322805384288747</c:v>
                </c:pt>
                <c:pt idx="58">
                  <c:v>0.00371056119900083</c:v>
                </c:pt>
                <c:pt idx="59">
                  <c:v>0.00434210589270009</c:v>
                </c:pt>
                <c:pt idx="60">
                  <c:v>0.00413584820920978</c:v>
                </c:pt>
                <c:pt idx="61">
                  <c:v>0.0039845312</c:v>
                </c:pt>
                <c:pt idx="62">
                  <c:v>0.00353304330534688</c:v>
                </c:pt>
                <c:pt idx="63">
                  <c:v>0.00511869223616922</c:v>
                </c:pt>
                <c:pt idx="64">
                  <c:v>0.00421087393249288</c:v>
                </c:pt>
                <c:pt idx="65">
                  <c:v>0.00305940528374874</c:v>
                </c:pt>
                <c:pt idx="66">
                  <c:v>0.00346082041708712</c:v>
                </c:pt>
                <c:pt idx="67">
                  <c:v>0.00291785654496883</c:v>
                </c:pt>
                <c:pt idx="68">
                  <c:v>6.19519653406853E-5</c:v>
                </c:pt>
                <c:pt idx="69">
                  <c:v>0.000835853170496932</c:v>
                </c:pt>
                <c:pt idx="70">
                  <c:v>0.00663878734316595</c:v>
                </c:pt>
                <c:pt idx="71">
                  <c:v>0.00319190885676188</c:v>
                </c:pt>
                <c:pt idx="72">
                  <c:v>0.00299019278754753</c:v>
                </c:pt>
                <c:pt idx="73">
                  <c:v>0.00997938987230646</c:v>
                </c:pt>
                <c:pt idx="74">
                  <c:v>0.00174760152380952</c:v>
                </c:pt>
                <c:pt idx="75">
                  <c:v>0.00547365262823422</c:v>
                </c:pt>
                <c:pt idx="76">
                  <c:v>0.00295749938993816</c:v>
                </c:pt>
                <c:pt idx="77">
                  <c:v>0.00362869237825217</c:v>
                </c:pt>
                <c:pt idx="78">
                  <c:v>0.00294662210657785</c:v>
                </c:pt>
                <c:pt idx="79">
                  <c:v>0.00282775177842566</c:v>
                </c:pt>
                <c:pt idx="80">
                  <c:v>0.00529294840595111</c:v>
                </c:pt>
                <c:pt idx="81">
                  <c:v>0.00365910915934755</c:v>
                </c:pt>
                <c:pt idx="82">
                  <c:v>0.00384433646928611</c:v>
                </c:pt>
                <c:pt idx="83">
                  <c:v>0.00136171313672922</c:v>
                </c:pt>
                <c:pt idx="84">
                  <c:v>0.00345187432619744</c:v>
                </c:pt>
                <c:pt idx="85">
                  <c:v>0.00299678941034898</c:v>
                </c:pt>
                <c:pt idx="86">
                  <c:v>0.00264433103702792</c:v>
                </c:pt>
                <c:pt idx="87">
                  <c:v>0.00252249404912636</c:v>
                </c:pt>
                <c:pt idx="88">
                  <c:v>0.00473872126474018</c:v>
                </c:pt>
                <c:pt idx="89">
                  <c:v>0.00362988754534462</c:v>
                </c:pt>
                <c:pt idx="90">
                  <c:v>0.00392707702893437</c:v>
                </c:pt>
                <c:pt idx="91">
                  <c:v>0.0026744824742268</c:v>
                </c:pt>
                <c:pt idx="92">
                  <c:v>0.00729376142506142</c:v>
                </c:pt>
                <c:pt idx="93">
                  <c:v>0.00375323426267922</c:v>
                </c:pt>
                <c:pt idx="94">
                  <c:v>0.00213122086720867</c:v>
                </c:pt>
                <c:pt idx="95">
                  <c:v>0.00222984212317115</c:v>
                </c:pt>
                <c:pt idx="96">
                  <c:v>0.0031079582992641</c:v>
                </c:pt>
                <c:pt idx="97">
                  <c:v>0.00238486091097814</c:v>
                </c:pt>
                <c:pt idx="98">
                  <c:v>0.00257992270763322</c:v>
                </c:pt>
                <c:pt idx="99">
                  <c:v>0.00326830008598452</c:v>
                </c:pt>
                <c:pt idx="100">
                  <c:v>0.00347985859681321</c:v>
                </c:pt>
                <c:pt idx="101">
                  <c:v>0.00421061127895267</c:v>
                </c:pt>
                <c:pt idx="102">
                  <c:v>0.00412168053144612</c:v>
                </c:pt>
                <c:pt idx="103">
                  <c:v>0.00371307384615385</c:v>
                </c:pt>
                <c:pt idx="104">
                  <c:v>0.00356653378684807</c:v>
                </c:pt>
                <c:pt idx="105">
                  <c:v>0.00361328524885971</c:v>
                </c:pt>
                <c:pt idx="106">
                  <c:v>0.00398181736473126</c:v>
                </c:pt>
                <c:pt idx="107">
                  <c:v>0.0040971842185129</c:v>
                </c:pt>
                <c:pt idx="108">
                  <c:v>0.00301591666666667</c:v>
                </c:pt>
                <c:pt idx="109">
                  <c:v>0.00397872440583511</c:v>
                </c:pt>
                <c:pt idx="110">
                  <c:v>0.00530383518107908</c:v>
                </c:pt>
                <c:pt idx="111">
                  <c:v>0.00327857448582546</c:v>
                </c:pt>
                <c:pt idx="112">
                  <c:v>0.00736382847414343</c:v>
                </c:pt>
                <c:pt idx="113">
                  <c:v>0.00260836069651741</c:v>
                </c:pt>
                <c:pt idx="114">
                  <c:v>0.00280336052631579</c:v>
                </c:pt>
                <c:pt idx="115">
                  <c:v>0.0014423121045392</c:v>
                </c:pt>
                <c:pt idx="116">
                  <c:v>0.00319090245768606</c:v>
                </c:pt>
                <c:pt idx="117">
                  <c:v>0.00278249413407821</c:v>
                </c:pt>
                <c:pt idx="118">
                  <c:v>0.0064886198019802</c:v>
                </c:pt>
                <c:pt idx="119">
                  <c:v>0.0040807597664937</c:v>
                </c:pt>
                <c:pt idx="120">
                  <c:v>0.0094295048561151</c:v>
                </c:pt>
                <c:pt idx="121">
                  <c:v>0.002660675</c:v>
                </c:pt>
                <c:pt idx="122">
                  <c:v>0.00339214134492999</c:v>
                </c:pt>
                <c:pt idx="123">
                  <c:v>0.00789831254980079</c:v>
                </c:pt>
                <c:pt idx="124">
                  <c:v>0.00459895175438596</c:v>
                </c:pt>
                <c:pt idx="125">
                  <c:v>0.00415329038319823</c:v>
                </c:pt>
                <c:pt idx="126">
                  <c:v>0.00690035982367758</c:v>
                </c:pt>
                <c:pt idx="127">
                  <c:v>0.00409218970686622</c:v>
                </c:pt>
                <c:pt idx="128">
                  <c:v>0.00435242909028018</c:v>
                </c:pt>
                <c:pt idx="129">
                  <c:v>0.00373595894079143</c:v>
                </c:pt>
                <c:pt idx="130">
                  <c:v>0.00442705138466464</c:v>
                </c:pt>
                <c:pt idx="131">
                  <c:v>0.00230042232277526</c:v>
                </c:pt>
                <c:pt idx="132">
                  <c:v>0.00278872657986662</c:v>
                </c:pt>
                <c:pt idx="133">
                  <c:v>0.00335164657534246</c:v>
                </c:pt>
                <c:pt idx="134">
                  <c:v>0.00300082925882809</c:v>
                </c:pt>
                <c:pt idx="135">
                  <c:v>0.00321576438240271</c:v>
                </c:pt>
                <c:pt idx="136">
                  <c:v>0.00388723391812865</c:v>
                </c:pt>
                <c:pt idx="137">
                  <c:v>0.00395128643916028</c:v>
                </c:pt>
                <c:pt idx="138">
                  <c:v>0.00327375875723424</c:v>
                </c:pt>
                <c:pt idx="139">
                  <c:v>0.000740927642736009</c:v>
                </c:pt>
                <c:pt idx="140">
                  <c:v>0.0201783696084937</c:v>
                </c:pt>
                <c:pt idx="141">
                  <c:v>0.0354533934426229</c:v>
                </c:pt>
                <c:pt idx="142">
                  <c:v>0.0189393186602871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607288"/>
        <c:axId val="-2117619160"/>
      </c:scatterChart>
      <c:valAx>
        <c:axId val="-2117607288"/>
        <c:scaling>
          <c:orientation val="minMax"/>
          <c:max val="145.0"/>
          <c:min val="0.0"/>
        </c:scaling>
        <c:delete val="0"/>
        <c:axPos val="b"/>
        <c:majorTickMark val="out"/>
        <c:minorTickMark val="none"/>
        <c:tickLblPos val="nextTo"/>
        <c:crossAx val="-2117619160"/>
        <c:crosses val="autoZero"/>
        <c:crossBetween val="midCat"/>
        <c:majorUnit val="5.0"/>
      </c:valAx>
      <c:valAx>
        <c:axId val="-2117619160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7607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Diversity and divergence per cluster in American population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Divergence, D</c:v>
          </c:tx>
          <c:yVal>
            <c:numRef>
              <c:f>'Diversity&amp;Neutrality'!$Q$337:$Q$479</c:f>
              <c:numCache>
                <c:formatCode>General</c:formatCode>
                <c:ptCount val="143"/>
                <c:pt idx="0">
                  <c:v>0.01320528</c:v>
                </c:pt>
                <c:pt idx="1">
                  <c:v>0.009735744</c:v>
                </c:pt>
                <c:pt idx="2">
                  <c:v>0.007444169</c:v>
                </c:pt>
                <c:pt idx="3">
                  <c:v>0.007884363</c:v>
                </c:pt>
                <c:pt idx="4">
                  <c:v>0.01054079</c:v>
                </c:pt>
                <c:pt idx="5">
                  <c:v>0.008007117</c:v>
                </c:pt>
                <c:pt idx="6">
                  <c:v>0.002380952</c:v>
                </c:pt>
                <c:pt idx="7">
                  <c:v>0.01534733</c:v>
                </c:pt>
                <c:pt idx="8">
                  <c:v>0.03336024</c:v>
                </c:pt>
                <c:pt idx="9">
                  <c:v>0.011121</c:v>
                </c:pt>
                <c:pt idx="10">
                  <c:v>0.002236498</c:v>
                </c:pt>
                <c:pt idx="11">
                  <c:v>0.001587932</c:v>
                </c:pt>
                <c:pt idx="12">
                  <c:v>0.004610368</c:v>
                </c:pt>
                <c:pt idx="13">
                  <c:v>0.01290323</c:v>
                </c:pt>
                <c:pt idx="14">
                  <c:v>0.02965195</c:v>
                </c:pt>
                <c:pt idx="15">
                  <c:v>0.01816239</c:v>
                </c:pt>
                <c:pt idx="16">
                  <c:v>0.02219714</c:v>
                </c:pt>
                <c:pt idx="17">
                  <c:v>0.004758668</c:v>
                </c:pt>
                <c:pt idx="18">
                  <c:v>0.01749271</c:v>
                </c:pt>
                <c:pt idx="19">
                  <c:v>0.0005714286</c:v>
                </c:pt>
                <c:pt idx="20">
                  <c:v>0.01809322</c:v>
                </c:pt>
                <c:pt idx="21">
                  <c:v>0.01973165</c:v>
                </c:pt>
                <c:pt idx="22">
                  <c:v>0.008932825</c:v>
                </c:pt>
                <c:pt idx="23">
                  <c:v>0.02564103</c:v>
                </c:pt>
                <c:pt idx="24">
                  <c:v>0.02579231</c:v>
                </c:pt>
                <c:pt idx="25">
                  <c:v>0.009465479</c:v>
                </c:pt>
                <c:pt idx="26">
                  <c:v>0.01357274</c:v>
                </c:pt>
                <c:pt idx="27">
                  <c:v>0.01037273</c:v>
                </c:pt>
                <c:pt idx="28">
                  <c:v>0.010449</c:v>
                </c:pt>
                <c:pt idx="29">
                  <c:v>0.01693052</c:v>
                </c:pt>
                <c:pt idx="30">
                  <c:v>0.02186851</c:v>
                </c:pt>
                <c:pt idx="31">
                  <c:v>0.01535478</c:v>
                </c:pt>
                <c:pt idx="32">
                  <c:v>0.0122524</c:v>
                </c:pt>
                <c:pt idx="33">
                  <c:v>0.01136625</c:v>
                </c:pt>
                <c:pt idx="34">
                  <c:v>0.01314532</c:v>
                </c:pt>
                <c:pt idx="35">
                  <c:v>0.009393171</c:v>
                </c:pt>
                <c:pt idx="36">
                  <c:v>0.007699141</c:v>
                </c:pt>
                <c:pt idx="37">
                  <c:v>0.005446623</c:v>
                </c:pt>
                <c:pt idx="38">
                  <c:v>0.00944206</c:v>
                </c:pt>
                <c:pt idx="39">
                  <c:v>0.01128668</c:v>
                </c:pt>
                <c:pt idx="40">
                  <c:v>0.01430023</c:v>
                </c:pt>
                <c:pt idx="41">
                  <c:v>0.01185399</c:v>
                </c:pt>
                <c:pt idx="42">
                  <c:v>0.009223301</c:v>
                </c:pt>
                <c:pt idx="43">
                  <c:v>0.01916862</c:v>
                </c:pt>
                <c:pt idx="44">
                  <c:v>0.01305263</c:v>
                </c:pt>
                <c:pt idx="45">
                  <c:v>0.01142857</c:v>
                </c:pt>
                <c:pt idx="46">
                  <c:v>0.008046818</c:v>
                </c:pt>
                <c:pt idx="47">
                  <c:v>0.03059273</c:v>
                </c:pt>
                <c:pt idx="49">
                  <c:v>0.00622084</c:v>
                </c:pt>
                <c:pt idx="50">
                  <c:v>0.01249349</c:v>
                </c:pt>
                <c:pt idx="51">
                  <c:v>0.01408451</c:v>
                </c:pt>
                <c:pt idx="52">
                  <c:v>0.0</c:v>
                </c:pt>
                <c:pt idx="53">
                  <c:v>0.02430741</c:v>
                </c:pt>
                <c:pt idx="54">
                  <c:v>0.03046197</c:v>
                </c:pt>
                <c:pt idx="55">
                  <c:v>0.007487521</c:v>
                </c:pt>
                <c:pt idx="56">
                  <c:v>0.006603384</c:v>
                </c:pt>
                <c:pt idx="57">
                  <c:v>0.01019108</c:v>
                </c:pt>
                <c:pt idx="58">
                  <c:v>0.01373855</c:v>
                </c:pt>
                <c:pt idx="59">
                  <c:v>0.02052184</c:v>
                </c:pt>
                <c:pt idx="60">
                  <c:v>0.0</c:v>
                </c:pt>
                <c:pt idx="61">
                  <c:v>0.0096</c:v>
                </c:pt>
                <c:pt idx="62">
                  <c:v>0.01148917</c:v>
                </c:pt>
                <c:pt idx="63">
                  <c:v>0.0209205</c:v>
                </c:pt>
                <c:pt idx="64">
                  <c:v>0.01179341</c:v>
                </c:pt>
                <c:pt idx="65">
                  <c:v>0.009538881</c:v>
                </c:pt>
                <c:pt idx="66">
                  <c:v>0.009586276</c:v>
                </c:pt>
                <c:pt idx="67">
                  <c:v>0.005342832</c:v>
                </c:pt>
                <c:pt idx="68">
                  <c:v>0.0</c:v>
                </c:pt>
                <c:pt idx="69">
                  <c:v>0.0</c:v>
                </c:pt>
                <c:pt idx="70">
                  <c:v>0.04358031</c:v>
                </c:pt>
                <c:pt idx="71">
                  <c:v>0.01122886</c:v>
                </c:pt>
                <c:pt idx="72">
                  <c:v>0.0111692</c:v>
                </c:pt>
                <c:pt idx="73">
                  <c:v>0.07214685</c:v>
                </c:pt>
                <c:pt idx="74">
                  <c:v>0.007619048</c:v>
                </c:pt>
                <c:pt idx="75">
                  <c:v>0.03513391</c:v>
                </c:pt>
                <c:pt idx="76">
                  <c:v>0.01052983</c:v>
                </c:pt>
                <c:pt idx="77">
                  <c:v>0.008839226</c:v>
                </c:pt>
                <c:pt idx="78">
                  <c:v>0.008742714</c:v>
                </c:pt>
                <c:pt idx="79">
                  <c:v>0.008163265</c:v>
                </c:pt>
                <c:pt idx="80">
                  <c:v>0.03134963</c:v>
                </c:pt>
                <c:pt idx="81">
                  <c:v>0.01348808</c:v>
                </c:pt>
                <c:pt idx="82">
                  <c:v>0.01770891</c:v>
                </c:pt>
                <c:pt idx="83">
                  <c:v>0.0</c:v>
                </c:pt>
                <c:pt idx="84">
                  <c:v>0.0103188</c:v>
                </c:pt>
                <c:pt idx="85">
                  <c:v>0.01143201</c:v>
                </c:pt>
                <c:pt idx="86">
                  <c:v>0.008365113</c:v>
                </c:pt>
                <c:pt idx="87">
                  <c:v>0.006077488</c:v>
                </c:pt>
                <c:pt idx="88">
                  <c:v>0.02578722</c:v>
                </c:pt>
                <c:pt idx="89">
                  <c:v>0.007557437</c:v>
                </c:pt>
                <c:pt idx="90">
                  <c:v>0.009121383</c:v>
                </c:pt>
                <c:pt idx="91">
                  <c:v>0.005498282</c:v>
                </c:pt>
                <c:pt idx="92">
                  <c:v>0.02113022</c:v>
                </c:pt>
                <c:pt idx="93">
                  <c:v>0.01096152</c:v>
                </c:pt>
                <c:pt idx="94">
                  <c:v>0.004065041</c:v>
                </c:pt>
                <c:pt idx="95">
                  <c:v>0.007145288</c:v>
                </c:pt>
                <c:pt idx="96">
                  <c:v>0.0106296</c:v>
                </c:pt>
                <c:pt idx="97">
                  <c:v>0.008059592</c:v>
                </c:pt>
                <c:pt idx="98">
                  <c:v>0.00600096</c:v>
                </c:pt>
                <c:pt idx="99">
                  <c:v>0.01203783</c:v>
                </c:pt>
                <c:pt idx="100">
                  <c:v>0.01128306</c:v>
                </c:pt>
                <c:pt idx="101">
                  <c:v>0.01671702</c:v>
                </c:pt>
                <c:pt idx="102">
                  <c:v>0.02523701</c:v>
                </c:pt>
                <c:pt idx="103">
                  <c:v>0.0131565</c:v>
                </c:pt>
                <c:pt idx="104">
                  <c:v>0.01451247</c:v>
                </c:pt>
                <c:pt idx="105">
                  <c:v>0.01323242</c:v>
                </c:pt>
                <c:pt idx="106">
                  <c:v>0.01330218</c:v>
                </c:pt>
                <c:pt idx="107">
                  <c:v>0.0132524</c:v>
                </c:pt>
                <c:pt idx="108">
                  <c:v>0.009950249</c:v>
                </c:pt>
                <c:pt idx="109">
                  <c:v>0.01422718</c:v>
                </c:pt>
                <c:pt idx="110">
                  <c:v>0.01644494</c:v>
                </c:pt>
                <c:pt idx="111">
                  <c:v>0.007504169</c:v>
                </c:pt>
                <c:pt idx="112">
                  <c:v>0.03426261</c:v>
                </c:pt>
                <c:pt idx="113">
                  <c:v>0.0199005</c:v>
                </c:pt>
                <c:pt idx="114">
                  <c:v>0.01425875</c:v>
                </c:pt>
                <c:pt idx="115">
                  <c:v>0.008253095</c:v>
                </c:pt>
                <c:pt idx="116">
                  <c:v>0.01367957</c:v>
                </c:pt>
                <c:pt idx="117">
                  <c:v>0.00726257</c:v>
                </c:pt>
                <c:pt idx="118">
                  <c:v>0.04620462</c:v>
                </c:pt>
                <c:pt idx="119">
                  <c:v>0.01501112</c:v>
                </c:pt>
                <c:pt idx="120">
                  <c:v>0.01918465</c:v>
                </c:pt>
                <c:pt idx="121">
                  <c:v>0.004273504</c:v>
                </c:pt>
                <c:pt idx="122">
                  <c:v>0.01018244</c:v>
                </c:pt>
                <c:pt idx="123">
                  <c:v>0.05079681</c:v>
                </c:pt>
                <c:pt idx="124">
                  <c:v>0.01754386</c:v>
                </c:pt>
                <c:pt idx="125">
                  <c:v>0.01326455</c:v>
                </c:pt>
                <c:pt idx="126">
                  <c:v>0.03098237</c:v>
                </c:pt>
                <c:pt idx="127">
                  <c:v>0.01377704</c:v>
                </c:pt>
                <c:pt idx="128">
                  <c:v>0.01383604</c:v>
                </c:pt>
                <c:pt idx="129">
                  <c:v>0.01154418</c:v>
                </c:pt>
                <c:pt idx="130">
                  <c:v>0.01472707</c:v>
                </c:pt>
                <c:pt idx="131">
                  <c:v>0.007678596</c:v>
                </c:pt>
                <c:pt idx="132">
                  <c:v>0.009050492</c:v>
                </c:pt>
                <c:pt idx="133">
                  <c:v>0.0109589</c:v>
                </c:pt>
                <c:pt idx="134">
                  <c:v>0.01105937</c:v>
                </c:pt>
                <c:pt idx="135">
                  <c:v>0.009729272</c:v>
                </c:pt>
                <c:pt idx="136">
                  <c:v>0.01002506</c:v>
                </c:pt>
                <c:pt idx="137">
                  <c:v>0.0140782</c:v>
                </c:pt>
                <c:pt idx="138">
                  <c:v>0.01309778</c:v>
                </c:pt>
                <c:pt idx="139">
                  <c:v>0.00861244</c:v>
                </c:pt>
                <c:pt idx="140">
                  <c:v>0.05059356</c:v>
                </c:pt>
                <c:pt idx="141">
                  <c:v>0.00862641</c:v>
                </c:pt>
                <c:pt idx="142">
                  <c:v>0.008125363</c:v>
                </c:pt>
              </c:numCache>
            </c:numRef>
          </c:yVal>
          <c:smooth val="1"/>
        </c:ser>
        <c:ser>
          <c:idx val="1"/>
          <c:order val="1"/>
          <c:tx>
            <c:v>Diversity, pi</c:v>
          </c:tx>
          <c:yVal>
            <c:numRef>
              <c:f>'Diversity&amp;Neutrality'!$R$337:$R$479</c:f>
              <c:numCache>
                <c:formatCode>General</c:formatCode>
                <c:ptCount val="143"/>
                <c:pt idx="0">
                  <c:v>0.000636320492196879</c:v>
                </c:pt>
                <c:pt idx="1">
                  <c:v>0.00153744001390821</c:v>
                </c:pt>
                <c:pt idx="2">
                  <c:v>0.00026446282382134</c:v>
                </c:pt>
                <c:pt idx="3">
                  <c:v>5.77736268068331E-5</c:v>
                </c:pt>
                <c:pt idx="4">
                  <c:v>0.000227050485792851</c:v>
                </c:pt>
                <c:pt idx="5">
                  <c:v>0.000442824168149466</c:v>
                </c:pt>
                <c:pt idx="6">
                  <c:v>0.000177053333333333</c:v>
                </c:pt>
                <c:pt idx="7">
                  <c:v>0.000779010817447496</c:v>
                </c:pt>
                <c:pt idx="8">
                  <c:v>0.00142581513720742</c:v>
                </c:pt>
                <c:pt idx="9">
                  <c:v>0.00107014298265125</c:v>
                </c:pt>
                <c:pt idx="10">
                  <c:v>5.72299906758235E-5</c:v>
                </c:pt>
                <c:pt idx="11">
                  <c:v>0.000381501111552203</c:v>
                </c:pt>
                <c:pt idx="12">
                  <c:v>0.000779229011582143</c:v>
                </c:pt>
                <c:pt idx="13">
                  <c:v>0.000437125806451613</c:v>
                </c:pt>
                <c:pt idx="14">
                  <c:v>0.00173960111795275</c:v>
                </c:pt>
                <c:pt idx="15">
                  <c:v>0.000619306837606837</c:v>
                </c:pt>
                <c:pt idx="16">
                  <c:v>0.000721349736644093</c:v>
                </c:pt>
                <c:pt idx="17">
                  <c:v>0.00057137946974847</c:v>
                </c:pt>
                <c:pt idx="18">
                  <c:v>0.00415122361516035</c:v>
                </c:pt>
                <c:pt idx="19">
                  <c:v>0.0016602868</c:v>
                </c:pt>
                <c:pt idx="20">
                  <c:v>0.0010552298198666</c:v>
                </c:pt>
                <c:pt idx="21">
                  <c:v>0.00139664475138122</c:v>
                </c:pt>
                <c:pt idx="22">
                  <c:v>0.00116611771207516</c:v>
                </c:pt>
                <c:pt idx="23">
                  <c:v>0.000832851851851852</c:v>
                </c:pt>
                <c:pt idx="24">
                  <c:v>0.00404243358057991</c:v>
                </c:pt>
                <c:pt idx="25">
                  <c:v>0.00039214420935412</c:v>
                </c:pt>
                <c:pt idx="26">
                  <c:v>0.000850954898911353</c:v>
                </c:pt>
                <c:pt idx="27">
                  <c:v>0.00102833261142141</c:v>
                </c:pt>
                <c:pt idx="28">
                  <c:v>0.00575760583488516</c:v>
                </c:pt>
                <c:pt idx="29">
                  <c:v>0.000501641160949868</c:v>
                </c:pt>
                <c:pt idx="30">
                  <c:v>0.00112131501730104</c:v>
                </c:pt>
                <c:pt idx="31">
                  <c:v>0.00178716232422822</c:v>
                </c:pt>
                <c:pt idx="32">
                  <c:v>0.00169611614253625</c:v>
                </c:pt>
                <c:pt idx="33">
                  <c:v>0.00131717672789897</c:v>
                </c:pt>
                <c:pt idx="34">
                  <c:v>0.000414973757170172</c:v>
                </c:pt>
                <c:pt idx="35">
                  <c:v>0.000790437736693007</c:v>
                </c:pt>
                <c:pt idx="36">
                  <c:v>0.000506383017471128</c:v>
                </c:pt>
                <c:pt idx="37">
                  <c:v>0.00400020274678111</c:v>
                </c:pt>
                <c:pt idx="38">
                  <c:v>0.00058419046275395</c:v>
                </c:pt>
                <c:pt idx="39">
                  <c:v>4.71933943089431E-5</c:v>
                </c:pt>
                <c:pt idx="40">
                  <c:v>0.00141815792555114</c:v>
                </c:pt>
                <c:pt idx="41">
                  <c:v>0.00688339322815534</c:v>
                </c:pt>
                <c:pt idx="42">
                  <c:v>0.000502895854229355</c:v>
                </c:pt>
                <c:pt idx="43">
                  <c:v>0.0014363299368421</c:v>
                </c:pt>
                <c:pt idx="44">
                  <c:v>0.00119213122689076</c:v>
                </c:pt>
                <c:pt idx="45">
                  <c:v>0.000382166148500366</c:v>
                </c:pt>
                <c:pt idx="46">
                  <c:v>0.0071307153919694</c:v>
                </c:pt>
                <c:pt idx="47">
                  <c:v>0.000184971555010893</c:v>
                </c:pt>
                <c:pt idx="48">
                  <c:v>0.00126127216981132</c:v>
                </c:pt>
                <c:pt idx="49">
                  <c:v>0.00237723856920684</c:v>
                </c:pt>
                <c:pt idx="50">
                  <c:v>0.000941295210827694</c:v>
                </c:pt>
                <c:pt idx="51">
                  <c:v>0.00295720929577465</c:v>
                </c:pt>
                <c:pt idx="52">
                  <c:v>0.000886968400827667</c:v>
                </c:pt>
                <c:pt idx="53">
                  <c:v>0.00193525889051678</c:v>
                </c:pt>
                <c:pt idx="54">
                  <c:v>0.00277925343958039</c:v>
                </c:pt>
                <c:pt idx="55">
                  <c:v>0.000472861421440456</c:v>
                </c:pt>
                <c:pt idx="56">
                  <c:v>4.14653322327693E-5</c:v>
                </c:pt>
                <c:pt idx="57">
                  <c:v>0.000144350106157112</c:v>
                </c:pt>
                <c:pt idx="58">
                  <c:v>0.00155851981681932</c:v>
                </c:pt>
                <c:pt idx="59">
                  <c:v>0.000917851890941073</c:v>
                </c:pt>
                <c:pt idx="60">
                  <c:v>0.00131466358726549</c:v>
                </c:pt>
                <c:pt idx="61">
                  <c:v>0.001607452</c:v>
                </c:pt>
                <c:pt idx="62">
                  <c:v>0.0005609916040654</c:v>
                </c:pt>
                <c:pt idx="63">
                  <c:v>0.00227196652719665</c:v>
                </c:pt>
                <c:pt idx="64">
                  <c:v>0.00351916917446116</c:v>
                </c:pt>
                <c:pt idx="65">
                  <c:v>0.00102173526968218</c:v>
                </c:pt>
                <c:pt idx="66">
                  <c:v>0.00219300500840901</c:v>
                </c:pt>
                <c:pt idx="67">
                  <c:v>0.000226236233303651</c:v>
                </c:pt>
                <c:pt idx="68">
                  <c:v>4.64747168176447E-5</c:v>
                </c:pt>
                <c:pt idx="69">
                  <c:v>0.000100541028757069</c:v>
                </c:pt>
                <c:pt idx="70">
                  <c:v>0.000954810448262872</c:v>
                </c:pt>
                <c:pt idx="71">
                  <c:v>0.00100817343532879</c:v>
                </c:pt>
                <c:pt idx="72">
                  <c:v>0.000720162480988593</c:v>
                </c:pt>
                <c:pt idx="73">
                  <c:v>0.000960430173184357</c:v>
                </c:pt>
                <c:pt idx="74">
                  <c:v>7.76789714285714E-5</c:v>
                </c:pt>
                <c:pt idx="75">
                  <c:v>0.00110462992646391</c:v>
                </c:pt>
                <c:pt idx="76">
                  <c:v>0.000767822834698312</c:v>
                </c:pt>
                <c:pt idx="77">
                  <c:v>0.00146217668612408</c:v>
                </c:pt>
                <c:pt idx="78">
                  <c:v>0.000932324879267277</c:v>
                </c:pt>
                <c:pt idx="79">
                  <c:v>0.000996939300291545</c:v>
                </c:pt>
                <c:pt idx="80">
                  <c:v>0.000717041758767269</c:v>
                </c:pt>
                <c:pt idx="81">
                  <c:v>0.00027274752195734</c:v>
                </c:pt>
                <c:pt idx="82">
                  <c:v>0.00061729983397897</c:v>
                </c:pt>
                <c:pt idx="83">
                  <c:v>0.000844839912868633</c:v>
                </c:pt>
                <c:pt idx="84">
                  <c:v>0.000498983520714616</c:v>
                </c:pt>
                <c:pt idx="85">
                  <c:v>0.000633227496991576</c:v>
                </c:pt>
                <c:pt idx="86">
                  <c:v>0.00079284419977857</c:v>
                </c:pt>
                <c:pt idx="87">
                  <c:v>0.00145149070650798</c:v>
                </c:pt>
                <c:pt idx="88">
                  <c:v>0.000615493689257483</c:v>
                </c:pt>
                <c:pt idx="89">
                  <c:v>0.00106355773881499</c:v>
                </c:pt>
                <c:pt idx="90">
                  <c:v>0.000914526887791108</c:v>
                </c:pt>
                <c:pt idx="91">
                  <c:v>0.000246068728522337</c:v>
                </c:pt>
                <c:pt idx="92">
                  <c:v>0.00135696314496314</c:v>
                </c:pt>
                <c:pt idx="93">
                  <c:v>0.00150420980181898</c:v>
                </c:pt>
                <c:pt idx="94">
                  <c:v>0.000251784417344173</c:v>
                </c:pt>
                <c:pt idx="95">
                  <c:v>0.000501954372235454</c:v>
                </c:pt>
                <c:pt idx="96">
                  <c:v>0.00107872363041701</c:v>
                </c:pt>
                <c:pt idx="97">
                  <c:v>0.00112426562461839</c:v>
                </c:pt>
                <c:pt idx="98">
                  <c:v>0.000289685333653384</c:v>
                </c:pt>
                <c:pt idx="99">
                  <c:v>0.00102962562338779</c:v>
                </c:pt>
                <c:pt idx="100">
                  <c:v>0.00116504066905815</c:v>
                </c:pt>
                <c:pt idx="101">
                  <c:v>0.00140251963746224</c:v>
                </c:pt>
                <c:pt idx="102">
                  <c:v>0.000746336693817599</c:v>
                </c:pt>
                <c:pt idx="103">
                  <c:v>0.00106950111405836</c:v>
                </c:pt>
                <c:pt idx="104">
                  <c:v>0.000856330612244898</c:v>
                </c:pt>
                <c:pt idx="105">
                  <c:v>0.000901530800461129</c:v>
                </c:pt>
                <c:pt idx="106">
                  <c:v>0.00258270501527952</c:v>
                </c:pt>
                <c:pt idx="107">
                  <c:v>0.00078773272635306</c:v>
                </c:pt>
                <c:pt idx="108">
                  <c:v>0.000657569029850746</c:v>
                </c:pt>
                <c:pt idx="109">
                  <c:v>0.000813282609408293</c:v>
                </c:pt>
                <c:pt idx="110">
                  <c:v>0.00392729471544715</c:v>
                </c:pt>
                <c:pt idx="111">
                  <c:v>0.000972448860478043</c:v>
                </c:pt>
                <c:pt idx="112">
                  <c:v>0.00123484783996595</c:v>
                </c:pt>
                <c:pt idx="113">
                  <c:v>0.000156253348258706</c:v>
                </c:pt>
                <c:pt idx="114">
                  <c:v>0.000691357857726987</c:v>
                </c:pt>
                <c:pt idx="115">
                  <c:v>7.33976272352132E-5</c:v>
                </c:pt>
                <c:pt idx="116">
                  <c:v>0.000409330737460391</c:v>
                </c:pt>
                <c:pt idx="117">
                  <c:v>0.00205634620111732</c:v>
                </c:pt>
                <c:pt idx="118">
                  <c:v>0.000372837755775577</c:v>
                </c:pt>
                <c:pt idx="119">
                  <c:v>0.000525340031504818</c:v>
                </c:pt>
                <c:pt idx="120">
                  <c:v>0.00352201970623501</c:v>
                </c:pt>
                <c:pt idx="121">
                  <c:v>0.000635951741452991</c:v>
                </c:pt>
                <c:pt idx="122">
                  <c:v>0.0012908746245227</c:v>
                </c:pt>
                <c:pt idx="123">
                  <c:v>0.00107356440737052</c:v>
                </c:pt>
                <c:pt idx="124">
                  <c:v>0.000165247456140351</c:v>
                </c:pt>
                <c:pt idx="125">
                  <c:v>0.00111903914885777</c:v>
                </c:pt>
                <c:pt idx="126">
                  <c:v>0.00137452051133501</c:v>
                </c:pt>
                <c:pt idx="127">
                  <c:v>0.00110707361795971</c:v>
                </c:pt>
                <c:pt idx="128">
                  <c:v>0.00146114813213421</c:v>
                </c:pt>
                <c:pt idx="129">
                  <c:v>0.00132341797084201</c:v>
                </c:pt>
                <c:pt idx="130">
                  <c:v>0.00118158075876421</c:v>
                </c:pt>
                <c:pt idx="131">
                  <c:v>0.000770725764431647</c:v>
                </c:pt>
                <c:pt idx="132">
                  <c:v>0.000713387265798666</c:v>
                </c:pt>
                <c:pt idx="133">
                  <c:v>0.000667594246575342</c:v>
                </c:pt>
                <c:pt idx="134">
                  <c:v>0.00174308897943345</c:v>
                </c:pt>
                <c:pt idx="135">
                  <c:v>0.00103198718274112</c:v>
                </c:pt>
                <c:pt idx="136">
                  <c:v>0.00137143634085213</c:v>
                </c:pt>
                <c:pt idx="137">
                  <c:v>0.000829687095811362</c:v>
                </c:pt>
                <c:pt idx="138">
                  <c:v>0.000832615580261955</c:v>
                </c:pt>
                <c:pt idx="139">
                  <c:v>0.000353959923685698</c:v>
                </c:pt>
                <c:pt idx="140">
                  <c:v>0.00404037665560717</c:v>
                </c:pt>
                <c:pt idx="141">
                  <c:v>0.0108750963114754</c:v>
                </c:pt>
                <c:pt idx="142">
                  <c:v>0.00469597570334928</c:v>
                </c:pt>
              </c:numCache>
            </c:numRef>
          </c:yVal>
          <c:smooth val="1"/>
        </c:ser>
        <c:ser>
          <c:idx val="2"/>
          <c:order val="2"/>
          <c:tx>
            <c:v>Theta Watterson</c:v>
          </c:tx>
          <c:yVal>
            <c:numRef>
              <c:f>'Diversity&amp;Neutrality'!$S$337:$S$479</c:f>
              <c:numCache>
                <c:formatCode>General</c:formatCode>
                <c:ptCount val="143"/>
                <c:pt idx="0">
                  <c:v>0.00324378991596639</c:v>
                </c:pt>
                <c:pt idx="1">
                  <c:v>0.00290099281409365</c:v>
                </c:pt>
                <c:pt idx="2">
                  <c:v>0.00247022843672456</c:v>
                </c:pt>
                <c:pt idx="3">
                  <c:v>0.00149502838370565</c:v>
                </c:pt>
                <c:pt idx="4">
                  <c:v>0.00247669752520623</c:v>
                </c:pt>
                <c:pt idx="5">
                  <c:v>0.00215093225088968</c:v>
                </c:pt>
                <c:pt idx="6">
                  <c:v>0.00101581833333333</c:v>
                </c:pt>
                <c:pt idx="7">
                  <c:v>0.00319350995153473</c:v>
                </c:pt>
                <c:pt idx="8">
                  <c:v>0.00658086283292978</c:v>
                </c:pt>
                <c:pt idx="9">
                  <c:v>0.00300497888122776</c:v>
                </c:pt>
                <c:pt idx="10">
                  <c:v>0.000363852497069894</c:v>
                </c:pt>
                <c:pt idx="11">
                  <c:v>0.00169372806669313</c:v>
                </c:pt>
                <c:pt idx="12">
                  <c:v>0.00175913482514337</c:v>
                </c:pt>
                <c:pt idx="13">
                  <c:v>0.00305837849462365</c:v>
                </c:pt>
                <c:pt idx="14">
                  <c:v>0.00618597637451417</c:v>
                </c:pt>
                <c:pt idx="15">
                  <c:v>0.00425428205128205</c:v>
                </c:pt>
                <c:pt idx="16">
                  <c:v>0.00460137471783296</c:v>
                </c:pt>
                <c:pt idx="17">
                  <c:v>0.00299704418762746</c:v>
                </c:pt>
                <c:pt idx="18">
                  <c:v>0.00621929737609329</c:v>
                </c:pt>
                <c:pt idx="19">
                  <c:v>0.00195120971428571</c:v>
                </c:pt>
                <c:pt idx="20">
                  <c:v>0.00416952977593162</c:v>
                </c:pt>
                <c:pt idx="21">
                  <c:v>0.00448985556432518</c:v>
                </c:pt>
                <c:pt idx="22">
                  <c:v>0.00436201630284609</c:v>
                </c:pt>
                <c:pt idx="23">
                  <c:v>0.00499710560303894</c:v>
                </c:pt>
                <c:pt idx="24">
                  <c:v>0.0070724133513149</c:v>
                </c:pt>
                <c:pt idx="25">
                  <c:v>0.00237552199331849</c:v>
                </c:pt>
                <c:pt idx="26">
                  <c:v>0.00315674946981479</c:v>
                </c:pt>
                <c:pt idx="27">
                  <c:v>0.00290167673543828</c:v>
                </c:pt>
                <c:pt idx="28">
                  <c:v>0.00459061245603145</c:v>
                </c:pt>
                <c:pt idx="29">
                  <c:v>0.00359601583113456</c:v>
                </c:pt>
                <c:pt idx="30">
                  <c:v>0.00496028650519031</c:v>
                </c:pt>
                <c:pt idx="31">
                  <c:v>0.00411449975755617</c:v>
                </c:pt>
                <c:pt idx="32">
                  <c:v>0.00320916581580559</c:v>
                </c:pt>
                <c:pt idx="33">
                  <c:v>0.00297164787600459</c:v>
                </c:pt>
                <c:pt idx="34">
                  <c:v>0.0031610793499044</c:v>
                </c:pt>
                <c:pt idx="35">
                  <c:v>0.00279905785000745</c:v>
                </c:pt>
                <c:pt idx="36">
                  <c:v>0.0021898886585727</c:v>
                </c:pt>
                <c:pt idx="37">
                  <c:v>0.00878922703862661</c:v>
                </c:pt>
                <c:pt idx="38">
                  <c:v>0.00321026128668171</c:v>
                </c:pt>
                <c:pt idx="39">
                  <c:v>0.000299382041231126</c:v>
                </c:pt>
                <c:pt idx="40">
                  <c:v>0.00349501488977232</c:v>
                </c:pt>
                <c:pt idx="41">
                  <c:v>0.0118401269417476</c:v>
                </c:pt>
                <c:pt idx="42">
                  <c:v>0.00109359255544411</c:v>
                </c:pt>
                <c:pt idx="43">
                  <c:v>0.00694615347368421</c:v>
                </c:pt>
                <c:pt idx="44">
                  <c:v>0.00501940235294118</c:v>
                </c:pt>
                <c:pt idx="45">
                  <c:v>0.00161252816386247</c:v>
                </c:pt>
                <c:pt idx="46">
                  <c:v>0.0175388919694073</c:v>
                </c:pt>
                <c:pt idx="47">
                  <c:v>0.0008907776416122</c:v>
                </c:pt>
                <c:pt idx="48">
                  <c:v>0.00201247028301887</c:v>
                </c:pt>
                <c:pt idx="49">
                  <c:v>0.00265408242612753</c:v>
                </c:pt>
                <c:pt idx="50">
                  <c:v>0.00294275353982301</c:v>
                </c:pt>
                <c:pt idx="51">
                  <c:v>0.00440664901408451</c:v>
                </c:pt>
                <c:pt idx="52">
                  <c:v>0.00235426039018622</c:v>
                </c:pt>
                <c:pt idx="53">
                  <c:v>0.00582460611347895</c:v>
                </c:pt>
                <c:pt idx="54">
                  <c:v>0.00746051765180553</c:v>
                </c:pt>
                <c:pt idx="55">
                  <c:v>0.00207897041835037</c:v>
                </c:pt>
                <c:pt idx="56">
                  <c:v>0.000939097523730912</c:v>
                </c:pt>
                <c:pt idx="57">
                  <c:v>0.00259669932059448</c:v>
                </c:pt>
                <c:pt idx="58">
                  <c:v>0.00331557722731057</c:v>
                </c:pt>
                <c:pt idx="59">
                  <c:v>0.00433606458516564</c:v>
                </c:pt>
                <c:pt idx="60">
                  <c:v>0.00329512279704377</c:v>
                </c:pt>
                <c:pt idx="61">
                  <c:v>0.0034131496</c:v>
                </c:pt>
                <c:pt idx="62">
                  <c:v>0.00257657887759611</c:v>
                </c:pt>
                <c:pt idx="63">
                  <c:v>0.00462841562064156</c:v>
                </c:pt>
                <c:pt idx="64">
                  <c:v>0.00370139609597397</c:v>
                </c:pt>
                <c:pt idx="65">
                  <c:v>0.00278191598751593</c:v>
                </c:pt>
                <c:pt idx="66">
                  <c:v>0.00294188649512277</c:v>
                </c:pt>
                <c:pt idx="67">
                  <c:v>0.0022794856634016</c:v>
                </c:pt>
                <c:pt idx="68">
                  <c:v>4.48146593146908E-5</c:v>
                </c:pt>
                <c:pt idx="69">
                  <c:v>0.000479140392251233</c:v>
                </c:pt>
                <c:pt idx="70">
                  <c:v>0.00689831590797137</c:v>
                </c:pt>
                <c:pt idx="71">
                  <c:v>0.00292435000350902</c:v>
                </c:pt>
                <c:pt idx="72">
                  <c:v>0.00278818982889734</c:v>
                </c:pt>
                <c:pt idx="73">
                  <c:v>0.0106009077494014</c:v>
                </c:pt>
                <c:pt idx="74">
                  <c:v>0.00162530952380952</c:v>
                </c:pt>
                <c:pt idx="75">
                  <c:v>0.00578413032228779</c:v>
                </c:pt>
                <c:pt idx="76">
                  <c:v>0.00282868881831857</c:v>
                </c:pt>
                <c:pt idx="77">
                  <c:v>0.00313080795530353</c:v>
                </c:pt>
                <c:pt idx="78">
                  <c:v>0.00254591619483763</c:v>
                </c:pt>
                <c:pt idx="79">
                  <c:v>0.00281941440233236</c:v>
                </c:pt>
                <c:pt idx="80">
                  <c:v>0.00521403081827843</c:v>
                </c:pt>
                <c:pt idx="81">
                  <c:v>0.00289960727728984</c:v>
                </c:pt>
                <c:pt idx="82">
                  <c:v>0.00377769784172662</c:v>
                </c:pt>
                <c:pt idx="83">
                  <c:v>0.00114392392761394</c:v>
                </c:pt>
                <c:pt idx="84">
                  <c:v>0.00291307608193439</c:v>
                </c:pt>
                <c:pt idx="85">
                  <c:v>0.00273818712394705</c:v>
                </c:pt>
                <c:pt idx="86">
                  <c:v>0.00253678939598967</c:v>
                </c:pt>
                <c:pt idx="87">
                  <c:v>0.00234083261585211</c:v>
                </c:pt>
                <c:pt idx="88">
                  <c:v>0.00475466424776467</c:v>
                </c:pt>
                <c:pt idx="89">
                  <c:v>0.0027339292623942</c:v>
                </c:pt>
                <c:pt idx="90">
                  <c:v>0.00290908262173606</c:v>
                </c:pt>
                <c:pt idx="91">
                  <c:v>0.00189173333333333</c:v>
                </c:pt>
                <c:pt idx="92">
                  <c:v>0.00573230491400491</c:v>
                </c:pt>
                <c:pt idx="93">
                  <c:v>0.00331301948051948</c:v>
                </c:pt>
                <c:pt idx="94">
                  <c:v>0.00180850677506775</c:v>
                </c:pt>
                <c:pt idx="95">
                  <c:v>0.0020889826471589</c:v>
                </c:pt>
                <c:pt idx="96">
                  <c:v>0.00360133932951758</c:v>
                </c:pt>
                <c:pt idx="97">
                  <c:v>0.00244479423617047</c:v>
                </c:pt>
                <c:pt idx="98">
                  <c:v>0.00227470643302928</c:v>
                </c:pt>
                <c:pt idx="99">
                  <c:v>0.0026395184866724</c:v>
                </c:pt>
                <c:pt idx="100">
                  <c:v>0.00301643926753983</c:v>
                </c:pt>
                <c:pt idx="101">
                  <c:v>0.00401007854984894</c:v>
                </c:pt>
                <c:pt idx="102">
                  <c:v>0.00414930865269061</c:v>
                </c:pt>
                <c:pt idx="103">
                  <c:v>0.00345539936339522</c:v>
                </c:pt>
                <c:pt idx="104">
                  <c:v>0.00341830975056689</c:v>
                </c:pt>
                <c:pt idx="105">
                  <c:v>0.00320769645631798</c:v>
                </c:pt>
                <c:pt idx="106">
                  <c:v>0.00370683336329319</c:v>
                </c:pt>
                <c:pt idx="107">
                  <c:v>0.00349601851289833</c:v>
                </c:pt>
                <c:pt idx="108">
                  <c:v>0.00247637313432836</c:v>
                </c:pt>
                <c:pt idx="109">
                  <c:v>0.00357576079331257</c:v>
                </c:pt>
                <c:pt idx="110">
                  <c:v>0.00494019604582409</c:v>
                </c:pt>
                <c:pt idx="111">
                  <c:v>0.00233203446359088</c:v>
                </c:pt>
                <c:pt idx="112">
                  <c:v>0.00699119642477123</c:v>
                </c:pt>
                <c:pt idx="113">
                  <c:v>0.00424521144278607</c:v>
                </c:pt>
                <c:pt idx="114">
                  <c:v>0.00274351123925351</c:v>
                </c:pt>
                <c:pt idx="115">
                  <c:v>0.00156494718019257</c:v>
                </c:pt>
                <c:pt idx="116">
                  <c:v>0.00290166543009506</c:v>
                </c:pt>
                <c:pt idx="117">
                  <c:v>0.00238348458100559</c:v>
                </c:pt>
                <c:pt idx="118">
                  <c:v>0.00844839075907591</c:v>
                </c:pt>
                <c:pt idx="119">
                  <c:v>0.00366342227575982</c:v>
                </c:pt>
                <c:pt idx="120">
                  <c:v>0.00750292745803357</c:v>
                </c:pt>
                <c:pt idx="121">
                  <c:v>0.00197547510683761</c:v>
                </c:pt>
                <c:pt idx="122">
                  <c:v>0.00313752997454391</c:v>
                </c:pt>
                <c:pt idx="123">
                  <c:v>0.00828669312749004</c:v>
                </c:pt>
                <c:pt idx="124">
                  <c:v>0.00374248859649123</c:v>
                </c:pt>
                <c:pt idx="125">
                  <c:v>0.0035632245394252</c:v>
                </c:pt>
                <c:pt idx="126">
                  <c:v>0.00659148216624685</c:v>
                </c:pt>
                <c:pt idx="127">
                  <c:v>0.00351335332160468</c:v>
                </c:pt>
                <c:pt idx="128">
                  <c:v>0.00425520581113801</c:v>
                </c:pt>
                <c:pt idx="129">
                  <c:v>0.00331737578101755</c:v>
                </c:pt>
                <c:pt idx="130">
                  <c:v>0.00425710421002081</c:v>
                </c:pt>
                <c:pt idx="131">
                  <c:v>0.00210601535719183</c:v>
                </c:pt>
                <c:pt idx="132">
                  <c:v>0.00248389965068276</c:v>
                </c:pt>
                <c:pt idx="133">
                  <c:v>0.00285751232876712</c:v>
                </c:pt>
                <c:pt idx="134">
                  <c:v>0.00278689813736903</c:v>
                </c:pt>
                <c:pt idx="135">
                  <c:v>0.00282744712351946</c:v>
                </c:pt>
                <c:pt idx="136">
                  <c:v>0.00348513116123642</c:v>
                </c:pt>
                <c:pt idx="137">
                  <c:v>0.00355149238881703</c:v>
                </c:pt>
                <c:pt idx="138">
                  <c:v>0.00294565683825769</c:v>
                </c:pt>
                <c:pt idx="139">
                  <c:v>0.000763730073487846</c:v>
                </c:pt>
                <c:pt idx="140">
                  <c:v>0.0208560450564034</c:v>
                </c:pt>
                <c:pt idx="141">
                  <c:v>0.0291423319672131</c:v>
                </c:pt>
                <c:pt idx="142">
                  <c:v>0.0160586798086124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669224"/>
        <c:axId val="-2117669976"/>
      </c:scatterChart>
      <c:valAx>
        <c:axId val="-2117669224"/>
        <c:scaling>
          <c:orientation val="minMax"/>
          <c:max val="145.0"/>
          <c:min val="0.0"/>
        </c:scaling>
        <c:delete val="0"/>
        <c:axPos val="b"/>
        <c:majorTickMark val="out"/>
        <c:minorTickMark val="none"/>
        <c:tickLblPos val="nextTo"/>
        <c:crossAx val="-2117669976"/>
        <c:crosses val="autoZero"/>
        <c:crossBetween val="midCat"/>
        <c:majorUnit val="5.0"/>
      </c:valAx>
      <c:valAx>
        <c:axId val="-2117669976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76692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Diversity and divergence per cluster in East Asian population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Divergence, D</c:v>
          </c:tx>
          <c:yVal>
            <c:numRef>
              <c:f>'Diversity&amp;Neutrality'!$Y$337:$Y$479</c:f>
              <c:numCache>
                <c:formatCode>General</c:formatCode>
                <c:ptCount val="143"/>
                <c:pt idx="0">
                  <c:v>0.01320528</c:v>
                </c:pt>
                <c:pt idx="1">
                  <c:v>0.01066296</c:v>
                </c:pt>
                <c:pt idx="2">
                  <c:v>0.007940447</c:v>
                </c:pt>
                <c:pt idx="3">
                  <c:v>0.007884363</c:v>
                </c:pt>
                <c:pt idx="4">
                  <c:v>0.01008249</c:v>
                </c:pt>
                <c:pt idx="5">
                  <c:v>0.008007117</c:v>
                </c:pt>
                <c:pt idx="6">
                  <c:v>0.002380952</c:v>
                </c:pt>
                <c:pt idx="7">
                  <c:v>0.01518578</c:v>
                </c:pt>
                <c:pt idx="8">
                  <c:v>0.03403282</c:v>
                </c:pt>
                <c:pt idx="9">
                  <c:v>0.01123221</c:v>
                </c:pt>
                <c:pt idx="10">
                  <c:v>0.002236498</c:v>
                </c:pt>
                <c:pt idx="11">
                  <c:v>0.001587932</c:v>
                </c:pt>
                <c:pt idx="12">
                  <c:v>0.004722816</c:v>
                </c:pt>
                <c:pt idx="13">
                  <c:v>0.01290323</c:v>
                </c:pt>
                <c:pt idx="14">
                  <c:v>0.02917158</c:v>
                </c:pt>
                <c:pt idx="15">
                  <c:v>0.01816239</c:v>
                </c:pt>
                <c:pt idx="16">
                  <c:v>0.02182092</c:v>
                </c:pt>
                <c:pt idx="17">
                  <c:v>0.004758668</c:v>
                </c:pt>
                <c:pt idx="18">
                  <c:v>0.01749271</c:v>
                </c:pt>
                <c:pt idx="19">
                  <c:v>0.0005714286</c:v>
                </c:pt>
                <c:pt idx="20">
                  <c:v>0.01809322</c:v>
                </c:pt>
                <c:pt idx="21">
                  <c:v>0.02131018</c:v>
                </c:pt>
                <c:pt idx="22">
                  <c:v>0.008932825</c:v>
                </c:pt>
                <c:pt idx="23">
                  <c:v>0.02545109</c:v>
                </c:pt>
                <c:pt idx="24">
                  <c:v>0.0266352</c:v>
                </c:pt>
                <c:pt idx="25">
                  <c:v>0.009187082</c:v>
                </c:pt>
                <c:pt idx="26">
                  <c:v>0.01343136</c:v>
                </c:pt>
                <c:pt idx="27">
                  <c:v>0.01037273</c:v>
                </c:pt>
                <c:pt idx="28">
                  <c:v>0.01065591</c:v>
                </c:pt>
                <c:pt idx="29">
                  <c:v>0.01649077</c:v>
                </c:pt>
                <c:pt idx="30">
                  <c:v>0.0217301</c:v>
                </c:pt>
                <c:pt idx="31">
                  <c:v>0.01519315</c:v>
                </c:pt>
                <c:pt idx="32">
                  <c:v>0.0121503</c:v>
                </c:pt>
                <c:pt idx="33">
                  <c:v>0.01136625</c:v>
                </c:pt>
                <c:pt idx="34">
                  <c:v>0.01147228</c:v>
                </c:pt>
                <c:pt idx="35">
                  <c:v>0.009094975</c:v>
                </c:pt>
                <c:pt idx="36">
                  <c:v>0.00740302</c:v>
                </c:pt>
                <c:pt idx="37">
                  <c:v>0.005310458</c:v>
                </c:pt>
                <c:pt idx="38">
                  <c:v>0.00944206</c:v>
                </c:pt>
                <c:pt idx="39">
                  <c:v>0.01128668</c:v>
                </c:pt>
                <c:pt idx="40">
                  <c:v>0.01422764</c:v>
                </c:pt>
                <c:pt idx="41">
                  <c:v>0.01178171</c:v>
                </c:pt>
                <c:pt idx="42">
                  <c:v>0.009223301</c:v>
                </c:pt>
                <c:pt idx="43">
                  <c:v>0.01905717</c:v>
                </c:pt>
                <c:pt idx="44">
                  <c:v>0.01284211</c:v>
                </c:pt>
                <c:pt idx="45">
                  <c:v>0.01109244</c:v>
                </c:pt>
                <c:pt idx="46">
                  <c:v>0.008046818</c:v>
                </c:pt>
                <c:pt idx="47">
                  <c:v>0.03059273</c:v>
                </c:pt>
                <c:pt idx="49">
                  <c:v>0.00622084</c:v>
                </c:pt>
                <c:pt idx="50">
                  <c:v>0.01223321</c:v>
                </c:pt>
                <c:pt idx="51">
                  <c:v>0.01408451</c:v>
                </c:pt>
                <c:pt idx="52">
                  <c:v>0.0</c:v>
                </c:pt>
                <c:pt idx="53">
                  <c:v>0.02424081</c:v>
                </c:pt>
                <c:pt idx="54">
                  <c:v>0.03066371</c:v>
                </c:pt>
                <c:pt idx="55">
                  <c:v>0.007249822</c:v>
                </c:pt>
                <c:pt idx="56">
                  <c:v>0.006603384</c:v>
                </c:pt>
                <c:pt idx="57">
                  <c:v>0.01019108</c:v>
                </c:pt>
                <c:pt idx="58">
                  <c:v>0.01373855</c:v>
                </c:pt>
                <c:pt idx="59">
                  <c:v>0.02022867</c:v>
                </c:pt>
                <c:pt idx="60">
                  <c:v>0.0</c:v>
                </c:pt>
                <c:pt idx="61">
                  <c:v>0.0096</c:v>
                </c:pt>
                <c:pt idx="62">
                  <c:v>0.01104728</c:v>
                </c:pt>
                <c:pt idx="63">
                  <c:v>0.0209205</c:v>
                </c:pt>
                <c:pt idx="64">
                  <c:v>0.01179341</c:v>
                </c:pt>
                <c:pt idx="65">
                  <c:v>0.009363049</c:v>
                </c:pt>
                <c:pt idx="66">
                  <c:v>0.009249916</c:v>
                </c:pt>
                <c:pt idx="67">
                  <c:v>0.005342832</c:v>
                </c:pt>
                <c:pt idx="68">
                  <c:v>0.0</c:v>
                </c:pt>
                <c:pt idx="69">
                  <c:v>0.0</c:v>
                </c:pt>
                <c:pt idx="70">
                  <c:v>0.04320362</c:v>
                </c:pt>
                <c:pt idx="71">
                  <c:v>0.01129904</c:v>
                </c:pt>
                <c:pt idx="72">
                  <c:v>0.0111692</c:v>
                </c:pt>
                <c:pt idx="73">
                  <c:v>0.07174781</c:v>
                </c:pt>
                <c:pt idx="74">
                  <c:v>0.007619048</c:v>
                </c:pt>
                <c:pt idx="75">
                  <c:v>0.03504312</c:v>
                </c:pt>
                <c:pt idx="76">
                  <c:v>0.01052983</c:v>
                </c:pt>
                <c:pt idx="77">
                  <c:v>0.008839226</c:v>
                </c:pt>
                <c:pt idx="78">
                  <c:v>0.008742714</c:v>
                </c:pt>
                <c:pt idx="79">
                  <c:v>0.008746356</c:v>
                </c:pt>
                <c:pt idx="80">
                  <c:v>0.03134963</c:v>
                </c:pt>
                <c:pt idx="81">
                  <c:v>0.01348808</c:v>
                </c:pt>
                <c:pt idx="82">
                  <c:v>0.01770891</c:v>
                </c:pt>
                <c:pt idx="83">
                  <c:v>0.0</c:v>
                </c:pt>
                <c:pt idx="84">
                  <c:v>7.75977E-8</c:v>
                </c:pt>
                <c:pt idx="85">
                  <c:v>0.01083032</c:v>
                </c:pt>
                <c:pt idx="86">
                  <c:v>0.008242096</c:v>
                </c:pt>
                <c:pt idx="87">
                  <c:v>0.006330717</c:v>
                </c:pt>
                <c:pt idx="88">
                  <c:v>0.02565764</c:v>
                </c:pt>
                <c:pt idx="89">
                  <c:v>0.007557437</c:v>
                </c:pt>
                <c:pt idx="90">
                  <c:v>0.00910374</c:v>
                </c:pt>
                <c:pt idx="91">
                  <c:v>0.006185567</c:v>
                </c:pt>
                <c:pt idx="92">
                  <c:v>0.02039312</c:v>
                </c:pt>
                <c:pt idx="93">
                  <c:v>0.01100123</c:v>
                </c:pt>
                <c:pt idx="94">
                  <c:v>0.004065041</c:v>
                </c:pt>
                <c:pt idx="95">
                  <c:v>0.007145288</c:v>
                </c:pt>
                <c:pt idx="96">
                  <c:v>0.0106296</c:v>
                </c:pt>
                <c:pt idx="97">
                  <c:v>0.007937477</c:v>
                </c:pt>
                <c:pt idx="98">
                  <c:v>0.006240999</c:v>
                </c:pt>
                <c:pt idx="99">
                  <c:v>0.01203783</c:v>
                </c:pt>
                <c:pt idx="100">
                  <c:v>0.01094936</c:v>
                </c:pt>
                <c:pt idx="101">
                  <c:v>0.01661631</c:v>
                </c:pt>
                <c:pt idx="102">
                  <c:v>0.02517025</c:v>
                </c:pt>
                <c:pt idx="103">
                  <c:v>0.0130504</c:v>
                </c:pt>
                <c:pt idx="104">
                  <c:v>0.0154195</c:v>
                </c:pt>
                <c:pt idx="105">
                  <c:v>0.01313217</c:v>
                </c:pt>
                <c:pt idx="106">
                  <c:v>0.01330218</c:v>
                </c:pt>
                <c:pt idx="107">
                  <c:v>0.0132524</c:v>
                </c:pt>
                <c:pt idx="108">
                  <c:v>0.009950249</c:v>
                </c:pt>
                <c:pt idx="109">
                  <c:v>0.01393214</c:v>
                </c:pt>
                <c:pt idx="110">
                  <c:v>0.01662971</c:v>
                </c:pt>
                <c:pt idx="111">
                  <c:v>0.007226237</c:v>
                </c:pt>
                <c:pt idx="112">
                  <c:v>0.03426261</c:v>
                </c:pt>
                <c:pt idx="113">
                  <c:v>0.0199005</c:v>
                </c:pt>
                <c:pt idx="114">
                  <c:v>0.01446844</c:v>
                </c:pt>
                <c:pt idx="115">
                  <c:v>0.008253095</c:v>
                </c:pt>
                <c:pt idx="116">
                  <c:v>0.01383414</c:v>
                </c:pt>
                <c:pt idx="117">
                  <c:v>0.00726257</c:v>
                </c:pt>
                <c:pt idx="118">
                  <c:v>0.04620462</c:v>
                </c:pt>
                <c:pt idx="119">
                  <c:v>0.01538176</c:v>
                </c:pt>
                <c:pt idx="120">
                  <c:v>0.01918465</c:v>
                </c:pt>
                <c:pt idx="121">
                  <c:v>0.004273504</c:v>
                </c:pt>
                <c:pt idx="122">
                  <c:v>0.01039457</c:v>
                </c:pt>
                <c:pt idx="123">
                  <c:v>0.0502988</c:v>
                </c:pt>
                <c:pt idx="124">
                  <c:v>0.01754386</c:v>
                </c:pt>
                <c:pt idx="125">
                  <c:v>0.01326455</c:v>
                </c:pt>
                <c:pt idx="126">
                  <c:v>0.03073048</c:v>
                </c:pt>
                <c:pt idx="127">
                  <c:v>0.01362837</c:v>
                </c:pt>
                <c:pt idx="128">
                  <c:v>0.01383604</c:v>
                </c:pt>
                <c:pt idx="129">
                  <c:v>0.01136566</c:v>
                </c:pt>
                <c:pt idx="130">
                  <c:v>0.01456699</c:v>
                </c:pt>
                <c:pt idx="131">
                  <c:v>0.007815714</c:v>
                </c:pt>
                <c:pt idx="132">
                  <c:v>0.008732931</c:v>
                </c:pt>
                <c:pt idx="133">
                  <c:v>0.01004566</c:v>
                </c:pt>
                <c:pt idx="134">
                  <c:v>0.01144742</c:v>
                </c:pt>
                <c:pt idx="135">
                  <c:v>0.009729272</c:v>
                </c:pt>
                <c:pt idx="136">
                  <c:v>0.009885826</c:v>
                </c:pt>
                <c:pt idx="137">
                  <c:v>0.01402845</c:v>
                </c:pt>
                <c:pt idx="138">
                  <c:v>0.01279318</c:v>
                </c:pt>
                <c:pt idx="139">
                  <c:v>0.00861244</c:v>
                </c:pt>
                <c:pt idx="140">
                  <c:v>0.0508762</c:v>
                </c:pt>
                <c:pt idx="141">
                  <c:v>0.00862641</c:v>
                </c:pt>
                <c:pt idx="142">
                  <c:v>0.008270459</c:v>
                </c:pt>
              </c:numCache>
            </c:numRef>
          </c:yVal>
          <c:smooth val="1"/>
        </c:ser>
        <c:ser>
          <c:idx val="1"/>
          <c:order val="1"/>
          <c:tx>
            <c:v>Diversity, pi</c:v>
          </c:tx>
          <c:yVal>
            <c:numRef>
              <c:f>'Diversity&amp;Neutrality'!$Z$337:$Z$479</c:f>
              <c:numCache>
                <c:formatCode>General</c:formatCode>
                <c:ptCount val="143"/>
                <c:pt idx="0">
                  <c:v>0.000499130948379352</c:v>
                </c:pt>
                <c:pt idx="1">
                  <c:v>0.00121039383402874</c:v>
                </c:pt>
                <c:pt idx="2">
                  <c:v>8.6254699751861E-5</c:v>
                </c:pt>
                <c:pt idx="3">
                  <c:v>4.9496570302234E-5</c:v>
                </c:pt>
                <c:pt idx="4">
                  <c:v>0.00030854158111824</c:v>
                </c:pt>
                <c:pt idx="5">
                  <c:v>0.000713940413701067</c:v>
                </c:pt>
                <c:pt idx="6">
                  <c:v>5.64172380952381E-5</c:v>
                </c:pt>
                <c:pt idx="7">
                  <c:v>0.000583721663974152</c:v>
                </c:pt>
                <c:pt idx="8">
                  <c:v>0.00118219786924939</c:v>
                </c:pt>
                <c:pt idx="9">
                  <c:v>0.00114330727313167</c:v>
                </c:pt>
                <c:pt idx="10">
                  <c:v>4.53887861291464E-5</c:v>
                </c:pt>
                <c:pt idx="11">
                  <c:v>0.000308270940849543</c:v>
                </c:pt>
                <c:pt idx="12">
                  <c:v>0.000757231968964354</c:v>
                </c:pt>
                <c:pt idx="13">
                  <c:v>0.000619918064516129</c:v>
                </c:pt>
                <c:pt idx="14">
                  <c:v>0.00165465655705489</c:v>
                </c:pt>
                <c:pt idx="15">
                  <c:v>0.000711871794871795</c:v>
                </c:pt>
                <c:pt idx="16">
                  <c:v>0.000704204853273137</c:v>
                </c:pt>
                <c:pt idx="17">
                  <c:v>0.000423671515975527</c:v>
                </c:pt>
                <c:pt idx="18">
                  <c:v>0.00275701516034985</c:v>
                </c:pt>
                <c:pt idx="19">
                  <c:v>0.0014424876</c:v>
                </c:pt>
                <c:pt idx="20">
                  <c:v>0.000841472340935415</c:v>
                </c:pt>
                <c:pt idx="21">
                  <c:v>0.00113762486187845</c:v>
                </c:pt>
                <c:pt idx="22">
                  <c:v>0.000554539375518099</c:v>
                </c:pt>
                <c:pt idx="23">
                  <c:v>0.000621851851851852</c:v>
                </c:pt>
                <c:pt idx="24">
                  <c:v>0.00443219234659474</c:v>
                </c:pt>
                <c:pt idx="25">
                  <c:v>0.00038921074610245</c:v>
                </c:pt>
                <c:pt idx="26">
                  <c:v>0.000807675102502474</c:v>
                </c:pt>
                <c:pt idx="27">
                  <c:v>0.000950230707853641</c:v>
                </c:pt>
                <c:pt idx="28">
                  <c:v>0.00604986157666046</c:v>
                </c:pt>
                <c:pt idx="29">
                  <c:v>0.000412098065083553</c:v>
                </c:pt>
                <c:pt idx="30">
                  <c:v>0.00124988</c:v>
                </c:pt>
                <c:pt idx="31">
                  <c:v>0.00135749718765153</c:v>
                </c:pt>
                <c:pt idx="32">
                  <c:v>0.00140022271799061</c:v>
                </c:pt>
                <c:pt idx="33">
                  <c:v>0.00119221194029851</c:v>
                </c:pt>
                <c:pt idx="34">
                  <c:v>0.000458240774378585</c:v>
                </c:pt>
                <c:pt idx="35">
                  <c:v>0.000567931116743701</c:v>
                </c:pt>
                <c:pt idx="36">
                  <c:v>0.000476797645839502</c:v>
                </c:pt>
                <c:pt idx="37">
                  <c:v>0.00420475755364807</c:v>
                </c:pt>
                <c:pt idx="38">
                  <c:v>0.000322665632054176</c:v>
                </c:pt>
                <c:pt idx="39">
                  <c:v>4.96382476771196E-5</c:v>
                </c:pt>
                <c:pt idx="40">
                  <c:v>0.00126780089627756</c:v>
                </c:pt>
                <c:pt idx="41">
                  <c:v>0.00558788004854369</c:v>
                </c:pt>
                <c:pt idx="42">
                  <c:v>0.000529055165496489</c:v>
                </c:pt>
                <c:pt idx="43">
                  <c:v>0.00125830132631579</c:v>
                </c:pt>
                <c:pt idx="44">
                  <c:v>0.00094965956302521</c:v>
                </c:pt>
                <c:pt idx="45">
                  <c:v>0.000263521799561083</c:v>
                </c:pt>
                <c:pt idx="46">
                  <c:v>0.006409332791587</c:v>
                </c:pt>
                <c:pt idx="47">
                  <c:v>4.131424291939E-5</c:v>
                </c:pt>
                <c:pt idx="48">
                  <c:v>0.000283588773584906</c:v>
                </c:pt>
                <c:pt idx="49">
                  <c:v>0.00187604356143079</c:v>
                </c:pt>
                <c:pt idx="50">
                  <c:v>0.000904087947683498</c:v>
                </c:pt>
                <c:pt idx="51">
                  <c:v>0.00234834473239437</c:v>
                </c:pt>
                <c:pt idx="52">
                  <c:v>0.00117557631392255</c:v>
                </c:pt>
                <c:pt idx="53">
                  <c:v>0.00197671959643047</c:v>
                </c:pt>
                <c:pt idx="54">
                  <c:v>0.00263149698608029</c:v>
                </c:pt>
                <c:pt idx="55">
                  <c:v>0.00045860908723556</c:v>
                </c:pt>
                <c:pt idx="56">
                  <c:v>2.61778827899298E-5</c:v>
                </c:pt>
                <c:pt idx="57">
                  <c:v>0.000118935422505308</c:v>
                </c:pt>
                <c:pt idx="58">
                  <c:v>0.00136299170274771</c:v>
                </c:pt>
                <c:pt idx="59">
                  <c:v>0.000785899539724421</c:v>
                </c:pt>
                <c:pt idx="60">
                  <c:v>0.00172278851620239</c:v>
                </c:pt>
                <c:pt idx="61">
                  <c:v>0.0015738296</c:v>
                </c:pt>
                <c:pt idx="62">
                  <c:v>0.000650635439681838</c:v>
                </c:pt>
                <c:pt idx="63">
                  <c:v>0.00173715806601581</c:v>
                </c:pt>
                <c:pt idx="64">
                  <c:v>0.00411497397315982</c:v>
                </c:pt>
                <c:pt idx="65">
                  <c:v>0.000786588266736999</c:v>
                </c:pt>
                <c:pt idx="66">
                  <c:v>0.00221311227716112</c:v>
                </c:pt>
                <c:pt idx="67">
                  <c:v>0.000155338869100623</c:v>
                </c:pt>
                <c:pt idx="68">
                  <c:v>0.000118135957463568</c:v>
                </c:pt>
                <c:pt idx="69">
                  <c:v>8.33502996029359E-5</c:v>
                </c:pt>
                <c:pt idx="70">
                  <c:v>0.000744241542406769</c:v>
                </c:pt>
                <c:pt idx="71">
                  <c:v>0.000943654088707979</c:v>
                </c:pt>
                <c:pt idx="72">
                  <c:v>0.000474316626663498</c:v>
                </c:pt>
                <c:pt idx="73">
                  <c:v>0.000597101500399042</c:v>
                </c:pt>
                <c:pt idx="74">
                  <c:v>4.90782285714286E-5</c:v>
                </c:pt>
                <c:pt idx="75">
                  <c:v>0.000638742064457558</c:v>
                </c:pt>
                <c:pt idx="76">
                  <c:v>0.00119154447852248</c:v>
                </c:pt>
                <c:pt idx="77">
                  <c:v>0.00133457771180787</c:v>
                </c:pt>
                <c:pt idx="78">
                  <c:v>0.00076550371773522</c:v>
                </c:pt>
                <c:pt idx="79">
                  <c:v>0.00101045309037901</c:v>
                </c:pt>
                <c:pt idx="80">
                  <c:v>0.000662443884165781</c:v>
                </c:pt>
                <c:pt idx="81">
                  <c:v>0.000250647835633626</c:v>
                </c:pt>
                <c:pt idx="82">
                  <c:v>0.000946495572772551</c:v>
                </c:pt>
                <c:pt idx="83">
                  <c:v>0.000689507506702413</c:v>
                </c:pt>
                <c:pt idx="84">
                  <c:v>0.00050448607731403</c:v>
                </c:pt>
                <c:pt idx="85">
                  <c:v>0.0005826559566787</c:v>
                </c:pt>
                <c:pt idx="86">
                  <c:v>0.000743419940952146</c:v>
                </c:pt>
                <c:pt idx="87">
                  <c:v>0.00165070286148392</c:v>
                </c:pt>
                <c:pt idx="88">
                  <c:v>0.000403656900349877</c:v>
                </c:pt>
                <c:pt idx="89">
                  <c:v>0.000656565175332527</c:v>
                </c:pt>
                <c:pt idx="90">
                  <c:v>0.000883730058221595</c:v>
                </c:pt>
                <c:pt idx="91">
                  <c:v>0.000116525979381443</c:v>
                </c:pt>
                <c:pt idx="92">
                  <c:v>0.00125539702702703</c:v>
                </c:pt>
                <c:pt idx="93">
                  <c:v>0.0013075276520116</c:v>
                </c:pt>
                <c:pt idx="94">
                  <c:v>0.000146133197831978</c:v>
                </c:pt>
                <c:pt idx="95">
                  <c:v>0.000495526097312011</c:v>
                </c:pt>
                <c:pt idx="96">
                  <c:v>0.00129063687653311</c:v>
                </c:pt>
                <c:pt idx="97">
                  <c:v>0.000952269300280864</c:v>
                </c:pt>
                <c:pt idx="98">
                  <c:v>0.000188216154584733</c:v>
                </c:pt>
                <c:pt idx="99">
                  <c:v>0.00117345030094583</c:v>
                </c:pt>
                <c:pt idx="100">
                  <c:v>0.00120406356886627</c:v>
                </c:pt>
                <c:pt idx="101">
                  <c:v>0.00131205035246727</c:v>
                </c:pt>
                <c:pt idx="102">
                  <c:v>0.000624501001468821</c:v>
                </c:pt>
                <c:pt idx="103">
                  <c:v>0.000892824827586206</c:v>
                </c:pt>
                <c:pt idx="104">
                  <c:v>0.000907185034013605</c:v>
                </c:pt>
                <c:pt idx="105">
                  <c:v>0.000746857049771941</c:v>
                </c:pt>
                <c:pt idx="106">
                  <c:v>0.00258270501527952</c:v>
                </c:pt>
                <c:pt idx="107">
                  <c:v>0.00078773272635306</c:v>
                </c:pt>
                <c:pt idx="108">
                  <c:v>0.000657569029850746</c:v>
                </c:pt>
                <c:pt idx="109">
                  <c:v>0.000813282609408293</c:v>
                </c:pt>
                <c:pt idx="110">
                  <c:v>0.00392729471544715</c:v>
                </c:pt>
                <c:pt idx="111">
                  <c:v>0.000972448860478043</c:v>
                </c:pt>
                <c:pt idx="112">
                  <c:v>0.00123484783996595</c:v>
                </c:pt>
                <c:pt idx="113">
                  <c:v>7.88917910447761E-5</c:v>
                </c:pt>
                <c:pt idx="114">
                  <c:v>0.000528791503459845</c:v>
                </c:pt>
                <c:pt idx="115">
                  <c:v>4.90713617606602E-5</c:v>
                </c:pt>
                <c:pt idx="116">
                  <c:v>0.00033847787850684</c:v>
                </c:pt>
                <c:pt idx="117">
                  <c:v>0.00208026170391061</c:v>
                </c:pt>
                <c:pt idx="118">
                  <c:v>0.000196253135313531</c:v>
                </c:pt>
                <c:pt idx="119">
                  <c:v>0.000588973775018532</c:v>
                </c:pt>
                <c:pt idx="120">
                  <c:v>0.00467870371702638</c:v>
                </c:pt>
                <c:pt idx="121">
                  <c:v>0.00079744032051282</c:v>
                </c:pt>
                <c:pt idx="122">
                  <c:v>0.00116804438693254</c:v>
                </c:pt>
                <c:pt idx="123">
                  <c:v>0.00117228434760956</c:v>
                </c:pt>
                <c:pt idx="124">
                  <c:v>0.000121728684210526</c:v>
                </c:pt>
                <c:pt idx="125">
                  <c:v>0.00141270888356669</c:v>
                </c:pt>
                <c:pt idx="126">
                  <c:v>0.00110109099244332</c:v>
                </c:pt>
                <c:pt idx="127">
                  <c:v>0.000897876204871521</c:v>
                </c:pt>
                <c:pt idx="128">
                  <c:v>0.00121600726392252</c:v>
                </c:pt>
                <c:pt idx="129">
                  <c:v>0.00124618244570068</c:v>
                </c:pt>
                <c:pt idx="130">
                  <c:v>0.00126197054586201</c:v>
                </c:pt>
                <c:pt idx="131">
                  <c:v>0.000739510900863842</c:v>
                </c:pt>
                <c:pt idx="132">
                  <c:v>0.000636715306446491</c:v>
                </c:pt>
                <c:pt idx="133">
                  <c:v>0.00046664</c:v>
                </c:pt>
                <c:pt idx="134">
                  <c:v>0.00181606897555297</c:v>
                </c:pt>
                <c:pt idx="135">
                  <c:v>0.000823887436548223</c:v>
                </c:pt>
                <c:pt idx="136">
                  <c:v>0.00180641003898635</c:v>
                </c:pt>
                <c:pt idx="137">
                  <c:v>0.000721606805293005</c:v>
                </c:pt>
                <c:pt idx="138">
                  <c:v>0.000546717149253731</c:v>
                </c:pt>
                <c:pt idx="139">
                  <c:v>0.000312595428773318</c:v>
                </c:pt>
                <c:pt idx="140">
                  <c:v>0.00376676600530856</c:v>
                </c:pt>
                <c:pt idx="141">
                  <c:v>0.00572002681967213</c:v>
                </c:pt>
                <c:pt idx="142">
                  <c:v>0.00504711494354067</c:v>
                </c:pt>
              </c:numCache>
            </c:numRef>
          </c:yVal>
          <c:smooth val="1"/>
        </c:ser>
        <c:ser>
          <c:idx val="2"/>
          <c:order val="2"/>
          <c:tx>
            <c:v>Theta Watterson</c:v>
          </c:tx>
          <c:yVal>
            <c:numRef>
              <c:f>'Diversity&amp;Neutrality'!$AA$337:$AA$479</c:f>
              <c:numCache>
                <c:formatCode>General</c:formatCode>
                <c:ptCount val="143"/>
                <c:pt idx="0">
                  <c:v>0.00368518583433373</c:v>
                </c:pt>
                <c:pt idx="1">
                  <c:v>0.00253694038015763</c:v>
                </c:pt>
                <c:pt idx="2">
                  <c:v>0.00225206238213399</c:v>
                </c:pt>
                <c:pt idx="3">
                  <c:v>0.00192923258869908</c:v>
                </c:pt>
                <c:pt idx="4">
                  <c:v>0.0023855384051329</c:v>
                </c:pt>
                <c:pt idx="5">
                  <c:v>0.00243424395017794</c:v>
                </c:pt>
                <c:pt idx="6">
                  <c:v>0.00127112214285714</c:v>
                </c:pt>
                <c:pt idx="7">
                  <c:v>0.00329896216478191</c:v>
                </c:pt>
                <c:pt idx="8">
                  <c:v>0.00628380973903686</c:v>
                </c:pt>
                <c:pt idx="9">
                  <c:v>0.00293890824065836</c:v>
                </c:pt>
                <c:pt idx="10">
                  <c:v>0.000349196244573802</c:v>
                </c:pt>
                <c:pt idx="11">
                  <c:v>0.00121865621278285</c:v>
                </c:pt>
                <c:pt idx="12">
                  <c:v>0.00177099010457663</c:v>
                </c:pt>
                <c:pt idx="13">
                  <c:v>0.00258324731182796</c:v>
                </c:pt>
                <c:pt idx="14">
                  <c:v>0.00586953495785842</c:v>
                </c:pt>
                <c:pt idx="15">
                  <c:v>0.0037074391025641</c:v>
                </c:pt>
                <c:pt idx="16">
                  <c:v>0.00441879909706546</c:v>
                </c:pt>
                <c:pt idx="17">
                  <c:v>0.00299417946974847</c:v>
                </c:pt>
                <c:pt idx="18">
                  <c:v>0.00466942857142857</c:v>
                </c:pt>
                <c:pt idx="19">
                  <c:v>0.00175459371428571</c:v>
                </c:pt>
                <c:pt idx="20">
                  <c:v>0.00420622015417182</c:v>
                </c:pt>
                <c:pt idx="21">
                  <c:v>0.00431903393843725</c:v>
                </c:pt>
                <c:pt idx="22">
                  <c:v>0.00457319673943078</c:v>
                </c:pt>
                <c:pt idx="23">
                  <c:v>0.00466441576448243</c:v>
                </c:pt>
                <c:pt idx="24">
                  <c:v>0.00665990289952798</c:v>
                </c:pt>
                <c:pt idx="25">
                  <c:v>0.00256383045657016</c:v>
                </c:pt>
                <c:pt idx="26">
                  <c:v>0.00315129718648381</c:v>
                </c:pt>
                <c:pt idx="27">
                  <c:v>0.00272321212812037</c:v>
                </c:pt>
                <c:pt idx="28">
                  <c:v>0.00466720256569418</c:v>
                </c:pt>
                <c:pt idx="29">
                  <c:v>0.00337484608619173</c:v>
                </c:pt>
                <c:pt idx="30">
                  <c:v>0.00498773010380623</c:v>
                </c:pt>
                <c:pt idx="31">
                  <c:v>0.00433603216421529</c:v>
                </c:pt>
                <c:pt idx="32">
                  <c:v>0.00355687002246273</c:v>
                </c:pt>
                <c:pt idx="33">
                  <c:v>0.0032945598163031</c:v>
                </c:pt>
                <c:pt idx="34">
                  <c:v>0.00357276075525812</c:v>
                </c:pt>
                <c:pt idx="35">
                  <c:v>0.00274626449977635</c:v>
                </c:pt>
                <c:pt idx="36">
                  <c:v>0.00241089428486823</c:v>
                </c:pt>
                <c:pt idx="37">
                  <c:v>0.00922245407725322</c:v>
                </c:pt>
                <c:pt idx="38">
                  <c:v>0.00384134255079007</c:v>
                </c:pt>
                <c:pt idx="39">
                  <c:v>0.00031003237514518</c:v>
                </c:pt>
                <c:pt idx="40">
                  <c:v>0.00346333422479219</c:v>
                </c:pt>
                <c:pt idx="41">
                  <c:v>0.0114033762135922</c:v>
                </c:pt>
                <c:pt idx="42">
                  <c:v>0.00124944801069876</c:v>
                </c:pt>
                <c:pt idx="43">
                  <c:v>0.00699657557894737</c:v>
                </c:pt>
                <c:pt idx="44">
                  <c:v>0.0051144087394958</c:v>
                </c:pt>
                <c:pt idx="45">
                  <c:v>0.0017574401975128</c:v>
                </c:pt>
                <c:pt idx="46">
                  <c:v>0.0169706070745698</c:v>
                </c:pt>
                <c:pt idx="47">
                  <c:v>0.000872338643790849</c:v>
                </c:pt>
                <c:pt idx="48">
                  <c:v>0.0025182608490566</c:v>
                </c:pt>
                <c:pt idx="49">
                  <c:v>0.00228327527216174</c:v>
                </c:pt>
                <c:pt idx="50">
                  <c:v>0.00288334947943779</c:v>
                </c:pt>
                <c:pt idx="51">
                  <c:v>0.00563948507042253</c:v>
                </c:pt>
                <c:pt idx="52">
                  <c:v>0.00232776044930535</c:v>
                </c:pt>
                <c:pt idx="53">
                  <c:v>0.00548413819925413</c:v>
                </c:pt>
                <c:pt idx="54">
                  <c:v>0.00727053929796248</c:v>
                </c:pt>
                <c:pt idx="55">
                  <c:v>0.00210972420965058</c:v>
                </c:pt>
                <c:pt idx="56">
                  <c:v>0.000881339248865043</c:v>
                </c:pt>
                <c:pt idx="57">
                  <c:v>0.00277703736730361</c:v>
                </c:pt>
                <c:pt idx="58">
                  <c:v>0.00350061298917569</c:v>
                </c:pt>
                <c:pt idx="59">
                  <c:v>0.00395199337437701</c:v>
                </c:pt>
                <c:pt idx="60">
                  <c:v>0.00326301719727118</c:v>
                </c:pt>
                <c:pt idx="61">
                  <c:v>0.0027761304</c:v>
                </c:pt>
                <c:pt idx="62">
                  <c:v>0.00300789173663279</c:v>
                </c:pt>
                <c:pt idx="63">
                  <c:v>0.00459182147838215</c:v>
                </c:pt>
                <c:pt idx="64">
                  <c:v>0.00352802277348516</c:v>
                </c:pt>
                <c:pt idx="65">
                  <c:v>0.00279268790716075</c:v>
                </c:pt>
                <c:pt idx="66">
                  <c:v>0.00303030449041372</c:v>
                </c:pt>
                <c:pt idx="67">
                  <c:v>0.00237698691006233</c:v>
                </c:pt>
                <c:pt idx="68">
                  <c:v>3.15430405671524E-5</c:v>
                </c:pt>
                <c:pt idx="69">
                  <c:v>0.000529965599807484</c:v>
                </c:pt>
                <c:pt idx="70">
                  <c:v>0.00659393521485903</c:v>
                </c:pt>
                <c:pt idx="71">
                  <c:v>0.00286625680398624</c:v>
                </c:pt>
                <c:pt idx="72">
                  <c:v>0.00282286967680608</c:v>
                </c:pt>
                <c:pt idx="73">
                  <c:v>0.0100341150199521</c:v>
                </c:pt>
                <c:pt idx="74">
                  <c:v>0.00177957085714286</c:v>
                </c:pt>
                <c:pt idx="75">
                  <c:v>0.00541627052201543</c:v>
                </c:pt>
                <c:pt idx="76">
                  <c:v>0.00273275200568277</c:v>
                </c:pt>
                <c:pt idx="77">
                  <c:v>0.00304954814876584</c:v>
                </c:pt>
                <c:pt idx="78">
                  <c:v>0.00272269900083264</c:v>
                </c:pt>
                <c:pt idx="79">
                  <c:v>0.0023347139941691</c:v>
                </c:pt>
                <c:pt idx="80">
                  <c:v>0.00531885557917109</c:v>
                </c:pt>
                <c:pt idx="81">
                  <c:v>0.00330738927227102</c:v>
                </c:pt>
                <c:pt idx="82">
                  <c:v>0.00361921582733813</c:v>
                </c:pt>
                <c:pt idx="83">
                  <c:v>0.00102878719839142</c:v>
                </c:pt>
                <c:pt idx="84">
                  <c:v>0.00310390820884029</c:v>
                </c:pt>
                <c:pt idx="85">
                  <c:v>0.00256977737665463</c:v>
                </c:pt>
                <c:pt idx="86">
                  <c:v>0.00259420211588141</c:v>
                </c:pt>
                <c:pt idx="87">
                  <c:v>0.00229825550772347</c:v>
                </c:pt>
                <c:pt idx="88">
                  <c:v>0.00472164843851237</c:v>
                </c:pt>
                <c:pt idx="89">
                  <c:v>0.00245051239419589</c:v>
                </c:pt>
                <c:pt idx="90">
                  <c:v>0.00244887655257586</c:v>
                </c:pt>
                <c:pt idx="91">
                  <c:v>0.00146612989690722</c:v>
                </c:pt>
                <c:pt idx="92">
                  <c:v>0.00527626584766585</c:v>
                </c:pt>
                <c:pt idx="93">
                  <c:v>0.00331301948051948</c:v>
                </c:pt>
                <c:pt idx="94">
                  <c:v>0.00180850677506775</c:v>
                </c:pt>
                <c:pt idx="95">
                  <c:v>0.0020889826471589</c:v>
                </c:pt>
                <c:pt idx="96">
                  <c:v>0.00360133932951758</c:v>
                </c:pt>
                <c:pt idx="97">
                  <c:v>0.00244479423617047</c:v>
                </c:pt>
                <c:pt idx="98">
                  <c:v>0.00227470643302928</c:v>
                </c:pt>
                <c:pt idx="99">
                  <c:v>0.0026395184866724</c:v>
                </c:pt>
                <c:pt idx="100">
                  <c:v>0.00315102965712855</c:v>
                </c:pt>
                <c:pt idx="101">
                  <c:v>0.00377688721047331</c:v>
                </c:pt>
                <c:pt idx="102">
                  <c:v>0.00402776585658966</c:v>
                </c:pt>
                <c:pt idx="103">
                  <c:v>0.00368187076923077</c:v>
                </c:pt>
                <c:pt idx="104">
                  <c:v>0.00326859954648526</c:v>
                </c:pt>
                <c:pt idx="105">
                  <c:v>0.00329137742469049</c:v>
                </c:pt>
                <c:pt idx="106">
                  <c:v>0.00355082455509617</c:v>
                </c:pt>
                <c:pt idx="107">
                  <c:v>0.00319998705108751</c:v>
                </c:pt>
                <c:pt idx="108">
                  <c:v>0.00224106405472637</c:v>
                </c:pt>
                <c:pt idx="109">
                  <c:v>0.00358335276184232</c:v>
                </c:pt>
                <c:pt idx="110">
                  <c:v>0.00488296877309682</c:v>
                </c:pt>
                <c:pt idx="111">
                  <c:v>0.00267084018899388</c:v>
                </c:pt>
                <c:pt idx="112">
                  <c:v>0.00687364268993403</c:v>
                </c:pt>
                <c:pt idx="113">
                  <c:v>0.00265607611940298</c:v>
                </c:pt>
                <c:pt idx="114">
                  <c:v>0.00263073859299643</c:v>
                </c:pt>
                <c:pt idx="115">
                  <c:v>0.00165228376891334</c:v>
                </c:pt>
                <c:pt idx="116">
                  <c:v>0.00307391676327382</c:v>
                </c:pt>
                <c:pt idx="117">
                  <c:v>0.00290795798882681</c:v>
                </c:pt>
                <c:pt idx="118">
                  <c:v>0.00660731749174917</c:v>
                </c:pt>
                <c:pt idx="119">
                  <c:v>0.00390806428836175</c:v>
                </c:pt>
                <c:pt idx="120">
                  <c:v>0.00896186768585132</c:v>
                </c:pt>
                <c:pt idx="121">
                  <c:v>0.0022815389957265</c:v>
                </c:pt>
                <c:pt idx="122">
                  <c:v>0.00325600313958422</c:v>
                </c:pt>
                <c:pt idx="123">
                  <c:v>0.00810934721115538</c:v>
                </c:pt>
                <c:pt idx="124">
                  <c:v>0.00468308157894737</c:v>
                </c:pt>
                <c:pt idx="125">
                  <c:v>0.00349160460574797</c:v>
                </c:pt>
                <c:pt idx="126">
                  <c:v>0.00655587554156171</c:v>
                </c:pt>
                <c:pt idx="127">
                  <c:v>0.0036412072255123</c:v>
                </c:pt>
                <c:pt idx="128">
                  <c:v>0.00399345295745417</c:v>
                </c:pt>
                <c:pt idx="129">
                  <c:v>0.00328806010116037</c:v>
                </c:pt>
                <c:pt idx="130">
                  <c:v>0.00388844885545062</c:v>
                </c:pt>
                <c:pt idx="131">
                  <c:v>0.00217779651720828</c:v>
                </c:pt>
                <c:pt idx="132">
                  <c:v>0.00250066687837409</c:v>
                </c:pt>
                <c:pt idx="133">
                  <c:v>0.00292538630136986</c:v>
                </c:pt>
                <c:pt idx="134">
                  <c:v>0.00295214027939464</c:v>
                </c:pt>
                <c:pt idx="135">
                  <c:v>0.00265354780033841</c:v>
                </c:pt>
                <c:pt idx="136">
                  <c:v>0.00341942216652743</c:v>
                </c:pt>
                <c:pt idx="137">
                  <c:v>0.00361191771962989</c:v>
                </c:pt>
                <c:pt idx="138">
                  <c:v>0.00308972098690222</c:v>
                </c:pt>
                <c:pt idx="139">
                  <c:v>0.000641309496890899</c:v>
                </c:pt>
                <c:pt idx="140">
                  <c:v>0.01939599867286</c:v>
                </c:pt>
                <c:pt idx="141">
                  <c:v>0.0306319590163934</c:v>
                </c:pt>
                <c:pt idx="142">
                  <c:v>0.0166036516746411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718792"/>
        <c:axId val="-2117720968"/>
      </c:scatterChart>
      <c:valAx>
        <c:axId val="-2117718792"/>
        <c:scaling>
          <c:orientation val="minMax"/>
          <c:max val="145.0"/>
          <c:min val="0.0"/>
        </c:scaling>
        <c:delete val="0"/>
        <c:axPos val="b"/>
        <c:majorTickMark val="out"/>
        <c:minorTickMark val="none"/>
        <c:tickLblPos val="nextTo"/>
        <c:crossAx val="-2117720968"/>
        <c:crosses val="autoZero"/>
        <c:crossBetween val="midCat"/>
        <c:majorUnit val="5.0"/>
      </c:valAx>
      <c:valAx>
        <c:axId val="-2117720968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7718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Diversity and divergence per cluster in European population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Divergence, D</c:v>
          </c:tx>
          <c:yVal>
            <c:numRef>
              <c:f>'Diversity&amp;Neutrality'!$AG$337:$AG$479</c:f>
              <c:numCache>
                <c:formatCode>General</c:formatCode>
                <c:ptCount val="143"/>
                <c:pt idx="0">
                  <c:v>0.0120048</c:v>
                </c:pt>
                <c:pt idx="1">
                  <c:v>0.009735744</c:v>
                </c:pt>
                <c:pt idx="2">
                  <c:v>0.007940447</c:v>
                </c:pt>
                <c:pt idx="3">
                  <c:v>0.007884363</c:v>
                </c:pt>
                <c:pt idx="4">
                  <c:v>0.01054079</c:v>
                </c:pt>
                <c:pt idx="5">
                  <c:v>0.008007117</c:v>
                </c:pt>
                <c:pt idx="6">
                  <c:v>0.002380952</c:v>
                </c:pt>
                <c:pt idx="7">
                  <c:v>0.01534733</c:v>
                </c:pt>
                <c:pt idx="8">
                  <c:v>0.03389831</c:v>
                </c:pt>
                <c:pt idx="9">
                  <c:v>0.01134342</c:v>
                </c:pt>
                <c:pt idx="10">
                  <c:v>0.002238128</c:v>
                </c:pt>
                <c:pt idx="11">
                  <c:v>0.001587932</c:v>
                </c:pt>
                <c:pt idx="12">
                  <c:v>0.004610368</c:v>
                </c:pt>
                <c:pt idx="13">
                  <c:v>0.01290323</c:v>
                </c:pt>
                <c:pt idx="14">
                  <c:v>0.02991397</c:v>
                </c:pt>
                <c:pt idx="15">
                  <c:v>0.01816239</c:v>
                </c:pt>
                <c:pt idx="16">
                  <c:v>0.02219714</c:v>
                </c:pt>
                <c:pt idx="17">
                  <c:v>0.01019714</c:v>
                </c:pt>
                <c:pt idx="18">
                  <c:v>0.01749271</c:v>
                </c:pt>
                <c:pt idx="19">
                  <c:v>0.0005714286</c:v>
                </c:pt>
                <c:pt idx="20">
                  <c:v>0.01837281</c:v>
                </c:pt>
                <c:pt idx="21">
                  <c:v>0.02052092</c:v>
                </c:pt>
                <c:pt idx="22">
                  <c:v>0.008932825</c:v>
                </c:pt>
                <c:pt idx="23">
                  <c:v>0.02564103</c:v>
                </c:pt>
                <c:pt idx="24">
                  <c:v>0.02697235</c:v>
                </c:pt>
                <c:pt idx="25">
                  <c:v>0.009465479</c:v>
                </c:pt>
                <c:pt idx="26">
                  <c:v>0.01371412</c:v>
                </c:pt>
                <c:pt idx="27">
                  <c:v>0.01025875</c:v>
                </c:pt>
                <c:pt idx="28">
                  <c:v>0.01055245</c:v>
                </c:pt>
                <c:pt idx="29">
                  <c:v>0.01649077</c:v>
                </c:pt>
                <c:pt idx="30">
                  <c:v>0.02256055</c:v>
                </c:pt>
                <c:pt idx="31">
                  <c:v>0.01567803</c:v>
                </c:pt>
                <c:pt idx="32">
                  <c:v>0.01204819</c:v>
                </c:pt>
                <c:pt idx="33">
                  <c:v>0.01136625</c:v>
                </c:pt>
                <c:pt idx="34">
                  <c:v>0.01314532</c:v>
                </c:pt>
                <c:pt idx="35">
                  <c:v>0.009244073</c:v>
                </c:pt>
                <c:pt idx="36">
                  <c:v>0.00740302</c:v>
                </c:pt>
                <c:pt idx="37">
                  <c:v>0.005310458</c:v>
                </c:pt>
                <c:pt idx="38">
                  <c:v>0.00944206</c:v>
                </c:pt>
                <c:pt idx="39">
                  <c:v>0.01128668</c:v>
                </c:pt>
                <c:pt idx="40">
                  <c:v>0.01459059</c:v>
                </c:pt>
                <c:pt idx="41">
                  <c:v>0.01178171</c:v>
                </c:pt>
                <c:pt idx="42">
                  <c:v>0.008980583</c:v>
                </c:pt>
                <c:pt idx="43">
                  <c:v>0.01939151</c:v>
                </c:pt>
                <c:pt idx="44">
                  <c:v>0.01305263</c:v>
                </c:pt>
                <c:pt idx="45">
                  <c:v>0.01142857</c:v>
                </c:pt>
                <c:pt idx="46">
                  <c:v>0.008412582</c:v>
                </c:pt>
                <c:pt idx="47">
                  <c:v>0.03059273</c:v>
                </c:pt>
                <c:pt idx="49">
                  <c:v>0.00622084</c:v>
                </c:pt>
                <c:pt idx="50">
                  <c:v>0.01236335</c:v>
                </c:pt>
                <c:pt idx="51">
                  <c:v>0.01408451</c:v>
                </c:pt>
                <c:pt idx="52">
                  <c:v>0.0</c:v>
                </c:pt>
                <c:pt idx="53">
                  <c:v>0.02424081</c:v>
                </c:pt>
                <c:pt idx="54">
                  <c:v>0.03126891</c:v>
                </c:pt>
                <c:pt idx="55">
                  <c:v>0.00760637</c:v>
                </c:pt>
                <c:pt idx="56">
                  <c:v>0.006603384</c:v>
                </c:pt>
                <c:pt idx="57">
                  <c:v>0.01104034</c:v>
                </c:pt>
                <c:pt idx="58">
                  <c:v>0.01373855</c:v>
                </c:pt>
                <c:pt idx="59">
                  <c:v>0.02052184</c:v>
                </c:pt>
                <c:pt idx="60">
                  <c:v>0.0</c:v>
                </c:pt>
                <c:pt idx="61">
                  <c:v>0.0096</c:v>
                </c:pt>
                <c:pt idx="62">
                  <c:v>0.01148917</c:v>
                </c:pt>
                <c:pt idx="63">
                  <c:v>0.0218503</c:v>
                </c:pt>
                <c:pt idx="64">
                  <c:v>0.01179341</c:v>
                </c:pt>
                <c:pt idx="65">
                  <c:v>0.009407007</c:v>
                </c:pt>
                <c:pt idx="66">
                  <c:v>0.009249916</c:v>
                </c:pt>
                <c:pt idx="67">
                  <c:v>0.00445236</c:v>
                </c:pt>
                <c:pt idx="68">
                  <c:v>0.0</c:v>
                </c:pt>
                <c:pt idx="69">
                  <c:v>0.0</c:v>
                </c:pt>
                <c:pt idx="70">
                  <c:v>0.04360928</c:v>
                </c:pt>
                <c:pt idx="71">
                  <c:v>0.01115868</c:v>
                </c:pt>
                <c:pt idx="72">
                  <c:v>0.0111692</c:v>
                </c:pt>
                <c:pt idx="73">
                  <c:v>0.07214685</c:v>
                </c:pt>
                <c:pt idx="74">
                  <c:v>0.007619048</c:v>
                </c:pt>
                <c:pt idx="75">
                  <c:v>0.03513391</c:v>
                </c:pt>
                <c:pt idx="76">
                  <c:v>0.01094769</c:v>
                </c:pt>
                <c:pt idx="77">
                  <c:v>0.009006004</c:v>
                </c:pt>
                <c:pt idx="78">
                  <c:v>0.008742714</c:v>
                </c:pt>
                <c:pt idx="79">
                  <c:v>0.008746356</c:v>
                </c:pt>
                <c:pt idx="80">
                  <c:v>0.03134963</c:v>
                </c:pt>
                <c:pt idx="81">
                  <c:v>0.0131744</c:v>
                </c:pt>
                <c:pt idx="82">
                  <c:v>0.01826231</c:v>
                </c:pt>
                <c:pt idx="83">
                  <c:v>0.0</c:v>
                </c:pt>
                <c:pt idx="84">
                  <c:v>0.0115509</c:v>
                </c:pt>
                <c:pt idx="85">
                  <c:v>0.01083032</c:v>
                </c:pt>
                <c:pt idx="86">
                  <c:v>0.008365113</c:v>
                </c:pt>
                <c:pt idx="87">
                  <c:v>0.006330717</c:v>
                </c:pt>
                <c:pt idx="88">
                  <c:v>0.02552805</c:v>
                </c:pt>
                <c:pt idx="89">
                  <c:v>0.007859734</c:v>
                </c:pt>
                <c:pt idx="90">
                  <c:v>0.009174312</c:v>
                </c:pt>
                <c:pt idx="91">
                  <c:v>0.006185567</c:v>
                </c:pt>
                <c:pt idx="92">
                  <c:v>0.02088452</c:v>
                </c:pt>
                <c:pt idx="93">
                  <c:v>0.01123953</c:v>
                </c:pt>
                <c:pt idx="94">
                  <c:v>0.004065041</c:v>
                </c:pt>
                <c:pt idx="96">
                  <c:v>0.0106296</c:v>
                </c:pt>
                <c:pt idx="97">
                  <c:v>0.008059592</c:v>
                </c:pt>
                <c:pt idx="98">
                  <c:v>0.006721075</c:v>
                </c:pt>
                <c:pt idx="99">
                  <c:v>0.01203783</c:v>
                </c:pt>
                <c:pt idx="100">
                  <c:v>0.01130391</c:v>
                </c:pt>
                <c:pt idx="101">
                  <c:v>0.01711984</c:v>
                </c:pt>
                <c:pt idx="102">
                  <c:v>0.02530378</c:v>
                </c:pt>
                <c:pt idx="103">
                  <c:v>0.0131565</c:v>
                </c:pt>
                <c:pt idx="104">
                  <c:v>0.01496599</c:v>
                </c:pt>
                <c:pt idx="105">
                  <c:v>0.01338279</c:v>
                </c:pt>
                <c:pt idx="106">
                  <c:v>0.01330218</c:v>
                </c:pt>
                <c:pt idx="107">
                  <c:v>0.01305008</c:v>
                </c:pt>
                <c:pt idx="108">
                  <c:v>0.009328358</c:v>
                </c:pt>
                <c:pt idx="109">
                  <c:v>0.0143583</c:v>
                </c:pt>
                <c:pt idx="110">
                  <c:v>0.01662971</c:v>
                </c:pt>
                <c:pt idx="111">
                  <c:v>0.007782101</c:v>
                </c:pt>
                <c:pt idx="112">
                  <c:v>0.03426261</c:v>
                </c:pt>
                <c:pt idx="113">
                  <c:v>0.0199005</c:v>
                </c:pt>
                <c:pt idx="114">
                  <c:v>0.01425875</c:v>
                </c:pt>
                <c:pt idx="115">
                  <c:v>0.008253095</c:v>
                </c:pt>
                <c:pt idx="116">
                  <c:v>0.01367957</c:v>
                </c:pt>
                <c:pt idx="117">
                  <c:v>0.00726257</c:v>
                </c:pt>
                <c:pt idx="118">
                  <c:v>0.04620462</c:v>
                </c:pt>
                <c:pt idx="119">
                  <c:v>0.01556709</c:v>
                </c:pt>
                <c:pt idx="120">
                  <c:v>0.01918465</c:v>
                </c:pt>
                <c:pt idx="121">
                  <c:v>0.004273504</c:v>
                </c:pt>
                <c:pt idx="122">
                  <c:v>0.01018244</c:v>
                </c:pt>
                <c:pt idx="123">
                  <c:v>0.0502988</c:v>
                </c:pt>
                <c:pt idx="124">
                  <c:v>0.01754386</c:v>
                </c:pt>
                <c:pt idx="125">
                  <c:v>0.01326455</c:v>
                </c:pt>
                <c:pt idx="126">
                  <c:v>0.03123426</c:v>
                </c:pt>
                <c:pt idx="127">
                  <c:v>0.0141735</c:v>
                </c:pt>
                <c:pt idx="128">
                  <c:v>0.01383604</c:v>
                </c:pt>
                <c:pt idx="129">
                  <c:v>0.01136566</c:v>
                </c:pt>
                <c:pt idx="130">
                  <c:v>0.01504722</c:v>
                </c:pt>
                <c:pt idx="131">
                  <c:v>0.007541478</c:v>
                </c:pt>
                <c:pt idx="132">
                  <c:v>0.009050492</c:v>
                </c:pt>
                <c:pt idx="133">
                  <c:v>0.0109589</c:v>
                </c:pt>
                <c:pt idx="134">
                  <c:v>0.0112534</c:v>
                </c:pt>
                <c:pt idx="135">
                  <c:v>0.009729272</c:v>
                </c:pt>
                <c:pt idx="136">
                  <c:v>0.009746589</c:v>
                </c:pt>
                <c:pt idx="137">
                  <c:v>0.01452592</c:v>
                </c:pt>
                <c:pt idx="138">
                  <c:v>0.01340238</c:v>
                </c:pt>
                <c:pt idx="139">
                  <c:v>0.00861244</c:v>
                </c:pt>
                <c:pt idx="140">
                  <c:v>0.05115885</c:v>
                </c:pt>
                <c:pt idx="141">
                  <c:v>0.00862641</c:v>
                </c:pt>
                <c:pt idx="142">
                  <c:v>0.007835171</c:v>
                </c:pt>
              </c:numCache>
            </c:numRef>
          </c:yVal>
          <c:smooth val="1"/>
        </c:ser>
        <c:ser>
          <c:idx val="1"/>
          <c:order val="1"/>
          <c:tx>
            <c:v>Diversity, pi</c:v>
          </c:tx>
          <c:yVal>
            <c:numRef>
              <c:f>'Diversity&amp;Neutrality'!$AH$337:$AH$479</c:f>
              <c:numCache>
                <c:formatCode>General</c:formatCode>
                <c:ptCount val="143"/>
                <c:pt idx="0">
                  <c:v>0.000667950576230492</c:v>
                </c:pt>
                <c:pt idx="1">
                  <c:v>0.0015418506351414</c:v>
                </c:pt>
                <c:pt idx="2">
                  <c:v>0.000194197146401985</c:v>
                </c:pt>
                <c:pt idx="3">
                  <c:v>4.01879894875164E-5</c:v>
                </c:pt>
                <c:pt idx="4">
                  <c:v>0.000237874770852429</c:v>
                </c:pt>
                <c:pt idx="5">
                  <c:v>0.000351194532918149</c:v>
                </c:pt>
                <c:pt idx="6">
                  <c:v>0.000281643380952381</c:v>
                </c:pt>
                <c:pt idx="7">
                  <c:v>0.00072707160904685</c:v>
                </c:pt>
                <c:pt idx="8">
                  <c:v>0.00142339942830239</c:v>
                </c:pt>
                <c:pt idx="9">
                  <c:v>0.00100883950845196</c:v>
                </c:pt>
                <c:pt idx="10">
                  <c:v>4.80753204370626E-5</c:v>
                </c:pt>
                <c:pt idx="11">
                  <c:v>0.000352968161969035</c:v>
                </c:pt>
                <c:pt idx="12">
                  <c:v>0.000683922230968177</c:v>
                </c:pt>
                <c:pt idx="13">
                  <c:v>0.000108968172043011</c:v>
                </c:pt>
                <c:pt idx="14">
                  <c:v>0.00158371262500546</c:v>
                </c:pt>
                <c:pt idx="15">
                  <c:v>0.000800995833333333</c:v>
                </c:pt>
                <c:pt idx="16">
                  <c:v>0.000883824191121143</c:v>
                </c:pt>
                <c:pt idx="17">
                  <c:v>0.000395538341264446</c:v>
                </c:pt>
                <c:pt idx="18">
                  <c:v>0.00445122536443149</c:v>
                </c:pt>
                <c:pt idx="19">
                  <c:v>0.00126077125714286</c:v>
                </c:pt>
                <c:pt idx="20">
                  <c:v>0.000848667300395415</c:v>
                </c:pt>
                <c:pt idx="21">
                  <c:v>0.00111532296764009</c:v>
                </c:pt>
                <c:pt idx="22">
                  <c:v>0.00110668996960486</c:v>
                </c:pt>
                <c:pt idx="23">
                  <c:v>0.000753747958214625</c:v>
                </c:pt>
                <c:pt idx="24">
                  <c:v>0.00390648921105866</c:v>
                </c:pt>
                <c:pt idx="25">
                  <c:v>0.000426409521158129</c:v>
                </c:pt>
                <c:pt idx="26">
                  <c:v>0.000669840661671144</c:v>
                </c:pt>
                <c:pt idx="27">
                  <c:v>0.00095470830958623</c:v>
                </c:pt>
                <c:pt idx="28">
                  <c:v>0.00628524539623422</c:v>
                </c:pt>
                <c:pt idx="29">
                  <c:v>0.000474253957783641</c:v>
                </c:pt>
                <c:pt idx="30">
                  <c:v>0.00108903169550173</c:v>
                </c:pt>
                <c:pt idx="31">
                  <c:v>0.00135749718765153</c:v>
                </c:pt>
                <c:pt idx="32">
                  <c:v>0.00140022271799061</c:v>
                </c:pt>
                <c:pt idx="33">
                  <c:v>0.00119221194029851</c:v>
                </c:pt>
                <c:pt idx="34">
                  <c:v>0.000458240774378585</c:v>
                </c:pt>
                <c:pt idx="35">
                  <c:v>0.000567931116743701</c:v>
                </c:pt>
                <c:pt idx="36">
                  <c:v>0.000476797645839502</c:v>
                </c:pt>
                <c:pt idx="37">
                  <c:v>0.00420475755364807</c:v>
                </c:pt>
                <c:pt idx="38">
                  <c:v>0.000322665632054176</c:v>
                </c:pt>
                <c:pt idx="39">
                  <c:v>4.96382476771196E-5</c:v>
                </c:pt>
                <c:pt idx="40">
                  <c:v>0.00126780089627756</c:v>
                </c:pt>
                <c:pt idx="41">
                  <c:v>0.00558788004854369</c:v>
                </c:pt>
                <c:pt idx="42">
                  <c:v>0.000529055165496489</c:v>
                </c:pt>
                <c:pt idx="43">
                  <c:v>0.00125830132631579</c:v>
                </c:pt>
                <c:pt idx="44">
                  <c:v>0.00094965956302521</c:v>
                </c:pt>
                <c:pt idx="45">
                  <c:v>0.000263521799561083</c:v>
                </c:pt>
                <c:pt idx="46">
                  <c:v>0.006409332791587</c:v>
                </c:pt>
                <c:pt idx="47">
                  <c:v>4.131424291939E-5</c:v>
                </c:pt>
                <c:pt idx="49">
                  <c:v>0.00223048508553655</c:v>
                </c:pt>
                <c:pt idx="50">
                  <c:v>0.000802324600468506</c:v>
                </c:pt>
                <c:pt idx="51">
                  <c:v>0.00318532822535211</c:v>
                </c:pt>
                <c:pt idx="52">
                  <c:v>0.000907876816435116</c:v>
                </c:pt>
                <c:pt idx="53">
                  <c:v>0.0016783336021577</c:v>
                </c:pt>
                <c:pt idx="54">
                  <c:v>0.00249280372806133</c:v>
                </c:pt>
                <c:pt idx="55">
                  <c:v>0.000373200328024721</c:v>
                </c:pt>
                <c:pt idx="56">
                  <c:v>2.69250598431696E-5</c:v>
                </c:pt>
                <c:pt idx="57">
                  <c:v>8.02439872611465E-5</c:v>
                </c:pt>
                <c:pt idx="58">
                  <c:v>0.00107674858034971</c:v>
                </c:pt>
                <c:pt idx="59">
                  <c:v>0.000859336244503078</c:v>
                </c:pt>
                <c:pt idx="60">
                  <c:v>0.00140656267765776</c:v>
                </c:pt>
                <c:pt idx="61">
                  <c:v>0.0017625896</c:v>
                </c:pt>
                <c:pt idx="62">
                  <c:v>0.000516838267786124</c:v>
                </c:pt>
                <c:pt idx="63">
                  <c:v>0.00209037842863784</c:v>
                </c:pt>
                <c:pt idx="64">
                  <c:v>0.00382814802765352</c:v>
                </c:pt>
                <c:pt idx="65">
                  <c:v>0.000964862044925051</c:v>
                </c:pt>
                <c:pt idx="66">
                  <c:v>0.00208934253279516</c:v>
                </c:pt>
                <c:pt idx="67">
                  <c:v>0.000187646758682101</c:v>
                </c:pt>
                <c:pt idx="68">
                  <c:v>5.30831413942497E-5</c:v>
                </c:pt>
                <c:pt idx="69">
                  <c:v>7.97723571170738E-5</c:v>
                </c:pt>
                <c:pt idx="70">
                  <c:v>0.000750584475094897</c:v>
                </c:pt>
                <c:pt idx="71">
                  <c:v>0.00102057618569724</c:v>
                </c:pt>
                <c:pt idx="72">
                  <c:v>0.000645731839353612</c:v>
                </c:pt>
                <c:pt idx="73">
                  <c:v>0.000652032503591381</c:v>
                </c:pt>
                <c:pt idx="74">
                  <c:v>0.000180362933333333</c:v>
                </c:pt>
                <c:pt idx="75">
                  <c:v>0.000980106825238311</c:v>
                </c:pt>
                <c:pt idx="76">
                  <c:v>0.000611463707170316</c:v>
                </c:pt>
                <c:pt idx="77">
                  <c:v>0.00143874414442962</c:v>
                </c:pt>
                <c:pt idx="78">
                  <c:v>0.000509007739383847</c:v>
                </c:pt>
                <c:pt idx="79">
                  <c:v>0.000849035795918367</c:v>
                </c:pt>
                <c:pt idx="80">
                  <c:v>0.000612920122210414</c:v>
                </c:pt>
                <c:pt idx="81">
                  <c:v>0.000179771925972396</c:v>
                </c:pt>
                <c:pt idx="82">
                  <c:v>0.000312848090758163</c:v>
                </c:pt>
                <c:pt idx="83">
                  <c:v>0.000612363806970509</c:v>
                </c:pt>
                <c:pt idx="84">
                  <c:v>0.000270179346989065</c:v>
                </c:pt>
                <c:pt idx="85">
                  <c:v>0.000516523706377858</c:v>
                </c:pt>
                <c:pt idx="86">
                  <c:v>0.000780838602534137</c:v>
                </c:pt>
                <c:pt idx="87">
                  <c:v>0.00133847905798936</c:v>
                </c:pt>
                <c:pt idx="88">
                  <c:v>0.000500845769081249</c:v>
                </c:pt>
                <c:pt idx="89">
                  <c:v>0.000934215175332527</c:v>
                </c:pt>
                <c:pt idx="90">
                  <c:v>0.000807061016231475</c:v>
                </c:pt>
                <c:pt idx="91">
                  <c:v>0.000334947491408935</c:v>
                </c:pt>
                <c:pt idx="92">
                  <c:v>0.00106468348894349</c:v>
                </c:pt>
                <c:pt idx="93">
                  <c:v>0.00139013477163509</c:v>
                </c:pt>
                <c:pt idx="94">
                  <c:v>7.43081029810298E-5</c:v>
                </c:pt>
                <c:pt idx="95">
                  <c:v>0.000421379258251106</c:v>
                </c:pt>
                <c:pt idx="96">
                  <c:v>0.00112298870809485</c:v>
                </c:pt>
                <c:pt idx="97">
                  <c:v>0.000871402800097692</c:v>
                </c:pt>
                <c:pt idx="98">
                  <c:v>0.000241676658665386</c:v>
                </c:pt>
                <c:pt idx="99">
                  <c:v>0.00084532298366294</c:v>
                </c:pt>
                <c:pt idx="100">
                  <c:v>0.000945581671811128</c:v>
                </c:pt>
                <c:pt idx="101">
                  <c:v>0.00129005438066465</c:v>
                </c:pt>
                <c:pt idx="102">
                  <c:v>0.000615618306850047</c:v>
                </c:pt>
                <c:pt idx="103">
                  <c:v>0.000685837665782493</c:v>
                </c:pt>
                <c:pt idx="104">
                  <c:v>0.00085961133786848</c:v>
                </c:pt>
                <c:pt idx="105">
                  <c:v>0.000839617863766227</c:v>
                </c:pt>
                <c:pt idx="106">
                  <c:v>0.00318584486787704</c:v>
                </c:pt>
                <c:pt idx="107">
                  <c:v>0.000752752857865452</c:v>
                </c:pt>
                <c:pt idx="108">
                  <c:v>0.000721843283582089</c:v>
                </c:pt>
                <c:pt idx="109">
                  <c:v>0.000759030257334863</c:v>
                </c:pt>
                <c:pt idx="110">
                  <c:v>0.00321063155949741</c:v>
                </c:pt>
                <c:pt idx="111">
                  <c:v>0.00107581322957198</c:v>
                </c:pt>
                <c:pt idx="112">
                  <c:v>0.000479236220472441</c:v>
                </c:pt>
                <c:pt idx="113">
                  <c:v>8.11435323383085E-5</c:v>
                </c:pt>
                <c:pt idx="114">
                  <c:v>0.000533667771021178</c:v>
                </c:pt>
                <c:pt idx="115">
                  <c:v>3.92660385144429E-5</c:v>
                </c:pt>
                <c:pt idx="116">
                  <c:v>0.000413574087642012</c:v>
                </c:pt>
                <c:pt idx="117">
                  <c:v>0.00191642203910614</c:v>
                </c:pt>
                <c:pt idx="118">
                  <c:v>0.00028193600660066</c:v>
                </c:pt>
                <c:pt idx="119">
                  <c:v>0.000535767772424018</c:v>
                </c:pt>
                <c:pt idx="120">
                  <c:v>0.00221760179256595</c:v>
                </c:pt>
                <c:pt idx="121">
                  <c:v>0.000603338162393162</c:v>
                </c:pt>
                <c:pt idx="122">
                  <c:v>0.00113510808230802</c:v>
                </c:pt>
                <c:pt idx="123">
                  <c:v>0.000731421110557769</c:v>
                </c:pt>
                <c:pt idx="124">
                  <c:v>0.000107301666666667</c:v>
                </c:pt>
                <c:pt idx="125">
                  <c:v>0.00077514284082535</c:v>
                </c:pt>
                <c:pt idx="126">
                  <c:v>0.00108468765743073</c:v>
                </c:pt>
                <c:pt idx="127">
                  <c:v>0.00111880392496965</c:v>
                </c:pt>
                <c:pt idx="128">
                  <c:v>0.00136321134555517</c:v>
                </c:pt>
                <c:pt idx="129">
                  <c:v>0.00129257851829813</c:v>
                </c:pt>
                <c:pt idx="130">
                  <c:v>0.00111247414759084</c:v>
                </c:pt>
                <c:pt idx="131">
                  <c:v>0.000781430686960098</c:v>
                </c:pt>
                <c:pt idx="132">
                  <c:v>0.000724633058113687</c:v>
                </c:pt>
                <c:pt idx="133">
                  <c:v>0.000696718538812785</c:v>
                </c:pt>
                <c:pt idx="134">
                  <c:v>0.00137538147070237</c:v>
                </c:pt>
                <c:pt idx="135">
                  <c:v>0.00100591302876481</c:v>
                </c:pt>
                <c:pt idx="136">
                  <c:v>0.00107938774714564</c:v>
                </c:pt>
                <c:pt idx="137">
                  <c:v>0.000619233907073923</c:v>
                </c:pt>
                <c:pt idx="138">
                  <c:v>0.000890227789217179</c:v>
                </c:pt>
                <c:pt idx="139">
                  <c:v>0.000437284873092142</c:v>
                </c:pt>
                <c:pt idx="140">
                  <c:v>0.00330560114863968</c:v>
                </c:pt>
                <c:pt idx="141">
                  <c:v>0.011174613352459</c:v>
                </c:pt>
                <c:pt idx="142">
                  <c:v>0.00563772630143541</c:v>
                </c:pt>
              </c:numCache>
            </c:numRef>
          </c:yVal>
          <c:smooth val="1"/>
        </c:ser>
        <c:ser>
          <c:idx val="2"/>
          <c:order val="2"/>
          <c:tx>
            <c:v>Theta Watterson</c:v>
          </c:tx>
          <c:yVal>
            <c:numRef>
              <c:f>'Diversity&amp;Neutrality'!$AI$337:$AI$479</c:f>
              <c:numCache>
                <c:formatCode>General</c:formatCode>
                <c:ptCount val="143"/>
                <c:pt idx="0">
                  <c:v>0.0025732881152461</c:v>
                </c:pt>
                <c:pt idx="1">
                  <c:v>0.00236018915159944</c:v>
                </c:pt>
                <c:pt idx="2">
                  <c:v>0.00239354044665012</c:v>
                </c:pt>
                <c:pt idx="3">
                  <c:v>0.00140837582128778</c:v>
                </c:pt>
                <c:pt idx="4">
                  <c:v>0.00251734326306141</c:v>
                </c:pt>
                <c:pt idx="5">
                  <c:v>0.00190707161921708</c:v>
                </c:pt>
                <c:pt idx="6">
                  <c:v>0.00159490238095238</c:v>
                </c:pt>
                <c:pt idx="7">
                  <c:v>0.00292184038772213</c:v>
                </c:pt>
                <c:pt idx="8">
                  <c:v>0.00583897403820285</c:v>
                </c:pt>
                <c:pt idx="9">
                  <c:v>0.00256262766903915</c:v>
                </c:pt>
                <c:pt idx="10">
                  <c:v>0.000343635545896303</c:v>
                </c:pt>
                <c:pt idx="11">
                  <c:v>0.00143598185788011</c:v>
                </c:pt>
                <c:pt idx="12">
                  <c:v>0.00161196465759586</c:v>
                </c:pt>
                <c:pt idx="13">
                  <c:v>0.00201677956989247</c:v>
                </c:pt>
                <c:pt idx="14">
                  <c:v>0.00530073311935019</c:v>
                </c:pt>
                <c:pt idx="15">
                  <c:v>0.00343517414529914</c:v>
                </c:pt>
                <c:pt idx="16">
                  <c:v>0.00433467795334838</c:v>
                </c:pt>
                <c:pt idx="17">
                  <c:v>0.00227688307273963</c:v>
                </c:pt>
                <c:pt idx="18">
                  <c:v>0.004296472303207</c:v>
                </c:pt>
                <c:pt idx="19">
                  <c:v>0.00191438571428571</c:v>
                </c:pt>
                <c:pt idx="20">
                  <c:v>0.0037886412509486</c:v>
                </c:pt>
                <c:pt idx="21">
                  <c:v>0.00422960378847672</c:v>
                </c:pt>
                <c:pt idx="22">
                  <c:v>0.00392405554020448</c:v>
                </c:pt>
                <c:pt idx="23">
                  <c:v>0.00447845622032289</c:v>
                </c:pt>
                <c:pt idx="24">
                  <c:v>0.00627854079568442</c:v>
                </c:pt>
                <c:pt idx="25">
                  <c:v>0.00223783602449889</c:v>
                </c:pt>
                <c:pt idx="26">
                  <c:v>0.00268966407465008</c:v>
                </c:pt>
                <c:pt idx="27">
                  <c:v>0.00239753448079334</c:v>
                </c:pt>
                <c:pt idx="28">
                  <c:v>0.00431059900682806</c:v>
                </c:pt>
                <c:pt idx="29">
                  <c:v>0.0033581310466139</c:v>
                </c:pt>
                <c:pt idx="30">
                  <c:v>0.00476550173010381</c:v>
                </c:pt>
                <c:pt idx="31">
                  <c:v>0.00433603216421529</c:v>
                </c:pt>
                <c:pt idx="32">
                  <c:v>0.00355687002246273</c:v>
                </c:pt>
                <c:pt idx="33">
                  <c:v>0.0032945598163031</c:v>
                </c:pt>
                <c:pt idx="34">
                  <c:v>0.00357276075525812</c:v>
                </c:pt>
                <c:pt idx="35">
                  <c:v>0.00274626449977635</c:v>
                </c:pt>
                <c:pt idx="36">
                  <c:v>0.00241089428486823</c:v>
                </c:pt>
                <c:pt idx="37">
                  <c:v>0.00922245407725322</c:v>
                </c:pt>
                <c:pt idx="38">
                  <c:v>0.00384134255079007</c:v>
                </c:pt>
                <c:pt idx="39">
                  <c:v>0.00031003237514518</c:v>
                </c:pt>
                <c:pt idx="40">
                  <c:v>0.00346333422479219</c:v>
                </c:pt>
                <c:pt idx="41">
                  <c:v>0.0114033762135922</c:v>
                </c:pt>
                <c:pt idx="42">
                  <c:v>0.00124944801069876</c:v>
                </c:pt>
                <c:pt idx="43">
                  <c:v>0.00699657557894737</c:v>
                </c:pt>
                <c:pt idx="44">
                  <c:v>0.0051144087394958</c:v>
                </c:pt>
                <c:pt idx="45">
                  <c:v>0.0017574401975128</c:v>
                </c:pt>
                <c:pt idx="46">
                  <c:v>0.0169706070745698</c:v>
                </c:pt>
                <c:pt idx="47">
                  <c:v>0.000872338643790849</c:v>
                </c:pt>
                <c:pt idx="49">
                  <c:v>0.00333366874027994</c:v>
                </c:pt>
                <c:pt idx="50">
                  <c:v>0.00251066345653305</c:v>
                </c:pt>
                <c:pt idx="51">
                  <c:v>0.00377385352112676</c:v>
                </c:pt>
                <c:pt idx="52">
                  <c:v>0.00166329441324268</c:v>
                </c:pt>
                <c:pt idx="53">
                  <c:v>0.00484462100426212</c:v>
                </c:pt>
                <c:pt idx="54">
                  <c:v>0.00640588178333669</c:v>
                </c:pt>
                <c:pt idx="55">
                  <c:v>0.00205400059424768</c:v>
                </c:pt>
                <c:pt idx="56">
                  <c:v>0.000884667354519191</c:v>
                </c:pt>
                <c:pt idx="57">
                  <c:v>0.00204797622080679</c:v>
                </c:pt>
                <c:pt idx="58">
                  <c:v>0.00334650582847627</c:v>
                </c:pt>
                <c:pt idx="59">
                  <c:v>0.0040061926121372</c:v>
                </c:pt>
                <c:pt idx="60">
                  <c:v>0.00222803595793064</c:v>
                </c:pt>
                <c:pt idx="61">
                  <c:v>0.0028937904</c:v>
                </c:pt>
                <c:pt idx="62">
                  <c:v>0.00230883782589483</c:v>
                </c:pt>
                <c:pt idx="63">
                  <c:v>0.00448456485355648</c:v>
                </c:pt>
                <c:pt idx="64">
                  <c:v>0.00348689223261488</c:v>
                </c:pt>
                <c:pt idx="65">
                  <c:v>0.00233210628159479</c:v>
                </c:pt>
                <c:pt idx="66">
                  <c:v>0.00265871306760848</c:v>
                </c:pt>
                <c:pt idx="67">
                  <c:v>0.00190876990204808</c:v>
                </c:pt>
                <c:pt idx="68">
                  <c:v>4.22153525009846E-5</c:v>
                </c:pt>
                <c:pt idx="69">
                  <c:v>0.000338524966911322</c:v>
                </c:pt>
                <c:pt idx="70">
                  <c:v>0.00638978259105792</c:v>
                </c:pt>
                <c:pt idx="71">
                  <c:v>0.00243517208926942</c:v>
                </c:pt>
                <c:pt idx="72">
                  <c:v>0.00267434182509506</c:v>
                </c:pt>
                <c:pt idx="73">
                  <c:v>0.00992228158818835</c:v>
                </c:pt>
                <c:pt idx="74">
                  <c:v>0.0012759219047619</c:v>
                </c:pt>
                <c:pt idx="75">
                  <c:v>0.00532725533363595</c:v>
                </c:pt>
                <c:pt idx="76">
                  <c:v>0.00241838406317901</c:v>
                </c:pt>
                <c:pt idx="77">
                  <c:v>0.00265887975316878</c:v>
                </c:pt>
                <c:pt idx="78">
                  <c:v>0.00228677910074937</c:v>
                </c:pt>
                <c:pt idx="79">
                  <c:v>0.00265600052478134</c:v>
                </c:pt>
                <c:pt idx="80">
                  <c:v>0.00505419612114771</c:v>
                </c:pt>
                <c:pt idx="81">
                  <c:v>0.0022692838770389</c:v>
                </c:pt>
                <c:pt idx="82">
                  <c:v>0.00363288212506917</c:v>
                </c:pt>
                <c:pt idx="83">
                  <c:v>0.000897983579088472</c:v>
                </c:pt>
                <c:pt idx="84">
                  <c:v>0.00247599183736331</c:v>
                </c:pt>
                <c:pt idx="85">
                  <c:v>0.00274069855595668</c:v>
                </c:pt>
                <c:pt idx="86">
                  <c:v>0.00207658900233731</c:v>
                </c:pt>
                <c:pt idx="87">
                  <c:v>0.00183197695619144</c:v>
                </c:pt>
                <c:pt idx="88">
                  <c:v>0.00418392963586886</c:v>
                </c:pt>
                <c:pt idx="89">
                  <c:v>0.00206547702539299</c:v>
                </c:pt>
                <c:pt idx="90">
                  <c:v>0.00225020633380381</c:v>
                </c:pt>
                <c:pt idx="91">
                  <c:v>0.00174945979381443</c:v>
                </c:pt>
                <c:pt idx="92">
                  <c:v>0.00450961547911548</c:v>
                </c:pt>
                <c:pt idx="93">
                  <c:v>0.00296371531832082</c:v>
                </c:pt>
                <c:pt idx="94">
                  <c:v>0.00181533604336043</c:v>
                </c:pt>
                <c:pt idx="95">
                  <c:v>0.00173219734603607</c:v>
                </c:pt>
                <c:pt idx="96">
                  <c:v>0.00230041537203598</c:v>
                </c:pt>
                <c:pt idx="97">
                  <c:v>0.00202865856636952</c:v>
                </c:pt>
                <c:pt idx="98">
                  <c:v>0.00196169611137782</c:v>
                </c:pt>
                <c:pt idx="99">
                  <c:v>0.00264948495270851</c:v>
                </c:pt>
                <c:pt idx="100">
                  <c:v>0.00264881246350213</c:v>
                </c:pt>
                <c:pt idx="101">
                  <c:v>0.00352131319234642</c:v>
                </c:pt>
                <c:pt idx="102">
                  <c:v>0.00390879730271064</c:v>
                </c:pt>
                <c:pt idx="103">
                  <c:v>0.00332619618037135</c:v>
                </c:pt>
                <c:pt idx="104">
                  <c:v>0.00279487619047619</c:v>
                </c:pt>
                <c:pt idx="105">
                  <c:v>0.00278674768182046</c:v>
                </c:pt>
                <c:pt idx="106">
                  <c:v>0.00354014973934927</c:v>
                </c:pt>
                <c:pt idx="107">
                  <c:v>0.00300877460799191</c:v>
                </c:pt>
                <c:pt idx="108">
                  <c:v>0.0027494210199005</c:v>
                </c:pt>
                <c:pt idx="109">
                  <c:v>0.00322797134895919</c:v>
                </c:pt>
                <c:pt idx="110">
                  <c:v>0.00477763414634146</c:v>
                </c:pt>
                <c:pt idx="111">
                  <c:v>0.00215963424124514</c:v>
                </c:pt>
                <c:pt idx="112">
                  <c:v>0.00632938369865929</c:v>
                </c:pt>
                <c:pt idx="113">
                  <c:v>0.00266610547263682</c:v>
                </c:pt>
                <c:pt idx="114">
                  <c:v>0.00259853791151185</c:v>
                </c:pt>
                <c:pt idx="115">
                  <c:v>0.00147424250343879</c:v>
                </c:pt>
                <c:pt idx="116">
                  <c:v>0.00283702531107504</c:v>
                </c:pt>
                <c:pt idx="117">
                  <c:v>0.00232018184357542</c:v>
                </c:pt>
                <c:pt idx="118">
                  <c:v>0.0079587201320132</c:v>
                </c:pt>
                <c:pt idx="119">
                  <c:v>0.00335177755744996</c:v>
                </c:pt>
                <c:pt idx="120">
                  <c:v>0.00803188189448441</c:v>
                </c:pt>
                <c:pt idx="121">
                  <c:v>0.00128822948717949</c:v>
                </c:pt>
                <c:pt idx="122">
                  <c:v>0.00252937829868477</c:v>
                </c:pt>
                <c:pt idx="123">
                  <c:v>0.00773957066733068</c:v>
                </c:pt>
                <c:pt idx="124">
                  <c:v>0.00352557368421053</c:v>
                </c:pt>
                <c:pt idx="125">
                  <c:v>0.0034554256816507</c:v>
                </c:pt>
                <c:pt idx="126">
                  <c:v>0.00590568690176322</c:v>
                </c:pt>
                <c:pt idx="127">
                  <c:v>0.00324663627127883</c:v>
                </c:pt>
                <c:pt idx="128">
                  <c:v>0.00348719128329298</c:v>
                </c:pt>
                <c:pt idx="129">
                  <c:v>0.00304536804522463</c:v>
                </c:pt>
                <c:pt idx="130">
                  <c:v>0.00377445813990715</c:v>
                </c:pt>
                <c:pt idx="131">
                  <c:v>0.00196558069381599</c:v>
                </c:pt>
                <c:pt idx="132">
                  <c:v>0.0021697554779295</c:v>
                </c:pt>
                <c:pt idx="133">
                  <c:v>0.00244707397260274</c:v>
                </c:pt>
                <c:pt idx="134">
                  <c:v>0.00254738746604579</c:v>
                </c:pt>
                <c:pt idx="135">
                  <c:v>0.00243688113367174</c:v>
                </c:pt>
                <c:pt idx="136">
                  <c:v>0.00281675355054302</c:v>
                </c:pt>
                <c:pt idx="137">
                  <c:v>0.00301241766988359</c:v>
                </c:pt>
                <c:pt idx="138">
                  <c:v>0.00265250271093512</c:v>
                </c:pt>
                <c:pt idx="139">
                  <c:v>0.000757330638778971</c:v>
                </c:pt>
                <c:pt idx="140">
                  <c:v>0.0192025704711347</c:v>
                </c:pt>
                <c:pt idx="141">
                  <c:v>0.0219625885245902</c:v>
                </c:pt>
                <c:pt idx="142">
                  <c:v>0.0139740910047847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757544"/>
        <c:axId val="-2117762776"/>
      </c:scatterChart>
      <c:valAx>
        <c:axId val="-2117757544"/>
        <c:scaling>
          <c:orientation val="minMax"/>
          <c:max val="145.0"/>
          <c:min val="0.0"/>
        </c:scaling>
        <c:delete val="0"/>
        <c:axPos val="b"/>
        <c:majorTickMark val="out"/>
        <c:minorTickMark val="none"/>
        <c:tickLblPos val="nextTo"/>
        <c:crossAx val="-2117762776"/>
        <c:crosses val="autoZero"/>
        <c:crossBetween val="midCat"/>
        <c:majorUnit val="5.0"/>
      </c:valAx>
      <c:valAx>
        <c:axId val="-2117762776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7757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Diversity and divergence per cluster in South Asian</a:t>
            </a:r>
            <a:r>
              <a:rPr lang="en-US" baseline="0"/>
              <a:t> </a:t>
            </a:r>
            <a:r>
              <a:rPr lang="en-US"/>
              <a:t>population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Divergence, D</c:v>
          </c:tx>
          <c:yVal>
            <c:numRef>
              <c:f>'Diversity&amp;Neutrality'!$AO$337:$AO$479</c:f>
              <c:numCache>
                <c:formatCode>General</c:formatCode>
                <c:ptCount val="143"/>
                <c:pt idx="0">
                  <c:v>0.01440576</c:v>
                </c:pt>
                <c:pt idx="1">
                  <c:v>0.009735744</c:v>
                </c:pt>
                <c:pt idx="2">
                  <c:v>0.007940447</c:v>
                </c:pt>
                <c:pt idx="3">
                  <c:v>0.007884363</c:v>
                </c:pt>
                <c:pt idx="4">
                  <c:v>0.01145738</c:v>
                </c:pt>
                <c:pt idx="5">
                  <c:v>0.008007117</c:v>
                </c:pt>
                <c:pt idx="6">
                  <c:v>0.002380952</c:v>
                </c:pt>
                <c:pt idx="7">
                  <c:v>0.01534733</c:v>
                </c:pt>
                <c:pt idx="8">
                  <c:v>0.03389831</c:v>
                </c:pt>
                <c:pt idx="9">
                  <c:v>0.01145463</c:v>
                </c:pt>
                <c:pt idx="10">
                  <c:v>0.002237313</c:v>
                </c:pt>
                <c:pt idx="11">
                  <c:v>0.001587932</c:v>
                </c:pt>
                <c:pt idx="12">
                  <c:v>0.004610368</c:v>
                </c:pt>
                <c:pt idx="13">
                  <c:v>0.01290323</c:v>
                </c:pt>
                <c:pt idx="14">
                  <c:v>0.03004498</c:v>
                </c:pt>
                <c:pt idx="15">
                  <c:v>0.01816239</c:v>
                </c:pt>
                <c:pt idx="16">
                  <c:v>0.02219714</c:v>
                </c:pt>
                <c:pt idx="17">
                  <c:v>0.01019714</c:v>
                </c:pt>
                <c:pt idx="18">
                  <c:v>0.01749271</c:v>
                </c:pt>
                <c:pt idx="19">
                  <c:v>0.0005714286</c:v>
                </c:pt>
                <c:pt idx="20">
                  <c:v>0.01821304</c:v>
                </c:pt>
                <c:pt idx="21">
                  <c:v>0.02131018</c:v>
                </c:pt>
                <c:pt idx="22">
                  <c:v>0.008932825</c:v>
                </c:pt>
                <c:pt idx="23">
                  <c:v>0.02526116</c:v>
                </c:pt>
                <c:pt idx="24">
                  <c:v>0.02714093</c:v>
                </c:pt>
                <c:pt idx="25">
                  <c:v>0.009187082</c:v>
                </c:pt>
                <c:pt idx="26">
                  <c:v>0.01343136</c:v>
                </c:pt>
                <c:pt idx="27">
                  <c:v>0.01037273</c:v>
                </c:pt>
                <c:pt idx="28">
                  <c:v>0.01065591</c:v>
                </c:pt>
                <c:pt idx="29">
                  <c:v>0.01671064</c:v>
                </c:pt>
                <c:pt idx="30">
                  <c:v>0.02269896</c:v>
                </c:pt>
                <c:pt idx="31">
                  <c:v>0.01583966</c:v>
                </c:pt>
                <c:pt idx="32">
                  <c:v>0.0121503</c:v>
                </c:pt>
                <c:pt idx="33">
                  <c:v>0.01136625</c:v>
                </c:pt>
                <c:pt idx="34">
                  <c:v>0.01338432</c:v>
                </c:pt>
                <c:pt idx="35">
                  <c:v>0.008945877</c:v>
                </c:pt>
                <c:pt idx="36">
                  <c:v>0.007699141</c:v>
                </c:pt>
                <c:pt idx="37">
                  <c:v>0.005310458</c:v>
                </c:pt>
                <c:pt idx="38">
                  <c:v>0.00944206</c:v>
                </c:pt>
                <c:pt idx="39">
                  <c:v>0.01128668</c:v>
                </c:pt>
                <c:pt idx="40">
                  <c:v>0.01444541</c:v>
                </c:pt>
                <c:pt idx="41">
                  <c:v>0.01185399</c:v>
                </c:pt>
                <c:pt idx="42">
                  <c:v>0.009223301</c:v>
                </c:pt>
                <c:pt idx="43">
                  <c:v>0.01928006</c:v>
                </c:pt>
                <c:pt idx="44">
                  <c:v>0.01305263</c:v>
                </c:pt>
                <c:pt idx="45">
                  <c:v>0.01142857</c:v>
                </c:pt>
                <c:pt idx="46">
                  <c:v>0.009144111</c:v>
                </c:pt>
                <c:pt idx="47">
                  <c:v>0.03059273</c:v>
                </c:pt>
                <c:pt idx="49">
                  <c:v>0.00622084</c:v>
                </c:pt>
                <c:pt idx="50">
                  <c:v>0.01236335</c:v>
                </c:pt>
                <c:pt idx="51">
                  <c:v>0.01408451</c:v>
                </c:pt>
                <c:pt idx="52">
                  <c:v>0.0</c:v>
                </c:pt>
                <c:pt idx="53">
                  <c:v>0.02424081</c:v>
                </c:pt>
                <c:pt idx="54">
                  <c:v>0.03046197</c:v>
                </c:pt>
                <c:pt idx="55">
                  <c:v>0.007487521</c:v>
                </c:pt>
                <c:pt idx="56">
                  <c:v>0.006603384</c:v>
                </c:pt>
                <c:pt idx="57">
                  <c:v>0.01146497</c:v>
                </c:pt>
                <c:pt idx="58">
                  <c:v>0.01332223</c:v>
                </c:pt>
                <c:pt idx="59">
                  <c:v>0.02081501</c:v>
                </c:pt>
                <c:pt idx="60">
                  <c:v>0.0</c:v>
                </c:pt>
                <c:pt idx="61">
                  <c:v>0.0096</c:v>
                </c:pt>
                <c:pt idx="62">
                  <c:v>0.01148917</c:v>
                </c:pt>
                <c:pt idx="63">
                  <c:v>0.0209205</c:v>
                </c:pt>
                <c:pt idx="64">
                  <c:v>0.01179341</c:v>
                </c:pt>
                <c:pt idx="65">
                  <c:v>0.009670755</c:v>
                </c:pt>
                <c:pt idx="66">
                  <c:v>0.009586276</c:v>
                </c:pt>
                <c:pt idx="67">
                  <c:v>0.00445236</c:v>
                </c:pt>
                <c:pt idx="68">
                  <c:v>0.0</c:v>
                </c:pt>
                <c:pt idx="69">
                  <c:v>0.0</c:v>
                </c:pt>
                <c:pt idx="70">
                  <c:v>0.04358031</c:v>
                </c:pt>
                <c:pt idx="71">
                  <c:v>0.01150958</c:v>
                </c:pt>
                <c:pt idx="72">
                  <c:v>0.01164449</c:v>
                </c:pt>
                <c:pt idx="73">
                  <c:v>0.07222666</c:v>
                </c:pt>
                <c:pt idx="74">
                  <c:v>0.007619048</c:v>
                </c:pt>
                <c:pt idx="75">
                  <c:v>0.03513391</c:v>
                </c:pt>
                <c:pt idx="76">
                  <c:v>0.0106134</c:v>
                </c:pt>
                <c:pt idx="77">
                  <c:v>0.009006004</c:v>
                </c:pt>
                <c:pt idx="78">
                  <c:v>0.008742714</c:v>
                </c:pt>
                <c:pt idx="79">
                  <c:v>0.008746356</c:v>
                </c:pt>
                <c:pt idx="80">
                  <c:v>0.03134963</c:v>
                </c:pt>
                <c:pt idx="81">
                  <c:v>0.01348808</c:v>
                </c:pt>
                <c:pt idx="82">
                  <c:v>0.01770891</c:v>
                </c:pt>
                <c:pt idx="83">
                  <c:v>0.0</c:v>
                </c:pt>
                <c:pt idx="84">
                  <c:v>0.01185892</c:v>
                </c:pt>
                <c:pt idx="85">
                  <c:v>0.01083032</c:v>
                </c:pt>
                <c:pt idx="86">
                  <c:v>0.008365113</c:v>
                </c:pt>
                <c:pt idx="87">
                  <c:v>0.006330717</c:v>
                </c:pt>
                <c:pt idx="88">
                  <c:v>0.02604639</c:v>
                </c:pt>
                <c:pt idx="89">
                  <c:v>0.007859734</c:v>
                </c:pt>
                <c:pt idx="90">
                  <c:v>0.009086097</c:v>
                </c:pt>
                <c:pt idx="91">
                  <c:v>0.006185567</c:v>
                </c:pt>
                <c:pt idx="92">
                  <c:v>0.02088452</c:v>
                </c:pt>
                <c:pt idx="93">
                  <c:v>0.01175583</c:v>
                </c:pt>
                <c:pt idx="94">
                  <c:v>0.005420054</c:v>
                </c:pt>
                <c:pt idx="95">
                  <c:v>0.006464784</c:v>
                </c:pt>
                <c:pt idx="96">
                  <c:v>0.009811938</c:v>
                </c:pt>
                <c:pt idx="97">
                  <c:v>0.008303822</c:v>
                </c:pt>
                <c:pt idx="98">
                  <c:v>0.006721075</c:v>
                </c:pt>
                <c:pt idx="99">
                  <c:v>0.01203783</c:v>
                </c:pt>
                <c:pt idx="100">
                  <c:v>0.01138734</c:v>
                </c:pt>
                <c:pt idx="101">
                  <c:v>0.01691843</c:v>
                </c:pt>
                <c:pt idx="102">
                  <c:v>0.02530378</c:v>
                </c:pt>
                <c:pt idx="103">
                  <c:v>0.0128382</c:v>
                </c:pt>
                <c:pt idx="104">
                  <c:v>0.0154195</c:v>
                </c:pt>
                <c:pt idx="105">
                  <c:v>0.01323242</c:v>
                </c:pt>
                <c:pt idx="106">
                  <c:v>0.01330218</c:v>
                </c:pt>
                <c:pt idx="107">
                  <c:v>0.01335357</c:v>
                </c:pt>
                <c:pt idx="108">
                  <c:v>6.213603E-8</c:v>
                </c:pt>
                <c:pt idx="109">
                  <c:v>0.01442386</c:v>
                </c:pt>
                <c:pt idx="110">
                  <c:v>0.01718404</c:v>
                </c:pt>
                <c:pt idx="111">
                  <c:v>0.007782101</c:v>
                </c:pt>
                <c:pt idx="112">
                  <c:v>0.03468823</c:v>
                </c:pt>
                <c:pt idx="113">
                  <c:v>0.0199005</c:v>
                </c:pt>
                <c:pt idx="114">
                  <c:v>0.01404907</c:v>
                </c:pt>
                <c:pt idx="115">
                  <c:v>0.008253095</c:v>
                </c:pt>
                <c:pt idx="116">
                  <c:v>0.01398872</c:v>
                </c:pt>
                <c:pt idx="117">
                  <c:v>0.00726257</c:v>
                </c:pt>
                <c:pt idx="118">
                  <c:v>0.04620462</c:v>
                </c:pt>
                <c:pt idx="119">
                  <c:v>0.01519644</c:v>
                </c:pt>
                <c:pt idx="120">
                  <c:v>0.01918465</c:v>
                </c:pt>
                <c:pt idx="121">
                  <c:v>0.004273504</c:v>
                </c:pt>
                <c:pt idx="122">
                  <c:v>0.0106067</c:v>
                </c:pt>
                <c:pt idx="123">
                  <c:v>0.05079681</c:v>
                </c:pt>
                <c:pt idx="124">
                  <c:v>0.01754386</c:v>
                </c:pt>
                <c:pt idx="125">
                  <c:v>0.01326455</c:v>
                </c:pt>
                <c:pt idx="126">
                  <c:v>0.03148615</c:v>
                </c:pt>
                <c:pt idx="127">
                  <c:v>0.0141735</c:v>
                </c:pt>
                <c:pt idx="128">
                  <c:v>0.01478727</c:v>
                </c:pt>
                <c:pt idx="129">
                  <c:v>0.01160369</c:v>
                </c:pt>
                <c:pt idx="130">
                  <c:v>0.0152073</c:v>
                </c:pt>
                <c:pt idx="131">
                  <c:v>0.007815714</c:v>
                </c:pt>
                <c:pt idx="132">
                  <c:v>0.009209273</c:v>
                </c:pt>
                <c:pt idx="133">
                  <c:v>0.0109589</c:v>
                </c:pt>
                <c:pt idx="134">
                  <c:v>0.01105937</c:v>
                </c:pt>
                <c:pt idx="135">
                  <c:v>0.009729272</c:v>
                </c:pt>
                <c:pt idx="136">
                  <c:v>0.01002506</c:v>
                </c:pt>
                <c:pt idx="137">
                  <c:v>0.01462541</c:v>
                </c:pt>
                <c:pt idx="138">
                  <c:v>0.01340238</c:v>
                </c:pt>
                <c:pt idx="139">
                  <c:v>0.00861244</c:v>
                </c:pt>
                <c:pt idx="140">
                  <c:v>0.0508762</c:v>
                </c:pt>
                <c:pt idx="141">
                  <c:v>0.00862641</c:v>
                </c:pt>
                <c:pt idx="142">
                  <c:v>0.007980267</c:v>
                </c:pt>
              </c:numCache>
            </c:numRef>
          </c:yVal>
          <c:smooth val="1"/>
        </c:ser>
        <c:ser>
          <c:idx val="1"/>
          <c:order val="1"/>
          <c:tx>
            <c:v>Diversity, pi</c:v>
          </c:tx>
          <c:yVal>
            <c:numRef>
              <c:f>'Diversity&amp;Neutrality'!$AP$337:$AP$479</c:f>
              <c:numCache>
                <c:formatCode>General</c:formatCode>
                <c:ptCount val="143"/>
                <c:pt idx="0">
                  <c:v>0.000591840036014406</c:v>
                </c:pt>
                <c:pt idx="1">
                  <c:v>0.00142939808066759</c:v>
                </c:pt>
                <c:pt idx="2">
                  <c:v>0.000251914253101737</c:v>
                </c:pt>
                <c:pt idx="3">
                  <c:v>3.95700788436268E-5</c:v>
                </c:pt>
                <c:pt idx="4">
                  <c:v>0.000292715907424381</c:v>
                </c:pt>
                <c:pt idx="5">
                  <c:v>0.000485139893238434</c:v>
                </c:pt>
                <c:pt idx="6">
                  <c:v>8.32705E-5</c:v>
                </c:pt>
                <c:pt idx="7">
                  <c:v>0.00063223576736672</c:v>
                </c:pt>
                <c:pt idx="8">
                  <c:v>0.00130102477939198</c:v>
                </c:pt>
                <c:pt idx="9">
                  <c:v>0.000997041739323843</c:v>
                </c:pt>
                <c:pt idx="10">
                  <c:v>4.82898876697546E-5</c:v>
                </c:pt>
                <c:pt idx="11">
                  <c:v>0.000230710797935689</c:v>
                </c:pt>
                <c:pt idx="12">
                  <c:v>0.000707748543798493</c:v>
                </c:pt>
                <c:pt idx="13">
                  <c:v>0.000220946451612903</c:v>
                </c:pt>
                <c:pt idx="14">
                  <c:v>0.00163543631599633</c:v>
                </c:pt>
                <c:pt idx="15">
                  <c:v>0.000960603205128205</c:v>
                </c:pt>
                <c:pt idx="16">
                  <c:v>0.000728152257336343</c:v>
                </c:pt>
                <c:pt idx="17">
                  <c:v>0.000428275118966689</c:v>
                </c:pt>
                <c:pt idx="18">
                  <c:v>0.00433777696793003</c:v>
                </c:pt>
                <c:pt idx="19">
                  <c:v>0.00142963331428571</c:v>
                </c:pt>
                <c:pt idx="20">
                  <c:v>0.000932161944322403</c:v>
                </c:pt>
                <c:pt idx="21">
                  <c:v>0.00130698216258879</c:v>
                </c:pt>
                <c:pt idx="22">
                  <c:v>0.00102590823431887</c:v>
                </c:pt>
                <c:pt idx="23">
                  <c:v>0.00072144905982906</c:v>
                </c:pt>
                <c:pt idx="24">
                  <c:v>0.0030793165037087</c:v>
                </c:pt>
                <c:pt idx="25">
                  <c:v>0.000231798190423162</c:v>
                </c:pt>
                <c:pt idx="26">
                  <c:v>0.000894324261275272</c:v>
                </c:pt>
                <c:pt idx="27">
                  <c:v>0.00101762407386299</c:v>
                </c:pt>
                <c:pt idx="28">
                  <c:v>0.00643535981791848</c:v>
                </c:pt>
                <c:pt idx="29">
                  <c:v>0.000429567722075637</c:v>
                </c:pt>
                <c:pt idx="30">
                  <c:v>0.00130497757785467</c:v>
                </c:pt>
                <c:pt idx="31">
                  <c:v>0.00166602177145628</c:v>
                </c:pt>
                <c:pt idx="32">
                  <c:v>0.00153824000408413</c:v>
                </c:pt>
                <c:pt idx="33">
                  <c:v>0.00129743374282434</c:v>
                </c:pt>
                <c:pt idx="34">
                  <c:v>0.000390308054493308</c:v>
                </c:pt>
                <c:pt idx="35">
                  <c:v>0.000936674548978679</c:v>
                </c:pt>
                <c:pt idx="36">
                  <c:v>0.000714516301450992</c:v>
                </c:pt>
                <c:pt idx="37">
                  <c:v>0.00410879944206009</c:v>
                </c:pt>
                <c:pt idx="38">
                  <c:v>0.000579579909706546</c:v>
                </c:pt>
                <c:pt idx="39">
                  <c:v>4.23582825203252E-5</c:v>
                </c:pt>
                <c:pt idx="40">
                  <c:v>0.00140816549331406</c:v>
                </c:pt>
                <c:pt idx="41">
                  <c:v>0.00677682007281553</c:v>
                </c:pt>
                <c:pt idx="42">
                  <c:v>0.00050779584308481</c:v>
                </c:pt>
                <c:pt idx="43">
                  <c:v>0.00144581496842105</c:v>
                </c:pt>
                <c:pt idx="44">
                  <c:v>0.00114426366386555</c:v>
                </c:pt>
                <c:pt idx="45">
                  <c:v>0.000328551627651792</c:v>
                </c:pt>
                <c:pt idx="46">
                  <c:v>0.0075228137667304</c:v>
                </c:pt>
                <c:pt idx="47">
                  <c:v>0.000154021895424837</c:v>
                </c:pt>
                <c:pt idx="48">
                  <c:v>0.000283588773584906</c:v>
                </c:pt>
                <c:pt idx="49">
                  <c:v>0.00187604356143079</c:v>
                </c:pt>
                <c:pt idx="50">
                  <c:v>0.000904087947683498</c:v>
                </c:pt>
                <c:pt idx="51">
                  <c:v>0.00234834473239437</c:v>
                </c:pt>
                <c:pt idx="52">
                  <c:v>0.00117557631392255</c:v>
                </c:pt>
                <c:pt idx="53">
                  <c:v>0.00197671959643047</c:v>
                </c:pt>
                <c:pt idx="54">
                  <c:v>0.00263149698608029</c:v>
                </c:pt>
                <c:pt idx="55">
                  <c:v>0.00045860908723556</c:v>
                </c:pt>
                <c:pt idx="56">
                  <c:v>2.61778827899298E-5</c:v>
                </c:pt>
                <c:pt idx="57">
                  <c:v>0.000118935422505308</c:v>
                </c:pt>
                <c:pt idx="58">
                  <c:v>0.00136299170274771</c:v>
                </c:pt>
                <c:pt idx="59">
                  <c:v>0.000785899539724421</c:v>
                </c:pt>
                <c:pt idx="60">
                  <c:v>0.00150187478681069</c:v>
                </c:pt>
                <c:pt idx="61">
                  <c:v>0.0015182352</c:v>
                </c:pt>
                <c:pt idx="62">
                  <c:v>0.000674959346000884</c:v>
                </c:pt>
                <c:pt idx="63">
                  <c:v>0.00209249837284984</c:v>
                </c:pt>
                <c:pt idx="64">
                  <c:v>0.00412696461976413</c:v>
                </c:pt>
                <c:pt idx="65">
                  <c:v>0.000950691227746274</c:v>
                </c:pt>
                <c:pt idx="66">
                  <c:v>0.00217459649344097</c:v>
                </c:pt>
                <c:pt idx="67">
                  <c:v>0.000249985627782725</c:v>
                </c:pt>
                <c:pt idx="68">
                  <c:v>9.4464161480898E-5</c:v>
                </c:pt>
                <c:pt idx="69">
                  <c:v>8.56890193719167E-5</c:v>
                </c:pt>
                <c:pt idx="70">
                  <c:v>0.000834962700008693</c:v>
                </c:pt>
                <c:pt idx="71">
                  <c:v>0.00103760628324795</c:v>
                </c:pt>
                <c:pt idx="72">
                  <c:v>0.000663514456986692</c:v>
                </c:pt>
                <c:pt idx="73">
                  <c:v>0.00076183847565842</c:v>
                </c:pt>
                <c:pt idx="74">
                  <c:v>0.000155319866666667</c:v>
                </c:pt>
                <c:pt idx="75">
                  <c:v>0.00101379578665456</c:v>
                </c:pt>
                <c:pt idx="76">
                  <c:v>0.000773431764165134</c:v>
                </c:pt>
                <c:pt idx="77">
                  <c:v>0.00163187655770514</c:v>
                </c:pt>
                <c:pt idx="78">
                  <c:v>0.000603103759367194</c:v>
                </c:pt>
                <c:pt idx="79">
                  <c:v>0.000894254355685131</c:v>
                </c:pt>
                <c:pt idx="80">
                  <c:v>0.000648321780021254</c:v>
                </c:pt>
                <c:pt idx="81">
                  <c:v>0.000226032120451694</c:v>
                </c:pt>
                <c:pt idx="82">
                  <c:v>0.000417208245711123</c:v>
                </c:pt>
                <c:pt idx="83">
                  <c:v>0.000822019436997319</c:v>
                </c:pt>
                <c:pt idx="84">
                  <c:v>0.000325729986138919</c:v>
                </c:pt>
                <c:pt idx="85">
                  <c:v>0.000607309626955475</c:v>
                </c:pt>
                <c:pt idx="86">
                  <c:v>0.000839762295485299</c:v>
                </c:pt>
                <c:pt idx="87">
                  <c:v>0.00176592600658394</c:v>
                </c:pt>
                <c:pt idx="88">
                  <c:v>0.000477159284696125</c:v>
                </c:pt>
                <c:pt idx="89">
                  <c:v>0.000930734340991535</c:v>
                </c:pt>
                <c:pt idx="90">
                  <c:v>0.000835009858856739</c:v>
                </c:pt>
                <c:pt idx="91">
                  <c:v>0.000220992989690722</c:v>
                </c:pt>
                <c:pt idx="92">
                  <c:v>0.00156989651105651</c:v>
                </c:pt>
                <c:pt idx="93">
                  <c:v>0.00136317108105961</c:v>
                </c:pt>
                <c:pt idx="94">
                  <c:v>0.000191811382113821</c:v>
                </c:pt>
                <c:pt idx="95">
                  <c:v>0.000518548179652943</c:v>
                </c:pt>
                <c:pt idx="96">
                  <c:v>0.00154318650858545</c:v>
                </c:pt>
                <c:pt idx="97">
                  <c:v>0.00135778941262669</c:v>
                </c:pt>
                <c:pt idx="98">
                  <c:v>0.000253448727796447</c:v>
                </c:pt>
                <c:pt idx="99">
                  <c:v>0.00121833826311264</c:v>
                </c:pt>
                <c:pt idx="100">
                  <c:v>0.00119368837073496</c:v>
                </c:pt>
                <c:pt idx="101">
                  <c:v>0.00129437764350453</c:v>
                </c:pt>
                <c:pt idx="102">
                  <c:v>0.000703273267458939</c:v>
                </c:pt>
                <c:pt idx="103">
                  <c:v>0.00126656371352785</c:v>
                </c:pt>
                <c:pt idx="104">
                  <c:v>0.000775495691609977</c:v>
                </c:pt>
                <c:pt idx="105">
                  <c:v>0.000795547741967821</c:v>
                </c:pt>
                <c:pt idx="106">
                  <c:v>0.00288438306669063</c:v>
                </c:pt>
                <c:pt idx="107">
                  <c:v>0.000715761355589276</c:v>
                </c:pt>
                <c:pt idx="108">
                  <c:v>0.00100367661691542</c:v>
                </c:pt>
                <c:pt idx="109">
                  <c:v>0.000859986428454351</c:v>
                </c:pt>
                <c:pt idx="110">
                  <c:v>0.00398254693274205</c:v>
                </c:pt>
                <c:pt idx="111">
                  <c:v>0.0011023974430239</c:v>
                </c:pt>
                <c:pt idx="112">
                  <c:v>0.000781652266439668</c:v>
                </c:pt>
                <c:pt idx="113">
                  <c:v>9.98767114427861E-5</c:v>
                </c:pt>
                <c:pt idx="114">
                  <c:v>0.000484724806563221</c:v>
                </c:pt>
                <c:pt idx="115">
                  <c:v>4.83241169188446E-5</c:v>
                </c:pt>
                <c:pt idx="116">
                  <c:v>0.000480860053713579</c:v>
                </c:pt>
                <c:pt idx="117">
                  <c:v>0.00205092960893855</c:v>
                </c:pt>
                <c:pt idx="118">
                  <c:v>0.000306418250825082</c:v>
                </c:pt>
                <c:pt idx="119">
                  <c:v>0.000602251434395849</c:v>
                </c:pt>
                <c:pt idx="120">
                  <c:v>0.00290102610311751</c:v>
                </c:pt>
                <c:pt idx="121">
                  <c:v>0.000594912019230769</c:v>
                </c:pt>
                <c:pt idx="122">
                  <c:v>0.0014183275392448</c:v>
                </c:pt>
                <c:pt idx="123">
                  <c:v>0.00135581689741036</c:v>
                </c:pt>
                <c:pt idx="124">
                  <c:v>0.000132129298245614</c:v>
                </c:pt>
                <c:pt idx="125">
                  <c:v>0.00105488557479735</c:v>
                </c:pt>
                <c:pt idx="126">
                  <c:v>0.0012066622418136</c:v>
                </c:pt>
                <c:pt idx="127">
                  <c:v>0.00110694055554179</c:v>
                </c:pt>
                <c:pt idx="128">
                  <c:v>0.00130448901764095</c:v>
                </c:pt>
                <c:pt idx="129">
                  <c:v>0.00129026075572746</c:v>
                </c:pt>
                <c:pt idx="130">
                  <c:v>0.00116604706259004</c:v>
                </c:pt>
                <c:pt idx="131">
                  <c:v>0.000882249280131633</c:v>
                </c:pt>
                <c:pt idx="132">
                  <c:v>0.000846468879009209</c:v>
                </c:pt>
                <c:pt idx="133">
                  <c:v>0.000801344566210045</c:v>
                </c:pt>
                <c:pt idx="134">
                  <c:v>0.00130913841676368</c:v>
                </c:pt>
                <c:pt idx="135">
                  <c:v>0.000792436294416243</c:v>
                </c:pt>
                <c:pt idx="136">
                  <c:v>0.00146071523252576</c:v>
                </c:pt>
                <c:pt idx="137">
                  <c:v>0.00071571933140981</c:v>
                </c:pt>
                <c:pt idx="138">
                  <c:v>0.000800619747182455</c:v>
                </c:pt>
                <c:pt idx="139">
                  <c:v>0.000406603699830413</c:v>
                </c:pt>
                <c:pt idx="140">
                  <c:v>0.00313149426011944</c:v>
                </c:pt>
                <c:pt idx="141">
                  <c:v>0.00976384139344262</c:v>
                </c:pt>
                <c:pt idx="142">
                  <c:v>0.00849622007655502</c:v>
                </c:pt>
              </c:numCache>
            </c:numRef>
          </c:yVal>
          <c:smooth val="1"/>
        </c:ser>
        <c:ser>
          <c:idx val="2"/>
          <c:order val="2"/>
          <c:tx>
            <c:v>Theta Watterson</c:v>
          </c:tx>
          <c:yVal>
            <c:numRef>
              <c:f>'Diversity&amp;Neutrality'!$AQ$337:$AQ$479</c:f>
              <c:numCache>
                <c:formatCode>General</c:formatCode>
                <c:ptCount val="143"/>
                <c:pt idx="0">
                  <c:v>0.00281251908763505</c:v>
                </c:pt>
                <c:pt idx="1">
                  <c:v>0.00261954140009272</c:v>
                </c:pt>
                <c:pt idx="2">
                  <c:v>0.00218860044665012</c:v>
                </c:pt>
                <c:pt idx="3">
                  <c:v>0.00108657109067017</c:v>
                </c:pt>
                <c:pt idx="4">
                  <c:v>0.002715846791934</c:v>
                </c:pt>
                <c:pt idx="5">
                  <c:v>0.00214567179715302</c:v>
                </c:pt>
                <c:pt idx="6">
                  <c:v>0.000984381666666666</c:v>
                </c:pt>
                <c:pt idx="7">
                  <c:v>0.00302788807754443</c:v>
                </c:pt>
                <c:pt idx="8">
                  <c:v>0.00613617740112994</c:v>
                </c:pt>
                <c:pt idx="9">
                  <c:v>0.00265143731094306</c:v>
                </c:pt>
                <c:pt idx="10">
                  <c:v>0.000354725526074277</c:v>
                </c:pt>
                <c:pt idx="11">
                  <c:v>0.00158657800714569</c:v>
                </c:pt>
                <c:pt idx="12">
                  <c:v>0.00203011885752839</c:v>
                </c:pt>
                <c:pt idx="13">
                  <c:v>0.00207461075268817</c:v>
                </c:pt>
                <c:pt idx="14">
                  <c:v>0.00543473007554915</c:v>
                </c:pt>
                <c:pt idx="15">
                  <c:v>0.00353367735042735</c:v>
                </c:pt>
                <c:pt idx="16">
                  <c:v>0.00440712641083521</c:v>
                </c:pt>
                <c:pt idx="17">
                  <c:v>0.00234217267165194</c:v>
                </c:pt>
                <c:pt idx="18">
                  <c:v>0.00562503790087463</c:v>
                </c:pt>
                <c:pt idx="19">
                  <c:v>0.001654308</c:v>
                </c:pt>
                <c:pt idx="20">
                  <c:v>0.00392484275272596</c:v>
                </c:pt>
                <c:pt idx="21">
                  <c:v>0.0040245816890292</c:v>
                </c:pt>
                <c:pt idx="22">
                  <c:v>0.00426509864603482</c:v>
                </c:pt>
                <c:pt idx="23">
                  <c:v>0.00468540417853751</c:v>
                </c:pt>
                <c:pt idx="24">
                  <c:v>0.00673736345246122</c:v>
                </c:pt>
                <c:pt idx="25">
                  <c:v>0.0020718056792873</c:v>
                </c:pt>
                <c:pt idx="26">
                  <c:v>0.00280575922522268</c:v>
                </c:pt>
                <c:pt idx="27">
                  <c:v>0.00268620768266271</c:v>
                </c:pt>
                <c:pt idx="28">
                  <c:v>0.00469088557831575</c:v>
                </c:pt>
                <c:pt idx="29">
                  <c:v>0.00336352022867194</c:v>
                </c:pt>
                <c:pt idx="30">
                  <c:v>0.00518826989619377</c:v>
                </c:pt>
                <c:pt idx="31">
                  <c:v>0.00400944205592371</c:v>
                </c:pt>
                <c:pt idx="32">
                  <c:v>0.00318018143761487</c:v>
                </c:pt>
                <c:pt idx="33">
                  <c:v>0.00308538094144661</c:v>
                </c:pt>
                <c:pt idx="34">
                  <c:v>0.00312912906309751</c:v>
                </c:pt>
                <c:pt idx="35">
                  <c:v>0.0025274528104965</c:v>
                </c:pt>
                <c:pt idx="36">
                  <c:v>0.00191806425821735</c:v>
                </c:pt>
                <c:pt idx="37">
                  <c:v>0.00816234077253219</c:v>
                </c:pt>
                <c:pt idx="38">
                  <c:v>0.00326645823927765</c:v>
                </c:pt>
                <c:pt idx="39">
                  <c:v>0.000260100827526132</c:v>
                </c:pt>
                <c:pt idx="40">
                  <c:v>0.00327725760751717</c:v>
                </c:pt>
                <c:pt idx="41">
                  <c:v>0.0106373118932039</c:v>
                </c:pt>
                <c:pt idx="42">
                  <c:v>0.00115190103644266</c:v>
                </c:pt>
                <c:pt idx="43">
                  <c:v>0.00716638926315789</c:v>
                </c:pt>
                <c:pt idx="44">
                  <c:v>0.0046787243697479</c:v>
                </c:pt>
                <c:pt idx="45">
                  <c:v>0.00126018141916606</c:v>
                </c:pt>
                <c:pt idx="46">
                  <c:v>0.0137022915869981</c:v>
                </c:pt>
                <c:pt idx="47">
                  <c:v>0.000806914215686274</c:v>
                </c:pt>
                <c:pt idx="48">
                  <c:v>0.0025182608490566</c:v>
                </c:pt>
                <c:pt idx="49">
                  <c:v>0.00228327527216174</c:v>
                </c:pt>
                <c:pt idx="50">
                  <c:v>0.00288334947943779</c:v>
                </c:pt>
                <c:pt idx="51">
                  <c:v>0.00563948507042253</c:v>
                </c:pt>
                <c:pt idx="52">
                  <c:v>0.00232776044930535</c:v>
                </c:pt>
                <c:pt idx="53">
                  <c:v>0.00548413819925413</c:v>
                </c:pt>
                <c:pt idx="54">
                  <c:v>0.00727053929796248</c:v>
                </c:pt>
                <c:pt idx="55">
                  <c:v>0.00210972420965058</c:v>
                </c:pt>
                <c:pt idx="56">
                  <c:v>0.000881339248865043</c:v>
                </c:pt>
                <c:pt idx="57">
                  <c:v>0.00277703736730361</c:v>
                </c:pt>
                <c:pt idx="58">
                  <c:v>0.00350061298917569</c:v>
                </c:pt>
                <c:pt idx="59">
                  <c:v>0.00395199337437701</c:v>
                </c:pt>
                <c:pt idx="60">
                  <c:v>0.00270334579306424</c:v>
                </c:pt>
                <c:pt idx="61">
                  <c:v>0.0028665192</c:v>
                </c:pt>
                <c:pt idx="62">
                  <c:v>0.00261863809102961</c:v>
                </c:pt>
                <c:pt idx="63">
                  <c:v>0.00442099349139935</c:v>
                </c:pt>
                <c:pt idx="64">
                  <c:v>0.003754981699878</c:v>
                </c:pt>
                <c:pt idx="65">
                  <c:v>0.00243532429117763</c:v>
                </c:pt>
                <c:pt idx="66">
                  <c:v>0.00273495344769593</c:v>
                </c:pt>
                <c:pt idx="67">
                  <c:v>0.00220894194122885</c:v>
                </c:pt>
                <c:pt idx="68">
                  <c:v>6.51381173690429E-5</c:v>
                </c:pt>
                <c:pt idx="69">
                  <c:v>0.000381392949103598</c:v>
                </c:pt>
                <c:pt idx="70">
                  <c:v>0.00664090490278462</c:v>
                </c:pt>
                <c:pt idx="71">
                  <c:v>0.00251467728963436</c:v>
                </c:pt>
                <c:pt idx="72">
                  <c:v>0.00257090746197719</c:v>
                </c:pt>
                <c:pt idx="73">
                  <c:v>0.0104048257302474</c:v>
                </c:pt>
                <c:pt idx="74">
                  <c:v>0.00183751238095238</c:v>
                </c:pt>
                <c:pt idx="75">
                  <c:v>0.0056176464820699</c:v>
                </c:pt>
                <c:pt idx="76">
                  <c:v>0.00263746835199733</c:v>
                </c:pt>
                <c:pt idx="77">
                  <c:v>0.00271213899266177</c:v>
                </c:pt>
                <c:pt idx="78">
                  <c:v>0.00223760366361365</c:v>
                </c:pt>
                <c:pt idx="79">
                  <c:v>0.0025714460058309</c:v>
                </c:pt>
                <c:pt idx="80">
                  <c:v>0.00541880669500531</c:v>
                </c:pt>
                <c:pt idx="81">
                  <c:v>0.00276664366373902</c:v>
                </c:pt>
                <c:pt idx="82">
                  <c:v>0.00343198948533481</c:v>
                </c:pt>
                <c:pt idx="83">
                  <c:v>0.000831378351206434</c:v>
                </c:pt>
                <c:pt idx="84">
                  <c:v>0.00269556537809949</c:v>
                </c:pt>
                <c:pt idx="85">
                  <c:v>0.00306804873646209</c:v>
                </c:pt>
                <c:pt idx="86">
                  <c:v>0.00211919288965432</c:v>
                </c:pt>
                <c:pt idx="87">
                  <c:v>0.00216369536591542</c:v>
                </c:pt>
                <c:pt idx="88">
                  <c:v>0.00448250084229623</c:v>
                </c:pt>
                <c:pt idx="89">
                  <c:v>0.00241633222490931</c:v>
                </c:pt>
                <c:pt idx="90">
                  <c:v>0.00232688750882145</c:v>
                </c:pt>
                <c:pt idx="91">
                  <c:v>0.00198905979381443</c:v>
                </c:pt>
                <c:pt idx="92">
                  <c:v>0.00457120737100737</c:v>
                </c:pt>
                <c:pt idx="93">
                  <c:v>0.00296371531832082</c:v>
                </c:pt>
                <c:pt idx="94">
                  <c:v>0.00181533604336043</c:v>
                </c:pt>
                <c:pt idx="95">
                  <c:v>0.00173219734603607</c:v>
                </c:pt>
                <c:pt idx="96">
                  <c:v>0.00230041537203598</c:v>
                </c:pt>
                <c:pt idx="97">
                  <c:v>0.00202865856636952</c:v>
                </c:pt>
                <c:pt idx="98">
                  <c:v>0.00196169611137782</c:v>
                </c:pt>
                <c:pt idx="99">
                  <c:v>0.00264948495270851</c:v>
                </c:pt>
                <c:pt idx="100">
                  <c:v>0.00297769917410528</c:v>
                </c:pt>
                <c:pt idx="101">
                  <c:v>0.00362228700906344</c:v>
                </c:pt>
                <c:pt idx="102">
                  <c:v>0.00411290132193884</c:v>
                </c:pt>
                <c:pt idx="103">
                  <c:v>0.00334846440318302</c:v>
                </c:pt>
                <c:pt idx="104">
                  <c:v>0.0033750231292517</c:v>
                </c:pt>
                <c:pt idx="105">
                  <c:v>0.00297718079294271</c:v>
                </c:pt>
                <c:pt idx="106">
                  <c:v>0.00376552975013482</c:v>
                </c:pt>
                <c:pt idx="107">
                  <c:v>0.00306716803237228</c:v>
                </c:pt>
                <c:pt idx="108">
                  <c:v>0.00248544154228856</c:v>
                </c:pt>
                <c:pt idx="109">
                  <c:v>0.00308561298147845</c:v>
                </c:pt>
                <c:pt idx="110">
                  <c:v>0.00501649057649667</c:v>
                </c:pt>
                <c:pt idx="111">
                  <c:v>0.002183259032796</c:v>
                </c:pt>
                <c:pt idx="112">
                  <c:v>0.00659887614386039</c:v>
                </c:pt>
                <c:pt idx="113">
                  <c:v>0.00274255572139303</c:v>
                </c:pt>
                <c:pt idx="114">
                  <c:v>0.00261525263157895</c:v>
                </c:pt>
                <c:pt idx="115">
                  <c:v>0.00132695185694635</c:v>
                </c:pt>
                <c:pt idx="116">
                  <c:v>0.00302488720921246</c:v>
                </c:pt>
                <c:pt idx="117">
                  <c:v>0.00277166687150838</c:v>
                </c:pt>
                <c:pt idx="118">
                  <c:v>0.00864176666666666</c:v>
                </c:pt>
                <c:pt idx="119">
                  <c:v>0.00332019025203855</c:v>
                </c:pt>
                <c:pt idx="120">
                  <c:v>0.00660975707434053</c:v>
                </c:pt>
                <c:pt idx="121">
                  <c:v>0.00132512916666667</c:v>
                </c:pt>
                <c:pt idx="122">
                  <c:v>0.00266037815019092</c:v>
                </c:pt>
                <c:pt idx="123">
                  <c:v>0.00837331757968127</c:v>
                </c:pt>
                <c:pt idx="124">
                  <c:v>0.00483555877192982</c:v>
                </c:pt>
                <c:pt idx="125">
                  <c:v>0.00345295268975682</c:v>
                </c:pt>
                <c:pt idx="126">
                  <c:v>0.00652637055415617</c:v>
                </c:pt>
                <c:pt idx="127">
                  <c:v>0.00313143940332532</c:v>
                </c:pt>
                <c:pt idx="128">
                  <c:v>0.00352759512279488</c:v>
                </c:pt>
                <c:pt idx="129">
                  <c:v>0.00306709074680155</c:v>
                </c:pt>
                <c:pt idx="130">
                  <c:v>0.00397093324795902</c:v>
                </c:pt>
                <c:pt idx="131">
                  <c:v>0.002040840532017</c:v>
                </c:pt>
                <c:pt idx="132">
                  <c:v>0.00214444585582725</c:v>
                </c:pt>
                <c:pt idx="133">
                  <c:v>0.00239137077625571</c:v>
                </c:pt>
                <c:pt idx="134">
                  <c:v>0.00267391230112534</c:v>
                </c:pt>
                <c:pt idx="135">
                  <c:v>0.00239016539763113</c:v>
                </c:pt>
                <c:pt idx="136">
                  <c:v>0.00287834224450014</c:v>
                </c:pt>
                <c:pt idx="137">
                  <c:v>0.00327018704606507</c:v>
                </c:pt>
                <c:pt idx="138">
                  <c:v>0.00277054118184587</c:v>
                </c:pt>
                <c:pt idx="139">
                  <c:v>0.000701142396834369</c:v>
                </c:pt>
                <c:pt idx="140">
                  <c:v>0.0194787345719973</c:v>
                </c:pt>
                <c:pt idx="141">
                  <c:v>0.0271108393442623</c:v>
                </c:pt>
                <c:pt idx="142">
                  <c:v>0.0167486184688995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812216"/>
        <c:axId val="-2117818248"/>
      </c:scatterChart>
      <c:valAx>
        <c:axId val="-2117812216"/>
        <c:scaling>
          <c:orientation val="minMax"/>
          <c:max val="145.0"/>
          <c:min val="0.0"/>
        </c:scaling>
        <c:delete val="0"/>
        <c:axPos val="b"/>
        <c:majorTickMark val="out"/>
        <c:minorTickMark val="none"/>
        <c:tickLblPos val="nextTo"/>
        <c:crossAx val="-2117818248"/>
        <c:crosses val="autoZero"/>
        <c:crossBetween val="midCat"/>
        <c:majorUnit val="5.0"/>
      </c:valAx>
      <c:valAx>
        <c:axId val="-2117818248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7812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/>
            </a:pPr>
            <a:r>
              <a:rPr lang="en-US" sz="1800"/>
              <a:t>Genetic differentiation </a:t>
            </a:r>
            <a:r>
              <a:rPr lang="en-US" sz="1800" b="1" i="1" u="none" strike="noStrike" baseline="0">
                <a:effectLst/>
              </a:rPr>
              <a:t>F</a:t>
            </a:r>
            <a:r>
              <a:rPr lang="en-US" sz="1800" b="1" i="0" u="none" strike="noStrike" baseline="-25000">
                <a:effectLst/>
              </a:rPr>
              <a:t>ST</a:t>
            </a:r>
            <a:r>
              <a:rPr lang="en-US" sz="1800" b="1" i="0" u="none" strike="noStrike" baseline="0"/>
              <a:t> </a:t>
            </a:r>
            <a:r>
              <a:rPr lang="en-US" sz="1800"/>
              <a:t>between populations</a:t>
            </a:r>
            <a:r>
              <a:rPr lang="en-US" sz="1800" baseline="0"/>
              <a:t> per cluster </a:t>
            </a:r>
            <a:r>
              <a:rPr lang="es-ES" sz="1800" b="1" i="0" u="none" strike="noStrike" baseline="0">
                <a:effectLst/>
              </a:rPr>
              <a:t> </a:t>
            </a:r>
            <a:endParaRPr lang="en-US" sz="18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497668899342128"/>
          <c:y val="0.0981343283582089"/>
          <c:w val="0.929876435900058"/>
          <c:h val="0.890671641791045"/>
        </c:manualLayout>
      </c:layout>
      <c:lineChart>
        <c:grouping val="standard"/>
        <c:varyColors val="0"/>
        <c:ser>
          <c:idx val="0"/>
          <c:order val="0"/>
          <c:tx>
            <c:v>AFR vs. all</c:v>
          </c:tx>
          <c:val>
            <c:numRef>
              <c:f>Differentiation_Fst!$N$31:$N$171</c:f>
              <c:numCache>
                <c:formatCode>General</c:formatCode>
                <c:ptCount val="141"/>
                <c:pt idx="0">
                  <c:v>0.03598705</c:v>
                </c:pt>
                <c:pt idx="1">
                  <c:v>0.0915337</c:v>
                </c:pt>
                <c:pt idx="2">
                  <c:v>0.1196318</c:v>
                </c:pt>
                <c:pt idx="3">
                  <c:v>0.003246605</c:v>
                </c:pt>
                <c:pt idx="4">
                  <c:v>0.2909128</c:v>
                </c:pt>
                <c:pt idx="5">
                  <c:v>0.07010983</c:v>
                </c:pt>
                <c:pt idx="6">
                  <c:v>0.1373087</c:v>
                </c:pt>
                <c:pt idx="7">
                  <c:v>0.06738656</c:v>
                </c:pt>
                <c:pt idx="8">
                  <c:v>0.1081146</c:v>
                </c:pt>
                <c:pt idx="9">
                  <c:v>0.09197723</c:v>
                </c:pt>
                <c:pt idx="10">
                  <c:v>0.2197176</c:v>
                </c:pt>
                <c:pt idx="11">
                  <c:v>0.2415</c:v>
                </c:pt>
                <c:pt idx="12">
                  <c:v>0.07099122</c:v>
                </c:pt>
                <c:pt idx="13">
                  <c:v>0.02528384</c:v>
                </c:pt>
                <c:pt idx="14">
                  <c:v>0.120773</c:v>
                </c:pt>
                <c:pt idx="15">
                  <c:v>0.3592097</c:v>
                </c:pt>
                <c:pt idx="16">
                  <c:v>0.1243623</c:v>
                </c:pt>
                <c:pt idx="17">
                  <c:v>0.1223659</c:v>
                </c:pt>
                <c:pt idx="18">
                  <c:v>0.1679392</c:v>
                </c:pt>
                <c:pt idx="19">
                  <c:v>0.08511161</c:v>
                </c:pt>
                <c:pt idx="20">
                  <c:v>0.1647221</c:v>
                </c:pt>
                <c:pt idx="21">
                  <c:v>0.08497521</c:v>
                </c:pt>
                <c:pt idx="22">
                  <c:v>0.480112</c:v>
                </c:pt>
                <c:pt idx="23">
                  <c:v>0.05988291</c:v>
                </c:pt>
                <c:pt idx="24">
                  <c:v>0.02692646</c:v>
                </c:pt>
                <c:pt idx="25">
                  <c:v>0.1217699</c:v>
                </c:pt>
                <c:pt idx="26">
                  <c:v>0.1463442</c:v>
                </c:pt>
                <c:pt idx="27">
                  <c:v>0.1198714</c:v>
                </c:pt>
                <c:pt idx="28">
                  <c:v>0.03415607</c:v>
                </c:pt>
                <c:pt idx="29">
                  <c:v>0.1391924</c:v>
                </c:pt>
                <c:pt idx="30">
                  <c:v>0.06590594</c:v>
                </c:pt>
                <c:pt idx="31">
                  <c:v>0.09908441</c:v>
                </c:pt>
                <c:pt idx="32">
                  <c:v>0.218197</c:v>
                </c:pt>
                <c:pt idx="33">
                  <c:v>0.0697614</c:v>
                </c:pt>
                <c:pt idx="34">
                  <c:v>0.1323029</c:v>
                </c:pt>
                <c:pt idx="35">
                  <c:v>0.06718522</c:v>
                </c:pt>
                <c:pt idx="36">
                  <c:v>0.08148416</c:v>
                </c:pt>
                <c:pt idx="37">
                  <c:v>0.09707564</c:v>
                </c:pt>
                <c:pt idx="38">
                  <c:v>0.06598598</c:v>
                </c:pt>
                <c:pt idx="39">
                  <c:v>0.05439869</c:v>
                </c:pt>
                <c:pt idx="40">
                  <c:v>0.08054738</c:v>
                </c:pt>
                <c:pt idx="41">
                  <c:v>0.04019672</c:v>
                </c:pt>
                <c:pt idx="42">
                  <c:v>0.05867723</c:v>
                </c:pt>
                <c:pt idx="43">
                  <c:v>0.05912619</c:v>
                </c:pt>
                <c:pt idx="44">
                  <c:v>0.2462916</c:v>
                </c:pt>
                <c:pt idx="45">
                  <c:v>0.05542456</c:v>
                </c:pt>
                <c:pt idx="46">
                  <c:v>0.08811634</c:v>
                </c:pt>
                <c:pt idx="47">
                  <c:v>0.05032618</c:v>
                </c:pt>
                <c:pt idx="48">
                  <c:v>0.1706354</c:v>
                </c:pt>
                <c:pt idx="49">
                  <c:v>0.06609029</c:v>
                </c:pt>
                <c:pt idx="50">
                  <c:v>0.06477952</c:v>
                </c:pt>
                <c:pt idx="51">
                  <c:v>0.03754</c:v>
                </c:pt>
                <c:pt idx="52">
                  <c:v>0.210471</c:v>
                </c:pt>
                <c:pt idx="53">
                  <c:v>0.1407784</c:v>
                </c:pt>
                <c:pt idx="54">
                  <c:v>0.05602996</c:v>
                </c:pt>
                <c:pt idx="55">
                  <c:v>0.05978438</c:v>
                </c:pt>
                <c:pt idx="56">
                  <c:v>0.04799962</c:v>
                </c:pt>
                <c:pt idx="57">
                  <c:v>0.09998131</c:v>
                </c:pt>
                <c:pt idx="58">
                  <c:v>0.05591687</c:v>
                </c:pt>
                <c:pt idx="59">
                  <c:v>0.1068481</c:v>
                </c:pt>
                <c:pt idx="60">
                  <c:v>0.07341822</c:v>
                </c:pt>
                <c:pt idx="61">
                  <c:v>0.1751918</c:v>
                </c:pt>
                <c:pt idx="62">
                  <c:v>0.07302871</c:v>
                </c:pt>
                <c:pt idx="63">
                  <c:v>0.1305841</c:v>
                </c:pt>
                <c:pt idx="64">
                  <c:v>0.1878553</c:v>
                </c:pt>
                <c:pt idx="65">
                  <c:v>0.0747205</c:v>
                </c:pt>
                <c:pt idx="66">
                  <c:v>0.05518669</c:v>
                </c:pt>
                <c:pt idx="67">
                  <c:v>0.1331269</c:v>
                </c:pt>
                <c:pt idx="68">
                  <c:v>0.01600926</c:v>
                </c:pt>
                <c:pt idx="69">
                  <c:v>0.04691076</c:v>
                </c:pt>
                <c:pt idx="70">
                  <c:v>0.07295267</c:v>
                </c:pt>
                <c:pt idx="71">
                  <c:v>0.1085426</c:v>
                </c:pt>
                <c:pt idx="72">
                  <c:v>0.1282269</c:v>
                </c:pt>
                <c:pt idx="73">
                  <c:v>0.01942946</c:v>
                </c:pt>
                <c:pt idx="74">
                  <c:v>0.05955891</c:v>
                </c:pt>
                <c:pt idx="75">
                  <c:v>0.1149795</c:v>
                </c:pt>
                <c:pt idx="76">
                  <c:v>0.04921204</c:v>
                </c:pt>
                <c:pt idx="77">
                  <c:v>0.5290918</c:v>
                </c:pt>
                <c:pt idx="78">
                  <c:v>0.1324679</c:v>
                </c:pt>
                <c:pt idx="79">
                  <c:v>0.09092116</c:v>
                </c:pt>
                <c:pt idx="80">
                  <c:v>0.07863152</c:v>
                </c:pt>
                <c:pt idx="81">
                  <c:v>0.0814133</c:v>
                </c:pt>
                <c:pt idx="82">
                  <c:v>0.04640854</c:v>
                </c:pt>
                <c:pt idx="83">
                  <c:v>0.09382365</c:v>
                </c:pt>
                <c:pt idx="84">
                  <c:v>0.1738037</c:v>
                </c:pt>
                <c:pt idx="85">
                  <c:v>0.1125235</c:v>
                </c:pt>
                <c:pt idx="86">
                  <c:v>0.1082607</c:v>
                </c:pt>
                <c:pt idx="87">
                  <c:v>0.08405013</c:v>
                </c:pt>
                <c:pt idx="88">
                  <c:v>0.1616552</c:v>
                </c:pt>
                <c:pt idx="89">
                  <c:v>0.08562565</c:v>
                </c:pt>
                <c:pt idx="90">
                  <c:v>0.2839184</c:v>
                </c:pt>
                <c:pt idx="91">
                  <c:v>0.129578</c:v>
                </c:pt>
                <c:pt idx="92">
                  <c:v>0.09775066</c:v>
                </c:pt>
                <c:pt idx="93">
                  <c:v>0.1603226</c:v>
                </c:pt>
                <c:pt idx="94">
                  <c:v>0.2393151</c:v>
                </c:pt>
                <c:pt idx="95">
                  <c:v>0.249795</c:v>
                </c:pt>
                <c:pt idx="96">
                  <c:v>0.09107669</c:v>
                </c:pt>
                <c:pt idx="97">
                  <c:v>0.1643685</c:v>
                </c:pt>
                <c:pt idx="98">
                  <c:v>0.08559029</c:v>
                </c:pt>
                <c:pt idx="99">
                  <c:v>0.1190384</c:v>
                </c:pt>
                <c:pt idx="100">
                  <c:v>0.120464</c:v>
                </c:pt>
                <c:pt idx="101">
                  <c:v>0.0507532</c:v>
                </c:pt>
                <c:pt idx="102">
                  <c:v>0.1376522</c:v>
                </c:pt>
                <c:pt idx="103">
                  <c:v>0.07412845</c:v>
                </c:pt>
                <c:pt idx="104">
                  <c:v>0.11731</c:v>
                </c:pt>
                <c:pt idx="105">
                  <c:v>0.02805216</c:v>
                </c:pt>
                <c:pt idx="106">
                  <c:v>0.09020106</c:v>
                </c:pt>
                <c:pt idx="107">
                  <c:v>0.5044466</c:v>
                </c:pt>
                <c:pt idx="108">
                  <c:v>0.07319363</c:v>
                </c:pt>
                <c:pt idx="109">
                  <c:v>0.2784389</c:v>
                </c:pt>
                <c:pt idx="110">
                  <c:v>0.09520005</c:v>
                </c:pt>
                <c:pt idx="111">
                  <c:v>0.1241977</c:v>
                </c:pt>
                <c:pt idx="112">
                  <c:v>0.04760357</c:v>
                </c:pt>
                <c:pt idx="113">
                  <c:v>0.06592605</c:v>
                </c:pt>
                <c:pt idx="114">
                  <c:v>0.2446564</c:v>
                </c:pt>
                <c:pt idx="115">
                  <c:v>0.1741213</c:v>
                </c:pt>
                <c:pt idx="116">
                  <c:v>0.002793953</c:v>
                </c:pt>
                <c:pt idx="117">
                  <c:v>0.03369265</c:v>
                </c:pt>
                <c:pt idx="118">
                  <c:v>0.05418658</c:v>
                </c:pt>
                <c:pt idx="119">
                  <c:v>0.2123356</c:v>
                </c:pt>
                <c:pt idx="120">
                  <c:v>0.08512987</c:v>
                </c:pt>
                <c:pt idx="121">
                  <c:v>0.1679694</c:v>
                </c:pt>
                <c:pt idx="122">
                  <c:v>0.002180561</c:v>
                </c:pt>
                <c:pt idx="123">
                  <c:v>0.07421471</c:v>
                </c:pt>
                <c:pt idx="124">
                  <c:v>0.08933504</c:v>
                </c:pt>
                <c:pt idx="125">
                  <c:v>0.1282161</c:v>
                </c:pt>
                <c:pt idx="126">
                  <c:v>0.1663377</c:v>
                </c:pt>
                <c:pt idx="127">
                  <c:v>0.07042677</c:v>
                </c:pt>
                <c:pt idx="128">
                  <c:v>0.1064858</c:v>
                </c:pt>
                <c:pt idx="129">
                  <c:v>0.2714447</c:v>
                </c:pt>
                <c:pt idx="130">
                  <c:v>0.2421719</c:v>
                </c:pt>
                <c:pt idx="131">
                  <c:v>0.1059419</c:v>
                </c:pt>
                <c:pt idx="132">
                  <c:v>0.09806156</c:v>
                </c:pt>
                <c:pt idx="133">
                  <c:v>0.06726934</c:v>
                </c:pt>
                <c:pt idx="134">
                  <c:v>0.1030388</c:v>
                </c:pt>
                <c:pt idx="135">
                  <c:v>0.137349</c:v>
                </c:pt>
                <c:pt idx="136">
                  <c:v>0.1060801</c:v>
                </c:pt>
                <c:pt idx="137">
                  <c:v>0.20316</c:v>
                </c:pt>
                <c:pt idx="138">
                  <c:v>0.08158443</c:v>
                </c:pt>
                <c:pt idx="139">
                  <c:v>0.1442507</c:v>
                </c:pt>
                <c:pt idx="140">
                  <c:v>0.3461573</c:v>
                </c:pt>
              </c:numCache>
            </c:numRef>
          </c:val>
          <c:smooth val="0"/>
        </c:ser>
        <c:ser>
          <c:idx val="1"/>
          <c:order val="1"/>
          <c:tx>
            <c:v>AMR vs. all</c:v>
          </c:tx>
          <c:val>
            <c:numRef>
              <c:f>Differentiation_Fst!$O$31:$O$171</c:f>
              <c:numCache>
                <c:formatCode>General</c:formatCode>
                <c:ptCount val="141"/>
                <c:pt idx="0">
                  <c:v>0.01502971</c:v>
                </c:pt>
                <c:pt idx="1">
                  <c:v>0.03446291</c:v>
                </c:pt>
                <c:pt idx="2">
                  <c:v>0.06365242</c:v>
                </c:pt>
                <c:pt idx="3">
                  <c:v>0.002058356</c:v>
                </c:pt>
                <c:pt idx="4">
                  <c:v>0.2426087</c:v>
                </c:pt>
                <c:pt idx="5">
                  <c:v>0.03855979</c:v>
                </c:pt>
                <c:pt idx="6">
                  <c:v>0.06942584</c:v>
                </c:pt>
                <c:pt idx="7">
                  <c:v>0.02676763</c:v>
                </c:pt>
                <c:pt idx="8">
                  <c:v>0.05519529</c:v>
                </c:pt>
                <c:pt idx="9">
                  <c:v>0.04804987</c:v>
                </c:pt>
                <c:pt idx="10">
                  <c:v>0.08316822</c:v>
                </c:pt>
                <c:pt idx="11">
                  <c:v>0.1047241</c:v>
                </c:pt>
                <c:pt idx="12">
                  <c:v>0.0327029</c:v>
                </c:pt>
                <c:pt idx="13">
                  <c:v>0.01723036</c:v>
                </c:pt>
                <c:pt idx="14">
                  <c:v>0.06178345</c:v>
                </c:pt>
                <c:pt idx="15">
                  <c:v>0.1666823</c:v>
                </c:pt>
                <c:pt idx="16">
                  <c:v>0.08204476</c:v>
                </c:pt>
                <c:pt idx="17">
                  <c:v>0.05333787</c:v>
                </c:pt>
                <c:pt idx="18">
                  <c:v>0.06958182</c:v>
                </c:pt>
                <c:pt idx="19">
                  <c:v>0.03141703</c:v>
                </c:pt>
                <c:pt idx="20">
                  <c:v>0.07540512</c:v>
                </c:pt>
                <c:pt idx="21">
                  <c:v>0.0257639</c:v>
                </c:pt>
                <c:pt idx="22">
                  <c:v>0.1820375</c:v>
                </c:pt>
                <c:pt idx="23">
                  <c:v>0.03228255</c:v>
                </c:pt>
                <c:pt idx="24">
                  <c:v>0.01100434</c:v>
                </c:pt>
                <c:pt idx="25">
                  <c:v>0.06393771</c:v>
                </c:pt>
                <c:pt idx="26">
                  <c:v>0.1124141</c:v>
                </c:pt>
                <c:pt idx="27">
                  <c:v>0.05811199</c:v>
                </c:pt>
                <c:pt idx="28">
                  <c:v>0.02340478</c:v>
                </c:pt>
                <c:pt idx="29">
                  <c:v>0.05981379</c:v>
                </c:pt>
                <c:pt idx="30">
                  <c:v>0.02829792</c:v>
                </c:pt>
                <c:pt idx="31">
                  <c:v>0.03390429</c:v>
                </c:pt>
                <c:pt idx="32">
                  <c:v>0.07464065</c:v>
                </c:pt>
                <c:pt idx="33">
                  <c:v>0.03664831</c:v>
                </c:pt>
                <c:pt idx="34">
                  <c:v>0.05788773</c:v>
                </c:pt>
                <c:pt idx="35">
                  <c:v>0.04417237</c:v>
                </c:pt>
                <c:pt idx="36">
                  <c:v>0.04177911</c:v>
                </c:pt>
                <c:pt idx="37">
                  <c:v>0.0378263</c:v>
                </c:pt>
                <c:pt idx="38">
                  <c:v>0.02716694</c:v>
                </c:pt>
                <c:pt idx="39">
                  <c:v>0.01982047</c:v>
                </c:pt>
                <c:pt idx="40">
                  <c:v>0.03667104</c:v>
                </c:pt>
                <c:pt idx="41">
                  <c:v>0.02575988</c:v>
                </c:pt>
                <c:pt idx="42">
                  <c:v>0.07376077</c:v>
                </c:pt>
                <c:pt idx="43">
                  <c:v>0.02047503</c:v>
                </c:pt>
                <c:pt idx="44">
                  <c:v>0.1037473</c:v>
                </c:pt>
                <c:pt idx="45">
                  <c:v>0.04157039</c:v>
                </c:pt>
                <c:pt idx="46">
                  <c:v>0.07451096</c:v>
                </c:pt>
                <c:pt idx="47">
                  <c:v>0.02460664</c:v>
                </c:pt>
                <c:pt idx="48">
                  <c:v>0.06492022</c:v>
                </c:pt>
                <c:pt idx="49">
                  <c:v>0.04063402</c:v>
                </c:pt>
                <c:pt idx="50">
                  <c:v>0.03195907</c:v>
                </c:pt>
                <c:pt idx="51">
                  <c:v>0.01055814</c:v>
                </c:pt>
                <c:pt idx="52">
                  <c:v>0.09904012</c:v>
                </c:pt>
                <c:pt idx="53">
                  <c:v>0.0549295</c:v>
                </c:pt>
                <c:pt idx="54">
                  <c:v>0.0244158</c:v>
                </c:pt>
                <c:pt idx="55">
                  <c:v>0.02246759</c:v>
                </c:pt>
                <c:pt idx="56">
                  <c:v>0.02715754</c:v>
                </c:pt>
                <c:pt idx="57">
                  <c:v>0.03791673</c:v>
                </c:pt>
                <c:pt idx="58">
                  <c:v>0.02779809</c:v>
                </c:pt>
                <c:pt idx="59">
                  <c:v>0.05411956</c:v>
                </c:pt>
                <c:pt idx="60">
                  <c:v>0.03069713</c:v>
                </c:pt>
                <c:pt idx="61">
                  <c:v>0.1073328</c:v>
                </c:pt>
                <c:pt idx="62">
                  <c:v>0.03779804</c:v>
                </c:pt>
                <c:pt idx="63">
                  <c:v>0.09634525</c:v>
                </c:pt>
                <c:pt idx="64">
                  <c:v>0.08163751</c:v>
                </c:pt>
                <c:pt idx="65">
                  <c:v>0.03384804</c:v>
                </c:pt>
                <c:pt idx="66">
                  <c:v>0.0247384</c:v>
                </c:pt>
                <c:pt idx="67">
                  <c:v>0.1991721</c:v>
                </c:pt>
                <c:pt idx="68">
                  <c:v>0.009835124</c:v>
                </c:pt>
                <c:pt idx="69">
                  <c:v>0.02419995</c:v>
                </c:pt>
                <c:pt idx="70">
                  <c:v>0.04647187</c:v>
                </c:pt>
                <c:pt idx="71">
                  <c:v>0.07860612</c:v>
                </c:pt>
                <c:pt idx="72">
                  <c:v>0.06807124</c:v>
                </c:pt>
                <c:pt idx="73">
                  <c:v>0.01093404</c:v>
                </c:pt>
                <c:pt idx="74">
                  <c:v>0.04759019</c:v>
                </c:pt>
                <c:pt idx="75">
                  <c:v>0.08163971</c:v>
                </c:pt>
                <c:pt idx="76">
                  <c:v>0.03211878</c:v>
                </c:pt>
                <c:pt idx="77">
                  <c:v>0.2152102</c:v>
                </c:pt>
                <c:pt idx="78">
                  <c:v>0.04094004</c:v>
                </c:pt>
                <c:pt idx="79">
                  <c:v>0.05738655</c:v>
                </c:pt>
                <c:pt idx="80">
                  <c:v>0.03503487</c:v>
                </c:pt>
                <c:pt idx="81">
                  <c:v>0.05917522</c:v>
                </c:pt>
                <c:pt idx="82">
                  <c:v>0.04850042</c:v>
                </c:pt>
                <c:pt idx="83">
                  <c:v>0.0482867</c:v>
                </c:pt>
                <c:pt idx="84">
                  <c:v>0.05390272</c:v>
                </c:pt>
                <c:pt idx="85">
                  <c:v>0.07513833</c:v>
                </c:pt>
                <c:pt idx="86">
                  <c:v>0.07162117</c:v>
                </c:pt>
                <c:pt idx="87">
                  <c:v>0.05755826</c:v>
                </c:pt>
                <c:pt idx="88">
                  <c:v>0.07467759</c:v>
                </c:pt>
                <c:pt idx="89">
                  <c:v>0.04707727</c:v>
                </c:pt>
                <c:pt idx="90">
                  <c:v>0.1254914</c:v>
                </c:pt>
                <c:pt idx="91">
                  <c:v>0.0587238</c:v>
                </c:pt>
                <c:pt idx="92">
                  <c:v>0.0482865</c:v>
                </c:pt>
                <c:pt idx="93">
                  <c:v>0.09612366</c:v>
                </c:pt>
                <c:pt idx="94">
                  <c:v>0.07554574</c:v>
                </c:pt>
                <c:pt idx="95">
                  <c:v>0.1330905</c:v>
                </c:pt>
                <c:pt idx="96">
                  <c:v>0.04167281</c:v>
                </c:pt>
                <c:pt idx="97">
                  <c:v>0.07908081</c:v>
                </c:pt>
                <c:pt idx="98">
                  <c:v>0.06112112</c:v>
                </c:pt>
                <c:pt idx="99">
                  <c:v>0.06074479</c:v>
                </c:pt>
                <c:pt idx="100">
                  <c:v>0.06292613</c:v>
                </c:pt>
                <c:pt idx="101">
                  <c:v>0.02501899</c:v>
                </c:pt>
                <c:pt idx="102">
                  <c:v>0.05039536</c:v>
                </c:pt>
                <c:pt idx="103">
                  <c:v>0.04201584</c:v>
                </c:pt>
                <c:pt idx="104">
                  <c:v>0.04245165</c:v>
                </c:pt>
                <c:pt idx="105">
                  <c:v>0.01762401</c:v>
                </c:pt>
                <c:pt idx="106">
                  <c:v>0.03656113</c:v>
                </c:pt>
                <c:pt idx="107">
                  <c:v>0.2588215</c:v>
                </c:pt>
                <c:pt idx="108">
                  <c:v>0.05085762</c:v>
                </c:pt>
                <c:pt idx="109">
                  <c:v>0.1158892</c:v>
                </c:pt>
                <c:pt idx="110">
                  <c:v>0.05048219</c:v>
                </c:pt>
                <c:pt idx="111">
                  <c:v>0.0598929</c:v>
                </c:pt>
                <c:pt idx="112">
                  <c:v>0.08298385</c:v>
                </c:pt>
                <c:pt idx="113">
                  <c:v>0.03830122</c:v>
                </c:pt>
                <c:pt idx="114">
                  <c:v>0.1229894</c:v>
                </c:pt>
                <c:pt idx="115">
                  <c:v>0.05101398</c:v>
                </c:pt>
                <c:pt idx="116">
                  <c:v>0.0005605092</c:v>
                </c:pt>
                <c:pt idx="117">
                  <c:v>0.04249444</c:v>
                </c:pt>
                <c:pt idx="118">
                  <c:v>0.03510039</c:v>
                </c:pt>
                <c:pt idx="119">
                  <c:v>0.1021334</c:v>
                </c:pt>
                <c:pt idx="120">
                  <c:v>0.09325327</c:v>
                </c:pt>
                <c:pt idx="121">
                  <c:v>0.1657921</c:v>
                </c:pt>
                <c:pt idx="122">
                  <c:v>-0.0004444708</c:v>
                </c:pt>
                <c:pt idx="123">
                  <c:v>0.04816671</c:v>
                </c:pt>
                <c:pt idx="124">
                  <c:v>0.05292293</c:v>
                </c:pt>
                <c:pt idx="125">
                  <c:v>0.05807897</c:v>
                </c:pt>
                <c:pt idx="126">
                  <c:v>0.0834688</c:v>
                </c:pt>
                <c:pt idx="127">
                  <c:v>0.0335367</c:v>
                </c:pt>
                <c:pt idx="128">
                  <c:v>0.03970716</c:v>
                </c:pt>
                <c:pt idx="129">
                  <c:v>0.1229269</c:v>
                </c:pt>
                <c:pt idx="130">
                  <c:v>0.1109885</c:v>
                </c:pt>
                <c:pt idx="131">
                  <c:v>0.0498079</c:v>
                </c:pt>
                <c:pt idx="132">
                  <c:v>0.04667959</c:v>
                </c:pt>
                <c:pt idx="133">
                  <c:v>0.03753421</c:v>
                </c:pt>
                <c:pt idx="134">
                  <c:v>0.0705707</c:v>
                </c:pt>
                <c:pt idx="135">
                  <c:v>0.04728754</c:v>
                </c:pt>
                <c:pt idx="136">
                  <c:v>0.0424384</c:v>
                </c:pt>
                <c:pt idx="137">
                  <c:v>0.08352462</c:v>
                </c:pt>
                <c:pt idx="138">
                  <c:v>0.03227175</c:v>
                </c:pt>
                <c:pt idx="139">
                  <c:v>0.06147111</c:v>
                </c:pt>
                <c:pt idx="140">
                  <c:v>0.1897183</c:v>
                </c:pt>
              </c:numCache>
            </c:numRef>
          </c:val>
          <c:smooth val="0"/>
        </c:ser>
        <c:ser>
          <c:idx val="2"/>
          <c:order val="2"/>
          <c:tx>
            <c:v>EAS vs. all</c:v>
          </c:tx>
          <c:val>
            <c:numRef>
              <c:f>Differentiation_Fst!$P$31:$P$171</c:f>
              <c:numCache>
                <c:formatCode>General</c:formatCode>
                <c:ptCount val="141"/>
                <c:pt idx="0">
                  <c:v>0.04297135</c:v>
                </c:pt>
                <c:pt idx="1">
                  <c:v>0.06202261</c:v>
                </c:pt>
                <c:pt idx="2">
                  <c:v>0.1079748</c:v>
                </c:pt>
                <c:pt idx="3">
                  <c:v>0.002176953</c:v>
                </c:pt>
                <c:pt idx="4">
                  <c:v>0.1598485</c:v>
                </c:pt>
                <c:pt idx="5">
                  <c:v>0.06273503</c:v>
                </c:pt>
                <c:pt idx="6">
                  <c:v>0.1192357</c:v>
                </c:pt>
                <c:pt idx="7">
                  <c:v>0.05405376</c:v>
                </c:pt>
                <c:pt idx="8">
                  <c:v>0.07990545</c:v>
                </c:pt>
                <c:pt idx="9">
                  <c:v>0.08268344</c:v>
                </c:pt>
                <c:pt idx="10">
                  <c:v>0.09622489</c:v>
                </c:pt>
                <c:pt idx="11">
                  <c:v>0.1484034</c:v>
                </c:pt>
                <c:pt idx="12">
                  <c:v>0.03365074</c:v>
                </c:pt>
                <c:pt idx="13">
                  <c:v>0.05825064</c:v>
                </c:pt>
                <c:pt idx="14">
                  <c:v>0.05177884</c:v>
                </c:pt>
                <c:pt idx="15">
                  <c:v>0.2110609</c:v>
                </c:pt>
                <c:pt idx="16">
                  <c:v>0.07326605</c:v>
                </c:pt>
                <c:pt idx="17">
                  <c:v>0.135314</c:v>
                </c:pt>
                <c:pt idx="18">
                  <c:v>0.1781794</c:v>
                </c:pt>
                <c:pt idx="19">
                  <c:v>0.04321338</c:v>
                </c:pt>
                <c:pt idx="20">
                  <c:v>0.1221355</c:v>
                </c:pt>
                <c:pt idx="21">
                  <c:v>0.02963157</c:v>
                </c:pt>
                <c:pt idx="22">
                  <c:v>0.3917478</c:v>
                </c:pt>
                <c:pt idx="23">
                  <c:v>0.05481087</c:v>
                </c:pt>
                <c:pt idx="24">
                  <c:v>0.03263857</c:v>
                </c:pt>
                <c:pt idx="25">
                  <c:v>0.05088492</c:v>
                </c:pt>
                <c:pt idx="26">
                  <c:v>0.2633946</c:v>
                </c:pt>
                <c:pt idx="27">
                  <c:v>0.1028894</c:v>
                </c:pt>
                <c:pt idx="28">
                  <c:v>0.032392</c:v>
                </c:pt>
                <c:pt idx="29">
                  <c:v>0.0821688</c:v>
                </c:pt>
                <c:pt idx="30">
                  <c:v>0.04884356</c:v>
                </c:pt>
                <c:pt idx="31">
                  <c:v>0.0925167</c:v>
                </c:pt>
                <c:pt idx="32">
                  <c:v>0.2249155</c:v>
                </c:pt>
                <c:pt idx="33">
                  <c:v>0.1116794</c:v>
                </c:pt>
                <c:pt idx="34">
                  <c:v>0.163501</c:v>
                </c:pt>
                <c:pt idx="35">
                  <c:v>0.08278446</c:v>
                </c:pt>
                <c:pt idx="36">
                  <c:v>0.09851001</c:v>
                </c:pt>
                <c:pt idx="37">
                  <c:v>0.04756917</c:v>
                </c:pt>
                <c:pt idx="38">
                  <c:v>0.04131397</c:v>
                </c:pt>
                <c:pt idx="39">
                  <c:v>0.05794841</c:v>
                </c:pt>
                <c:pt idx="40">
                  <c:v>0.06821078</c:v>
                </c:pt>
                <c:pt idx="41">
                  <c:v>0.08284556</c:v>
                </c:pt>
                <c:pt idx="42">
                  <c:v>0.0500538</c:v>
                </c:pt>
                <c:pt idx="43">
                  <c:v>0.0426949</c:v>
                </c:pt>
                <c:pt idx="44">
                  <c:v>0.1363523</c:v>
                </c:pt>
                <c:pt idx="45">
                  <c:v>0.07685573</c:v>
                </c:pt>
                <c:pt idx="46">
                  <c:v>0.08442404</c:v>
                </c:pt>
                <c:pt idx="47">
                  <c:v>0.1248952</c:v>
                </c:pt>
                <c:pt idx="48">
                  <c:v>0.2133873</c:v>
                </c:pt>
                <c:pt idx="49">
                  <c:v>0.05863088</c:v>
                </c:pt>
                <c:pt idx="50">
                  <c:v>0.1032787</c:v>
                </c:pt>
                <c:pt idx="51">
                  <c:v>0.01840435</c:v>
                </c:pt>
                <c:pt idx="52">
                  <c:v>0.1023834</c:v>
                </c:pt>
                <c:pt idx="53">
                  <c:v>0.08078976</c:v>
                </c:pt>
                <c:pt idx="54">
                  <c:v>0.04258264</c:v>
                </c:pt>
                <c:pt idx="55">
                  <c:v>0.03426227</c:v>
                </c:pt>
                <c:pt idx="56">
                  <c:v>0.03862087</c:v>
                </c:pt>
                <c:pt idx="57">
                  <c:v>0.04538381</c:v>
                </c:pt>
                <c:pt idx="58">
                  <c:v>0.05581455</c:v>
                </c:pt>
                <c:pt idx="59">
                  <c:v>0.07975937</c:v>
                </c:pt>
                <c:pt idx="60">
                  <c:v>0.03795668</c:v>
                </c:pt>
                <c:pt idx="61">
                  <c:v>0.1012097</c:v>
                </c:pt>
                <c:pt idx="62">
                  <c:v>0.05315608</c:v>
                </c:pt>
                <c:pt idx="63">
                  <c:v>0.04202985</c:v>
                </c:pt>
                <c:pt idx="64">
                  <c:v>0.1294668</c:v>
                </c:pt>
                <c:pt idx="65">
                  <c:v>0.03390324</c:v>
                </c:pt>
                <c:pt idx="66">
                  <c:v>0.03510943</c:v>
                </c:pt>
                <c:pt idx="67">
                  <c:v>0.1931895</c:v>
                </c:pt>
                <c:pt idx="68">
                  <c:v>0.009617946</c:v>
                </c:pt>
                <c:pt idx="69">
                  <c:v>0.04013953</c:v>
                </c:pt>
                <c:pt idx="70">
                  <c:v>0.06680946</c:v>
                </c:pt>
                <c:pt idx="71">
                  <c:v>0.1100516</c:v>
                </c:pt>
                <c:pt idx="72">
                  <c:v>0.1082172</c:v>
                </c:pt>
                <c:pt idx="73">
                  <c:v>0.02154925</c:v>
                </c:pt>
                <c:pt idx="74">
                  <c:v>0.1863412</c:v>
                </c:pt>
                <c:pt idx="75">
                  <c:v>0.1458582</c:v>
                </c:pt>
                <c:pt idx="76">
                  <c:v>0.06225486</c:v>
                </c:pt>
                <c:pt idx="77">
                  <c:v>0.2874072</c:v>
                </c:pt>
                <c:pt idx="78">
                  <c:v>0.06479005</c:v>
                </c:pt>
                <c:pt idx="79">
                  <c:v>0.1427859</c:v>
                </c:pt>
                <c:pt idx="80">
                  <c:v>0.05161006</c:v>
                </c:pt>
                <c:pt idx="81">
                  <c:v>0.08405695</c:v>
                </c:pt>
                <c:pt idx="82">
                  <c:v>0.05267324</c:v>
                </c:pt>
                <c:pt idx="83">
                  <c:v>0.08994377</c:v>
                </c:pt>
                <c:pt idx="84">
                  <c:v>0.1479695</c:v>
                </c:pt>
                <c:pt idx="85">
                  <c:v>0.05190473</c:v>
                </c:pt>
                <c:pt idx="86">
                  <c:v>0.07142558</c:v>
                </c:pt>
                <c:pt idx="87">
                  <c:v>0.1161166</c:v>
                </c:pt>
                <c:pt idx="88">
                  <c:v>0.1769423</c:v>
                </c:pt>
                <c:pt idx="89">
                  <c:v>0.1041027</c:v>
                </c:pt>
                <c:pt idx="90">
                  <c:v>0.1885558</c:v>
                </c:pt>
                <c:pt idx="91">
                  <c:v>0.1236497</c:v>
                </c:pt>
                <c:pt idx="92">
                  <c:v>0.1012933</c:v>
                </c:pt>
                <c:pt idx="93">
                  <c:v>0.1396441</c:v>
                </c:pt>
                <c:pt idx="94">
                  <c:v>0.1562729</c:v>
                </c:pt>
                <c:pt idx="95">
                  <c:v>0.2258278</c:v>
                </c:pt>
                <c:pt idx="96">
                  <c:v>0.08371092</c:v>
                </c:pt>
                <c:pt idx="97">
                  <c:v>0.1283492</c:v>
                </c:pt>
                <c:pt idx="98">
                  <c:v>0.1102243</c:v>
                </c:pt>
                <c:pt idx="99">
                  <c:v>0.1204873</c:v>
                </c:pt>
                <c:pt idx="100">
                  <c:v>0.05872587</c:v>
                </c:pt>
                <c:pt idx="101">
                  <c:v>0.02096088</c:v>
                </c:pt>
                <c:pt idx="102">
                  <c:v>0.05589121</c:v>
                </c:pt>
                <c:pt idx="103">
                  <c:v>0.09027474</c:v>
                </c:pt>
                <c:pt idx="104">
                  <c:v>0.0698009</c:v>
                </c:pt>
                <c:pt idx="105">
                  <c:v>0.04678495</c:v>
                </c:pt>
                <c:pt idx="106">
                  <c:v>0.0549858</c:v>
                </c:pt>
                <c:pt idx="107">
                  <c:v>0.2465494</c:v>
                </c:pt>
                <c:pt idx="108">
                  <c:v>0.08418816</c:v>
                </c:pt>
                <c:pt idx="109">
                  <c:v>0.214971</c:v>
                </c:pt>
                <c:pt idx="110">
                  <c:v>0.07344236</c:v>
                </c:pt>
                <c:pt idx="111">
                  <c:v>0.07107555</c:v>
                </c:pt>
                <c:pt idx="112">
                  <c:v>0.04484659</c:v>
                </c:pt>
                <c:pt idx="113">
                  <c:v>0.05203532</c:v>
                </c:pt>
                <c:pt idx="114">
                  <c:v>0.1818461</c:v>
                </c:pt>
                <c:pt idx="115">
                  <c:v>0.06558673</c:v>
                </c:pt>
                <c:pt idx="116">
                  <c:v>0.002725834</c:v>
                </c:pt>
                <c:pt idx="117">
                  <c:v>0.05920104</c:v>
                </c:pt>
                <c:pt idx="118">
                  <c:v>0.03281207</c:v>
                </c:pt>
                <c:pt idx="119">
                  <c:v>0.07974669</c:v>
                </c:pt>
                <c:pt idx="120">
                  <c:v>0.166792</c:v>
                </c:pt>
                <c:pt idx="121">
                  <c:v>0.3467781</c:v>
                </c:pt>
                <c:pt idx="122">
                  <c:v>-0.0001258102</c:v>
                </c:pt>
                <c:pt idx="123">
                  <c:v>0.09948723</c:v>
                </c:pt>
                <c:pt idx="124">
                  <c:v>0.1241323</c:v>
                </c:pt>
                <c:pt idx="125">
                  <c:v>0.07352975</c:v>
                </c:pt>
                <c:pt idx="126">
                  <c:v>0.1466539</c:v>
                </c:pt>
                <c:pt idx="127">
                  <c:v>0.04422068</c:v>
                </c:pt>
                <c:pt idx="128">
                  <c:v>0.02930899</c:v>
                </c:pt>
                <c:pt idx="129">
                  <c:v>0.1341128</c:v>
                </c:pt>
                <c:pt idx="130">
                  <c:v>0.1366904</c:v>
                </c:pt>
                <c:pt idx="131">
                  <c:v>0.1051836</c:v>
                </c:pt>
                <c:pt idx="132">
                  <c:v>0.03970969</c:v>
                </c:pt>
                <c:pt idx="133">
                  <c:v>0.06939323</c:v>
                </c:pt>
                <c:pt idx="134">
                  <c:v>0.05097283</c:v>
                </c:pt>
                <c:pt idx="135">
                  <c:v>0.06040745</c:v>
                </c:pt>
                <c:pt idx="136">
                  <c:v>0.1412904</c:v>
                </c:pt>
                <c:pt idx="137">
                  <c:v>0.07962126</c:v>
                </c:pt>
                <c:pt idx="138">
                  <c:v>0.03387685</c:v>
                </c:pt>
                <c:pt idx="139">
                  <c:v>0.1136586</c:v>
                </c:pt>
                <c:pt idx="140">
                  <c:v>0.1815628</c:v>
                </c:pt>
              </c:numCache>
            </c:numRef>
          </c:val>
          <c:smooth val="0"/>
        </c:ser>
        <c:ser>
          <c:idx val="3"/>
          <c:order val="3"/>
          <c:tx>
            <c:v>EUR vs. all</c:v>
          </c:tx>
          <c:val>
            <c:numRef>
              <c:f>Differentiation_Fst!$Q$31:$Q$171</c:f>
              <c:numCache>
                <c:formatCode>General</c:formatCode>
                <c:ptCount val="141"/>
                <c:pt idx="0">
                  <c:v>0.02105847</c:v>
                </c:pt>
                <c:pt idx="1">
                  <c:v>0.04006641</c:v>
                </c:pt>
                <c:pt idx="2">
                  <c:v>0.07564575</c:v>
                </c:pt>
                <c:pt idx="3">
                  <c:v>0.002460035</c:v>
                </c:pt>
                <c:pt idx="4">
                  <c:v>0.2040057</c:v>
                </c:pt>
                <c:pt idx="5">
                  <c:v>0.05886155</c:v>
                </c:pt>
                <c:pt idx="6">
                  <c:v>0.0842621</c:v>
                </c:pt>
                <c:pt idx="7">
                  <c:v>0.0428566</c:v>
                </c:pt>
                <c:pt idx="8">
                  <c:v>0.04451444</c:v>
                </c:pt>
                <c:pt idx="9">
                  <c:v>0.06440424</c:v>
                </c:pt>
                <c:pt idx="10">
                  <c:v>0.08298976</c:v>
                </c:pt>
                <c:pt idx="11">
                  <c:v>0.1131631</c:v>
                </c:pt>
                <c:pt idx="12">
                  <c:v>0.04775928</c:v>
                </c:pt>
                <c:pt idx="13">
                  <c:v>0.06001411</c:v>
                </c:pt>
                <c:pt idx="14">
                  <c:v>0.04436421</c:v>
                </c:pt>
                <c:pt idx="15">
                  <c:v>0.1508366</c:v>
                </c:pt>
                <c:pt idx="16">
                  <c:v>0.05817181</c:v>
                </c:pt>
                <c:pt idx="17">
                  <c:v>0.0618857</c:v>
                </c:pt>
                <c:pt idx="18">
                  <c:v>0.06870848</c:v>
                </c:pt>
                <c:pt idx="19">
                  <c:v>0.03647112</c:v>
                </c:pt>
                <c:pt idx="20">
                  <c:v>0.1169087</c:v>
                </c:pt>
                <c:pt idx="21">
                  <c:v>0.05594449</c:v>
                </c:pt>
                <c:pt idx="22">
                  <c:v>0.1892519</c:v>
                </c:pt>
                <c:pt idx="23">
                  <c:v>0.0580788</c:v>
                </c:pt>
                <c:pt idx="24">
                  <c:v>0.01211529</c:v>
                </c:pt>
                <c:pt idx="25">
                  <c:v>0.05570614</c:v>
                </c:pt>
                <c:pt idx="26">
                  <c:v>0.153444</c:v>
                </c:pt>
                <c:pt idx="27">
                  <c:v>0.1391439</c:v>
                </c:pt>
                <c:pt idx="28">
                  <c:v>0.0242154</c:v>
                </c:pt>
                <c:pt idx="29">
                  <c:v>0.06293533</c:v>
                </c:pt>
                <c:pt idx="30">
                  <c:v>0.0382134</c:v>
                </c:pt>
                <c:pt idx="31">
                  <c:v>0.03904517</c:v>
                </c:pt>
                <c:pt idx="32">
                  <c:v>0.085001</c:v>
                </c:pt>
                <c:pt idx="33">
                  <c:v>0.05427307</c:v>
                </c:pt>
                <c:pt idx="34">
                  <c:v>0.08035856</c:v>
                </c:pt>
                <c:pt idx="35">
                  <c:v>0.07260094</c:v>
                </c:pt>
                <c:pt idx="36">
                  <c:v>0.03470312</c:v>
                </c:pt>
                <c:pt idx="37">
                  <c:v>0.07665081</c:v>
                </c:pt>
                <c:pt idx="38">
                  <c:v>0.02260903</c:v>
                </c:pt>
                <c:pt idx="39">
                  <c:v>0.02576492</c:v>
                </c:pt>
                <c:pt idx="40">
                  <c:v>0.09856289</c:v>
                </c:pt>
                <c:pt idx="41">
                  <c:v>0.03864395</c:v>
                </c:pt>
                <c:pt idx="42">
                  <c:v>0.04403214</c:v>
                </c:pt>
                <c:pt idx="43">
                  <c:v>0.02330395</c:v>
                </c:pt>
                <c:pt idx="44">
                  <c:v>0.1378236</c:v>
                </c:pt>
                <c:pt idx="45">
                  <c:v>0.03153841</c:v>
                </c:pt>
                <c:pt idx="46">
                  <c:v>0.05786045</c:v>
                </c:pt>
                <c:pt idx="47">
                  <c:v>0.03759587</c:v>
                </c:pt>
                <c:pt idx="48">
                  <c:v>0.06585135</c:v>
                </c:pt>
                <c:pt idx="49">
                  <c:v>0.05768887</c:v>
                </c:pt>
                <c:pt idx="50">
                  <c:v>0.05937885</c:v>
                </c:pt>
                <c:pt idx="51">
                  <c:v>0.02372108</c:v>
                </c:pt>
                <c:pt idx="52">
                  <c:v>0.09030028</c:v>
                </c:pt>
                <c:pt idx="53">
                  <c:v>0.07112985</c:v>
                </c:pt>
                <c:pt idx="54">
                  <c:v>0.04534133</c:v>
                </c:pt>
                <c:pt idx="55">
                  <c:v>0.01869176</c:v>
                </c:pt>
                <c:pt idx="56">
                  <c:v>0.03413524</c:v>
                </c:pt>
                <c:pt idx="57">
                  <c:v>0.08198352</c:v>
                </c:pt>
                <c:pt idx="58">
                  <c:v>0.03818119</c:v>
                </c:pt>
                <c:pt idx="59">
                  <c:v>0.06595721</c:v>
                </c:pt>
                <c:pt idx="60">
                  <c:v>0.03743693</c:v>
                </c:pt>
                <c:pt idx="61">
                  <c:v>0.1079946</c:v>
                </c:pt>
                <c:pt idx="62">
                  <c:v>0.0389541</c:v>
                </c:pt>
                <c:pt idx="63">
                  <c:v>0.08348701</c:v>
                </c:pt>
                <c:pt idx="64">
                  <c:v>0.07980015</c:v>
                </c:pt>
                <c:pt idx="65">
                  <c:v>0.04850405</c:v>
                </c:pt>
                <c:pt idx="66">
                  <c:v>0.02707967</c:v>
                </c:pt>
                <c:pt idx="67">
                  <c:v>0.1722524</c:v>
                </c:pt>
                <c:pt idx="68">
                  <c:v>0.01594665</c:v>
                </c:pt>
                <c:pt idx="69">
                  <c:v>0.02734043</c:v>
                </c:pt>
                <c:pt idx="70">
                  <c:v>0.052827</c:v>
                </c:pt>
                <c:pt idx="71">
                  <c:v>0.05899635</c:v>
                </c:pt>
                <c:pt idx="72">
                  <c:v>0.05725659</c:v>
                </c:pt>
                <c:pt idx="73">
                  <c:v>0.01999334</c:v>
                </c:pt>
                <c:pt idx="74">
                  <c:v>0.1088008</c:v>
                </c:pt>
                <c:pt idx="75">
                  <c:v>0.1014561</c:v>
                </c:pt>
                <c:pt idx="76">
                  <c:v>0.03481373</c:v>
                </c:pt>
                <c:pt idx="77">
                  <c:v>0.394767</c:v>
                </c:pt>
                <c:pt idx="78">
                  <c:v>0.05608344</c:v>
                </c:pt>
                <c:pt idx="79">
                  <c:v>0.05440463</c:v>
                </c:pt>
                <c:pt idx="80">
                  <c:v>0.05340036</c:v>
                </c:pt>
                <c:pt idx="81">
                  <c:v>0.07581963</c:v>
                </c:pt>
                <c:pt idx="82">
                  <c:v>0.1083779</c:v>
                </c:pt>
                <c:pt idx="83">
                  <c:v>0.08943924</c:v>
                </c:pt>
                <c:pt idx="84">
                  <c:v>0.06552549</c:v>
                </c:pt>
                <c:pt idx="85">
                  <c:v>0.04602554</c:v>
                </c:pt>
                <c:pt idx="86">
                  <c:v>0.1013324</c:v>
                </c:pt>
                <c:pt idx="87">
                  <c:v>0.1046598</c:v>
                </c:pt>
                <c:pt idx="88">
                  <c:v>0.07191726</c:v>
                </c:pt>
                <c:pt idx="89">
                  <c:v>0.0594749</c:v>
                </c:pt>
                <c:pt idx="90">
                  <c:v>0.09372121</c:v>
                </c:pt>
                <c:pt idx="91">
                  <c:v>0.07872504</c:v>
                </c:pt>
                <c:pt idx="92">
                  <c:v>0.05158521</c:v>
                </c:pt>
                <c:pt idx="93">
                  <c:v>0.1383167</c:v>
                </c:pt>
                <c:pt idx="94">
                  <c:v>0.1029371</c:v>
                </c:pt>
                <c:pt idx="95">
                  <c:v>0.09759598</c:v>
                </c:pt>
                <c:pt idx="96">
                  <c:v>0.1048694</c:v>
                </c:pt>
                <c:pt idx="97">
                  <c:v>0.09043739</c:v>
                </c:pt>
                <c:pt idx="98">
                  <c:v>0.0673779</c:v>
                </c:pt>
                <c:pt idx="99">
                  <c:v>0.1086067</c:v>
                </c:pt>
                <c:pt idx="100">
                  <c:v>0.06993989</c:v>
                </c:pt>
                <c:pt idx="101">
                  <c:v>0.02223698</c:v>
                </c:pt>
                <c:pt idx="102">
                  <c:v>0.130207</c:v>
                </c:pt>
                <c:pt idx="103">
                  <c:v>0.06668437</c:v>
                </c:pt>
                <c:pt idx="104">
                  <c:v>0.04430287</c:v>
                </c:pt>
                <c:pt idx="105">
                  <c:v>0.03538097</c:v>
                </c:pt>
                <c:pt idx="106">
                  <c:v>0.03538571</c:v>
                </c:pt>
                <c:pt idx="107">
                  <c:v>0.2279439</c:v>
                </c:pt>
                <c:pt idx="108">
                  <c:v>0.05222046</c:v>
                </c:pt>
                <c:pt idx="109">
                  <c:v>0.2854097</c:v>
                </c:pt>
                <c:pt idx="110">
                  <c:v>0.05943433</c:v>
                </c:pt>
                <c:pt idx="111">
                  <c:v>0.08619432</c:v>
                </c:pt>
                <c:pt idx="112">
                  <c:v>0.03060015</c:v>
                </c:pt>
                <c:pt idx="113">
                  <c:v>0.05526844</c:v>
                </c:pt>
                <c:pt idx="114">
                  <c:v>0.1298278</c:v>
                </c:pt>
                <c:pt idx="115">
                  <c:v>0.08189875</c:v>
                </c:pt>
                <c:pt idx="116">
                  <c:v>0.003886756</c:v>
                </c:pt>
                <c:pt idx="117">
                  <c:v>0.04439611</c:v>
                </c:pt>
                <c:pt idx="118">
                  <c:v>0.05441418</c:v>
                </c:pt>
                <c:pt idx="119">
                  <c:v>0.08271976</c:v>
                </c:pt>
                <c:pt idx="120">
                  <c:v>0.1034134</c:v>
                </c:pt>
                <c:pt idx="121">
                  <c:v>0.2095846</c:v>
                </c:pt>
                <c:pt idx="122">
                  <c:v>0.0002394174</c:v>
                </c:pt>
                <c:pt idx="123">
                  <c:v>0.08669352</c:v>
                </c:pt>
                <c:pt idx="124">
                  <c:v>0.09891125</c:v>
                </c:pt>
                <c:pt idx="125">
                  <c:v>0.0730457</c:v>
                </c:pt>
                <c:pt idx="126">
                  <c:v>0.08775193</c:v>
                </c:pt>
                <c:pt idx="127">
                  <c:v>0.04268628</c:v>
                </c:pt>
                <c:pt idx="128">
                  <c:v>0.03705802</c:v>
                </c:pt>
                <c:pt idx="129">
                  <c:v>0.104788</c:v>
                </c:pt>
                <c:pt idx="130">
                  <c:v>0.09491486</c:v>
                </c:pt>
                <c:pt idx="131">
                  <c:v>0.0678818</c:v>
                </c:pt>
                <c:pt idx="132">
                  <c:v>0.06128217</c:v>
                </c:pt>
                <c:pt idx="133">
                  <c:v>0.05523685</c:v>
                </c:pt>
                <c:pt idx="134">
                  <c:v>0.0754245</c:v>
                </c:pt>
                <c:pt idx="135">
                  <c:v>0.06998529</c:v>
                </c:pt>
                <c:pt idx="136">
                  <c:v>0.05634671</c:v>
                </c:pt>
                <c:pt idx="137">
                  <c:v>0.1022258</c:v>
                </c:pt>
                <c:pt idx="138">
                  <c:v>0.03359385</c:v>
                </c:pt>
                <c:pt idx="139">
                  <c:v>0.1089728</c:v>
                </c:pt>
                <c:pt idx="140">
                  <c:v>0.1562568</c:v>
                </c:pt>
              </c:numCache>
            </c:numRef>
          </c:val>
          <c:smooth val="0"/>
        </c:ser>
        <c:ser>
          <c:idx val="4"/>
          <c:order val="4"/>
          <c:tx>
            <c:v>SAS vs. all</c:v>
          </c:tx>
          <c:val>
            <c:numRef>
              <c:f>Differentiation_Fst!$R$31:$R$171</c:f>
              <c:numCache>
                <c:formatCode>General</c:formatCode>
                <c:ptCount val="141"/>
                <c:pt idx="0">
                  <c:v>0.01670821</c:v>
                </c:pt>
                <c:pt idx="1">
                  <c:v>0.03117038</c:v>
                </c:pt>
                <c:pt idx="2">
                  <c:v>0.0567365</c:v>
                </c:pt>
                <c:pt idx="3">
                  <c:v>0.002639938</c:v>
                </c:pt>
                <c:pt idx="4">
                  <c:v>0.140746</c:v>
                </c:pt>
                <c:pt idx="5">
                  <c:v>0.03862432</c:v>
                </c:pt>
                <c:pt idx="6">
                  <c:v>0.1056654</c:v>
                </c:pt>
                <c:pt idx="7">
                  <c:v>0.03460903</c:v>
                </c:pt>
                <c:pt idx="8">
                  <c:v>0.04565698</c:v>
                </c:pt>
                <c:pt idx="9">
                  <c:v>0.0604753</c:v>
                </c:pt>
                <c:pt idx="10">
                  <c:v>0.0997697</c:v>
                </c:pt>
                <c:pt idx="11">
                  <c:v>0.1415485</c:v>
                </c:pt>
                <c:pt idx="12">
                  <c:v>0.07800726</c:v>
                </c:pt>
                <c:pt idx="13">
                  <c:v>0.02493626</c:v>
                </c:pt>
                <c:pt idx="14">
                  <c:v>0.04548526</c:v>
                </c:pt>
                <c:pt idx="15">
                  <c:v>0.1663762</c:v>
                </c:pt>
                <c:pt idx="16">
                  <c:v>0.04284739</c:v>
                </c:pt>
                <c:pt idx="17">
                  <c:v>0.06001881</c:v>
                </c:pt>
                <c:pt idx="18">
                  <c:v>0.05732264</c:v>
                </c:pt>
                <c:pt idx="19">
                  <c:v>0.03314701</c:v>
                </c:pt>
                <c:pt idx="20">
                  <c:v>0.07935751</c:v>
                </c:pt>
                <c:pt idx="21">
                  <c:v>0.0301624</c:v>
                </c:pt>
                <c:pt idx="22">
                  <c:v>0.2323758</c:v>
                </c:pt>
                <c:pt idx="23">
                  <c:v>0.02847787</c:v>
                </c:pt>
                <c:pt idx="24">
                  <c:v>0.02551331</c:v>
                </c:pt>
                <c:pt idx="25">
                  <c:v>0.08914135</c:v>
                </c:pt>
                <c:pt idx="26">
                  <c:v>0.09694215</c:v>
                </c:pt>
                <c:pt idx="27">
                  <c:v>0.05740485</c:v>
                </c:pt>
                <c:pt idx="28">
                  <c:v>0.01894385</c:v>
                </c:pt>
                <c:pt idx="29">
                  <c:v>0.09164788</c:v>
                </c:pt>
                <c:pt idx="30">
                  <c:v>0.02739805</c:v>
                </c:pt>
                <c:pt idx="31">
                  <c:v>0.04189724</c:v>
                </c:pt>
                <c:pt idx="32">
                  <c:v>0.07629222</c:v>
                </c:pt>
                <c:pt idx="33">
                  <c:v>0.04952418</c:v>
                </c:pt>
                <c:pt idx="34">
                  <c:v>0.07146259</c:v>
                </c:pt>
                <c:pt idx="35">
                  <c:v>0.03841121</c:v>
                </c:pt>
                <c:pt idx="36">
                  <c:v>0.03956385</c:v>
                </c:pt>
                <c:pt idx="37">
                  <c:v>0.06548526</c:v>
                </c:pt>
                <c:pt idx="38">
                  <c:v>0.02387523</c:v>
                </c:pt>
                <c:pt idx="39">
                  <c:v>0.02108476</c:v>
                </c:pt>
                <c:pt idx="40">
                  <c:v>0.03737034</c:v>
                </c:pt>
                <c:pt idx="41">
                  <c:v>0.06419407</c:v>
                </c:pt>
                <c:pt idx="42">
                  <c:v>0.06915612</c:v>
                </c:pt>
                <c:pt idx="43">
                  <c:v>0.02898381</c:v>
                </c:pt>
                <c:pt idx="44">
                  <c:v>0.1008393</c:v>
                </c:pt>
                <c:pt idx="45">
                  <c:v>0.02743995</c:v>
                </c:pt>
                <c:pt idx="46">
                  <c:v>0.03861976</c:v>
                </c:pt>
                <c:pt idx="47">
                  <c:v>0.03058073</c:v>
                </c:pt>
                <c:pt idx="48">
                  <c:v>0.1376582</c:v>
                </c:pt>
                <c:pt idx="49">
                  <c:v>0.05914674</c:v>
                </c:pt>
                <c:pt idx="50">
                  <c:v>0.03985654</c:v>
                </c:pt>
                <c:pt idx="51">
                  <c:v>0.01209096</c:v>
                </c:pt>
                <c:pt idx="52">
                  <c:v>0.1233005</c:v>
                </c:pt>
                <c:pt idx="53">
                  <c:v>0.09347523</c:v>
                </c:pt>
                <c:pt idx="54">
                  <c:v>0.03338479</c:v>
                </c:pt>
                <c:pt idx="55">
                  <c:v>0.02637298</c:v>
                </c:pt>
                <c:pt idx="56">
                  <c:v>0.03483722</c:v>
                </c:pt>
                <c:pt idx="57">
                  <c:v>0.07434259</c:v>
                </c:pt>
                <c:pt idx="58">
                  <c:v>0.03252647</c:v>
                </c:pt>
                <c:pt idx="59">
                  <c:v>0.0477707</c:v>
                </c:pt>
                <c:pt idx="60">
                  <c:v>0.04819507</c:v>
                </c:pt>
                <c:pt idx="61">
                  <c:v>0.06486656</c:v>
                </c:pt>
                <c:pt idx="62">
                  <c:v>0.0352973</c:v>
                </c:pt>
                <c:pt idx="63">
                  <c:v>0.06296321</c:v>
                </c:pt>
                <c:pt idx="64">
                  <c:v>0.07793972</c:v>
                </c:pt>
                <c:pt idx="65">
                  <c:v>0.02777508</c:v>
                </c:pt>
                <c:pt idx="66">
                  <c:v>0.03031912</c:v>
                </c:pt>
                <c:pt idx="67">
                  <c:v>0.08763148</c:v>
                </c:pt>
                <c:pt idx="68">
                  <c:v>0.01670693</c:v>
                </c:pt>
                <c:pt idx="69">
                  <c:v>0.03472237</c:v>
                </c:pt>
                <c:pt idx="70">
                  <c:v>0.03152793</c:v>
                </c:pt>
                <c:pt idx="71">
                  <c:v>0.05266868</c:v>
                </c:pt>
                <c:pt idx="72">
                  <c:v>0.08595537</c:v>
                </c:pt>
                <c:pt idx="73">
                  <c:v>0.006766398</c:v>
                </c:pt>
                <c:pt idx="74">
                  <c:v>0.0496552</c:v>
                </c:pt>
                <c:pt idx="75">
                  <c:v>0.06383655</c:v>
                </c:pt>
                <c:pt idx="76">
                  <c:v>0.03432526</c:v>
                </c:pt>
                <c:pt idx="77">
                  <c:v>0.3582314</c:v>
                </c:pt>
                <c:pt idx="78">
                  <c:v>0.06386029</c:v>
                </c:pt>
                <c:pt idx="79">
                  <c:v>0.05911731</c:v>
                </c:pt>
                <c:pt idx="80">
                  <c:v>0.04094327</c:v>
                </c:pt>
                <c:pt idx="81">
                  <c:v>0.04369053</c:v>
                </c:pt>
                <c:pt idx="82">
                  <c:v>0.03247752</c:v>
                </c:pt>
                <c:pt idx="83">
                  <c:v>0.06312276</c:v>
                </c:pt>
                <c:pt idx="84">
                  <c:v>0.06488906</c:v>
                </c:pt>
                <c:pt idx="85">
                  <c:v>0.039823</c:v>
                </c:pt>
                <c:pt idx="86">
                  <c:v>0.09643979</c:v>
                </c:pt>
                <c:pt idx="87">
                  <c:v>0.07196456</c:v>
                </c:pt>
                <c:pt idx="88">
                  <c:v>0.06763759</c:v>
                </c:pt>
                <c:pt idx="89">
                  <c:v>0.06013246</c:v>
                </c:pt>
                <c:pt idx="90">
                  <c:v>0.1432584</c:v>
                </c:pt>
                <c:pt idx="91">
                  <c:v>0.0585825</c:v>
                </c:pt>
                <c:pt idx="92">
                  <c:v>0.07695679</c:v>
                </c:pt>
                <c:pt idx="93">
                  <c:v>0.1159338</c:v>
                </c:pt>
                <c:pt idx="94">
                  <c:v>0.08290514</c:v>
                </c:pt>
                <c:pt idx="95">
                  <c:v>0.126893</c:v>
                </c:pt>
                <c:pt idx="96">
                  <c:v>0.05408365</c:v>
                </c:pt>
                <c:pt idx="97">
                  <c:v>0.08575103</c:v>
                </c:pt>
                <c:pt idx="98">
                  <c:v>0.04041825</c:v>
                </c:pt>
                <c:pt idx="99">
                  <c:v>0.05729692</c:v>
                </c:pt>
                <c:pt idx="100">
                  <c:v>0.04373523</c:v>
                </c:pt>
                <c:pt idx="101">
                  <c:v>0.02441913</c:v>
                </c:pt>
                <c:pt idx="102">
                  <c:v>0.0464677</c:v>
                </c:pt>
                <c:pt idx="103">
                  <c:v>0.08131116</c:v>
                </c:pt>
                <c:pt idx="104">
                  <c:v>0.05037131</c:v>
                </c:pt>
                <c:pt idx="105">
                  <c:v>0.01476193</c:v>
                </c:pt>
                <c:pt idx="106">
                  <c:v>0.03500995</c:v>
                </c:pt>
                <c:pt idx="107">
                  <c:v>0.1627706</c:v>
                </c:pt>
                <c:pt idx="108">
                  <c:v>0.0385452</c:v>
                </c:pt>
                <c:pt idx="109">
                  <c:v>0.1468221</c:v>
                </c:pt>
                <c:pt idx="110">
                  <c:v>0.05380232</c:v>
                </c:pt>
                <c:pt idx="111">
                  <c:v>0.07266905</c:v>
                </c:pt>
                <c:pt idx="112">
                  <c:v>0.04387103</c:v>
                </c:pt>
                <c:pt idx="113">
                  <c:v>0.05395754</c:v>
                </c:pt>
                <c:pt idx="114">
                  <c:v>0.1075221</c:v>
                </c:pt>
                <c:pt idx="115">
                  <c:v>0.07501109</c:v>
                </c:pt>
                <c:pt idx="116">
                  <c:v>0.0004314807</c:v>
                </c:pt>
                <c:pt idx="117">
                  <c:v>0.03873277</c:v>
                </c:pt>
                <c:pt idx="118">
                  <c:v>0.04426376</c:v>
                </c:pt>
                <c:pt idx="119">
                  <c:v>0.09229402</c:v>
                </c:pt>
                <c:pt idx="120">
                  <c:v>0.06346767</c:v>
                </c:pt>
                <c:pt idx="121">
                  <c:v>0.1153741</c:v>
                </c:pt>
                <c:pt idx="122">
                  <c:v>0.0008920116</c:v>
                </c:pt>
                <c:pt idx="123">
                  <c:v>0.04951706</c:v>
                </c:pt>
                <c:pt idx="124">
                  <c:v>0.06131619</c:v>
                </c:pt>
                <c:pt idx="125">
                  <c:v>0.05505327</c:v>
                </c:pt>
                <c:pt idx="126">
                  <c:v>0.0766409</c:v>
                </c:pt>
                <c:pt idx="127">
                  <c:v>0.03734696</c:v>
                </c:pt>
                <c:pt idx="128">
                  <c:v>0.04612794</c:v>
                </c:pt>
                <c:pt idx="129">
                  <c:v>0.09096981</c:v>
                </c:pt>
                <c:pt idx="130">
                  <c:v>0.08594478</c:v>
                </c:pt>
                <c:pt idx="131">
                  <c:v>0.07328359</c:v>
                </c:pt>
                <c:pt idx="132">
                  <c:v>0.05991012</c:v>
                </c:pt>
                <c:pt idx="133">
                  <c:v>0.02812281</c:v>
                </c:pt>
                <c:pt idx="134">
                  <c:v>0.05867056</c:v>
                </c:pt>
                <c:pt idx="135">
                  <c:v>0.06048091</c:v>
                </c:pt>
                <c:pt idx="136">
                  <c:v>0.04817908</c:v>
                </c:pt>
                <c:pt idx="137">
                  <c:v>0.05649027</c:v>
                </c:pt>
                <c:pt idx="138">
                  <c:v>0.07253639</c:v>
                </c:pt>
                <c:pt idx="139">
                  <c:v>0.05781047</c:v>
                </c:pt>
                <c:pt idx="140">
                  <c:v>0.1183643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4949128"/>
        <c:axId val="-2134955224"/>
      </c:lineChart>
      <c:catAx>
        <c:axId val="-21349491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4955224"/>
        <c:crosses val="autoZero"/>
        <c:auto val="1"/>
        <c:lblAlgn val="ctr"/>
        <c:lblOffset val="100"/>
        <c:noMultiLvlLbl val="0"/>
      </c:catAx>
      <c:valAx>
        <c:axId val="-2134955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4949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Genetic differentiation </a:t>
            </a:r>
            <a:r>
              <a:rPr lang="en-US" sz="1800" b="1" i="1" baseline="0">
                <a:effectLst/>
              </a:rPr>
              <a:t>F</a:t>
            </a:r>
            <a:r>
              <a:rPr lang="en-US" sz="1800" b="1" i="0" baseline="-25000">
                <a:effectLst/>
              </a:rPr>
              <a:t>ST</a:t>
            </a:r>
            <a:r>
              <a:rPr lang="en-US" sz="1800" b="1" i="0" baseline="0">
                <a:effectLst/>
              </a:rPr>
              <a:t> between populations per cluster  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391418907668389"/>
          <c:y val="0.0151006711409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692836752093886"/>
          <c:y val="0.088255033557047"/>
          <c:w val="0.929697216510357"/>
          <c:h val="0.901677852348993"/>
        </c:manualLayout>
      </c:layout>
      <c:lineChart>
        <c:grouping val="standard"/>
        <c:varyColors val="0"/>
        <c:ser>
          <c:idx val="0"/>
          <c:order val="0"/>
          <c:tx>
            <c:v>AFR vs. AMR</c:v>
          </c:tx>
          <c:val>
            <c:numRef>
              <c:f>Differentiation_Fst!$D$31:$D$171</c:f>
              <c:numCache>
                <c:formatCode>General</c:formatCode>
                <c:ptCount val="141"/>
                <c:pt idx="0">
                  <c:v>0.029551246</c:v>
                </c:pt>
                <c:pt idx="1">
                  <c:v>0.085845849</c:v>
                </c:pt>
                <c:pt idx="2">
                  <c:v>0.107773882</c:v>
                </c:pt>
                <c:pt idx="3">
                  <c:v>0.003098346</c:v>
                </c:pt>
                <c:pt idx="4">
                  <c:v>0.378381628</c:v>
                </c:pt>
                <c:pt idx="5">
                  <c:v>0.067323718</c:v>
                </c:pt>
                <c:pt idx="6">
                  <c:v>0.110326997</c:v>
                </c:pt>
                <c:pt idx="7">
                  <c:v>0.053063649</c:v>
                </c:pt>
                <c:pt idx="8">
                  <c:v>0.123927161</c:v>
                </c:pt>
                <c:pt idx="9">
                  <c:v>0.066096707</c:v>
                </c:pt>
                <c:pt idx="10">
                  <c:v>0.209624455</c:v>
                </c:pt>
                <c:pt idx="11">
                  <c:v>0.207769037</c:v>
                </c:pt>
                <c:pt idx="12">
                  <c:v>0.014617972</c:v>
                </c:pt>
                <c:pt idx="13">
                  <c:v>0.005360157</c:v>
                </c:pt>
                <c:pt idx="14">
                  <c:v>0.122625647</c:v>
                </c:pt>
                <c:pt idx="15">
                  <c:v>0.338186448</c:v>
                </c:pt>
                <c:pt idx="16">
                  <c:v>0.166889096</c:v>
                </c:pt>
                <c:pt idx="17">
                  <c:v>0.09588284</c:v>
                </c:pt>
                <c:pt idx="18">
                  <c:v>0.16108564</c:v>
                </c:pt>
                <c:pt idx="19">
                  <c:v>0.074722</c:v>
                </c:pt>
                <c:pt idx="20">
                  <c:v>0.14203445</c:v>
                </c:pt>
                <c:pt idx="21">
                  <c:v>0.05712008</c:v>
                </c:pt>
                <c:pt idx="22">
                  <c:v>0.37931087</c:v>
                </c:pt>
                <c:pt idx="23">
                  <c:v>0.05286141</c:v>
                </c:pt>
                <c:pt idx="24">
                  <c:v>0.01796273</c:v>
                </c:pt>
                <c:pt idx="25">
                  <c:v>0.13109678</c:v>
                </c:pt>
                <c:pt idx="26">
                  <c:v>0.05340787</c:v>
                </c:pt>
                <c:pt idx="27">
                  <c:v>0.072219797</c:v>
                </c:pt>
                <c:pt idx="28">
                  <c:v>0.008781953</c:v>
                </c:pt>
                <c:pt idx="29">
                  <c:v>0.11566143</c:v>
                </c:pt>
                <c:pt idx="30">
                  <c:v>0.062593669</c:v>
                </c:pt>
                <c:pt idx="31">
                  <c:v>0.06074126</c:v>
                </c:pt>
                <c:pt idx="32">
                  <c:v>0.1668682</c:v>
                </c:pt>
                <c:pt idx="33">
                  <c:v>0.04221001</c:v>
                </c:pt>
                <c:pt idx="34">
                  <c:v>0.05850445</c:v>
                </c:pt>
                <c:pt idx="35">
                  <c:v>0.06889228</c:v>
                </c:pt>
                <c:pt idx="36">
                  <c:v>0.05844331</c:v>
                </c:pt>
                <c:pt idx="37">
                  <c:v>0.07414192</c:v>
                </c:pt>
                <c:pt idx="38">
                  <c:v>0.0661266</c:v>
                </c:pt>
                <c:pt idx="39">
                  <c:v>0.03079304</c:v>
                </c:pt>
                <c:pt idx="40">
                  <c:v>0.05515931</c:v>
                </c:pt>
                <c:pt idx="41">
                  <c:v>0.01305657</c:v>
                </c:pt>
                <c:pt idx="42">
                  <c:v>0.06629581</c:v>
                </c:pt>
                <c:pt idx="43">
                  <c:v>0.0414086</c:v>
                </c:pt>
                <c:pt idx="44">
                  <c:v>0.22918462</c:v>
                </c:pt>
                <c:pt idx="45">
                  <c:v>0.07400362</c:v>
                </c:pt>
                <c:pt idx="46">
                  <c:v>0.05497116</c:v>
                </c:pt>
                <c:pt idx="47">
                  <c:v>0.02433126</c:v>
                </c:pt>
                <c:pt idx="48">
                  <c:v>0.07654379</c:v>
                </c:pt>
                <c:pt idx="49">
                  <c:v>0.01127333</c:v>
                </c:pt>
                <c:pt idx="50">
                  <c:v>0.03330207</c:v>
                </c:pt>
                <c:pt idx="51">
                  <c:v>0.03240162</c:v>
                </c:pt>
                <c:pt idx="52">
                  <c:v>0.21688359</c:v>
                </c:pt>
                <c:pt idx="53">
                  <c:v>0.12597731</c:v>
                </c:pt>
                <c:pt idx="54">
                  <c:v>0.04631299</c:v>
                </c:pt>
                <c:pt idx="55">
                  <c:v>0.0630219</c:v>
                </c:pt>
                <c:pt idx="56">
                  <c:v>0.04167564</c:v>
                </c:pt>
                <c:pt idx="57">
                  <c:v>0.06877296</c:v>
                </c:pt>
                <c:pt idx="58">
                  <c:v>0.04202937</c:v>
                </c:pt>
                <c:pt idx="59">
                  <c:v>0.10268054</c:v>
                </c:pt>
                <c:pt idx="60">
                  <c:v>0.0620118</c:v>
                </c:pt>
                <c:pt idx="61">
                  <c:v>0.23374829</c:v>
                </c:pt>
                <c:pt idx="62">
                  <c:v>0.07554704</c:v>
                </c:pt>
                <c:pt idx="63">
                  <c:v>0.2096407</c:v>
                </c:pt>
                <c:pt idx="64">
                  <c:v>0.1609394614</c:v>
                </c:pt>
                <c:pt idx="65">
                  <c:v>0.0847580052</c:v>
                </c:pt>
                <c:pt idx="66">
                  <c:v>0.0488977957</c:v>
                </c:pt>
                <c:pt idx="67">
                  <c:v>0.2444862329</c:v>
                </c:pt>
                <c:pt idx="68">
                  <c:v>0.0131022116</c:v>
                </c:pt>
                <c:pt idx="69">
                  <c:v>0.0436639822</c:v>
                </c:pt>
                <c:pt idx="70">
                  <c:v>0.0507021141</c:v>
                </c:pt>
                <c:pt idx="71">
                  <c:v>0.098301884</c:v>
                </c:pt>
                <c:pt idx="72">
                  <c:v>0.1180820219</c:v>
                </c:pt>
                <c:pt idx="73">
                  <c:v>-0.0001158457</c:v>
                </c:pt>
                <c:pt idx="74">
                  <c:v>0.0220090843</c:v>
                </c:pt>
                <c:pt idx="75">
                  <c:v>0.1074409517</c:v>
                </c:pt>
                <c:pt idx="76">
                  <c:v>0.0177438589</c:v>
                </c:pt>
                <c:pt idx="77">
                  <c:v>0.4091482929</c:v>
                </c:pt>
                <c:pt idx="78">
                  <c:v>0.0885329198</c:v>
                </c:pt>
                <c:pt idx="79">
                  <c:v>0.0140413628</c:v>
                </c:pt>
                <c:pt idx="80">
                  <c:v>0.0644844</c:v>
                </c:pt>
                <c:pt idx="81">
                  <c:v>0.08552072</c:v>
                </c:pt>
                <c:pt idx="82">
                  <c:v>0.03418805</c:v>
                </c:pt>
                <c:pt idx="83">
                  <c:v>0.06584487</c:v>
                </c:pt>
                <c:pt idx="84">
                  <c:v>0.13132659</c:v>
                </c:pt>
                <c:pt idx="85">
                  <c:v>0.14963807</c:v>
                </c:pt>
                <c:pt idx="86">
                  <c:v>0.12794898</c:v>
                </c:pt>
                <c:pt idx="87">
                  <c:v>0.0636809</c:v>
                </c:pt>
                <c:pt idx="88">
                  <c:v>0.0744181</c:v>
                </c:pt>
                <c:pt idx="89">
                  <c:v>0.06301477</c:v>
                </c:pt>
                <c:pt idx="90">
                  <c:v>0.27758032</c:v>
                </c:pt>
                <c:pt idx="91">
                  <c:v>0.11673233</c:v>
                </c:pt>
                <c:pt idx="92">
                  <c:v>0.08071197</c:v>
                </c:pt>
                <c:pt idx="93">
                  <c:v>0.13485456</c:v>
                </c:pt>
                <c:pt idx="94">
                  <c:v>0.19124793</c:v>
                </c:pt>
                <c:pt idx="95">
                  <c:v>0.07412528</c:v>
                </c:pt>
                <c:pt idx="96">
                  <c:v>0.06280981</c:v>
                </c:pt>
                <c:pt idx="97">
                  <c:v>0.14469216</c:v>
                </c:pt>
                <c:pt idx="98">
                  <c:v>0.07463577</c:v>
                </c:pt>
                <c:pt idx="99">
                  <c:v>0.09850328</c:v>
                </c:pt>
                <c:pt idx="100">
                  <c:v>0.14860327</c:v>
                </c:pt>
                <c:pt idx="101">
                  <c:v>0.05374381</c:v>
                </c:pt>
                <c:pt idx="102">
                  <c:v>0.11702994</c:v>
                </c:pt>
                <c:pt idx="103">
                  <c:v>0.05426318</c:v>
                </c:pt>
                <c:pt idx="104">
                  <c:v>0.10492116</c:v>
                </c:pt>
                <c:pt idx="105">
                  <c:v>0.02500063</c:v>
                </c:pt>
                <c:pt idx="106">
                  <c:v>0.08575219</c:v>
                </c:pt>
                <c:pt idx="107">
                  <c:v>0.5788312</c:v>
                </c:pt>
                <c:pt idx="108">
                  <c:v>0.06612645</c:v>
                </c:pt>
                <c:pt idx="109">
                  <c:v>0.17768223</c:v>
                </c:pt>
                <c:pt idx="110">
                  <c:v>0.09201201</c:v>
                </c:pt>
                <c:pt idx="111">
                  <c:v>0.10073337</c:v>
                </c:pt>
                <c:pt idx="112">
                  <c:v>0.09397161</c:v>
                </c:pt>
                <c:pt idx="113">
                  <c:v>0.05451449</c:v>
                </c:pt>
                <c:pt idx="114">
                  <c:v>0.24159809</c:v>
                </c:pt>
                <c:pt idx="115">
                  <c:v>0.146312059</c:v>
                </c:pt>
                <c:pt idx="116">
                  <c:v>0.0</c:v>
                </c:pt>
                <c:pt idx="117">
                  <c:v>0.026156266</c:v>
                </c:pt>
                <c:pt idx="118">
                  <c:v>0.049451087</c:v>
                </c:pt>
                <c:pt idx="119">
                  <c:v>0.238715231</c:v>
                </c:pt>
                <c:pt idx="120">
                  <c:v>0.088465966</c:v>
                </c:pt>
                <c:pt idx="121">
                  <c:v>0.021051864</c:v>
                </c:pt>
                <c:pt idx="122">
                  <c:v>0.002036263</c:v>
                </c:pt>
                <c:pt idx="123">
                  <c:v>0.045927131</c:v>
                </c:pt>
                <c:pt idx="124">
                  <c:v>0.059473958</c:v>
                </c:pt>
                <c:pt idx="125">
                  <c:v>0.1294675</c:v>
                </c:pt>
                <c:pt idx="126">
                  <c:v>0.15524389</c:v>
                </c:pt>
                <c:pt idx="127">
                  <c:v>0.05780981</c:v>
                </c:pt>
                <c:pt idx="128">
                  <c:v>0.11474105</c:v>
                </c:pt>
                <c:pt idx="129">
                  <c:v>0.29671369</c:v>
                </c:pt>
                <c:pt idx="130">
                  <c:v>0.26432771</c:v>
                </c:pt>
                <c:pt idx="131">
                  <c:v>0.08031097</c:v>
                </c:pt>
                <c:pt idx="132">
                  <c:v>0.07214919</c:v>
                </c:pt>
                <c:pt idx="133">
                  <c:v>0.07250058</c:v>
                </c:pt>
                <c:pt idx="134">
                  <c:v>0.11816449</c:v>
                </c:pt>
                <c:pt idx="135">
                  <c:v>0.1097133</c:v>
                </c:pt>
                <c:pt idx="136">
                  <c:v>0.06793927</c:v>
                </c:pt>
                <c:pt idx="137">
                  <c:v>0.2333454</c:v>
                </c:pt>
                <c:pt idx="138">
                  <c:v>0.06469164</c:v>
                </c:pt>
                <c:pt idx="139">
                  <c:v>0.14161843</c:v>
                </c:pt>
                <c:pt idx="140">
                  <c:v>0.41907558</c:v>
                </c:pt>
              </c:numCache>
            </c:numRef>
          </c:val>
          <c:smooth val="0"/>
        </c:ser>
        <c:ser>
          <c:idx val="1"/>
          <c:order val="1"/>
          <c:tx>
            <c:v>AFR vs. EAS</c:v>
          </c:tx>
          <c:val>
            <c:numRef>
              <c:f>Differentiation_Fst!$E$31:$E$171</c:f>
              <c:numCache>
                <c:formatCode>General</c:formatCode>
                <c:ptCount val="141"/>
                <c:pt idx="0">
                  <c:v>0.062018152</c:v>
                </c:pt>
                <c:pt idx="1">
                  <c:v>0.110437276</c:v>
                </c:pt>
                <c:pt idx="2">
                  <c:v>0.156446574</c:v>
                </c:pt>
                <c:pt idx="3">
                  <c:v>0.003059515</c:v>
                </c:pt>
                <c:pt idx="4">
                  <c:v>0.169733863</c:v>
                </c:pt>
                <c:pt idx="5">
                  <c:v>0.048929516</c:v>
                </c:pt>
                <c:pt idx="6">
                  <c:v>0.164249533</c:v>
                </c:pt>
                <c:pt idx="7">
                  <c:v>0.091019789</c:v>
                </c:pt>
                <c:pt idx="8">
                  <c:v>0.155923841</c:v>
                </c:pt>
                <c:pt idx="9">
                  <c:v>0.100944386</c:v>
                </c:pt>
                <c:pt idx="10">
                  <c:v>0.22219502</c:v>
                </c:pt>
                <c:pt idx="11">
                  <c:v>0.27027653</c:v>
                </c:pt>
                <c:pt idx="12">
                  <c:v>0.02283184</c:v>
                </c:pt>
                <c:pt idx="13">
                  <c:v>0.05627269</c:v>
                </c:pt>
                <c:pt idx="14">
                  <c:v>0.12254597</c:v>
                </c:pt>
                <c:pt idx="15">
                  <c:v>0.41863683</c:v>
                </c:pt>
                <c:pt idx="16">
                  <c:v>0.1089797</c:v>
                </c:pt>
                <c:pt idx="17">
                  <c:v>0.20110218</c:v>
                </c:pt>
                <c:pt idx="18">
                  <c:v>0.33070995</c:v>
                </c:pt>
                <c:pt idx="19">
                  <c:v>0.10707065</c:v>
                </c:pt>
                <c:pt idx="20">
                  <c:v>0.15805962</c:v>
                </c:pt>
                <c:pt idx="21">
                  <c:v>0.07247728</c:v>
                </c:pt>
                <c:pt idx="22">
                  <c:v>0.64564705</c:v>
                </c:pt>
                <c:pt idx="23">
                  <c:v>0.08332404</c:v>
                </c:pt>
                <c:pt idx="24">
                  <c:v>0.04889355</c:v>
                </c:pt>
                <c:pt idx="25">
                  <c:v>0.08567127</c:v>
                </c:pt>
                <c:pt idx="26">
                  <c:v>0.29074771</c:v>
                </c:pt>
                <c:pt idx="27">
                  <c:v>0.12438019</c:v>
                </c:pt>
                <c:pt idx="28">
                  <c:v>0.05455715</c:v>
                </c:pt>
                <c:pt idx="29">
                  <c:v>0.15251215</c:v>
                </c:pt>
                <c:pt idx="30">
                  <c:v>0.08692696</c:v>
                </c:pt>
                <c:pt idx="31">
                  <c:v>0.17687318</c:v>
                </c:pt>
                <c:pt idx="32">
                  <c:v>0.40557377</c:v>
                </c:pt>
                <c:pt idx="33">
                  <c:v>0.11422866</c:v>
                </c:pt>
                <c:pt idx="34">
                  <c:v>0.25574664</c:v>
                </c:pt>
                <c:pt idx="35">
                  <c:v>0.05095876</c:v>
                </c:pt>
                <c:pt idx="36">
                  <c:v>0.17038002</c:v>
                </c:pt>
                <c:pt idx="37">
                  <c:v>0.08990237</c:v>
                </c:pt>
                <c:pt idx="38">
                  <c:v>0.0935934</c:v>
                </c:pt>
                <c:pt idx="39">
                  <c:v>0.10026276</c:v>
                </c:pt>
                <c:pt idx="40">
                  <c:v>0.04773296</c:v>
                </c:pt>
                <c:pt idx="41">
                  <c:v>0.06893486</c:v>
                </c:pt>
                <c:pt idx="42">
                  <c:v>0.05708137</c:v>
                </c:pt>
                <c:pt idx="43">
                  <c:v>0.0905355</c:v>
                </c:pt>
                <c:pt idx="44">
                  <c:v>0.2735753</c:v>
                </c:pt>
                <c:pt idx="45">
                  <c:v>0.09764956</c:v>
                </c:pt>
                <c:pt idx="46">
                  <c:v>0.13566644</c:v>
                </c:pt>
                <c:pt idx="47">
                  <c:v>0.1609419</c:v>
                </c:pt>
                <c:pt idx="48">
                  <c:v>0.30943442</c:v>
                </c:pt>
                <c:pt idx="49">
                  <c:v>0.1018896</c:v>
                </c:pt>
                <c:pt idx="50">
                  <c:v>0.12192172</c:v>
                </c:pt>
                <c:pt idx="51">
                  <c:v>0.01690185</c:v>
                </c:pt>
                <c:pt idx="52">
                  <c:v>0.17738092</c:v>
                </c:pt>
                <c:pt idx="53">
                  <c:v>0.09598698</c:v>
                </c:pt>
                <c:pt idx="54">
                  <c:v>0.04150998</c:v>
                </c:pt>
                <c:pt idx="55">
                  <c:v>0.08167166</c:v>
                </c:pt>
                <c:pt idx="56">
                  <c:v>0.05057129</c:v>
                </c:pt>
                <c:pt idx="57">
                  <c:v>0.02563295</c:v>
                </c:pt>
                <c:pt idx="58">
                  <c:v>0.07941268</c:v>
                </c:pt>
                <c:pt idx="59">
                  <c:v>0.11055798</c:v>
                </c:pt>
                <c:pt idx="60">
                  <c:v>0.08247802</c:v>
                </c:pt>
                <c:pt idx="61">
                  <c:v>0.12030429</c:v>
                </c:pt>
                <c:pt idx="62">
                  <c:v>0.06776202</c:v>
                </c:pt>
                <c:pt idx="63">
                  <c:v>0.07895081</c:v>
                </c:pt>
                <c:pt idx="64">
                  <c:v>0.24558335</c:v>
                </c:pt>
                <c:pt idx="65">
                  <c:v>0.042459437</c:v>
                </c:pt>
                <c:pt idx="66">
                  <c:v>0.064633715</c:v>
                </c:pt>
                <c:pt idx="67">
                  <c:v>0.009283587</c:v>
                </c:pt>
                <c:pt idx="68">
                  <c:v>0.014523966</c:v>
                </c:pt>
                <c:pt idx="69">
                  <c:v>0.059175881</c:v>
                </c:pt>
                <c:pt idx="70">
                  <c:v>0.096239917</c:v>
                </c:pt>
                <c:pt idx="71">
                  <c:v>0.152950466</c:v>
                </c:pt>
                <c:pt idx="72">
                  <c:v>0.16583546</c:v>
                </c:pt>
                <c:pt idx="73">
                  <c:v>0.0</c:v>
                </c:pt>
                <c:pt idx="74">
                  <c:v>0.167241777</c:v>
                </c:pt>
                <c:pt idx="75">
                  <c:v>0.131343528</c:v>
                </c:pt>
                <c:pt idx="76">
                  <c:v>0.083636285</c:v>
                </c:pt>
                <c:pt idx="77">
                  <c:v>0.329402775</c:v>
                </c:pt>
                <c:pt idx="78">
                  <c:v>0.129785231</c:v>
                </c:pt>
                <c:pt idx="79">
                  <c:v>0.205713778</c:v>
                </c:pt>
                <c:pt idx="80">
                  <c:v>0.08684021</c:v>
                </c:pt>
                <c:pt idx="81">
                  <c:v>0.12819141</c:v>
                </c:pt>
                <c:pt idx="82">
                  <c:v>0.05379377</c:v>
                </c:pt>
                <c:pt idx="83">
                  <c:v>0.09736919</c:v>
                </c:pt>
                <c:pt idx="84">
                  <c:v>0.31370045</c:v>
                </c:pt>
                <c:pt idx="85">
                  <c:v>0.09765265</c:v>
                </c:pt>
                <c:pt idx="86">
                  <c:v>0.11586082</c:v>
                </c:pt>
                <c:pt idx="87">
                  <c:v>0.11736125</c:v>
                </c:pt>
                <c:pt idx="88">
                  <c:v>0.2956223</c:v>
                </c:pt>
                <c:pt idx="89">
                  <c:v>0.101783</c:v>
                </c:pt>
                <c:pt idx="90">
                  <c:v>0.3719914</c:v>
                </c:pt>
                <c:pt idx="91">
                  <c:v>0.1974944</c:v>
                </c:pt>
                <c:pt idx="92">
                  <c:v>0.1387022</c:v>
                </c:pt>
                <c:pt idx="93">
                  <c:v>0.1767168</c:v>
                </c:pt>
                <c:pt idx="94">
                  <c:v>0.3448595</c:v>
                </c:pt>
                <c:pt idx="95">
                  <c:v>0.406857</c:v>
                </c:pt>
                <c:pt idx="96">
                  <c:v>0.1088635</c:v>
                </c:pt>
                <c:pt idx="97">
                  <c:v>0.2074095</c:v>
                </c:pt>
                <c:pt idx="98">
                  <c:v>0.1134828</c:v>
                </c:pt>
                <c:pt idx="99">
                  <c:v>0.13097288</c:v>
                </c:pt>
                <c:pt idx="100">
                  <c:v>0.08314285</c:v>
                </c:pt>
                <c:pt idx="101">
                  <c:v>0.05346345</c:v>
                </c:pt>
                <c:pt idx="102">
                  <c:v>0.10598254</c:v>
                </c:pt>
                <c:pt idx="103">
                  <c:v>0.00326415</c:v>
                </c:pt>
                <c:pt idx="104">
                  <c:v>0.14608129</c:v>
                </c:pt>
                <c:pt idx="105">
                  <c:v>0.06465654</c:v>
                </c:pt>
                <c:pt idx="106">
                  <c:v>0.11926244</c:v>
                </c:pt>
                <c:pt idx="107">
                  <c:v>0.55240386</c:v>
                </c:pt>
                <c:pt idx="108">
                  <c:v>0.10952513</c:v>
                </c:pt>
                <c:pt idx="109">
                  <c:v>0.07804922</c:v>
                </c:pt>
                <c:pt idx="110">
                  <c:v>0.09995694</c:v>
                </c:pt>
                <c:pt idx="111">
                  <c:v>0.12917589</c:v>
                </c:pt>
                <c:pt idx="112">
                  <c:v>0.03202901</c:v>
                </c:pt>
                <c:pt idx="113">
                  <c:v>0.06902399</c:v>
                </c:pt>
                <c:pt idx="114">
                  <c:v>0.31181563</c:v>
                </c:pt>
                <c:pt idx="115">
                  <c:v>0.179453645</c:v>
                </c:pt>
                <c:pt idx="116">
                  <c:v>0.0</c:v>
                </c:pt>
                <c:pt idx="117">
                  <c:v>0.044540703</c:v>
                </c:pt>
                <c:pt idx="118">
                  <c:v>0.03774259</c:v>
                </c:pt>
                <c:pt idx="119">
                  <c:v>0.184693035</c:v>
                </c:pt>
                <c:pt idx="120">
                  <c:v>0.09565909</c:v>
                </c:pt>
                <c:pt idx="121">
                  <c:v>0.374032072</c:v>
                </c:pt>
                <c:pt idx="122">
                  <c:v>0.001831682</c:v>
                </c:pt>
                <c:pt idx="123">
                  <c:v>0.073365582</c:v>
                </c:pt>
                <c:pt idx="124">
                  <c:v>0.133624334</c:v>
                </c:pt>
                <c:pt idx="125">
                  <c:v>0.1448413</c:v>
                </c:pt>
                <c:pt idx="126">
                  <c:v>0.21018065</c:v>
                </c:pt>
                <c:pt idx="127">
                  <c:v>0.068849</c:v>
                </c:pt>
                <c:pt idx="128">
                  <c:v>0.07260545</c:v>
                </c:pt>
                <c:pt idx="129">
                  <c:v>0.32502117</c:v>
                </c:pt>
                <c:pt idx="130">
                  <c:v>0.30718002</c:v>
                </c:pt>
                <c:pt idx="131">
                  <c:v>0.12277257</c:v>
                </c:pt>
                <c:pt idx="132">
                  <c:v>0.06754432</c:v>
                </c:pt>
                <c:pt idx="133">
                  <c:v>0.10848533</c:v>
                </c:pt>
                <c:pt idx="134">
                  <c:v>0.04826501</c:v>
                </c:pt>
                <c:pt idx="135">
                  <c:v>0.1364779</c:v>
                </c:pt>
                <c:pt idx="136">
                  <c:v>0.23037303</c:v>
                </c:pt>
                <c:pt idx="137">
                  <c:v>0.20650814</c:v>
                </c:pt>
                <c:pt idx="138">
                  <c:v>0.05848468</c:v>
                </c:pt>
                <c:pt idx="139">
                  <c:v>0.05942557</c:v>
                </c:pt>
                <c:pt idx="140">
                  <c:v>0.405733</c:v>
                </c:pt>
              </c:numCache>
            </c:numRef>
          </c:val>
          <c:smooth val="0"/>
        </c:ser>
        <c:ser>
          <c:idx val="2"/>
          <c:order val="2"/>
          <c:tx>
            <c:v>AFR vs. EUR</c:v>
          </c:tx>
          <c:val>
            <c:numRef>
              <c:f>Differentiation_Fst!$F$31:$F$171</c:f>
              <c:numCache>
                <c:formatCode>General</c:formatCode>
                <c:ptCount val="141"/>
                <c:pt idx="0">
                  <c:v>0.025853743</c:v>
                </c:pt>
                <c:pt idx="1">
                  <c:v>0.09584052</c:v>
                </c:pt>
                <c:pt idx="2">
                  <c:v>0.122925554</c:v>
                </c:pt>
                <c:pt idx="3">
                  <c:v>0.003313639</c:v>
                </c:pt>
                <c:pt idx="4">
                  <c:v>0.346658752</c:v>
                </c:pt>
                <c:pt idx="5">
                  <c:v>0.09733308</c:v>
                </c:pt>
                <c:pt idx="6">
                  <c:v>0.125856804</c:v>
                </c:pt>
                <c:pt idx="7">
                  <c:v>0.067293085</c:v>
                </c:pt>
                <c:pt idx="8">
                  <c:v>0.051170895</c:v>
                </c:pt>
                <c:pt idx="9">
                  <c:v>0.100814781</c:v>
                </c:pt>
                <c:pt idx="10">
                  <c:v>0.20374085</c:v>
                </c:pt>
                <c:pt idx="11">
                  <c:v>0.22106406</c:v>
                </c:pt>
                <c:pt idx="12">
                  <c:v>0.09827972</c:v>
                </c:pt>
                <c:pt idx="13">
                  <c:v>0.01341435</c:v>
                </c:pt>
                <c:pt idx="14">
                  <c:v>0.11893958</c:v>
                </c:pt>
                <c:pt idx="15">
                  <c:v>0.32226352</c:v>
                </c:pt>
                <c:pt idx="16">
                  <c:v>0.12625626</c:v>
                </c:pt>
                <c:pt idx="17">
                  <c:v>0.08112964</c:v>
                </c:pt>
                <c:pt idx="18">
                  <c:v>0.04532299</c:v>
                </c:pt>
                <c:pt idx="19">
                  <c:v>0.08785577</c:v>
                </c:pt>
                <c:pt idx="20">
                  <c:v>0.20767022</c:v>
                </c:pt>
                <c:pt idx="21">
                  <c:v>0.12706321</c:v>
                </c:pt>
                <c:pt idx="22">
                  <c:v>0.39808504</c:v>
                </c:pt>
                <c:pt idx="23">
                  <c:v>0.0650635</c:v>
                </c:pt>
                <c:pt idx="24">
                  <c:v>0.01823316</c:v>
                </c:pt>
                <c:pt idx="25">
                  <c:v>0.10913729</c:v>
                </c:pt>
                <c:pt idx="26">
                  <c:v>0.0901987</c:v>
                </c:pt>
                <c:pt idx="27">
                  <c:v>0.18751016</c:v>
                </c:pt>
                <c:pt idx="28">
                  <c:v>0.04010569</c:v>
                </c:pt>
                <c:pt idx="29">
                  <c:v>0.12255267</c:v>
                </c:pt>
                <c:pt idx="30">
                  <c:v>0.06684102</c:v>
                </c:pt>
                <c:pt idx="31">
                  <c:v>0.06920695</c:v>
                </c:pt>
                <c:pt idx="32">
                  <c:v>0.10070827</c:v>
                </c:pt>
                <c:pt idx="33">
                  <c:v>0.05231727</c:v>
                </c:pt>
                <c:pt idx="34">
                  <c:v>0.0613895</c:v>
                </c:pt>
                <c:pt idx="35">
                  <c:v>0.10631663</c:v>
                </c:pt>
                <c:pt idx="36">
                  <c:v>0.04121673</c:v>
                </c:pt>
                <c:pt idx="37">
                  <c:v>0.12114843</c:v>
                </c:pt>
                <c:pt idx="38">
                  <c:v>0.051169</c:v>
                </c:pt>
                <c:pt idx="39">
                  <c:v>0.04221654</c:v>
                </c:pt>
                <c:pt idx="40">
                  <c:v>0.15535634</c:v>
                </c:pt>
                <c:pt idx="41">
                  <c:v>0.03888346</c:v>
                </c:pt>
                <c:pt idx="42">
                  <c:v>0.05063772</c:v>
                </c:pt>
                <c:pt idx="43">
                  <c:v>0.05758307</c:v>
                </c:pt>
                <c:pt idx="44">
                  <c:v>0.28024468</c:v>
                </c:pt>
                <c:pt idx="45">
                  <c:v>0.05221082</c:v>
                </c:pt>
                <c:pt idx="46">
                  <c:v>0.10118016</c:v>
                </c:pt>
                <c:pt idx="47">
                  <c:v>0.01050738</c:v>
                </c:pt>
                <c:pt idx="48">
                  <c:v>0.08638757</c:v>
                </c:pt>
                <c:pt idx="49">
                  <c:v>0.07362078</c:v>
                </c:pt>
                <c:pt idx="50">
                  <c:v>0.05566373</c:v>
                </c:pt>
                <c:pt idx="51">
                  <c:v>0.05918299</c:v>
                </c:pt>
                <c:pt idx="52">
                  <c:v>0.18757718</c:v>
                </c:pt>
                <c:pt idx="53">
                  <c:v>0.14532293</c:v>
                </c:pt>
                <c:pt idx="54">
                  <c:v>0.07431523</c:v>
                </c:pt>
                <c:pt idx="55">
                  <c:v>0.03677493</c:v>
                </c:pt>
                <c:pt idx="56">
                  <c:v>0.04986558</c:v>
                </c:pt>
                <c:pt idx="57">
                  <c:v>0.16916349</c:v>
                </c:pt>
                <c:pt idx="58">
                  <c:v>0.04455538</c:v>
                </c:pt>
                <c:pt idx="59">
                  <c:v>0.11623911</c:v>
                </c:pt>
                <c:pt idx="60">
                  <c:v>0.04239218</c:v>
                </c:pt>
                <c:pt idx="61">
                  <c:v>0.22202697</c:v>
                </c:pt>
                <c:pt idx="62">
                  <c:v>0.07114019</c:v>
                </c:pt>
                <c:pt idx="63">
                  <c:v>0.18911418</c:v>
                </c:pt>
                <c:pt idx="64">
                  <c:v>0.1709634</c:v>
                </c:pt>
                <c:pt idx="65">
                  <c:v>0.111444</c:v>
                </c:pt>
                <c:pt idx="66">
                  <c:v>0.05574661</c:v>
                </c:pt>
                <c:pt idx="67">
                  <c:v>0.21188635</c:v>
                </c:pt>
                <c:pt idx="68">
                  <c:v>0.022747</c:v>
                </c:pt>
                <c:pt idx="69">
                  <c:v>0.04551973</c:v>
                </c:pt>
                <c:pt idx="70">
                  <c:v>0.09344477</c:v>
                </c:pt>
                <c:pt idx="71">
                  <c:v>0.09429781</c:v>
                </c:pt>
                <c:pt idx="72">
                  <c:v>0.09024781</c:v>
                </c:pt>
                <c:pt idx="73">
                  <c:v>0.03261164</c:v>
                </c:pt>
                <c:pt idx="74">
                  <c:v>0.04400515</c:v>
                </c:pt>
                <c:pt idx="75">
                  <c:v>0.13225121</c:v>
                </c:pt>
                <c:pt idx="76">
                  <c:v>0.04460346</c:v>
                </c:pt>
                <c:pt idx="77">
                  <c:v>0.66060912</c:v>
                </c:pt>
                <c:pt idx="78">
                  <c:v>0.14631155</c:v>
                </c:pt>
                <c:pt idx="79">
                  <c:v>0.0217636</c:v>
                </c:pt>
                <c:pt idx="80">
                  <c:v>0.08547348</c:v>
                </c:pt>
                <c:pt idx="81">
                  <c:v>0.0163958</c:v>
                </c:pt>
                <c:pt idx="82">
                  <c:v>0.0834143</c:v>
                </c:pt>
                <c:pt idx="83">
                  <c:v>0.11650451</c:v>
                </c:pt>
                <c:pt idx="84">
                  <c:v>0.14436397</c:v>
                </c:pt>
                <c:pt idx="85">
                  <c:v>0.11338286</c:v>
                </c:pt>
                <c:pt idx="86">
                  <c:v>0.16982848</c:v>
                </c:pt>
                <c:pt idx="87">
                  <c:v>0.08332304</c:v>
                </c:pt>
                <c:pt idx="88">
                  <c:v>0.15187948</c:v>
                </c:pt>
                <c:pt idx="89">
                  <c:v>0.08601319</c:v>
                </c:pt>
                <c:pt idx="90">
                  <c:v>0.1984494</c:v>
                </c:pt>
                <c:pt idx="91">
                  <c:v>0.14744853</c:v>
                </c:pt>
                <c:pt idx="92">
                  <c:v>0.07749189</c:v>
                </c:pt>
                <c:pt idx="93">
                  <c:v>0.17612214</c:v>
                </c:pt>
                <c:pt idx="94">
                  <c:v>0.24682077</c:v>
                </c:pt>
                <c:pt idx="95">
                  <c:v>0.15063814</c:v>
                </c:pt>
                <c:pt idx="96">
                  <c:v>0.13686471</c:v>
                </c:pt>
                <c:pt idx="97">
                  <c:v>0.15831758</c:v>
                </c:pt>
                <c:pt idx="98">
                  <c:v>0.09987062</c:v>
                </c:pt>
                <c:pt idx="99">
                  <c:v>0.1466669</c:v>
                </c:pt>
                <c:pt idx="100">
                  <c:v>0.138614</c:v>
                </c:pt>
                <c:pt idx="101">
                  <c:v>0.05970626</c:v>
                </c:pt>
                <c:pt idx="102">
                  <c:v>0.2559037</c:v>
                </c:pt>
                <c:pt idx="103">
                  <c:v>0.10567031</c:v>
                </c:pt>
                <c:pt idx="104">
                  <c:v>0.10807223</c:v>
                </c:pt>
                <c:pt idx="105">
                  <c:v>0.007916763</c:v>
                </c:pt>
                <c:pt idx="106">
                  <c:v>0.072237944</c:v>
                </c:pt>
                <c:pt idx="107">
                  <c:v>0.536620663</c:v>
                </c:pt>
                <c:pt idx="108">
                  <c:v>0.059814312</c:v>
                </c:pt>
                <c:pt idx="109">
                  <c:v>0.461904978</c:v>
                </c:pt>
                <c:pt idx="110">
                  <c:v>0.099149174</c:v>
                </c:pt>
                <c:pt idx="111">
                  <c:v>0.139425216</c:v>
                </c:pt>
                <c:pt idx="112">
                  <c:v>0.0314593</c:v>
                </c:pt>
                <c:pt idx="113">
                  <c:v>0.07086342</c:v>
                </c:pt>
                <c:pt idx="114">
                  <c:v>0.22877487</c:v>
                </c:pt>
                <c:pt idx="115">
                  <c:v>0.17416515</c:v>
                </c:pt>
                <c:pt idx="116">
                  <c:v>0.006637556</c:v>
                </c:pt>
                <c:pt idx="117">
                  <c:v>0.031153212</c:v>
                </c:pt>
                <c:pt idx="118">
                  <c:v>0.089597409</c:v>
                </c:pt>
                <c:pt idx="119">
                  <c:v>0.202348735</c:v>
                </c:pt>
                <c:pt idx="120">
                  <c:v>0.105509883</c:v>
                </c:pt>
                <c:pt idx="121">
                  <c:v>0.023808208</c:v>
                </c:pt>
                <c:pt idx="122">
                  <c:v>0.002710883</c:v>
                </c:pt>
                <c:pt idx="123">
                  <c:v>0.025603554</c:v>
                </c:pt>
                <c:pt idx="124">
                  <c:v>0.078598938</c:v>
                </c:pt>
                <c:pt idx="125">
                  <c:v>0.1439898</c:v>
                </c:pt>
                <c:pt idx="126">
                  <c:v>0.15272111</c:v>
                </c:pt>
                <c:pt idx="127">
                  <c:v>0.08178104</c:v>
                </c:pt>
                <c:pt idx="128">
                  <c:v>0.10920615</c:v>
                </c:pt>
                <c:pt idx="129">
                  <c:v>0.26611453</c:v>
                </c:pt>
                <c:pt idx="130">
                  <c:v>0.22940625</c:v>
                </c:pt>
                <c:pt idx="131">
                  <c:v>0.10796785</c:v>
                </c:pt>
                <c:pt idx="132">
                  <c:v>0.12915394</c:v>
                </c:pt>
                <c:pt idx="133">
                  <c:v>0.04752994</c:v>
                </c:pt>
                <c:pt idx="134">
                  <c:v>0.14780928</c:v>
                </c:pt>
                <c:pt idx="135">
                  <c:v>0.1604759</c:v>
                </c:pt>
                <c:pt idx="136">
                  <c:v>0.04348093</c:v>
                </c:pt>
                <c:pt idx="137">
                  <c:v>0.24896</c:v>
                </c:pt>
                <c:pt idx="138">
                  <c:v>0.0776596</c:v>
                </c:pt>
                <c:pt idx="139">
                  <c:v>0.21567902</c:v>
                </c:pt>
                <c:pt idx="140">
                  <c:v>0.3647409</c:v>
                </c:pt>
              </c:numCache>
            </c:numRef>
          </c:val>
          <c:smooth val="0"/>
        </c:ser>
        <c:ser>
          <c:idx val="3"/>
          <c:order val="3"/>
          <c:tx>
            <c:v>AFR vs. SAS</c:v>
          </c:tx>
          <c:val>
            <c:numRef>
              <c:f>Differentiation_Fst!$G$31:$G$171</c:f>
              <c:numCache>
                <c:formatCode>General</c:formatCode>
                <c:ptCount val="141"/>
                <c:pt idx="0">
                  <c:v>0.028294293</c:v>
                </c:pt>
                <c:pt idx="1">
                  <c:v>0.075062035</c:v>
                </c:pt>
                <c:pt idx="2">
                  <c:v>0.095420729</c:v>
                </c:pt>
                <c:pt idx="3">
                  <c:v>0.003581267</c:v>
                </c:pt>
                <c:pt idx="4">
                  <c:v>0.250985314</c:v>
                </c:pt>
                <c:pt idx="5">
                  <c:v>0.073354809</c:v>
                </c:pt>
                <c:pt idx="6">
                  <c:v>0.15523707</c:v>
                </c:pt>
                <c:pt idx="7">
                  <c:v>0.0595303</c:v>
                </c:pt>
                <c:pt idx="8">
                  <c:v>0.100426456</c:v>
                </c:pt>
                <c:pt idx="9">
                  <c:v>0.099660046</c:v>
                </c:pt>
                <c:pt idx="10">
                  <c:v>0.243561709</c:v>
                </c:pt>
                <c:pt idx="11">
                  <c:v>0.266811822</c:v>
                </c:pt>
                <c:pt idx="12">
                  <c:v>0.142660815</c:v>
                </c:pt>
                <c:pt idx="13">
                  <c:v>-0.002163557</c:v>
                </c:pt>
                <c:pt idx="14">
                  <c:v>0.118973407</c:v>
                </c:pt>
                <c:pt idx="15">
                  <c:v>0.351243842</c:v>
                </c:pt>
                <c:pt idx="16">
                  <c:v>0.092817958</c:v>
                </c:pt>
                <c:pt idx="17">
                  <c:v>0.10321012</c:v>
                </c:pt>
                <c:pt idx="18">
                  <c:v>0.11886338</c:v>
                </c:pt>
                <c:pt idx="19">
                  <c:v>0.07112543</c:v>
                </c:pt>
                <c:pt idx="20">
                  <c:v>0.15017408</c:v>
                </c:pt>
                <c:pt idx="21">
                  <c:v>0.08235767</c:v>
                </c:pt>
                <c:pt idx="22">
                  <c:v>0.47820867</c:v>
                </c:pt>
                <c:pt idx="23">
                  <c:v>0.03801147</c:v>
                </c:pt>
                <c:pt idx="24">
                  <c:v>0.02023036</c:v>
                </c:pt>
                <c:pt idx="25">
                  <c:v>0.16444099</c:v>
                </c:pt>
                <c:pt idx="26">
                  <c:v>0.11247631</c:v>
                </c:pt>
                <c:pt idx="27">
                  <c:v>0.08736039</c:v>
                </c:pt>
                <c:pt idx="28">
                  <c:v>0.03111288</c:v>
                </c:pt>
                <c:pt idx="29">
                  <c:v>0.16583573</c:v>
                </c:pt>
                <c:pt idx="30">
                  <c:v>0.04751449</c:v>
                </c:pt>
                <c:pt idx="31">
                  <c:v>0.09042201</c:v>
                </c:pt>
                <c:pt idx="32">
                  <c:v>0.12782385</c:v>
                </c:pt>
                <c:pt idx="33">
                  <c:v>0.06942935</c:v>
                </c:pt>
                <c:pt idx="34">
                  <c:v>0.12605629</c:v>
                </c:pt>
                <c:pt idx="35">
                  <c:v>0.03847402</c:v>
                </c:pt>
                <c:pt idx="36">
                  <c:v>0.05615565</c:v>
                </c:pt>
                <c:pt idx="37">
                  <c:v>0.10408445</c:v>
                </c:pt>
                <c:pt idx="38">
                  <c:v>0.05622821</c:v>
                </c:pt>
                <c:pt idx="39">
                  <c:v>0.03961743</c:v>
                </c:pt>
                <c:pt idx="40">
                  <c:v>0.05808559</c:v>
                </c:pt>
                <c:pt idx="41">
                  <c:v>0.04095903</c:v>
                </c:pt>
                <c:pt idx="42">
                  <c:v>0.0609771</c:v>
                </c:pt>
                <c:pt idx="43">
                  <c:v>0.04575059</c:v>
                </c:pt>
                <c:pt idx="44">
                  <c:v>0.20472967</c:v>
                </c:pt>
                <c:pt idx="45">
                  <c:v>0.04693381</c:v>
                </c:pt>
                <c:pt idx="46">
                  <c:v>0.05949335</c:v>
                </c:pt>
                <c:pt idx="47">
                  <c:v>0.03828182</c:v>
                </c:pt>
                <c:pt idx="48">
                  <c:v>0.23073384</c:v>
                </c:pt>
                <c:pt idx="49">
                  <c:v>0.07842956</c:v>
                </c:pt>
                <c:pt idx="50">
                  <c:v>0.04301271</c:v>
                </c:pt>
                <c:pt idx="51">
                  <c:v>0.03713551</c:v>
                </c:pt>
                <c:pt idx="52">
                  <c:v>0.26072832</c:v>
                </c:pt>
                <c:pt idx="53">
                  <c:v>0.19524854</c:v>
                </c:pt>
                <c:pt idx="54">
                  <c:v>0.0620581</c:v>
                </c:pt>
                <c:pt idx="55">
                  <c:v>0.05228282</c:v>
                </c:pt>
                <c:pt idx="56">
                  <c:v>0.05027263</c:v>
                </c:pt>
                <c:pt idx="57">
                  <c:v>0.13933786</c:v>
                </c:pt>
                <c:pt idx="58">
                  <c:v>0.05802321</c:v>
                </c:pt>
                <c:pt idx="59">
                  <c:v>0.09753617</c:v>
                </c:pt>
                <c:pt idx="60">
                  <c:v>0.10704838</c:v>
                </c:pt>
                <c:pt idx="61">
                  <c:v>0.12393638</c:v>
                </c:pt>
                <c:pt idx="62">
                  <c:v>0.07700943</c:v>
                </c:pt>
                <c:pt idx="63">
                  <c:v>0.02456755</c:v>
                </c:pt>
                <c:pt idx="64">
                  <c:v>0.17523867</c:v>
                </c:pt>
                <c:pt idx="65">
                  <c:v>0.05859558</c:v>
                </c:pt>
                <c:pt idx="66">
                  <c:v>0.05265161</c:v>
                </c:pt>
                <c:pt idx="67">
                  <c:v>0.0796272</c:v>
                </c:pt>
                <c:pt idx="68">
                  <c:v>0.01390565</c:v>
                </c:pt>
                <c:pt idx="69">
                  <c:v>0.03904326</c:v>
                </c:pt>
                <c:pt idx="70">
                  <c:v>0.04889267</c:v>
                </c:pt>
                <c:pt idx="71">
                  <c:v>0.09235973</c:v>
                </c:pt>
                <c:pt idx="72">
                  <c:v>0.14299777</c:v>
                </c:pt>
                <c:pt idx="73">
                  <c:v>0.01152359</c:v>
                </c:pt>
                <c:pt idx="74">
                  <c:v>0.01794305</c:v>
                </c:pt>
                <c:pt idx="75">
                  <c:v>0.08416536</c:v>
                </c:pt>
                <c:pt idx="76">
                  <c:v>0.0501046</c:v>
                </c:pt>
                <c:pt idx="77">
                  <c:v>0.6173412</c:v>
                </c:pt>
                <c:pt idx="78">
                  <c:v>0.16354272</c:v>
                </c:pt>
                <c:pt idx="79">
                  <c:v>0.09426694</c:v>
                </c:pt>
                <c:pt idx="80">
                  <c:v>0.07805209</c:v>
                </c:pt>
                <c:pt idx="81">
                  <c:v>0.01715581</c:v>
                </c:pt>
                <c:pt idx="82">
                  <c:v>0.01749535</c:v>
                </c:pt>
                <c:pt idx="83">
                  <c:v>0.09704554</c:v>
                </c:pt>
                <c:pt idx="84">
                  <c:v>0.060027</c:v>
                </c:pt>
                <c:pt idx="85">
                  <c:v>0.08673464</c:v>
                </c:pt>
                <c:pt idx="86">
                  <c:v>0.01564686</c:v>
                </c:pt>
                <c:pt idx="87">
                  <c:v>0.07332699</c:v>
                </c:pt>
                <c:pt idx="88">
                  <c:v>0.11935406</c:v>
                </c:pt>
                <c:pt idx="89">
                  <c:v>0.09115972</c:v>
                </c:pt>
                <c:pt idx="90">
                  <c:v>0.30765475</c:v>
                </c:pt>
                <c:pt idx="91">
                  <c:v>0.05273465</c:v>
                </c:pt>
                <c:pt idx="92">
                  <c:v>0.09368202</c:v>
                </c:pt>
                <c:pt idx="93">
                  <c:v>0.15530705</c:v>
                </c:pt>
                <c:pt idx="94">
                  <c:v>0.14926884</c:v>
                </c:pt>
                <c:pt idx="95">
                  <c:v>0.26234849</c:v>
                </c:pt>
                <c:pt idx="96">
                  <c:v>0.05993308</c:v>
                </c:pt>
                <c:pt idx="97">
                  <c:v>0.14838921</c:v>
                </c:pt>
                <c:pt idx="98">
                  <c:v>0.05406286</c:v>
                </c:pt>
                <c:pt idx="99" formatCode="0.000000">
                  <c:v>0.1000632</c:v>
                </c:pt>
                <c:pt idx="100" formatCode="0.000000">
                  <c:v>0.1062237</c:v>
                </c:pt>
                <c:pt idx="101">
                  <c:v>0.03629546</c:v>
                </c:pt>
                <c:pt idx="102">
                  <c:v>0.07142074</c:v>
                </c:pt>
                <c:pt idx="103">
                  <c:v>0.12901917</c:v>
                </c:pt>
                <c:pt idx="104">
                  <c:v>0.11096322</c:v>
                </c:pt>
                <c:pt idx="105">
                  <c:v>0.01806688</c:v>
                </c:pt>
                <c:pt idx="106">
                  <c:v>0.08504877</c:v>
                </c:pt>
                <c:pt idx="107">
                  <c:v>0.31512819</c:v>
                </c:pt>
                <c:pt idx="108">
                  <c:v>0.055584</c:v>
                </c:pt>
                <c:pt idx="109">
                  <c:v>0.26903366</c:v>
                </c:pt>
                <c:pt idx="110">
                  <c:v>0.08973449</c:v>
                </c:pt>
                <c:pt idx="111">
                  <c:v>0.13144858</c:v>
                </c:pt>
                <c:pt idx="112">
                  <c:v>0.0221542</c:v>
                </c:pt>
                <c:pt idx="113">
                  <c:v>0.07013262</c:v>
                </c:pt>
                <c:pt idx="114">
                  <c:v>0.19769464</c:v>
                </c:pt>
                <c:pt idx="115">
                  <c:v>0.1949876</c:v>
                </c:pt>
                <c:pt idx="116">
                  <c:v>-2.220446E-16</c:v>
                </c:pt>
                <c:pt idx="117">
                  <c:v>0.03196648</c:v>
                </c:pt>
                <c:pt idx="118">
                  <c:v>0.04499732</c:v>
                </c:pt>
                <c:pt idx="119">
                  <c:v>0.2241838</c:v>
                </c:pt>
                <c:pt idx="120">
                  <c:v>0.0519905</c:v>
                </c:pt>
                <c:pt idx="121">
                  <c:v>0.05850503</c:v>
                </c:pt>
                <c:pt idx="122">
                  <c:v>0.002125982</c:v>
                </c:pt>
                <c:pt idx="123">
                  <c:v>0.03851694</c:v>
                </c:pt>
                <c:pt idx="124">
                  <c:v>0.08387788</c:v>
                </c:pt>
                <c:pt idx="125">
                  <c:v>0.09373634</c:v>
                </c:pt>
                <c:pt idx="126">
                  <c:v>0.14677183</c:v>
                </c:pt>
                <c:pt idx="127">
                  <c:v>0.07289868</c:v>
                </c:pt>
                <c:pt idx="128">
                  <c:v>0.13127813</c:v>
                </c:pt>
                <c:pt idx="129">
                  <c:v>0.19208972</c:v>
                </c:pt>
                <c:pt idx="130">
                  <c:v>0.16456918</c:v>
                </c:pt>
                <c:pt idx="131">
                  <c:v>0.11214711</c:v>
                </c:pt>
                <c:pt idx="132">
                  <c:v>0.12540239</c:v>
                </c:pt>
                <c:pt idx="133">
                  <c:v>0.03690512</c:v>
                </c:pt>
                <c:pt idx="134">
                  <c:v>0.10355052</c:v>
                </c:pt>
                <c:pt idx="135">
                  <c:v>0.1433827</c:v>
                </c:pt>
                <c:pt idx="136">
                  <c:v>0.08664167</c:v>
                </c:pt>
                <c:pt idx="137">
                  <c:v>0.11070595</c:v>
                </c:pt>
                <c:pt idx="138">
                  <c:v>0.12909171</c:v>
                </c:pt>
                <c:pt idx="139">
                  <c:v>0.11619088</c:v>
                </c:pt>
                <c:pt idx="140">
                  <c:v>0.19223822</c:v>
                </c:pt>
              </c:numCache>
            </c:numRef>
          </c:val>
          <c:smooth val="0"/>
        </c:ser>
        <c:ser>
          <c:idx val="4"/>
          <c:order val="4"/>
          <c:tx>
            <c:v>AMR vs. EAS</c:v>
          </c:tx>
          <c:val>
            <c:numRef>
              <c:f>Differentiation_Fst!$H$31:$H$171</c:f>
              <c:numCache>
                <c:formatCode>General</c:formatCode>
                <c:ptCount val="141"/>
                <c:pt idx="0">
                  <c:v>0.0137225726</c:v>
                </c:pt>
                <c:pt idx="1">
                  <c:v>0.0406314745</c:v>
                </c:pt>
                <c:pt idx="2">
                  <c:v>0.0147156862</c:v>
                </c:pt>
                <c:pt idx="3">
                  <c:v>0.0008774852</c:v>
                </c:pt>
                <c:pt idx="4">
                  <c:v>0.2361938526</c:v>
                </c:pt>
                <c:pt idx="5">
                  <c:v>0.0611058382</c:v>
                </c:pt>
                <c:pt idx="6">
                  <c:v>0.015995872</c:v>
                </c:pt>
                <c:pt idx="7">
                  <c:v>0.0227965029</c:v>
                </c:pt>
                <c:pt idx="8">
                  <c:v>0.0229022352</c:v>
                </c:pt>
                <c:pt idx="9">
                  <c:v>0.0500720318</c:v>
                </c:pt>
                <c:pt idx="10">
                  <c:v>0.0149596676</c:v>
                </c:pt>
                <c:pt idx="11">
                  <c:v>0.0242228346</c:v>
                </c:pt>
                <c:pt idx="12">
                  <c:v>0.0007432429</c:v>
                </c:pt>
                <c:pt idx="13">
                  <c:v>0.0226287033</c:v>
                </c:pt>
                <c:pt idx="14">
                  <c:v>0.0475629555</c:v>
                </c:pt>
                <c:pt idx="15">
                  <c:v>0.0787809824</c:v>
                </c:pt>
                <c:pt idx="16">
                  <c:v>0.094099196</c:v>
                </c:pt>
                <c:pt idx="17">
                  <c:v>0.0536315744</c:v>
                </c:pt>
                <c:pt idx="18">
                  <c:v>0.0507792238</c:v>
                </c:pt>
                <c:pt idx="19">
                  <c:v>0.0181358654</c:v>
                </c:pt>
                <c:pt idx="20">
                  <c:v>0.0901642994</c:v>
                </c:pt>
                <c:pt idx="21">
                  <c:v>-0.0004131354</c:v>
                </c:pt>
                <c:pt idx="22">
                  <c:v>0.1436249</c:v>
                </c:pt>
                <c:pt idx="23">
                  <c:v>0.00338995</c:v>
                </c:pt>
                <c:pt idx="24">
                  <c:v>0.01624433</c:v>
                </c:pt>
                <c:pt idx="25">
                  <c:v>0.02500566</c:v>
                </c:pt>
                <c:pt idx="26">
                  <c:v>0.27909259</c:v>
                </c:pt>
                <c:pt idx="27">
                  <c:v>0.02295882</c:v>
                </c:pt>
                <c:pt idx="28">
                  <c:v>0.03199349</c:v>
                </c:pt>
                <c:pt idx="29">
                  <c:v>0.03616009</c:v>
                </c:pt>
                <c:pt idx="30">
                  <c:v>0.01251458</c:v>
                </c:pt>
                <c:pt idx="31">
                  <c:v>0.064206809</c:v>
                </c:pt>
                <c:pt idx="32">
                  <c:v>0.097073188</c:v>
                </c:pt>
                <c:pt idx="33">
                  <c:v>0.090203615</c:v>
                </c:pt>
                <c:pt idx="34">
                  <c:v>0.123436999</c:v>
                </c:pt>
                <c:pt idx="35">
                  <c:v>0.066315219</c:v>
                </c:pt>
                <c:pt idx="36">
                  <c:v>0.068274058</c:v>
                </c:pt>
                <c:pt idx="37">
                  <c:v>0.010977573</c:v>
                </c:pt>
                <c:pt idx="38">
                  <c:v>0.003218916</c:v>
                </c:pt>
                <c:pt idx="39">
                  <c:v>0.040794935</c:v>
                </c:pt>
                <c:pt idx="40">
                  <c:v>0.046061288</c:v>
                </c:pt>
                <c:pt idx="41">
                  <c:v>0.058045379</c:v>
                </c:pt>
                <c:pt idx="42">
                  <c:v>0.072417702</c:v>
                </c:pt>
                <c:pt idx="43">
                  <c:v>0.017892966</c:v>
                </c:pt>
                <c:pt idx="44">
                  <c:v>0.016528092</c:v>
                </c:pt>
                <c:pt idx="45">
                  <c:v>0.086383231</c:v>
                </c:pt>
                <c:pt idx="46">
                  <c:v>0.127251191</c:v>
                </c:pt>
                <c:pt idx="47">
                  <c:v>0.088956462</c:v>
                </c:pt>
                <c:pt idx="48">
                  <c:v>0.141323048</c:v>
                </c:pt>
                <c:pt idx="49">
                  <c:v>0.064149193</c:v>
                </c:pt>
                <c:pt idx="50">
                  <c:v>0.064856406</c:v>
                </c:pt>
                <c:pt idx="51">
                  <c:v>0.01040186</c:v>
                </c:pt>
                <c:pt idx="52">
                  <c:v>0.060710637</c:v>
                </c:pt>
                <c:pt idx="53">
                  <c:v>0.039221787</c:v>
                </c:pt>
                <c:pt idx="54">
                  <c:v>0.028257301</c:v>
                </c:pt>
                <c:pt idx="55">
                  <c:v>0.009191591</c:v>
                </c:pt>
                <c:pt idx="56">
                  <c:v>0.017948169</c:v>
                </c:pt>
                <c:pt idx="57">
                  <c:v>0.015380595</c:v>
                </c:pt>
                <c:pt idx="58">
                  <c:v>0.027445774</c:v>
                </c:pt>
                <c:pt idx="59">
                  <c:v>0.07277119</c:v>
                </c:pt>
                <c:pt idx="60">
                  <c:v>0.02101642</c:v>
                </c:pt>
                <c:pt idx="61">
                  <c:v>0.10157808</c:v>
                </c:pt>
                <c:pt idx="62">
                  <c:v>0.0583165</c:v>
                </c:pt>
                <c:pt idx="63">
                  <c:v>0.04085137</c:v>
                </c:pt>
                <c:pt idx="64">
                  <c:v>0.0887055056</c:v>
                </c:pt>
                <c:pt idx="65">
                  <c:v>0.0267801295</c:v>
                </c:pt>
                <c:pt idx="66">
                  <c:v>0.0005245798</c:v>
                </c:pt>
                <c:pt idx="67">
                  <c:v>0.3256575763</c:v>
                </c:pt>
                <c:pt idx="68">
                  <c:v>0.0033908052</c:v>
                </c:pt>
                <c:pt idx="69">
                  <c:v>0.0285857631</c:v>
                </c:pt>
                <c:pt idx="70">
                  <c:v>0.0836920178</c:v>
                </c:pt>
                <c:pt idx="71">
                  <c:v>0.1419232728</c:v>
                </c:pt>
                <c:pt idx="72">
                  <c:v>0.0160448024</c:v>
                </c:pt>
                <c:pt idx="73">
                  <c:v>0.0016985569</c:v>
                </c:pt>
                <c:pt idx="74">
                  <c:v>0.1032930142</c:v>
                </c:pt>
                <c:pt idx="75">
                  <c:v>0.1533841684</c:v>
                </c:pt>
                <c:pt idx="76">
                  <c:v>0.0708403739</c:v>
                </c:pt>
                <c:pt idx="77">
                  <c:v>0.0816905232</c:v>
                </c:pt>
                <c:pt idx="78">
                  <c:v>0.0351716</c:v>
                </c:pt>
                <c:pt idx="79">
                  <c:v>0.1519262635</c:v>
                </c:pt>
                <c:pt idx="80">
                  <c:v>0.004543419</c:v>
                </c:pt>
                <c:pt idx="81">
                  <c:v>0.036691992</c:v>
                </c:pt>
                <c:pt idx="82">
                  <c:v>0.019564701</c:v>
                </c:pt>
                <c:pt idx="83">
                  <c:v>0.058259763</c:v>
                </c:pt>
                <c:pt idx="84">
                  <c:v>0.060392559</c:v>
                </c:pt>
                <c:pt idx="85">
                  <c:v>0.059820435</c:v>
                </c:pt>
                <c:pt idx="86">
                  <c:v>0.011870074</c:v>
                </c:pt>
                <c:pt idx="87">
                  <c:v>0.086943869</c:v>
                </c:pt>
                <c:pt idx="88">
                  <c:v>0.16774244</c:v>
                </c:pt>
                <c:pt idx="89">
                  <c:v>0.08769635</c:v>
                </c:pt>
                <c:pt idx="90">
                  <c:v>0.01731941</c:v>
                </c:pt>
                <c:pt idx="91">
                  <c:v>0.05755118</c:v>
                </c:pt>
                <c:pt idx="92">
                  <c:v>0.06737931</c:v>
                </c:pt>
                <c:pt idx="93">
                  <c:v>0.01031145</c:v>
                </c:pt>
                <c:pt idx="94">
                  <c:v>0.05586194</c:v>
                </c:pt>
                <c:pt idx="95">
                  <c:v>0.25806014</c:v>
                </c:pt>
                <c:pt idx="96">
                  <c:v>0.03226057</c:v>
                </c:pt>
                <c:pt idx="97">
                  <c:v>0.02969993</c:v>
                </c:pt>
                <c:pt idx="98">
                  <c:v>0.12976047</c:v>
                </c:pt>
                <c:pt idx="99" formatCode="0.000000">
                  <c:v>0.09631524</c:v>
                </c:pt>
                <c:pt idx="100" formatCode="0.000000">
                  <c:v>0.051637</c:v>
                </c:pt>
                <c:pt idx="101">
                  <c:v>0.009850796</c:v>
                </c:pt>
                <c:pt idx="102">
                  <c:v>0.01528615</c:v>
                </c:pt>
                <c:pt idx="103">
                  <c:v>0.074905765</c:v>
                </c:pt>
                <c:pt idx="104">
                  <c:v>0.032446258</c:v>
                </c:pt>
                <c:pt idx="105">
                  <c:v>0.01044601</c:v>
                </c:pt>
                <c:pt idx="106">
                  <c:v>0.01766318</c:v>
                </c:pt>
                <c:pt idx="107">
                  <c:v>0.02233027</c:v>
                </c:pt>
                <c:pt idx="108">
                  <c:v>0.08497759</c:v>
                </c:pt>
                <c:pt idx="109">
                  <c:v>0.10259797</c:v>
                </c:pt>
                <c:pt idx="110">
                  <c:v>0.01569245</c:v>
                </c:pt>
                <c:pt idx="111">
                  <c:v>0.01791339</c:v>
                </c:pt>
                <c:pt idx="112">
                  <c:v>0.090123101</c:v>
                </c:pt>
                <c:pt idx="113">
                  <c:v>0.001443064</c:v>
                </c:pt>
                <c:pt idx="114">
                  <c:v>0.029475379</c:v>
                </c:pt>
                <c:pt idx="115">
                  <c:v>0.006833204</c:v>
                </c:pt>
                <c:pt idx="116">
                  <c:v>0.0</c:v>
                </c:pt>
                <c:pt idx="117">
                  <c:v>0.084277829</c:v>
                </c:pt>
                <c:pt idx="118">
                  <c:v>0.004194272</c:v>
                </c:pt>
                <c:pt idx="119">
                  <c:v>0.024736172</c:v>
                </c:pt>
                <c:pt idx="120">
                  <c:v>0.217525675</c:v>
                </c:pt>
                <c:pt idx="121">
                  <c:v>0.374779472</c:v>
                </c:pt>
                <c:pt idx="122">
                  <c:v>-0.00174216</c:v>
                </c:pt>
                <c:pt idx="123">
                  <c:v>0.047994084</c:v>
                </c:pt>
                <c:pt idx="124">
                  <c:v>0.092850727</c:v>
                </c:pt>
                <c:pt idx="125">
                  <c:v>0.02107917</c:v>
                </c:pt>
                <c:pt idx="126">
                  <c:v>0.112530767</c:v>
                </c:pt>
                <c:pt idx="127">
                  <c:v>0.033384921</c:v>
                </c:pt>
                <c:pt idx="128">
                  <c:v>0.009013985</c:v>
                </c:pt>
                <c:pt idx="129">
                  <c:v>0.002434753</c:v>
                </c:pt>
                <c:pt idx="130">
                  <c:v>0.002585472</c:v>
                </c:pt>
                <c:pt idx="131">
                  <c:v>0.03658918</c:v>
                </c:pt>
                <c:pt idx="132">
                  <c:v>0.01311585</c:v>
                </c:pt>
                <c:pt idx="133">
                  <c:v>0.03275477</c:v>
                </c:pt>
                <c:pt idx="134">
                  <c:v>0.06144589</c:v>
                </c:pt>
                <c:pt idx="135">
                  <c:v>0.01245967</c:v>
                </c:pt>
                <c:pt idx="136">
                  <c:v>0.084920071</c:v>
                </c:pt>
                <c:pt idx="137">
                  <c:v>0.020864839</c:v>
                </c:pt>
                <c:pt idx="138">
                  <c:v>0.002191611</c:v>
                </c:pt>
                <c:pt idx="139">
                  <c:v>0.084741333</c:v>
                </c:pt>
                <c:pt idx="140">
                  <c:v>0.001536724</c:v>
                </c:pt>
              </c:numCache>
            </c:numRef>
          </c:val>
          <c:smooth val="0"/>
        </c:ser>
        <c:ser>
          <c:idx val="5"/>
          <c:order val="5"/>
          <c:tx>
            <c:v>AMR vs. EUR</c:v>
          </c:tx>
          <c:val>
            <c:numRef>
              <c:f>Differentiation_Fst!$I$31:$I$171</c:f>
              <c:numCache>
                <c:formatCode>General</c:formatCode>
                <c:ptCount val="141"/>
                <c:pt idx="0">
                  <c:v>0.0085536</c:v>
                </c:pt>
                <c:pt idx="1">
                  <c:v>0.004767203</c:v>
                </c:pt>
                <c:pt idx="2">
                  <c:v>0.004936936</c:v>
                </c:pt>
                <c:pt idx="3">
                  <c:v>0.001093191</c:v>
                </c:pt>
                <c:pt idx="4">
                  <c:v>0.00982836</c:v>
                </c:pt>
                <c:pt idx="5">
                  <c:v>0.002389872</c:v>
                </c:pt>
                <c:pt idx="6">
                  <c:v>0.024004699</c:v>
                </c:pt>
                <c:pt idx="7">
                  <c:v>0.01849998</c:v>
                </c:pt>
                <c:pt idx="8">
                  <c:v>0.03418994</c:v>
                </c:pt>
                <c:pt idx="9">
                  <c:v>0.030329248</c:v>
                </c:pt>
                <c:pt idx="10">
                  <c:v>0.0038782988</c:v>
                </c:pt>
                <c:pt idx="11">
                  <c:v>0.0004479418</c:v>
                </c:pt>
                <c:pt idx="12">
                  <c:v>0.0404149383</c:v>
                </c:pt>
                <c:pt idx="13">
                  <c:v>0.0366252773</c:v>
                </c:pt>
                <c:pt idx="14">
                  <c:v>0.0227512192</c:v>
                </c:pt>
                <c:pt idx="15">
                  <c:v>0.0043475736</c:v>
                </c:pt>
                <c:pt idx="16">
                  <c:v>0.0239090766</c:v>
                </c:pt>
                <c:pt idx="17">
                  <c:v>0.01014424</c:v>
                </c:pt>
                <c:pt idx="18">
                  <c:v>0.04196075</c:v>
                </c:pt>
                <c:pt idx="19">
                  <c:v>0.02039096</c:v>
                </c:pt>
                <c:pt idx="20">
                  <c:v>0.01656925</c:v>
                </c:pt>
                <c:pt idx="21">
                  <c:v>0.03105231</c:v>
                </c:pt>
                <c:pt idx="22">
                  <c:v>-0.0009104728</c:v>
                </c:pt>
                <c:pt idx="23">
                  <c:v>0.0524278294</c:v>
                </c:pt>
                <c:pt idx="24">
                  <c:v>0.0006335091</c:v>
                </c:pt>
                <c:pt idx="25">
                  <c:v>0.0067289046</c:v>
                </c:pt>
                <c:pt idx="26">
                  <c:v>0.019532062</c:v>
                </c:pt>
                <c:pt idx="27">
                  <c:v>0.112643882</c:v>
                </c:pt>
                <c:pt idx="28">
                  <c:v>0.032783015</c:v>
                </c:pt>
                <c:pt idx="29">
                  <c:v>0.005754691</c:v>
                </c:pt>
                <c:pt idx="30">
                  <c:v>0.016148377</c:v>
                </c:pt>
                <c:pt idx="31">
                  <c:v>0.003734008</c:v>
                </c:pt>
                <c:pt idx="32">
                  <c:v>0.023356955</c:v>
                </c:pt>
                <c:pt idx="33">
                  <c:v>0.00664953</c:v>
                </c:pt>
                <c:pt idx="34">
                  <c:v>0.017430119</c:v>
                </c:pt>
                <c:pt idx="35">
                  <c:v>0.020452099</c:v>
                </c:pt>
                <c:pt idx="36">
                  <c:v>0.009288471</c:v>
                </c:pt>
                <c:pt idx="37">
                  <c:v>0.023033663</c:v>
                </c:pt>
                <c:pt idx="38">
                  <c:v>0.006733433</c:v>
                </c:pt>
                <c:pt idx="39">
                  <c:v>0.005278119</c:v>
                </c:pt>
                <c:pt idx="40">
                  <c:v>0.03882691</c:v>
                </c:pt>
                <c:pt idx="41">
                  <c:v>0.01114601</c:v>
                </c:pt>
                <c:pt idx="42">
                  <c:v>0.032302726</c:v>
                </c:pt>
                <c:pt idx="43">
                  <c:v>0.002530799</c:v>
                </c:pt>
                <c:pt idx="44">
                  <c:v>0.009771769</c:v>
                </c:pt>
                <c:pt idx="45">
                  <c:v>0.0119886</c:v>
                </c:pt>
                <c:pt idx="46">
                  <c:v>0.0863184</c:v>
                </c:pt>
                <c:pt idx="47">
                  <c:v>0.008187443</c:v>
                </c:pt>
                <c:pt idx="48">
                  <c:v>-0.002191542</c:v>
                </c:pt>
                <c:pt idx="49">
                  <c:v>0.031995707</c:v>
                </c:pt>
                <c:pt idx="50">
                  <c:v>0.018223372</c:v>
                </c:pt>
                <c:pt idx="51">
                  <c:v>0.002775733</c:v>
                </c:pt>
                <c:pt idx="52">
                  <c:v>0.00962408</c:v>
                </c:pt>
                <c:pt idx="53">
                  <c:v>0.015778482</c:v>
                </c:pt>
                <c:pt idx="54">
                  <c:v>0.01030014</c:v>
                </c:pt>
                <c:pt idx="55">
                  <c:v>0.010979853</c:v>
                </c:pt>
                <c:pt idx="56">
                  <c:v>0.003581245</c:v>
                </c:pt>
                <c:pt idx="57">
                  <c:v>0.027300064</c:v>
                </c:pt>
                <c:pt idx="58">
                  <c:v>0.0259919</c:v>
                </c:pt>
                <c:pt idx="59">
                  <c:v>0.0080529034</c:v>
                </c:pt>
                <c:pt idx="60">
                  <c:v>0.0249182038</c:v>
                </c:pt>
                <c:pt idx="61">
                  <c:v>0.0057135175</c:v>
                </c:pt>
                <c:pt idx="62">
                  <c:v>0.0075457355</c:v>
                </c:pt>
                <c:pt idx="63">
                  <c:v>-0.0009653965</c:v>
                </c:pt>
                <c:pt idx="64">
                  <c:v>0.0165806459</c:v>
                </c:pt>
                <c:pt idx="65">
                  <c:v>0.0046226471</c:v>
                </c:pt>
                <c:pt idx="66">
                  <c:v>-0.0009728496</c:v>
                </c:pt>
                <c:pt idx="67">
                  <c:v>0.0003733966</c:v>
                </c:pt>
                <c:pt idx="68">
                  <c:v>0.0074287921</c:v>
                </c:pt>
                <c:pt idx="69">
                  <c:v>0.0036169087</c:v>
                </c:pt>
                <c:pt idx="70">
                  <c:v>0.0206791853</c:v>
                </c:pt>
                <c:pt idx="71">
                  <c:v>0.0207100076</c:v>
                </c:pt>
                <c:pt idx="72">
                  <c:v>0.0071995421</c:v>
                </c:pt>
                <c:pt idx="73">
                  <c:v>0.0206791347</c:v>
                </c:pt>
                <c:pt idx="74">
                  <c:v>0.0676640684</c:v>
                </c:pt>
                <c:pt idx="75">
                  <c:v>0.0092300944</c:v>
                </c:pt>
                <c:pt idx="76">
                  <c:v>0.0091796999</c:v>
                </c:pt>
                <c:pt idx="77">
                  <c:v>0.1544869773</c:v>
                </c:pt>
                <c:pt idx="78">
                  <c:v>0.0093573983</c:v>
                </c:pt>
                <c:pt idx="79">
                  <c:v>-0.0001956906</c:v>
                </c:pt>
                <c:pt idx="80">
                  <c:v>0.02699115</c:v>
                </c:pt>
                <c:pt idx="81">
                  <c:v>0.09468486</c:v>
                </c:pt>
                <c:pt idx="82">
                  <c:v>0.13264787</c:v>
                </c:pt>
                <c:pt idx="83">
                  <c:v>0.02734274</c:v>
                </c:pt>
                <c:pt idx="84">
                  <c:v>0.01433915</c:v>
                </c:pt>
                <c:pt idx="85">
                  <c:v>0.0211389</c:v>
                </c:pt>
                <c:pt idx="86">
                  <c:v>0.01364874</c:v>
                </c:pt>
                <c:pt idx="87">
                  <c:v>0.03413608</c:v>
                </c:pt>
                <c:pt idx="88">
                  <c:v>0.038283865</c:v>
                </c:pt>
                <c:pt idx="89">
                  <c:v>0.016085801</c:v>
                </c:pt>
                <c:pt idx="90">
                  <c:v>0.011195952</c:v>
                </c:pt>
                <c:pt idx="91">
                  <c:v>0.006784274</c:v>
                </c:pt>
                <c:pt idx="92">
                  <c:v>0.013533555</c:v>
                </c:pt>
                <c:pt idx="93">
                  <c:v>0.010758045</c:v>
                </c:pt>
                <c:pt idx="94">
                  <c:v>0.007385822</c:v>
                </c:pt>
                <c:pt idx="95">
                  <c:v>0.022385158</c:v>
                </c:pt>
                <c:pt idx="96">
                  <c:v>0.046128146</c:v>
                </c:pt>
                <c:pt idx="97">
                  <c:v>0.002827957</c:v>
                </c:pt>
                <c:pt idx="98">
                  <c:v>0.01168746</c:v>
                </c:pt>
                <c:pt idx="99" formatCode="0.0000000">
                  <c:v>0.02614023</c:v>
                </c:pt>
                <c:pt idx="100" formatCode="0.0000000">
                  <c:v>0.02473411</c:v>
                </c:pt>
                <c:pt idx="101">
                  <c:v>0.005071936</c:v>
                </c:pt>
                <c:pt idx="102">
                  <c:v>0.042699502</c:v>
                </c:pt>
                <c:pt idx="103">
                  <c:v>0.015081246</c:v>
                </c:pt>
                <c:pt idx="104">
                  <c:v>0.00305537</c:v>
                </c:pt>
                <c:pt idx="105">
                  <c:v>0.032771529</c:v>
                </c:pt>
                <c:pt idx="106">
                  <c:v>0.01377705</c:v>
                </c:pt>
                <c:pt idx="107">
                  <c:v>0.003124307</c:v>
                </c:pt>
                <c:pt idx="108">
                  <c:v>0.016193247</c:v>
                </c:pt>
                <c:pt idx="109">
                  <c:v>0.146532662</c:v>
                </c:pt>
                <c:pt idx="110">
                  <c:v>0.04639623</c:v>
                </c:pt>
                <c:pt idx="111">
                  <c:v>0.039027868</c:v>
                </c:pt>
                <c:pt idx="112">
                  <c:v>0.041052224</c:v>
                </c:pt>
                <c:pt idx="113">
                  <c:v>0.001704451</c:v>
                </c:pt>
                <c:pt idx="114">
                  <c:v>0.041550475</c:v>
                </c:pt>
                <c:pt idx="115">
                  <c:v>0.027493336</c:v>
                </c:pt>
                <c:pt idx="116">
                  <c:v>0.002270869</c:v>
                </c:pt>
                <c:pt idx="117">
                  <c:v>0.001609938</c:v>
                </c:pt>
                <c:pt idx="118">
                  <c:v>0.037037693</c:v>
                </c:pt>
                <c:pt idx="119">
                  <c:v>0.002104617</c:v>
                </c:pt>
                <c:pt idx="120">
                  <c:v>0.02895214</c:v>
                </c:pt>
                <c:pt idx="121">
                  <c:v>0.008794029</c:v>
                </c:pt>
                <c:pt idx="122">
                  <c:v>-0.002363234</c:v>
                </c:pt>
                <c:pt idx="123">
                  <c:v>0.057607318</c:v>
                </c:pt>
                <c:pt idx="124">
                  <c:v>0.030343699</c:v>
                </c:pt>
                <c:pt idx="125">
                  <c:v>0.01285735</c:v>
                </c:pt>
                <c:pt idx="126">
                  <c:v>0.009981156</c:v>
                </c:pt>
                <c:pt idx="127">
                  <c:v>0.021245202</c:v>
                </c:pt>
                <c:pt idx="128">
                  <c:v>0.001134455</c:v>
                </c:pt>
                <c:pt idx="129">
                  <c:v>0.020117534</c:v>
                </c:pt>
                <c:pt idx="130">
                  <c:v>0.014069512</c:v>
                </c:pt>
                <c:pt idx="131">
                  <c:v>0.02995955</c:v>
                </c:pt>
                <c:pt idx="132">
                  <c:v>0.04480689</c:v>
                </c:pt>
                <c:pt idx="133">
                  <c:v>0.03509747</c:v>
                </c:pt>
                <c:pt idx="134">
                  <c:v>0.02505267</c:v>
                </c:pt>
                <c:pt idx="135">
                  <c:v>0.01423327</c:v>
                </c:pt>
                <c:pt idx="136">
                  <c:v>0.013650689</c:v>
                </c:pt>
                <c:pt idx="137">
                  <c:v>0.008555736</c:v>
                </c:pt>
                <c:pt idx="138">
                  <c:v>0.003678548</c:v>
                </c:pt>
                <c:pt idx="139">
                  <c:v>0.022741515</c:v>
                </c:pt>
                <c:pt idx="140">
                  <c:v>0.011072008</c:v>
                </c:pt>
              </c:numCache>
            </c:numRef>
          </c:val>
          <c:smooth val="0"/>
        </c:ser>
        <c:ser>
          <c:idx val="6"/>
          <c:order val="6"/>
          <c:tx>
            <c:v>AMR vs. SAS</c:v>
          </c:tx>
          <c:val>
            <c:numRef>
              <c:f>Differentiation_Fst!$J$31:$J$171</c:f>
              <c:numCache>
                <c:formatCode>General</c:formatCode>
                <c:ptCount val="141"/>
                <c:pt idx="0">
                  <c:v>0.001504167</c:v>
                </c:pt>
                <c:pt idx="1">
                  <c:v>0.004278153</c:v>
                </c:pt>
                <c:pt idx="2">
                  <c:v>0.000133479</c:v>
                </c:pt>
                <c:pt idx="3">
                  <c:v>0.0</c:v>
                </c:pt>
                <c:pt idx="4">
                  <c:v>0.09119813</c:v>
                </c:pt>
                <c:pt idx="5">
                  <c:v>-9.865368E-5</c:v>
                </c:pt>
                <c:pt idx="6">
                  <c:v>0.009468501</c:v>
                </c:pt>
                <c:pt idx="7">
                  <c:v>0.006064442</c:v>
                </c:pt>
                <c:pt idx="8">
                  <c:v>0.01381808</c:v>
                </c:pt>
                <c:pt idx="9">
                  <c:v>0.04346335</c:v>
                </c:pt>
                <c:pt idx="10">
                  <c:v>0.003213345</c:v>
                </c:pt>
                <c:pt idx="11">
                  <c:v>0.007518946</c:v>
                </c:pt>
                <c:pt idx="12">
                  <c:v>0.075786447</c:v>
                </c:pt>
                <c:pt idx="13">
                  <c:v>0.004758929</c:v>
                </c:pt>
                <c:pt idx="14">
                  <c:v>0.03108475</c:v>
                </c:pt>
                <c:pt idx="15">
                  <c:v>0.056649371</c:v>
                </c:pt>
                <c:pt idx="16">
                  <c:v>0.023695409</c:v>
                </c:pt>
                <c:pt idx="17">
                  <c:v>0.0008336732</c:v>
                </c:pt>
                <c:pt idx="18">
                  <c:v>0.001719373</c:v>
                </c:pt>
                <c:pt idx="19">
                  <c:v>0.0048900254</c:v>
                </c:pt>
                <c:pt idx="20">
                  <c:v>0.0134190725</c:v>
                </c:pt>
                <c:pt idx="21">
                  <c:v>0.004905332</c:v>
                </c:pt>
                <c:pt idx="22">
                  <c:v>0.015490259</c:v>
                </c:pt>
                <c:pt idx="23">
                  <c:v>0.012061659</c:v>
                </c:pt>
                <c:pt idx="24">
                  <c:v>0.008509706</c:v>
                </c:pt>
                <c:pt idx="25">
                  <c:v>0.008442016</c:v>
                </c:pt>
                <c:pt idx="26">
                  <c:v>0.060264522</c:v>
                </c:pt>
                <c:pt idx="27">
                  <c:v>0.01786964</c:v>
                </c:pt>
                <c:pt idx="28">
                  <c:v>0.01883213</c:v>
                </c:pt>
                <c:pt idx="29">
                  <c:v>0.04393962</c:v>
                </c:pt>
                <c:pt idx="30">
                  <c:v>0.01329429</c:v>
                </c:pt>
                <c:pt idx="31">
                  <c:v>0.0055408318</c:v>
                </c:pt>
                <c:pt idx="32">
                  <c:v>0.0093796959</c:v>
                </c:pt>
                <c:pt idx="33">
                  <c:v>0.0046193526</c:v>
                </c:pt>
                <c:pt idx="34">
                  <c:v>0.0276769664</c:v>
                </c:pt>
                <c:pt idx="35">
                  <c:v>0.0226914414</c:v>
                </c:pt>
                <c:pt idx="36">
                  <c:v>0.0321633502</c:v>
                </c:pt>
                <c:pt idx="37">
                  <c:v>0.0294390612</c:v>
                </c:pt>
                <c:pt idx="38">
                  <c:v>0.0067987659</c:v>
                </c:pt>
                <c:pt idx="39">
                  <c:v>0.0005218764</c:v>
                </c:pt>
                <c:pt idx="40">
                  <c:v>0.0054133366</c:v>
                </c:pt>
                <c:pt idx="41">
                  <c:v>0.0225759717</c:v>
                </c:pt>
                <c:pt idx="42">
                  <c:v>0.1200869583</c:v>
                </c:pt>
                <c:pt idx="43">
                  <c:v>0.0156267359</c:v>
                </c:pt>
                <c:pt idx="44">
                  <c:v>0.018115944</c:v>
                </c:pt>
                <c:pt idx="45">
                  <c:v>0.0202216427</c:v>
                </c:pt>
                <c:pt idx="46">
                  <c:v>0.0367970504</c:v>
                </c:pt>
                <c:pt idx="47">
                  <c:v>0.0036883976</c:v>
                </c:pt>
                <c:pt idx="48">
                  <c:v>0.065296364</c:v>
                </c:pt>
                <c:pt idx="49">
                  <c:v>0.057214526</c:v>
                </c:pt>
                <c:pt idx="50">
                  <c:v>0.008883559</c:v>
                </c:pt>
                <c:pt idx="51">
                  <c:v>-0.002745513</c:v>
                </c:pt>
                <c:pt idx="52">
                  <c:v>0.006562255</c:v>
                </c:pt>
                <c:pt idx="53">
                  <c:v>0.027679999</c:v>
                </c:pt>
                <c:pt idx="54">
                  <c:v>0.007718424</c:v>
                </c:pt>
                <c:pt idx="55">
                  <c:v>0.012364826</c:v>
                </c:pt>
                <c:pt idx="56">
                  <c:v>0.002515217</c:v>
                </c:pt>
                <c:pt idx="57">
                  <c:v>0.038758134</c:v>
                </c:pt>
                <c:pt idx="58">
                  <c:v>0.016756901</c:v>
                </c:pt>
                <c:pt idx="59">
                  <c:v>0.02078017</c:v>
                </c:pt>
                <c:pt idx="60">
                  <c:v>0.0112699</c:v>
                </c:pt>
                <c:pt idx="61">
                  <c:v>0.03476848</c:v>
                </c:pt>
                <c:pt idx="62">
                  <c:v>0.01032744</c:v>
                </c:pt>
                <c:pt idx="63">
                  <c:v>0.11050469</c:v>
                </c:pt>
                <c:pt idx="64">
                  <c:v>0.036529324</c:v>
                </c:pt>
                <c:pt idx="65">
                  <c:v>0.012995021</c:v>
                </c:pt>
                <c:pt idx="66">
                  <c:v>0.012798635</c:v>
                </c:pt>
                <c:pt idx="67">
                  <c:v>0.060019742</c:v>
                </c:pt>
                <c:pt idx="68">
                  <c:v>0.013454208</c:v>
                </c:pt>
                <c:pt idx="69">
                  <c:v>0.019836619</c:v>
                </c:pt>
                <c:pt idx="70">
                  <c:v>0.029859117</c:v>
                </c:pt>
                <c:pt idx="71">
                  <c:v>0.052469549</c:v>
                </c:pt>
                <c:pt idx="72">
                  <c:v>0.004442941</c:v>
                </c:pt>
                <c:pt idx="73">
                  <c:v>0.004762644</c:v>
                </c:pt>
                <c:pt idx="74">
                  <c:v>0.0084086</c:v>
                </c:pt>
                <c:pt idx="75">
                  <c:v>0.0062052</c:v>
                </c:pt>
                <c:pt idx="76">
                  <c:v>0.030036527</c:v>
                </c:pt>
                <c:pt idx="77">
                  <c:v>0.128112727</c:v>
                </c:pt>
                <c:pt idx="78">
                  <c:v>0.018239809</c:v>
                </c:pt>
                <c:pt idx="79">
                  <c:v>0.050536727</c:v>
                </c:pt>
                <c:pt idx="80">
                  <c:v>0.008815379</c:v>
                </c:pt>
                <c:pt idx="81">
                  <c:v>0.039707174</c:v>
                </c:pt>
                <c:pt idx="82">
                  <c:v>0.007675175</c:v>
                </c:pt>
                <c:pt idx="83">
                  <c:v>0.012433494</c:v>
                </c:pt>
                <c:pt idx="84">
                  <c:v>0.0179731</c:v>
                </c:pt>
                <c:pt idx="85">
                  <c:v>0.033842375</c:v>
                </c:pt>
                <c:pt idx="86">
                  <c:v>0.113135443</c:v>
                </c:pt>
                <c:pt idx="87">
                  <c:v>0.046067419</c:v>
                </c:pt>
                <c:pt idx="88">
                  <c:v>0.019489789</c:v>
                </c:pt>
                <c:pt idx="89">
                  <c:v>0.012944455</c:v>
                </c:pt>
                <c:pt idx="90">
                  <c:v>0.003475785</c:v>
                </c:pt>
                <c:pt idx="91">
                  <c:v>0.026365101</c:v>
                </c:pt>
                <c:pt idx="92">
                  <c:v>0.02318798</c:v>
                </c:pt>
                <c:pt idx="93">
                  <c:v>0.013332547</c:v>
                </c:pt>
                <c:pt idx="94">
                  <c:v>0.022979179</c:v>
                </c:pt>
                <c:pt idx="95">
                  <c:v>0.12971768</c:v>
                </c:pt>
                <c:pt idx="96">
                  <c:v>0.022561709</c:v>
                </c:pt>
                <c:pt idx="97">
                  <c:v>0.011919507</c:v>
                </c:pt>
                <c:pt idx="98">
                  <c:v>0.009604545</c:v>
                </c:pt>
                <c:pt idx="99">
                  <c:v>0.008186727</c:v>
                </c:pt>
                <c:pt idx="100">
                  <c:v>0.017043953</c:v>
                </c:pt>
                <c:pt idx="101">
                  <c:v>0.02816293</c:v>
                </c:pt>
                <c:pt idx="102">
                  <c:v>0.008909591</c:v>
                </c:pt>
                <c:pt idx="103">
                  <c:v>0.018181585</c:v>
                </c:pt>
                <c:pt idx="104">
                  <c:v>0.01415024</c:v>
                </c:pt>
                <c:pt idx="105">
                  <c:v>-0.001035076</c:v>
                </c:pt>
                <c:pt idx="106">
                  <c:v>0.005012073</c:v>
                </c:pt>
                <c:pt idx="107">
                  <c:v>0.110841556</c:v>
                </c:pt>
                <c:pt idx="108">
                  <c:v>0.031161481</c:v>
                </c:pt>
                <c:pt idx="109">
                  <c:v>0.0412325</c:v>
                </c:pt>
                <c:pt idx="110">
                  <c:v>0.040762939</c:v>
                </c:pt>
                <c:pt idx="111">
                  <c:v>0.023659518</c:v>
                </c:pt>
                <c:pt idx="112">
                  <c:v>0.105328788</c:v>
                </c:pt>
                <c:pt idx="113">
                  <c:v>0.001591716</c:v>
                </c:pt>
                <c:pt idx="114">
                  <c:v>0.02794883</c:v>
                </c:pt>
                <c:pt idx="115">
                  <c:v>0.009677207</c:v>
                </c:pt>
                <c:pt idx="116">
                  <c:v>-0.001009082</c:v>
                </c:pt>
                <c:pt idx="117">
                  <c:v>0.053071637</c:v>
                </c:pt>
                <c:pt idx="118">
                  <c:v>0.052133962</c:v>
                </c:pt>
                <c:pt idx="119">
                  <c:v>0.004892691</c:v>
                </c:pt>
                <c:pt idx="120">
                  <c:v>0.016988644</c:v>
                </c:pt>
                <c:pt idx="121">
                  <c:v>0.063759749</c:v>
                </c:pt>
                <c:pt idx="122">
                  <c:v>0.0</c:v>
                </c:pt>
                <c:pt idx="123">
                  <c:v>0.01358409</c:v>
                </c:pt>
                <c:pt idx="124">
                  <c:v>0.020909239</c:v>
                </c:pt>
                <c:pt idx="125">
                  <c:v>0.03312663</c:v>
                </c:pt>
                <c:pt idx="126">
                  <c:v>0.016788713</c:v>
                </c:pt>
                <c:pt idx="127">
                  <c:v>0.019312633</c:v>
                </c:pt>
                <c:pt idx="128">
                  <c:v>0.002377232</c:v>
                </c:pt>
                <c:pt idx="129">
                  <c:v>0.054216047</c:v>
                </c:pt>
                <c:pt idx="130">
                  <c:v>0.05020885</c:v>
                </c:pt>
                <c:pt idx="131">
                  <c:v>0.042579154</c:v>
                </c:pt>
                <c:pt idx="132">
                  <c:v>0.051374126</c:v>
                </c:pt>
                <c:pt idx="133">
                  <c:v>0.009412578</c:v>
                </c:pt>
                <c:pt idx="134">
                  <c:v>0.056295086</c:v>
                </c:pt>
                <c:pt idx="135">
                  <c:v>0.004889932</c:v>
                </c:pt>
                <c:pt idx="136">
                  <c:v>0.007417986</c:v>
                </c:pt>
                <c:pt idx="137">
                  <c:v>0.033339312</c:v>
                </c:pt>
                <c:pt idx="138">
                  <c:v>0.049745353</c:v>
                </c:pt>
                <c:pt idx="139">
                  <c:v>0.010858865</c:v>
                </c:pt>
                <c:pt idx="140">
                  <c:v>0.102105077</c:v>
                </c:pt>
              </c:numCache>
            </c:numRef>
          </c:val>
          <c:smooth val="0"/>
        </c:ser>
        <c:ser>
          <c:idx val="7"/>
          <c:order val="7"/>
          <c:tx>
            <c:v>EAS vs. EUR</c:v>
          </c:tx>
          <c:val>
            <c:numRef>
              <c:f>Differentiation_Fst!$K$31:$K$171</c:f>
              <c:numCache>
                <c:formatCode>General</c:formatCode>
                <c:ptCount val="141"/>
                <c:pt idx="0">
                  <c:v>0.050023971</c:v>
                </c:pt>
                <c:pt idx="1">
                  <c:v>0.053420815</c:v>
                </c:pt>
                <c:pt idx="2">
                  <c:v>0.02411996</c:v>
                </c:pt>
                <c:pt idx="3">
                  <c:v>0.001578223</c:v>
                </c:pt>
                <c:pt idx="4">
                  <c:v>0.171011304</c:v>
                </c:pt>
                <c:pt idx="5">
                  <c:v>0.094329097</c:v>
                </c:pt>
                <c:pt idx="6">
                  <c:v>0.059155717</c:v>
                </c:pt>
                <c:pt idx="7">
                  <c:v>0.052610446</c:v>
                </c:pt>
                <c:pt idx="8">
                  <c:v>0.073649722</c:v>
                </c:pt>
                <c:pt idx="9">
                  <c:v>0.101239666</c:v>
                </c:pt>
                <c:pt idx="10">
                  <c:v>0.02459632</c:v>
                </c:pt>
                <c:pt idx="11">
                  <c:v>0.030131686</c:v>
                </c:pt>
                <c:pt idx="12">
                  <c:v>0.038113267</c:v>
                </c:pt>
                <c:pt idx="13">
                  <c:v>0.109832832</c:v>
                </c:pt>
                <c:pt idx="14">
                  <c:v>0.005566924</c:v>
                </c:pt>
                <c:pt idx="15">
                  <c:v>0.057330328</c:v>
                </c:pt>
                <c:pt idx="16">
                  <c:v>0.051370238</c:v>
                </c:pt>
                <c:pt idx="17">
                  <c:v>0.121993698</c:v>
                </c:pt>
                <c:pt idx="18">
                  <c:v>0.174132654</c:v>
                </c:pt>
                <c:pt idx="19">
                  <c:v>0.005822305</c:v>
                </c:pt>
                <c:pt idx="20">
                  <c:v>0.146089121</c:v>
                </c:pt>
                <c:pt idx="21">
                  <c:v>0.027795415</c:v>
                </c:pt>
                <c:pt idx="22">
                  <c:v>0.12952771</c:v>
                </c:pt>
                <c:pt idx="23">
                  <c:v>0.08592913</c:v>
                </c:pt>
                <c:pt idx="24">
                  <c:v>0.01226567</c:v>
                </c:pt>
                <c:pt idx="25">
                  <c:v>0.01616317</c:v>
                </c:pt>
                <c:pt idx="26">
                  <c:v>0.34742932</c:v>
                </c:pt>
                <c:pt idx="27">
                  <c:v>0.18571041</c:v>
                </c:pt>
                <c:pt idx="28">
                  <c:v>0.02111385</c:v>
                </c:pt>
                <c:pt idx="29">
                  <c:v>0.03406589</c:v>
                </c:pt>
                <c:pt idx="30">
                  <c:v>0.05230363</c:v>
                </c:pt>
                <c:pt idx="31">
                  <c:v>0.06305722</c:v>
                </c:pt>
                <c:pt idx="32">
                  <c:v>0.19834092</c:v>
                </c:pt>
                <c:pt idx="33">
                  <c:v>0.13577919</c:v>
                </c:pt>
                <c:pt idx="34">
                  <c:v>0.17660091</c:v>
                </c:pt>
                <c:pt idx="35">
                  <c:v>0.13922656</c:v>
                </c:pt>
                <c:pt idx="36">
                  <c:v>0.07930273</c:v>
                </c:pt>
                <c:pt idx="37">
                  <c:v>0.05081496</c:v>
                </c:pt>
                <c:pt idx="38">
                  <c:v>0.01679934</c:v>
                </c:pt>
                <c:pt idx="39">
                  <c:v>0.04725397</c:v>
                </c:pt>
                <c:pt idx="40">
                  <c:v>0.14000401</c:v>
                </c:pt>
                <c:pt idx="41">
                  <c:v>0.05602929</c:v>
                </c:pt>
                <c:pt idx="42">
                  <c:v>0.03461335</c:v>
                </c:pt>
                <c:pt idx="43">
                  <c:v>0.01239187</c:v>
                </c:pt>
                <c:pt idx="44">
                  <c:v>0.04683115</c:v>
                </c:pt>
                <c:pt idx="45">
                  <c:v>0.08839922</c:v>
                </c:pt>
                <c:pt idx="46">
                  <c:v>0.00412459</c:v>
                </c:pt>
                <c:pt idx="47">
                  <c:v>0.13901629</c:v>
                </c:pt>
                <c:pt idx="48">
                  <c:v>0.13546768</c:v>
                </c:pt>
                <c:pt idx="49">
                  <c:v>0.04529204</c:v>
                </c:pt>
                <c:pt idx="50">
                  <c:v>0.1378682</c:v>
                </c:pt>
                <c:pt idx="51">
                  <c:v>0.03182761</c:v>
                </c:pt>
                <c:pt idx="52">
                  <c:v>0.05673224</c:v>
                </c:pt>
                <c:pt idx="53">
                  <c:v>0.08496639</c:v>
                </c:pt>
                <c:pt idx="54">
                  <c:v>0.06501549</c:v>
                </c:pt>
                <c:pt idx="55">
                  <c:v>0.01860158</c:v>
                </c:pt>
                <c:pt idx="56">
                  <c:v>0.01872097</c:v>
                </c:pt>
                <c:pt idx="57">
                  <c:v>0.07697345</c:v>
                </c:pt>
                <c:pt idx="58">
                  <c:v>0.07152809</c:v>
                </c:pt>
                <c:pt idx="59">
                  <c:v>0.09453092</c:v>
                </c:pt>
                <c:pt idx="60">
                  <c:v>0.03027746</c:v>
                </c:pt>
                <c:pt idx="61">
                  <c:v>0.12561144</c:v>
                </c:pt>
                <c:pt idx="62">
                  <c:v>0.05566201</c:v>
                </c:pt>
                <c:pt idx="63">
                  <c:v>0.03017796</c:v>
                </c:pt>
                <c:pt idx="64">
                  <c:v>0.085870818</c:v>
                </c:pt>
                <c:pt idx="65">
                  <c:v>0.048521837</c:v>
                </c:pt>
                <c:pt idx="66">
                  <c:v>0.002457451</c:v>
                </c:pt>
                <c:pt idx="67">
                  <c:v>0.291325114</c:v>
                </c:pt>
                <c:pt idx="68">
                  <c:v>0.003570789</c:v>
                </c:pt>
                <c:pt idx="69">
                  <c:v>0.025808755</c:v>
                </c:pt>
                <c:pt idx="70">
                  <c:v>0.066007643</c:v>
                </c:pt>
                <c:pt idx="71">
                  <c:v>0.094439753</c:v>
                </c:pt>
                <c:pt idx="72">
                  <c:v>0.043089242</c:v>
                </c:pt>
                <c:pt idx="73">
                  <c:v>0.035377866</c:v>
                </c:pt>
                <c:pt idx="74">
                  <c:v>0.292962282</c:v>
                </c:pt>
                <c:pt idx="75">
                  <c:v>0.18528477</c:v>
                </c:pt>
                <c:pt idx="76">
                  <c:v>0.062229239</c:v>
                </c:pt>
                <c:pt idx="77">
                  <c:v>0.378499153</c:v>
                </c:pt>
                <c:pt idx="78">
                  <c:v>0.038454306</c:v>
                </c:pt>
                <c:pt idx="79">
                  <c:v>0.144830203</c:v>
                </c:pt>
                <c:pt idx="80">
                  <c:v>0.05069347</c:v>
                </c:pt>
                <c:pt idx="81">
                  <c:v>0.11099105</c:v>
                </c:pt>
                <c:pt idx="82">
                  <c:v>0.1270013</c:v>
                </c:pt>
                <c:pt idx="83">
                  <c:v>0.13469761</c:v>
                </c:pt>
                <c:pt idx="84">
                  <c:v>0.07481128</c:v>
                </c:pt>
                <c:pt idx="85">
                  <c:v>0.01549143</c:v>
                </c:pt>
                <c:pt idx="86">
                  <c:v>0.04515927</c:v>
                </c:pt>
                <c:pt idx="87">
                  <c:v>0.19327988</c:v>
                </c:pt>
                <c:pt idx="88">
                  <c:v>0.07124491</c:v>
                </c:pt>
                <c:pt idx="89">
                  <c:v>0.11398877</c:v>
                </c:pt>
                <c:pt idx="90">
                  <c:v>0.04461933</c:v>
                </c:pt>
                <c:pt idx="91">
                  <c:v>0.08739297</c:v>
                </c:pt>
                <c:pt idx="92">
                  <c:v>0.056013247</c:v>
                </c:pt>
                <c:pt idx="93">
                  <c:v>0.003786979</c:v>
                </c:pt>
                <c:pt idx="94">
                  <c:v>0.057965029</c:v>
                </c:pt>
                <c:pt idx="95">
                  <c:v>0.152202503</c:v>
                </c:pt>
                <c:pt idx="96">
                  <c:v>0.143827429</c:v>
                </c:pt>
                <c:pt idx="97">
                  <c:v>0.044525209</c:v>
                </c:pt>
                <c:pt idx="98">
                  <c:v>0.125700785</c:v>
                </c:pt>
                <c:pt idx="99">
                  <c:v>0.18736128</c:v>
                </c:pt>
                <c:pt idx="100">
                  <c:v>0.08059274</c:v>
                </c:pt>
                <c:pt idx="101">
                  <c:v>0.002969576</c:v>
                </c:pt>
                <c:pt idx="102">
                  <c:v>0.080144836</c:v>
                </c:pt>
                <c:pt idx="103">
                  <c:v>0.123264433</c:v>
                </c:pt>
                <c:pt idx="104">
                  <c:v>0.034125616</c:v>
                </c:pt>
                <c:pt idx="105">
                  <c:v>0.08282322</c:v>
                </c:pt>
                <c:pt idx="106">
                  <c:v>0.03099981</c:v>
                </c:pt>
                <c:pt idx="107">
                  <c:v>0.02957555</c:v>
                </c:pt>
                <c:pt idx="108">
                  <c:v>0.09934132</c:v>
                </c:pt>
                <c:pt idx="109">
                  <c:v>0.3874644</c:v>
                </c:pt>
                <c:pt idx="110">
                  <c:v>0.0875141</c:v>
                </c:pt>
                <c:pt idx="111">
                  <c:v>0.03367704</c:v>
                </c:pt>
                <c:pt idx="112">
                  <c:v>0.02917725</c:v>
                </c:pt>
                <c:pt idx="113">
                  <c:v>0.0</c:v>
                </c:pt>
                <c:pt idx="114">
                  <c:v>0.11210102</c:v>
                </c:pt>
                <c:pt idx="115">
                  <c:v>0.047560395</c:v>
                </c:pt>
                <c:pt idx="116">
                  <c:v>0.006508751</c:v>
                </c:pt>
                <c:pt idx="117">
                  <c:v>0.088004502</c:v>
                </c:pt>
                <c:pt idx="118">
                  <c:v>0.046664934</c:v>
                </c:pt>
                <c:pt idx="119">
                  <c:v>0.012310973</c:v>
                </c:pt>
                <c:pt idx="120">
                  <c:v>0.217600214</c:v>
                </c:pt>
                <c:pt idx="121">
                  <c:v>0.443789374</c:v>
                </c:pt>
                <c:pt idx="122">
                  <c:v>-0.001005546</c:v>
                </c:pt>
                <c:pt idx="123">
                  <c:v>0.125705826</c:v>
                </c:pt>
                <c:pt idx="124">
                  <c:v>0.204800372</c:v>
                </c:pt>
                <c:pt idx="125">
                  <c:v>0.0576701</c:v>
                </c:pt>
                <c:pt idx="126">
                  <c:v>0.136985199</c:v>
                </c:pt>
                <c:pt idx="127">
                  <c:v>0.040946397</c:v>
                </c:pt>
                <c:pt idx="128">
                  <c:v>0.007415452</c:v>
                </c:pt>
                <c:pt idx="129">
                  <c:v>0.016534056</c:v>
                </c:pt>
                <c:pt idx="130">
                  <c:v>0.029902827</c:v>
                </c:pt>
                <c:pt idx="131">
                  <c:v>0.12023378</c:v>
                </c:pt>
                <c:pt idx="132">
                  <c:v>0.03945952</c:v>
                </c:pt>
                <c:pt idx="133">
                  <c:v>0.09929305</c:v>
                </c:pt>
                <c:pt idx="134">
                  <c:v>0.06547275</c:v>
                </c:pt>
                <c:pt idx="135">
                  <c:v>0.01597418</c:v>
                </c:pt>
                <c:pt idx="136">
                  <c:v>0.14991298</c:v>
                </c:pt>
                <c:pt idx="137">
                  <c:v>0.05026825</c:v>
                </c:pt>
                <c:pt idx="138">
                  <c:v>0.01015221</c:v>
                </c:pt>
                <c:pt idx="139">
                  <c:v>0.18062646</c:v>
                </c:pt>
                <c:pt idx="140">
                  <c:v>0.0141073</c:v>
                </c:pt>
              </c:numCache>
            </c:numRef>
          </c:val>
          <c:smooth val="0"/>
        </c:ser>
        <c:ser>
          <c:idx val="8"/>
          <c:order val="8"/>
          <c:tx>
            <c:v>EAS vs. SAS</c:v>
          </c:tx>
          <c:val>
            <c:numRef>
              <c:f>Differentiation_Fst!$L$31:$L$171</c:f>
              <c:numCache>
                <c:formatCode>General</c:formatCode>
                <c:ptCount val="141"/>
                <c:pt idx="0">
                  <c:v>0.034275719</c:v>
                </c:pt>
                <c:pt idx="1">
                  <c:v>0.042102926</c:v>
                </c:pt>
                <c:pt idx="2">
                  <c:v>0.022910715</c:v>
                </c:pt>
                <c:pt idx="3">
                  <c:v>0.001330672</c:v>
                </c:pt>
                <c:pt idx="4">
                  <c:v>0.049847617</c:v>
                </c:pt>
                <c:pt idx="5">
                  <c:v>0.051707578</c:v>
                </c:pt>
                <c:pt idx="6">
                  <c:v>0.002754821</c:v>
                </c:pt>
                <c:pt idx="7">
                  <c:v>0.040199221</c:v>
                </c:pt>
                <c:pt idx="8">
                  <c:v>0.035025001</c:v>
                </c:pt>
                <c:pt idx="9">
                  <c:v>0.076296688</c:v>
                </c:pt>
                <c:pt idx="10">
                  <c:v>0.022042269</c:v>
                </c:pt>
                <c:pt idx="11">
                  <c:v>0.022316039</c:v>
                </c:pt>
                <c:pt idx="12">
                  <c:v>0.073344628</c:v>
                </c:pt>
                <c:pt idx="13">
                  <c:v>0.055837327</c:v>
                </c:pt>
                <c:pt idx="14">
                  <c:v>0.002171832</c:v>
                </c:pt>
                <c:pt idx="15">
                  <c:v>0.006577957</c:v>
                </c:pt>
                <c:pt idx="16">
                  <c:v>0.033822474</c:v>
                </c:pt>
                <c:pt idx="17">
                  <c:v>0.072196932</c:v>
                </c:pt>
                <c:pt idx="18">
                  <c:v>0.079774509</c:v>
                </c:pt>
                <c:pt idx="19">
                  <c:v>0.028948004</c:v>
                </c:pt>
                <c:pt idx="20">
                  <c:v>0.077161911</c:v>
                </c:pt>
                <c:pt idx="21">
                  <c:v>0.005049668</c:v>
                </c:pt>
                <c:pt idx="22">
                  <c:v>0.07371891</c:v>
                </c:pt>
                <c:pt idx="23">
                  <c:v>0.03511597</c:v>
                </c:pt>
                <c:pt idx="24">
                  <c:v>0.05309263</c:v>
                </c:pt>
                <c:pt idx="25">
                  <c:v>0.04371421</c:v>
                </c:pt>
                <c:pt idx="26">
                  <c:v>0.10618603</c:v>
                </c:pt>
                <c:pt idx="27">
                  <c:v>0.06279083</c:v>
                </c:pt>
                <c:pt idx="28">
                  <c:v>0.02270752</c:v>
                </c:pt>
                <c:pt idx="29">
                  <c:v>0.05351387</c:v>
                </c:pt>
                <c:pt idx="30">
                  <c:v>0.03266275</c:v>
                </c:pt>
                <c:pt idx="31">
                  <c:v>0.04790487</c:v>
                </c:pt>
                <c:pt idx="32">
                  <c:v>0.15954475</c:v>
                </c:pt>
                <c:pt idx="33">
                  <c:v>0.10515966</c:v>
                </c:pt>
                <c:pt idx="34">
                  <c:v>0.0703321</c:v>
                </c:pt>
                <c:pt idx="35">
                  <c:v>0.07209858</c:v>
                </c:pt>
                <c:pt idx="36">
                  <c:v>0.05696782</c:v>
                </c:pt>
                <c:pt idx="37">
                  <c:v>0.02367331</c:v>
                </c:pt>
                <c:pt idx="38">
                  <c:v>0.01391958</c:v>
                </c:pt>
                <c:pt idx="39">
                  <c:v>0.03596288</c:v>
                </c:pt>
                <c:pt idx="40">
                  <c:v>0.03614112</c:v>
                </c:pt>
                <c:pt idx="41">
                  <c:v>0.14315546</c:v>
                </c:pt>
                <c:pt idx="42">
                  <c:v>0.03606636</c:v>
                </c:pt>
                <c:pt idx="43">
                  <c:v>0.03724785</c:v>
                </c:pt>
                <c:pt idx="44">
                  <c:v>0.0403415</c:v>
                </c:pt>
                <c:pt idx="45">
                  <c:v>0.04061984</c:v>
                </c:pt>
                <c:pt idx="46">
                  <c:v>0.03613203</c:v>
                </c:pt>
                <c:pt idx="47">
                  <c:v>0.06990247</c:v>
                </c:pt>
                <c:pt idx="48">
                  <c:v>0.02680592</c:v>
                </c:pt>
                <c:pt idx="49">
                  <c:v>0.01408389</c:v>
                </c:pt>
                <c:pt idx="50">
                  <c:v>0.08644845</c:v>
                </c:pt>
                <c:pt idx="51">
                  <c:v>0.01345224</c:v>
                </c:pt>
                <c:pt idx="52">
                  <c:v>0.06544168</c:v>
                </c:pt>
                <c:pt idx="53">
                  <c:v>0.1015872</c:v>
                </c:pt>
                <c:pt idx="54">
                  <c:v>0.03474369</c:v>
                </c:pt>
                <c:pt idx="55">
                  <c:v>0.0324649</c:v>
                </c:pt>
                <c:pt idx="56">
                  <c:v>0.02867489</c:v>
                </c:pt>
                <c:pt idx="57">
                  <c:v>0.06721046</c:v>
                </c:pt>
                <c:pt idx="58">
                  <c:v>0.04534475</c:v>
                </c:pt>
                <c:pt idx="59">
                  <c:v>0.03633462</c:v>
                </c:pt>
                <c:pt idx="60">
                  <c:v>0.01197502</c:v>
                </c:pt>
                <c:pt idx="61">
                  <c:v>0.05667563</c:v>
                </c:pt>
                <c:pt idx="62">
                  <c:v>0.03086992</c:v>
                </c:pt>
                <c:pt idx="63">
                  <c:v>0.01718623</c:v>
                </c:pt>
                <c:pt idx="64">
                  <c:v>0.050195444</c:v>
                </c:pt>
                <c:pt idx="65">
                  <c:v>0.017167641</c:v>
                </c:pt>
                <c:pt idx="66">
                  <c:v>0.02052776</c:v>
                </c:pt>
                <c:pt idx="67">
                  <c:v>0.141593505</c:v>
                </c:pt>
                <c:pt idx="68">
                  <c:v>0.014889156</c:v>
                </c:pt>
                <c:pt idx="69">
                  <c:v>0.04615811</c:v>
                </c:pt>
                <c:pt idx="70">
                  <c:v>0.019081498</c:v>
                </c:pt>
                <c:pt idx="71">
                  <c:v>0.032543865</c:v>
                </c:pt>
                <c:pt idx="72">
                  <c:v>0.004140041</c:v>
                </c:pt>
                <c:pt idx="73">
                  <c:v>0.013291871</c:v>
                </c:pt>
                <c:pt idx="74">
                  <c:v>0.154637035</c:v>
                </c:pt>
                <c:pt idx="75">
                  <c:v>0.114595805</c:v>
                </c:pt>
                <c:pt idx="76">
                  <c:v>0.033131067</c:v>
                </c:pt>
                <c:pt idx="77">
                  <c:v>0.333460863</c:v>
                </c:pt>
                <c:pt idx="78">
                  <c:v>0.037893473</c:v>
                </c:pt>
                <c:pt idx="79">
                  <c:v>0.043837892</c:v>
                </c:pt>
                <c:pt idx="80">
                  <c:v>0.02212287</c:v>
                </c:pt>
                <c:pt idx="81">
                  <c:v>0.06999958</c:v>
                </c:pt>
                <c:pt idx="82">
                  <c:v>0.01469556</c:v>
                </c:pt>
                <c:pt idx="83">
                  <c:v>0.06380261</c:v>
                </c:pt>
                <c:pt idx="84">
                  <c:v>0.13281836</c:v>
                </c:pt>
                <c:pt idx="85">
                  <c:v>0.01480502</c:v>
                </c:pt>
                <c:pt idx="86">
                  <c:v>0.10025017</c:v>
                </c:pt>
                <c:pt idx="87">
                  <c:v>0.03452661</c:v>
                </c:pt>
                <c:pt idx="88">
                  <c:v>0.11949078</c:v>
                </c:pt>
                <c:pt idx="89">
                  <c:v>0.113526605</c:v>
                </c:pt>
                <c:pt idx="90">
                  <c:v>0.006304339</c:v>
                </c:pt>
                <c:pt idx="91">
                  <c:v>0.111464836</c:v>
                </c:pt>
                <c:pt idx="92">
                  <c:v>0.13152895</c:v>
                </c:pt>
                <c:pt idx="93">
                  <c:v>0.02024735</c:v>
                </c:pt>
                <c:pt idx="94">
                  <c:v>0.08749041</c:v>
                </c:pt>
                <c:pt idx="95">
                  <c:v>0.03665504</c:v>
                </c:pt>
                <c:pt idx="96">
                  <c:v>0.04808754</c:v>
                </c:pt>
                <c:pt idx="97">
                  <c:v>0.03973205</c:v>
                </c:pt>
                <c:pt idx="98">
                  <c:v>0.07417612</c:v>
                </c:pt>
                <c:pt idx="99">
                  <c:v>0.06281647</c:v>
                </c:pt>
                <c:pt idx="100">
                  <c:v>0.01747325</c:v>
                </c:pt>
                <c:pt idx="101">
                  <c:v>0.01461204</c:v>
                </c:pt>
                <c:pt idx="102">
                  <c:v>0.01701353</c:v>
                </c:pt>
                <c:pt idx="103">
                  <c:v>0.15203856</c:v>
                </c:pt>
                <c:pt idx="104">
                  <c:v>0.0468534</c:v>
                </c:pt>
                <c:pt idx="105">
                  <c:v>0.0193093</c:v>
                </c:pt>
                <c:pt idx="106">
                  <c:v>0.017735313</c:v>
                </c:pt>
                <c:pt idx="107">
                  <c:v>0.111065971</c:v>
                </c:pt>
                <c:pt idx="108">
                  <c:v>0.035915209</c:v>
                </c:pt>
                <c:pt idx="109">
                  <c:v>0.192906469</c:v>
                </c:pt>
                <c:pt idx="110">
                  <c:v>0.08150114</c:v>
                </c:pt>
                <c:pt idx="111">
                  <c:v>0.003192771</c:v>
                </c:pt>
                <c:pt idx="112">
                  <c:v>0.01810418</c:v>
                </c:pt>
                <c:pt idx="113">
                  <c:v>0.0</c:v>
                </c:pt>
                <c:pt idx="114">
                  <c:v>0.07984619</c:v>
                </c:pt>
                <c:pt idx="115">
                  <c:v>0.005571332</c:v>
                </c:pt>
                <c:pt idx="116">
                  <c:v>0.0</c:v>
                </c:pt>
                <c:pt idx="117">
                  <c:v>0.021947861</c:v>
                </c:pt>
                <c:pt idx="118">
                  <c:v>0.045384785</c:v>
                </c:pt>
                <c:pt idx="119">
                  <c:v>0.00821241</c:v>
                </c:pt>
                <c:pt idx="120">
                  <c:v>0.134704965</c:v>
                </c:pt>
                <c:pt idx="121">
                  <c:v>0.202308123</c:v>
                </c:pt>
                <c:pt idx="122">
                  <c:v>0.0</c:v>
                </c:pt>
                <c:pt idx="123">
                  <c:v>0.034237844</c:v>
                </c:pt>
                <c:pt idx="124">
                  <c:v>0.048292723</c:v>
                </c:pt>
                <c:pt idx="125">
                  <c:v>0.03384222</c:v>
                </c:pt>
                <c:pt idx="126">
                  <c:v>0.09322114</c:v>
                </c:pt>
                <c:pt idx="127">
                  <c:v>0.03126958</c:v>
                </c:pt>
                <c:pt idx="128">
                  <c:v>0.01268901</c:v>
                </c:pt>
                <c:pt idx="129">
                  <c:v>0.05423817</c:v>
                </c:pt>
                <c:pt idx="130">
                  <c:v>0.07029752</c:v>
                </c:pt>
                <c:pt idx="131">
                  <c:v>0.12154109</c:v>
                </c:pt>
                <c:pt idx="132">
                  <c:v>0.03221536</c:v>
                </c:pt>
                <c:pt idx="133">
                  <c:v>0.03139707</c:v>
                </c:pt>
                <c:pt idx="134">
                  <c:v>0.03018948</c:v>
                </c:pt>
                <c:pt idx="135">
                  <c:v>0.01438536</c:v>
                </c:pt>
                <c:pt idx="136">
                  <c:v>0.07544528</c:v>
                </c:pt>
                <c:pt idx="137">
                  <c:v>0.01757153</c:v>
                </c:pt>
                <c:pt idx="138">
                  <c:v>0.05803314</c:v>
                </c:pt>
                <c:pt idx="139">
                  <c:v>0.09928701</c:v>
                </c:pt>
                <c:pt idx="140">
                  <c:v>0.09240218</c:v>
                </c:pt>
              </c:numCache>
            </c:numRef>
          </c:val>
          <c:smooth val="0"/>
        </c:ser>
        <c:ser>
          <c:idx val="9"/>
          <c:order val="9"/>
          <c:tx>
            <c:v>EUR vs. SAS</c:v>
          </c:tx>
          <c:val>
            <c:numRef>
              <c:f>Differentiation_Fst!$M$31:$M$171</c:f>
              <c:numCache>
                <c:formatCode>General</c:formatCode>
                <c:ptCount val="141"/>
                <c:pt idx="0">
                  <c:v>-0.0002692916</c:v>
                </c:pt>
                <c:pt idx="1">
                  <c:v>0.0032990874</c:v>
                </c:pt>
                <c:pt idx="2">
                  <c:v>0.0082819146</c:v>
                </c:pt>
                <c:pt idx="3">
                  <c:v>0.0019569472</c:v>
                </c:pt>
                <c:pt idx="4">
                  <c:v>0.0444373075</c:v>
                </c:pt>
                <c:pt idx="5">
                  <c:v>0.0074895715</c:v>
                </c:pt>
                <c:pt idx="6">
                  <c:v>0.0428006079</c:v>
                </c:pt>
                <c:pt idx="7">
                  <c:v>0.0284793593</c:v>
                </c:pt>
                <c:pt idx="8">
                  <c:v>0.0166458479</c:v>
                </c:pt>
                <c:pt idx="9">
                  <c:v>0.0146586063</c:v>
                </c:pt>
                <c:pt idx="10">
                  <c:v>0.0054426965</c:v>
                </c:pt>
                <c:pt idx="11">
                  <c:v>0.0071047609</c:v>
                </c:pt>
                <c:pt idx="12">
                  <c:v>0.0051055455</c:v>
                </c:pt>
                <c:pt idx="13">
                  <c:v>0.0133584092</c:v>
                </c:pt>
                <c:pt idx="14">
                  <c:v>-0.0002612201</c:v>
                </c:pt>
                <c:pt idx="15">
                  <c:v>0.0332174277</c:v>
                </c:pt>
                <c:pt idx="16">
                  <c:v>0.013141998</c:v>
                </c:pt>
                <c:pt idx="17">
                  <c:v>0.010123622</c:v>
                </c:pt>
                <c:pt idx="18">
                  <c:v>0.020049856</c:v>
                </c:pt>
                <c:pt idx="19">
                  <c:v>0.023574764</c:v>
                </c:pt>
                <c:pt idx="20">
                  <c:v>0.037747772</c:v>
                </c:pt>
                <c:pt idx="21">
                  <c:v>0.008912459</c:v>
                </c:pt>
                <c:pt idx="22">
                  <c:v>0.01120077</c:v>
                </c:pt>
                <c:pt idx="23">
                  <c:v>0.02762629</c:v>
                </c:pt>
                <c:pt idx="24">
                  <c:v>0.01740404</c:v>
                </c:pt>
                <c:pt idx="25">
                  <c:v>0.03307476</c:v>
                </c:pt>
                <c:pt idx="26">
                  <c:v>0.10510406</c:v>
                </c:pt>
                <c:pt idx="27">
                  <c:v>0.059323372</c:v>
                </c:pt>
                <c:pt idx="28">
                  <c:v>0.003605851</c:v>
                </c:pt>
                <c:pt idx="29">
                  <c:v>0.04723246</c:v>
                </c:pt>
                <c:pt idx="30">
                  <c:v>0.010500592</c:v>
                </c:pt>
                <c:pt idx="31">
                  <c:v>0.0184799156</c:v>
                </c:pt>
                <c:pt idx="32">
                  <c:v>0.0028450397</c:v>
                </c:pt>
                <c:pt idx="33">
                  <c:v>0.0147897274</c:v>
                </c:pt>
                <c:pt idx="34">
                  <c:v>0.0523815839</c:v>
                </c:pt>
                <c:pt idx="35">
                  <c:v>0.0243285648</c:v>
                </c:pt>
                <c:pt idx="36">
                  <c:v>0.0112168443</c:v>
                </c:pt>
                <c:pt idx="37">
                  <c:v>0.0921465501</c:v>
                </c:pt>
                <c:pt idx="38">
                  <c:v>-1.31895E-5</c:v>
                </c:pt>
                <c:pt idx="39">
                  <c:v>0.0040080783</c:v>
                </c:pt>
                <c:pt idx="40">
                  <c:v>0.0480474866</c:v>
                </c:pt>
                <c:pt idx="41">
                  <c:v>0.0491929032</c:v>
                </c:pt>
                <c:pt idx="42">
                  <c:v>0.0584719894</c:v>
                </c:pt>
                <c:pt idx="43">
                  <c:v>0.0134568409</c:v>
                </c:pt>
                <c:pt idx="44">
                  <c:v>0.0367570263</c:v>
                </c:pt>
                <c:pt idx="45">
                  <c:v>0.0093582802</c:v>
                </c:pt>
                <c:pt idx="46">
                  <c:v>0.0130126009</c:v>
                </c:pt>
                <c:pt idx="47">
                  <c:v>0.0276245727</c:v>
                </c:pt>
                <c:pt idx="48">
                  <c:v>0.059145759</c:v>
                </c:pt>
                <c:pt idx="49">
                  <c:v>0.079421592</c:v>
                </c:pt>
                <c:pt idx="50">
                  <c:v>0.016152591</c:v>
                </c:pt>
                <c:pt idx="51">
                  <c:v>0.00124573</c:v>
                </c:pt>
                <c:pt idx="52">
                  <c:v>0.031777345</c:v>
                </c:pt>
                <c:pt idx="53">
                  <c:v>0.022422252</c:v>
                </c:pt>
                <c:pt idx="54">
                  <c:v>0.023581693</c:v>
                </c:pt>
                <c:pt idx="55">
                  <c:v>0.011375389</c:v>
                </c:pt>
                <c:pt idx="56">
                  <c:v>0.008345387</c:v>
                </c:pt>
                <c:pt idx="57">
                  <c:v>0.044687079</c:v>
                </c:pt>
                <c:pt idx="58">
                  <c:v>0.011220311</c:v>
                </c:pt>
                <c:pt idx="59">
                  <c:v>0.02803484</c:v>
                </c:pt>
                <c:pt idx="60">
                  <c:v>0.05174767</c:v>
                </c:pt>
                <c:pt idx="61">
                  <c:v>0.02849453</c:v>
                </c:pt>
                <c:pt idx="62">
                  <c:v>0.02350293</c:v>
                </c:pt>
                <c:pt idx="63">
                  <c:v>0.09427312</c:v>
                </c:pt>
                <c:pt idx="64">
                  <c:v>0.0157439219</c:v>
                </c:pt>
                <c:pt idx="65">
                  <c:v>0.0201857428</c:v>
                </c:pt>
                <c:pt idx="66">
                  <c:v>0.0080787615</c:v>
                </c:pt>
                <c:pt idx="67">
                  <c:v>0.04006705</c:v>
                </c:pt>
                <c:pt idx="68">
                  <c:v>0.0263804091</c:v>
                </c:pt>
                <c:pt idx="69">
                  <c:v>0.033578634</c:v>
                </c:pt>
                <c:pt idx="70">
                  <c:v>0.0278904258</c:v>
                </c:pt>
                <c:pt idx="71">
                  <c:v>0.0247561736</c:v>
                </c:pt>
                <c:pt idx="72">
                  <c:v>0.021889623</c:v>
                </c:pt>
                <c:pt idx="73">
                  <c:v>0.002580376</c:v>
                </c:pt>
                <c:pt idx="74">
                  <c:v>0.0353825165</c:v>
                </c:pt>
                <c:pt idx="75">
                  <c:v>0.0173590974</c:v>
                </c:pt>
                <c:pt idx="76">
                  <c:v>0.0237109947</c:v>
                </c:pt>
                <c:pt idx="77">
                  <c:v>0.0056874139</c:v>
                </c:pt>
                <c:pt idx="78">
                  <c:v>0.0004383998</c:v>
                </c:pt>
                <c:pt idx="79">
                  <c:v>0.0415146678</c:v>
                </c:pt>
                <c:pt idx="80">
                  <c:v>0.004340653</c:v>
                </c:pt>
                <c:pt idx="81">
                  <c:v>0.013489919</c:v>
                </c:pt>
                <c:pt idx="82">
                  <c:v>0.093870472</c:v>
                </c:pt>
                <c:pt idx="83">
                  <c:v>0.022633565</c:v>
                </c:pt>
                <c:pt idx="84">
                  <c:v>0.038105264</c:v>
                </c:pt>
                <c:pt idx="85">
                  <c:v>0.003571083</c:v>
                </c:pt>
                <c:pt idx="86">
                  <c:v>0.15203799</c:v>
                </c:pt>
                <c:pt idx="87">
                  <c:v>0.118839321</c:v>
                </c:pt>
                <c:pt idx="88">
                  <c:v>0.00671775</c:v>
                </c:pt>
                <c:pt idx="89">
                  <c:v>0.007632055</c:v>
                </c:pt>
                <c:pt idx="90">
                  <c:v>0.022521852</c:v>
                </c:pt>
                <c:pt idx="91">
                  <c:v>0.040059518</c:v>
                </c:pt>
                <c:pt idx="92">
                  <c:v>0.05374095</c:v>
                </c:pt>
                <c:pt idx="93">
                  <c:v>0.02754988</c:v>
                </c:pt>
                <c:pt idx="94">
                  <c:v>0.06315516</c:v>
                </c:pt>
                <c:pt idx="95">
                  <c:v>0.05747955</c:v>
                </c:pt>
                <c:pt idx="96">
                  <c:v>0.08548012</c:v>
                </c:pt>
                <c:pt idx="97">
                  <c:v>0.02186749</c:v>
                </c:pt>
                <c:pt idx="98">
                  <c:v>0.0128263</c:v>
                </c:pt>
                <c:pt idx="99">
                  <c:v>0.04788742</c:v>
                </c:pt>
                <c:pt idx="100">
                  <c:v>0.03065198</c:v>
                </c:pt>
                <c:pt idx="101">
                  <c:v>0.017577075</c:v>
                </c:pt>
                <c:pt idx="102">
                  <c:v>0.085776621</c:v>
                </c:pt>
                <c:pt idx="103">
                  <c:v>0.002621984</c:v>
                </c:pt>
                <c:pt idx="104">
                  <c:v>0.016309364</c:v>
                </c:pt>
                <c:pt idx="105">
                  <c:v>0.021615301</c:v>
                </c:pt>
                <c:pt idx="106">
                  <c:v>0.008323585</c:v>
                </c:pt>
                <c:pt idx="107">
                  <c:v>0.075064786</c:v>
                </c:pt>
                <c:pt idx="108">
                  <c:v>0.028634862</c:v>
                </c:pt>
                <c:pt idx="109">
                  <c:v>0.081320191</c:v>
                </c:pt>
                <c:pt idx="110">
                  <c:v>-0.001208632</c:v>
                </c:pt>
                <c:pt idx="111">
                  <c:v>0.021410192</c:v>
                </c:pt>
                <c:pt idx="112">
                  <c:v>0.01792693</c:v>
                </c:pt>
                <c:pt idx="113">
                  <c:v>0.0</c:v>
                </c:pt>
                <c:pt idx="114">
                  <c:v>0.03023319</c:v>
                </c:pt>
                <c:pt idx="115">
                  <c:v>0.064984481</c:v>
                </c:pt>
                <c:pt idx="116">
                  <c:v>0.001716092</c:v>
                </c:pt>
                <c:pt idx="117">
                  <c:v>0.049717596</c:v>
                </c:pt>
                <c:pt idx="118">
                  <c:v>0.030528337</c:v>
                </c:pt>
                <c:pt idx="119">
                  <c:v>0.00384628</c:v>
                </c:pt>
                <c:pt idx="120">
                  <c:v>0.046385675</c:v>
                </c:pt>
                <c:pt idx="121">
                  <c:v>0.098300539</c:v>
                </c:pt>
                <c:pt idx="122">
                  <c:v>0.001148917</c:v>
                </c:pt>
                <c:pt idx="123">
                  <c:v>0.050557939</c:v>
                </c:pt>
                <c:pt idx="124">
                  <c:v>0.080312259</c:v>
                </c:pt>
                <c:pt idx="125">
                  <c:v>0.04251089</c:v>
                </c:pt>
                <c:pt idx="126">
                  <c:v>0.0134934213</c:v>
                </c:pt>
                <c:pt idx="127">
                  <c:v>0.0218159018</c:v>
                </c:pt>
                <c:pt idx="128">
                  <c:v>0.0005044337</c:v>
                </c:pt>
                <c:pt idx="129">
                  <c:v>0.0196810002</c:v>
                </c:pt>
                <c:pt idx="130">
                  <c:v>0.0221895154</c:v>
                </c:pt>
                <c:pt idx="131">
                  <c:v>0.008699648</c:v>
                </c:pt>
                <c:pt idx="132">
                  <c:v>0.004240414</c:v>
                </c:pt>
                <c:pt idx="133">
                  <c:v>0.034173404</c:v>
                </c:pt>
                <c:pt idx="134">
                  <c:v>0.030475049</c:v>
                </c:pt>
                <c:pt idx="135">
                  <c:v>0.009465937</c:v>
                </c:pt>
                <c:pt idx="136">
                  <c:v>0.02407329</c:v>
                </c:pt>
                <c:pt idx="137">
                  <c:v>0.05560509</c:v>
                </c:pt>
                <c:pt idx="138">
                  <c:v>0.02596281</c:v>
                </c:pt>
                <c:pt idx="139">
                  <c:v>0.02390143</c:v>
                </c:pt>
                <c:pt idx="140">
                  <c:v>0.06054064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023256"/>
        <c:axId val="-2135031832"/>
      </c:lineChart>
      <c:catAx>
        <c:axId val="-21350232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031832"/>
        <c:crosses val="autoZero"/>
        <c:auto val="1"/>
        <c:lblAlgn val="ctr"/>
        <c:lblOffset val="100"/>
        <c:noMultiLvlLbl val="0"/>
      </c:catAx>
      <c:valAx>
        <c:axId val="-2135031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023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Genetic differentiation </a:t>
            </a:r>
            <a:r>
              <a:rPr lang="en-US" sz="1800" b="1" i="1" baseline="0">
                <a:effectLst/>
              </a:rPr>
              <a:t>F</a:t>
            </a:r>
            <a:r>
              <a:rPr lang="en-US" sz="1800" b="1" i="0" baseline="-25000">
                <a:effectLst/>
              </a:rPr>
              <a:t>ST</a:t>
            </a:r>
            <a:r>
              <a:rPr lang="en-US" sz="1800" b="1" i="0" baseline="0">
                <a:effectLst/>
              </a:rPr>
              <a:t> between populations per chromosome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129501517548774"/>
          <c:y val="0.0190114068441065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AFR vs. all</c:v>
          </c:tx>
          <c:val>
            <c:numRef>
              <c:f>Differentiation_Fst!$L$4:$L$25</c:f>
              <c:numCache>
                <c:formatCode>General</c:formatCode>
                <c:ptCount val="22"/>
                <c:pt idx="0">
                  <c:v>0.0990483</c:v>
                </c:pt>
                <c:pt idx="1">
                  <c:v>0.1744349</c:v>
                </c:pt>
                <c:pt idx="2">
                  <c:v>0.1533154</c:v>
                </c:pt>
                <c:pt idx="3">
                  <c:v>0.1283398</c:v>
                </c:pt>
                <c:pt idx="4">
                  <c:v>0.05224</c:v>
                </c:pt>
                <c:pt idx="5">
                  <c:v>0.09338246</c:v>
                </c:pt>
                <c:pt idx="6">
                  <c:v>0.1089413</c:v>
                </c:pt>
                <c:pt idx="7">
                  <c:v>0.1117593</c:v>
                </c:pt>
                <c:pt idx="8">
                  <c:v>0.1148455</c:v>
                </c:pt>
                <c:pt idx="9">
                  <c:v>0.09853188</c:v>
                </c:pt>
                <c:pt idx="10">
                  <c:v>0.09635496</c:v>
                </c:pt>
                <c:pt idx="11">
                  <c:v>0.1037728</c:v>
                </c:pt>
                <c:pt idx="12">
                  <c:v>0.1192785</c:v>
                </c:pt>
                <c:pt idx="13">
                  <c:v>0.109291</c:v>
                </c:pt>
                <c:pt idx="14">
                  <c:v>0.1300722</c:v>
                </c:pt>
                <c:pt idx="15">
                  <c:v>0.1830923</c:v>
                </c:pt>
                <c:pt idx="16">
                  <c:v>0.08999612</c:v>
                </c:pt>
                <c:pt idx="17">
                  <c:v>0.1282161</c:v>
                </c:pt>
                <c:pt idx="18">
                  <c:v>0.148613</c:v>
                </c:pt>
                <c:pt idx="19">
                  <c:v>0.09861233</c:v>
                </c:pt>
                <c:pt idx="20">
                  <c:v>0.137349</c:v>
                </c:pt>
                <c:pt idx="21">
                  <c:v>0.2295923</c:v>
                </c:pt>
              </c:numCache>
            </c:numRef>
          </c:val>
          <c:smooth val="0"/>
        </c:ser>
        <c:ser>
          <c:idx val="1"/>
          <c:order val="1"/>
          <c:tx>
            <c:v>AMR vs. all</c:v>
          </c:tx>
          <c:val>
            <c:numRef>
              <c:f>Differentiation_Fst!$M$4:$M$25</c:f>
              <c:numCache>
                <c:formatCode>General</c:formatCode>
                <c:ptCount val="22"/>
                <c:pt idx="0">
                  <c:v>0.04926147</c:v>
                </c:pt>
                <c:pt idx="1">
                  <c:v>0.07169542</c:v>
                </c:pt>
                <c:pt idx="2">
                  <c:v>0.06772041</c:v>
                </c:pt>
                <c:pt idx="3">
                  <c:v>0.05035386</c:v>
                </c:pt>
                <c:pt idx="4">
                  <c:v>0.02892423</c:v>
                </c:pt>
                <c:pt idx="5">
                  <c:v>0.04408525</c:v>
                </c:pt>
                <c:pt idx="6">
                  <c:v>0.04402978</c:v>
                </c:pt>
                <c:pt idx="7">
                  <c:v>0.06771123</c:v>
                </c:pt>
                <c:pt idx="8">
                  <c:v>0.05815303</c:v>
                </c:pt>
                <c:pt idx="9">
                  <c:v>0.06349258</c:v>
                </c:pt>
                <c:pt idx="10">
                  <c:v>0.05022951</c:v>
                </c:pt>
                <c:pt idx="11">
                  <c:v>0.05035182</c:v>
                </c:pt>
                <c:pt idx="12">
                  <c:v>0.06115332</c:v>
                </c:pt>
                <c:pt idx="13">
                  <c:v>0.04127757</c:v>
                </c:pt>
                <c:pt idx="14">
                  <c:v>0.06484784</c:v>
                </c:pt>
                <c:pt idx="15">
                  <c:v>0.1047386</c:v>
                </c:pt>
                <c:pt idx="16">
                  <c:v>0.06186305</c:v>
                </c:pt>
                <c:pt idx="17">
                  <c:v>0.05807897</c:v>
                </c:pt>
                <c:pt idx="18">
                  <c:v>0.06627434</c:v>
                </c:pt>
                <c:pt idx="19">
                  <c:v>0.05739416</c:v>
                </c:pt>
                <c:pt idx="20">
                  <c:v>0.04728754</c:v>
                </c:pt>
                <c:pt idx="21">
                  <c:v>0.1080389</c:v>
                </c:pt>
              </c:numCache>
            </c:numRef>
          </c:val>
          <c:smooth val="0"/>
        </c:ser>
        <c:ser>
          <c:idx val="2"/>
          <c:order val="2"/>
          <c:tx>
            <c:v>EAS vs. all</c:v>
          </c:tx>
          <c:val>
            <c:numRef>
              <c:f>Differentiation_Fst!$N$4:$N$25</c:f>
              <c:numCache>
                <c:formatCode>General</c:formatCode>
                <c:ptCount val="22"/>
                <c:pt idx="0">
                  <c:v>0.07645338</c:v>
                </c:pt>
                <c:pt idx="1">
                  <c:v>0.07464856</c:v>
                </c:pt>
                <c:pt idx="2">
                  <c:v>0.1132771</c:v>
                </c:pt>
                <c:pt idx="3">
                  <c:v>0.1105698</c:v>
                </c:pt>
                <c:pt idx="4">
                  <c:v>0.04346939</c:v>
                </c:pt>
                <c:pt idx="5">
                  <c:v>0.09983144</c:v>
                </c:pt>
                <c:pt idx="6">
                  <c:v>0.07099214</c:v>
                </c:pt>
                <c:pt idx="7">
                  <c:v>0.0614964</c:v>
                </c:pt>
                <c:pt idx="8">
                  <c:v>0.09765948</c:v>
                </c:pt>
                <c:pt idx="9">
                  <c:v>0.07402434</c:v>
                </c:pt>
                <c:pt idx="10">
                  <c:v>0.1101055</c:v>
                </c:pt>
                <c:pt idx="11">
                  <c:v>0.1037753</c:v>
                </c:pt>
                <c:pt idx="12">
                  <c:v>0.1101796</c:v>
                </c:pt>
                <c:pt idx="13">
                  <c:v>0.05718416</c:v>
                </c:pt>
                <c:pt idx="14">
                  <c:v>0.1118944</c:v>
                </c:pt>
                <c:pt idx="15">
                  <c:v>0.1234754</c:v>
                </c:pt>
                <c:pt idx="16">
                  <c:v>0.1065674</c:v>
                </c:pt>
                <c:pt idx="17">
                  <c:v>0.07352975</c:v>
                </c:pt>
                <c:pt idx="18">
                  <c:v>0.09035526</c:v>
                </c:pt>
                <c:pt idx="19">
                  <c:v>0.04959873</c:v>
                </c:pt>
                <c:pt idx="20">
                  <c:v>0.06040745</c:v>
                </c:pt>
                <c:pt idx="21">
                  <c:v>0.1235233</c:v>
                </c:pt>
              </c:numCache>
            </c:numRef>
          </c:val>
          <c:smooth val="0"/>
        </c:ser>
        <c:ser>
          <c:idx val="3"/>
          <c:order val="3"/>
          <c:tx>
            <c:v>EUR vs. all</c:v>
          </c:tx>
          <c:val>
            <c:numRef>
              <c:f>Differentiation_Fst!$O$4:$O$25</c:f>
              <c:numCache>
                <c:formatCode>General</c:formatCode>
                <c:ptCount val="22"/>
                <c:pt idx="0">
                  <c:v>0.05483059</c:v>
                </c:pt>
                <c:pt idx="1">
                  <c:v>0.06551136</c:v>
                </c:pt>
                <c:pt idx="2">
                  <c:v>0.1024673</c:v>
                </c:pt>
                <c:pt idx="3">
                  <c:v>0.05942759</c:v>
                </c:pt>
                <c:pt idx="4">
                  <c:v>0.04044387</c:v>
                </c:pt>
                <c:pt idx="5">
                  <c:v>0.06147736</c:v>
                </c:pt>
                <c:pt idx="6">
                  <c:v>0.06077196</c:v>
                </c:pt>
                <c:pt idx="7">
                  <c:v>0.06809996</c:v>
                </c:pt>
                <c:pt idx="8">
                  <c:v>0.07057951</c:v>
                </c:pt>
                <c:pt idx="9">
                  <c:v>0.08174767</c:v>
                </c:pt>
                <c:pt idx="10">
                  <c:v>0.0622085</c:v>
                </c:pt>
                <c:pt idx="11">
                  <c:v>0.05963962</c:v>
                </c:pt>
                <c:pt idx="12">
                  <c:v>0.1014283</c:v>
                </c:pt>
                <c:pt idx="13">
                  <c:v>0.06523509</c:v>
                </c:pt>
                <c:pt idx="14">
                  <c:v>0.1216948</c:v>
                </c:pt>
                <c:pt idx="15">
                  <c:v>0.08960268</c:v>
                </c:pt>
                <c:pt idx="16">
                  <c:v>0.08423631</c:v>
                </c:pt>
                <c:pt idx="17">
                  <c:v>0.0730457</c:v>
                </c:pt>
                <c:pt idx="18">
                  <c:v>0.06688643</c:v>
                </c:pt>
                <c:pt idx="19">
                  <c:v>0.067635</c:v>
                </c:pt>
                <c:pt idx="20">
                  <c:v>0.06998529</c:v>
                </c:pt>
                <c:pt idx="21">
                  <c:v>0.1027081</c:v>
                </c:pt>
              </c:numCache>
            </c:numRef>
          </c:val>
          <c:smooth val="0"/>
        </c:ser>
        <c:ser>
          <c:idx val="4"/>
          <c:order val="4"/>
          <c:tx>
            <c:v>SAS vs. all</c:v>
          </c:tx>
          <c:val>
            <c:numRef>
              <c:f>Differentiation_Fst!$P$4:$P$25</c:f>
              <c:numCache>
                <c:formatCode>General</c:formatCode>
                <c:ptCount val="22"/>
                <c:pt idx="0">
                  <c:v>0.04937413</c:v>
                </c:pt>
                <c:pt idx="1">
                  <c:v>0.07600079</c:v>
                </c:pt>
                <c:pt idx="2">
                  <c:v>0.07076793</c:v>
                </c:pt>
                <c:pt idx="3">
                  <c:v>0.06276106</c:v>
                </c:pt>
                <c:pt idx="4">
                  <c:v>0.02608412</c:v>
                </c:pt>
                <c:pt idx="5">
                  <c:v>0.05384285</c:v>
                </c:pt>
                <c:pt idx="6">
                  <c:v>0.06806368</c:v>
                </c:pt>
                <c:pt idx="7">
                  <c:v>0.05223023</c:v>
                </c:pt>
                <c:pt idx="8">
                  <c:v>0.05631831</c:v>
                </c:pt>
                <c:pt idx="9">
                  <c:v>0.06282816</c:v>
                </c:pt>
                <c:pt idx="10">
                  <c:v>0.06087238</c:v>
                </c:pt>
                <c:pt idx="11">
                  <c:v>0.07525822</c:v>
                </c:pt>
                <c:pt idx="12">
                  <c:v>0.05488015</c:v>
                </c:pt>
                <c:pt idx="13">
                  <c:v>0.0455866</c:v>
                </c:pt>
                <c:pt idx="14">
                  <c:v>0.06841882</c:v>
                </c:pt>
                <c:pt idx="15">
                  <c:v>0.08312689</c:v>
                </c:pt>
                <c:pt idx="16">
                  <c:v>0.05883531</c:v>
                </c:pt>
                <c:pt idx="17">
                  <c:v>0.05505327</c:v>
                </c:pt>
                <c:pt idx="18">
                  <c:v>0.06069261</c:v>
                </c:pt>
                <c:pt idx="19">
                  <c:v>0.05705912</c:v>
                </c:pt>
                <c:pt idx="20">
                  <c:v>0.06048091</c:v>
                </c:pt>
                <c:pt idx="21">
                  <c:v>0.08871212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074040"/>
        <c:axId val="-2135079112"/>
      </c:lineChart>
      <c:catAx>
        <c:axId val="-21350740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079112"/>
        <c:crosses val="autoZero"/>
        <c:auto val="1"/>
        <c:lblAlgn val="ctr"/>
        <c:lblOffset val="100"/>
        <c:noMultiLvlLbl val="0"/>
      </c:catAx>
      <c:valAx>
        <c:axId val="-2135079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0740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Genetic differentiation </a:t>
            </a:r>
            <a:r>
              <a:rPr lang="en-US" sz="1800" b="1" i="1" baseline="0">
                <a:effectLst/>
              </a:rPr>
              <a:t>F</a:t>
            </a:r>
            <a:r>
              <a:rPr lang="en-US" sz="1800" b="1" i="0" baseline="-25000">
                <a:effectLst/>
              </a:rPr>
              <a:t>ST</a:t>
            </a:r>
            <a:r>
              <a:rPr lang="en-US" sz="1800" b="1" i="0" baseline="0">
                <a:effectLst/>
              </a:rPr>
              <a:t> between populations per chromosome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AFR vs. AMR</c:v>
          </c:tx>
          <c:val>
            <c:numRef>
              <c:f>Differentiation_Fst!$B$4:$B$25</c:f>
              <c:numCache>
                <c:formatCode>General</c:formatCode>
                <c:ptCount val="22"/>
                <c:pt idx="0">
                  <c:v>0.09570575</c:v>
                </c:pt>
                <c:pt idx="1">
                  <c:v>0.1666587</c:v>
                </c:pt>
                <c:pt idx="2">
                  <c:v>0.1317821</c:v>
                </c:pt>
                <c:pt idx="3">
                  <c:v>0.08994525</c:v>
                </c:pt>
                <c:pt idx="4">
                  <c:v>0.02752194</c:v>
                </c:pt>
                <c:pt idx="5">
                  <c:v>0.06623013</c:v>
                </c:pt>
                <c:pt idx="6">
                  <c:v>0.09360654</c:v>
                </c:pt>
                <c:pt idx="7">
                  <c:v>0.1421457</c:v>
                </c:pt>
                <c:pt idx="8">
                  <c:v>0.09594261</c:v>
                </c:pt>
                <c:pt idx="9">
                  <c:v>0.1039695</c:v>
                </c:pt>
                <c:pt idx="10">
                  <c:v>0.07116837</c:v>
                </c:pt>
                <c:pt idx="11">
                  <c:v>0.08238132</c:v>
                </c:pt>
                <c:pt idx="12">
                  <c:v>0.1075476</c:v>
                </c:pt>
                <c:pt idx="13">
                  <c:v>0.09696053</c:v>
                </c:pt>
                <c:pt idx="14">
                  <c:v>0.1030614</c:v>
                </c:pt>
                <c:pt idx="15">
                  <c:v>0.189756</c:v>
                </c:pt>
                <c:pt idx="16">
                  <c:v>0.07524797</c:v>
                </c:pt>
                <c:pt idx="17">
                  <c:v>0.1294675</c:v>
                </c:pt>
                <c:pt idx="18">
                  <c:v>0.1488009</c:v>
                </c:pt>
                <c:pt idx="19">
                  <c:v>0.09499425</c:v>
                </c:pt>
                <c:pt idx="20">
                  <c:v>0.1097133</c:v>
                </c:pt>
                <c:pt idx="21">
                  <c:v>0.2581333</c:v>
                </c:pt>
              </c:numCache>
            </c:numRef>
          </c:val>
          <c:smooth val="0"/>
        </c:ser>
        <c:ser>
          <c:idx val="1"/>
          <c:order val="1"/>
          <c:tx>
            <c:v>AFR vs. EAS</c:v>
          </c:tx>
          <c:val>
            <c:numRef>
              <c:f>Differentiation_Fst!$C$4:$C$25</c:f>
              <c:numCache>
                <c:formatCode>General</c:formatCode>
                <c:ptCount val="22"/>
                <c:pt idx="0">
                  <c:v>0.1182786</c:v>
                </c:pt>
                <c:pt idx="1">
                  <c:v>0.1744098</c:v>
                </c:pt>
                <c:pt idx="2">
                  <c:v>0.1601055</c:v>
                </c:pt>
                <c:pt idx="3">
                  <c:v>0.1935235</c:v>
                </c:pt>
                <c:pt idx="4">
                  <c:v>0.07016495</c:v>
                </c:pt>
                <c:pt idx="5">
                  <c:v>0.1441757</c:v>
                </c:pt>
                <c:pt idx="6">
                  <c:v>0.09078946</c:v>
                </c:pt>
                <c:pt idx="7">
                  <c:v>0.09339196</c:v>
                </c:pt>
                <c:pt idx="8">
                  <c:v>0.1353695</c:v>
                </c:pt>
                <c:pt idx="9">
                  <c:v>0.1080894</c:v>
                </c:pt>
                <c:pt idx="10">
                  <c:v>0.1252917</c:v>
                </c:pt>
                <c:pt idx="11">
                  <c:v>0.1467034</c:v>
                </c:pt>
                <c:pt idx="12">
                  <c:v>0.1236839</c:v>
                </c:pt>
                <c:pt idx="13">
                  <c:v>0.1099068</c:v>
                </c:pt>
                <c:pt idx="14">
                  <c:v>0.1095117</c:v>
                </c:pt>
                <c:pt idx="15">
                  <c:v>0.2258752</c:v>
                </c:pt>
                <c:pt idx="16">
                  <c:v>0.1108463</c:v>
                </c:pt>
                <c:pt idx="17">
                  <c:v>0.1448413</c:v>
                </c:pt>
                <c:pt idx="18">
                  <c:v>0.1715646</c:v>
                </c:pt>
                <c:pt idx="19">
                  <c:v>0.06212242</c:v>
                </c:pt>
                <c:pt idx="20">
                  <c:v>0.1364779</c:v>
                </c:pt>
                <c:pt idx="21">
                  <c:v>0.2675125</c:v>
                </c:pt>
              </c:numCache>
            </c:numRef>
          </c:val>
          <c:smooth val="0"/>
        </c:ser>
        <c:ser>
          <c:idx val="2"/>
          <c:order val="2"/>
          <c:tx>
            <c:v>AFR vs. EUR</c:v>
          </c:tx>
          <c:val>
            <c:numRef>
              <c:f>Differentiation_Fst!$D$4:$D$25</c:f>
              <c:numCache>
                <c:formatCode>General</c:formatCode>
                <c:ptCount val="22"/>
                <c:pt idx="0">
                  <c:v>0.0879088</c:v>
                </c:pt>
                <c:pt idx="1">
                  <c:v>0.1663618</c:v>
                </c:pt>
                <c:pt idx="2">
                  <c:v>0.1840322</c:v>
                </c:pt>
                <c:pt idx="3">
                  <c:v>0.09887747</c:v>
                </c:pt>
                <c:pt idx="4">
                  <c:v>0.0647524</c:v>
                </c:pt>
                <c:pt idx="5">
                  <c:v>0.08913952</c:v>
                </c:pt>
                <c:pt idx="6">
                  <c:v>0.113014</c:v>
                </c:pt>
                <c:pt idx="7">
                  <c:v>0.1365527</c:v>
                </c:pt>
                <c:pt idx="8">
                  <c:v>0.1228609</c:v>
                </c:pt>
                <c:pt idx="9">
                  <c:v>0.1196527</c:v>
                </c:pt>
                <c:pt idx="10">
                  <c:v>0.09728306</c:v>
                </c:pt>
                <c:pt idx="11">
                  <c:v>0.09019615</c:v>
                </c:pt>
                <c:pt idx="12">
                  <c:v>0.1452455</c:v>
                </c:pt>
                <c:pt idx="13">
                  <c:v>0.1445591</c:v>
                </c:pt>
                <c:pt idx="14">
                  <c:v>0.1843169</c:v>
                </c:pt>
                <c:pt idx="15">
                  <c:v>0.1682031</c:v>
                </c:pt>
                <c:pt idx="16">
                  <c:v>0.09380074</c:v>
                </c:pt>
                <c:pt idx="17">
                  <c:v>0.1439898</c:v>
                </c:pt>
                <c:pt idx="18">
                  <c:v>0.145825</c:v>
                </c:pt>
                <c:pt idx="19">
                  <c:v>0.1315662</c:v>
                </c:pt>
                <c:pt idx="20">
                  <c:v>0.1604759</c:v>
                </c:pt>
                <c:pt idx="21">
                  <c:v>0.2376059</c:v>
                </c:pt>
              </c:numCache>
            </c:numRef>
          </c:val>
          <c:smooth val="0"/>
        </c:ser>
        <c:ser>
          <c:idx val="3"/>
          <c:order val="3"/>
          <c:tx>
            <c:v>AFR vs. SAS</c:v>
          </c:tx>
          <c:val>
            <c:numRef>
              <c:f>Differentiation_Fst!$E$4:$E$25</c:f>
              <c:numCache>
                <c:formatCode>General</c:formatCode>
                <c:ptCount val="22"/>
                <c:pt idx="0">
                  <c:v>0.09434917</c:v>
                </c:pt>
                <c:pt idx="1">
                  <c:v>0.1903476</c:v>
                </c:pt>
                <c:pt idx="2">
                  <c:v>0.1376878</c:v>
                </c:pt>
                <c:pt idx="3">
                  <c:v>0.1238481</c:v>
                </c:pt>
                <c:pt idx="4">
                  <c:v>0.0447857</c:v>
                </c:pt>
                <c:pt idx="5">
                  <c:v>0.07336955</c:v>
                </c:pt>
                <c:pt idx="6">
                  <c:v>0.1388719</c:v>
                </c:pt>
                <c:pt idx="7">
                  <c:v>0.07321549</c:v>
                </c:pt>
                <c:pt idx="8">
                  <c:v>0.1048557</c:v>
                </c:pt>
                <c:pt idx="9">
                  <c:v>0.0614745</c:v>
                </c:pt>
                <c:pt idx="10">
                  <c:v>0.09048023</c:v>
                </c:pt>
                <c:pt idx="11">
                  <c:v>0.09521193</c:v>
                </c:pt>
                <c:pt idx="12">
                  <c:v>0.10108</c:v>
                </c:pt>
                <c:pt idx="13">
                  <c:v>0.0855657</c:v>
                </c:pt>
                <c:pt idx="14">
                  <c:v>0.1170835</c:v>
                </c:pt>
                <c:pt idx="15">
                  <c:v>0.1480648</c:v>
                </c:pt>
                <c:pt idx="16">
                  <c:v>0.07841134</c:v>
                </c:pt>
                <c:pt idx="17">
                  <c:v>0.09373634</c:v>
                </c:pt>
                <c:pt idx="18">
                  <c:v>0.1278432</c:v>
                </c:pt>
                <c:pt idx="19">
                  <c:v>0.1080538</c:v>
                </c:pt>
                <c:pt idx="20">
                  <c:v>0.1433827</c:v>
                </c:pt>
                <c:pt idx="21">
                  <c:v>0.1531621</c:v>
                </c:pt>
              </c:numCache>
            </c:numRef>
          </c:val>
          <c:smooth val="0"/>
        </c:ser>
        <c:ser>
          <c:idx val="4"/>
          <c:order val="4"/>
          <c:tx>
            <c:v>AMR vs. EAS</c:v>
          </c:tx>
          <c:val>
            <c:numRef>
              <c:f>Differentiation_Fst!$F$4:$F$25</c:f>
              <c:numCache>
                <c:formatCode>General</c:formatCode>
                <c:ptCount val="22"/>
                <c:pt idx="0">
                  <c:v>0.04167723</c:v>
                </c:pt>
                <c:pt idx="1">
                  <c:v>0.03018251</c:v>
                </c:pt>
                <c:pt idx="2">
                  <c:v>0.07538444</c:v>
                </c:pt>
                <c:pt idx="3">
                  <c:v>0.07471611</c:v>
                </c:pt>
                <c:pt idx="4">
                  <c:v>0.02914758</c:v>
                </c:pt>
                <c:pt idx="5">
                  <c:v>0.06537359</c:v>
                </c:pt>
                <c:pt idx="6">
                  <c:v>0.0381791</c:v>
                </c:pt>
                <c:pt idx="7">
                  <c:v>0.05751738</c:v>
                </c:pt>
                <c:pt idx="8">
                  <c:v>0.08341344</c:v>
                </c:pt>
                <c:pt idx="9">
                  <c:v>0.04128597</c:v>
                </c:pt>
                <c:pt idx="10">
                  <c:v>0.08933679</c:v>
                </c:pt>
                <c:pt idx="11">
                  <c:v>0.06878865</c:v>
                </c:pt>
                <c:pt idx="12">
                  <c:v>0.0884299</c:v>
                </c:pt>
                <c:pt idx="13">
                  <c:v>0.02549649</c:v>
                </c:pt>
                <c:pt idx="14">
                  <c:v>0.06313651</c:v>
                </c:pt>
                <c:pt idx="15">
                  <c:v>0.0639276</c:v>
                </c:pt>
                <c:pt idx="16">
                  <c:v>0.1010592</c:v>
                </c:pt>
                <c:pt idx="17">
                  <c:v>0.02107917</c:v>
                </c:pt>
                <c:pt idx="18">
                  <c:v>0.04724987</c:v>
                </c:pt>
                <c:pt idx="19">
                  <c:v>0.03945362</c:v>
                </c:pt>
                <c:pt idx="20">
                  <c:v>0.01245967</c:v>
                </c:pt>
                <c:pt idx="21">
                  <c:v>0.02464919</c:v>
                </c:pt>
              </c:numCache>
            </c:numRef>
          </c:val>
          <c:smooth val="0"/>
        </c:ser>
        <c:ser>
          <c:idx val="5"/>
          <c:order val="5"/>
          <c:tx>
            <c:v>AMR vs. EUR</c:v>
          </c:tx>
          <c:val>
            <c:numRef>
              <c:f>Differentiation_Fst!$G$4:$G$25</c:f>
              <c:numCache>
                <c:formatCode>General</c:formatCode>
                <c:ptCount val="22"/>
                <c:pt idx="0">
                  <c:v>0.02472709</c:v>
                </c:pt>
                <c:pt idx="1">
                  <c:v>0.01509199</c:v>
                </c:pt>
                <c:pt idx="2">
                  <c:v>0.01907811</c:v>
                </c:pt>
                <c:pt idx="3">
                  <c:v>0.007427074</c:v>
                </c:pt>
                <c:pt idx="4">
                  <c:v>0.04016394</c:v>
                </c:pt>
                <c:pt idx="5">
                  <c:v>0.02178273</c:v>
                </c:pt>
                <c:pt idx="6">
                  <c:v>0.01548591</c:v>
                </c:pt>
                <c:pt idx="7">
                  <c:v>0.006068529</c:v>
                </c:pt>
                <c:pt idx="8">
                  <c:v>0.0190904</c:v>
                </c:pt>
                <c:pt idx="9">
                  <c:v>0.03749977</c:v>
                </c:pt>
                <c:pt idx="10">
                  <c:v>0.01664839</c:v>
                </c:pt>
                <c:pt idx="11">
                  <c:v>0.0165459</c:v>
                </c:pt>
                <c:pt idx="12" formatCode="0.000000">
                  <c:v>0.0258515</c:v>
                </c:pt>
                <c:pt idx="13">
                  <c:v>0.01445925</c:v>
                </c:pt>
                <c:pt idx="14">
                  <c:v>0.0603428</c:v>
                </c:pt>
                <c:pt idx="15">
                  <c:v>0.04125381</c:v>
                </c:pt>
                <c:pt idx="16">
                  <c:v>0.02960783</c:v>
                </c:pt>
                <c:pt idx="17">
                  <c:v>0.01285735</c:v>
                </c:pt>
                <c:pt idx="18">
                  <c:v>0.01485405</c:v>
                </c:pt>
                <c:pt idx="19">
                  <c:v>0.03477657</c:v>
                </c:pt>
                <c:pt idx="20">
                  <c:v>0.01423327</c:v>
                </c:pt>
                <c:pt idx="21">
                  <c:v>0.01053869</c:v>
                </c:pt>
              </c:numCache>
            </c:numRef>
          </c:val>
          <c:smooth val="0"/>
        </c:ser>
        <c:ser>
          <c:idx val="6"/>
          <c:order val="6"/>
          <c:tx>
            <c:v>AMR vs. SAS</c:v>
          </c:tx>
          <c:val>
            <c:numRef>
              <c:f>Differentiation_Fst!$H$4:$H$25</c:f>
              <c:numCache>
                <c:formatCode>General</c:formatCode>
                <c:ptCount val="22"/>
                <c:pt idx="0">
                  <c:v>0.02263622</c:v>
                </c:pt>
                <c:pt idx="1">
                  <c:v>0.02243251</c:v>
                </c:pt>
                <c:pt idx="2">
                  <c:v>0.01114072</c:v>
                </c:pt>
                <c:pt idx="3">
                  <c:v>0.01872343</c:v>
                </c:pt>
                <c:pt idx="4">
                  <c:v>0.01873211</c:v>
                </c:pt>
                <c:pt idx="5">
                  <c:v>0.02029356</c:v>
                </c:pt>
                <c:pt idx="6">
                  <c:v>0.01998546</c:v>
                </c:pt>
                <c:pt idx="7">
                  <c:v>0.05303604</c:v>
                </c:pt>
                <c:pt idx="8">
                  <c:v>0.02735674</c:v>
                </c:pt>
                <c:pt idx="9">
                  <c:v>0.05423114</c:v>
                </c:pt>
                <c:pt idx="10">
                  <c:v>0.01466949</c:v>
                </c:pt>
                <c:pt idx="11">
                  <c:v>0.02506449</c:v>
                </c:pt>
                <c:pt idx="12" formatCode="0.000000">
                  <c:v>0.009870008</c:v>
                </c:pt>
                <c:pt idx="13">
                  <c:v>0.01559687</c:v>
                </c:pt>
                <c:pt idx="14">
                  <c:v>0.02703852</c:v>
                </c:pt>
                <c:pt idx="15">
                  <c:v>0.06442237</c:v>
                </c:pt>
                <c:pt idx="16">
                  <c:v>0.02953499</c:v>
                </c:pt>
                <c:pt idx="17">
                  <c:v>0.03312663</c:v>
                </c:pt>
                <c:pt idx="18">
                  <c:v>0.02367212</c:v>
                </c:pt>
                <c:pt idx="19">
                  <c:v>0.04973419</c:v>
                </c:pt>
                <c:pt idx="20">
                  <c:v>0.004889932</c:v>
                </c:pt>
                <c:pt idx="21">
                  <c:v>0.06292649</c:v>
                </c:pt>
              </c:numCache>
            </c:numRef>
          </c:val>
          <c:smooth val="0"/>
        </c:ser>
        <c:ser>
          <c:idx val="7"/>
          <c:order val="7"/>
          <c:tx>
            <c:v>EAS vs. EUR</c:v>
          </c:tx>
          <c:val>
            <c:numRef>
              <c:f>Differentiation_Fst!$I$4:$I$25</c:f>
              <c:numCache>
                <c:formatCode>General</c:formatCode>
                <c:ptCount val="22"/>
                <c:pt idx="0">
                  <c:v>0.08079278</c:v>
                </c:pt>
                <c:pt idx="1">
                  <c:v>0.0191257</c:v>
                </c:pt>
                <c:pt idx="2">
                  <c:v>0.1280613</c:v>
                </c:pt>
                <c:pt idx="3">
                  <c:v>0.08758402</c:v>
                </c:pt>
                <c:pt idx="4">
                  <c:v>0.04469748</c:v>
                </c:pt>
                <c:pt idx="5">
                  <c:v>0.09696054</c:v>
                </c:pt>
                <c:pt idx="6">
                  <c:v>0.07908883</c:v>
                </c:pt>
                <c:pt idx="7">
                  <c:v>0.06428982</c:v>
                </c:pt>
                <c:pt idx="8">
                  <c:v>0.1048329</c:v>
                </c:pt>
                <c:pt idx="9">
                  <c:v>0.07624428</c:v>
                </c:pt>
                <c:pt idx="10">
                  <c:v>0.1094899</c:v>
                </c:pt>
                <c:pt idx="11">
                  <c:v>0.06773273</c:v>
                </c:pt>
                <c:pt idx="12" formatCode="0.0000000">
                  <c:v>0.1689833</c:v>
                </c:pt>
                <c:pt idx="13">
                  <c:v>0.04535717</c:v>
                </c:pt>
                <c:pt idx="14">
                  <c:v>0.183469</c:v>
                </c:pt>
                <c:pt idx="15">
                  <c:v>0.07217</c:v>
                </c:pt>
                <c:pt idx="16">
                  <c:v>0.1453668</c:v>
                </c:pt>
                <c:pt idx="17">
                  <c:v>0.0576701</c:v>
                </c:pt>
                <c:pt idx="18">
                  <c:v>0.06090766</c:v>
                </c:pt>
                <c:pt idx="19">
                  <c:v>0.06045098</c:v>
                </c:pt>
                <c:pt idx="20">
                  <c:v>0.01597418</c:v>
                </c:pt>
                <c:pt idx="21">
                  <c:v>0.05494456</c:v>
                </c:pt>
              </c:numCache>
            </c:numRef>
          </c:val>
          <c:smooth val="0"/>
        </c:ser>
        <c:ser>
          <c:idx val="8"/>
          <c:order val="8"/>
          <c:tx>
            <c:v>EAS vs. SAS</c:v>
          </c:tx>
          <c:val>
            <c:numRef>
              <c:f>Differentiation_Fst!$J$4:$J$25</c:f>
              <c:numCache>
                <c:formatCode>General</c:formatCode>
                <c:ptCount val="22"/>
                <c:pt idx="0">
                  <c:v>0.05330357</c:v>
                </c:pt>
                <c:pt idx="1">
                  <c:v>0.01831123</c:v>
                </c:pt>
                <c:pt idx="2">
                  <c:v>0.06833155</c:v>
                </c:pt>
                <c:pt idx="3">
                  <c:v>0.06193354</c:v>
                </c:pt>
                <c:pt idx="4">
                  <c:v>0.02876433</c:v>
                </c:pt>
                <c:pt idx="5">
                  <c:v>0.08500222</c:v>
                </c:pt>
                <c:pt idx="6">
                  <c:v>0.073927</c:v>
                </c:pt>
                <c:pt idx="7">
                  <c:v>0.02834455</c:v>
                </c:pt>
                <c:pt idx="8">
                  <c:v>0.0612549</c:v>
                </c:pt>
                <c:pt idx="9">
                  <c:v>0.0583299</c:v>
                </c:pt>
                <c:pt idx="10">
                  <c:v>0.1133112</c:v>
                </c:pt>
                <c:pt idx="11">
                  <c:v>0.1182337</c:v>
                </c:pt>
                <c:pt idx="12">
                  <c:v>0.05519104</c:v>
                </c:pt>
                <c:pt idx="13">
                  <c:v>0.03755161</c:v>
                </c:pt>
                <c:pt idx="14">
                  <c:v>0.08238579</c:v>
                </c:pt>
                <c:pt idx="15">
                  <c:v>0.05295993</c:v>
                </c:pt>
                <c:pt idx="16">
                  <c:v>0.06800459</c:v>
                </c:pt>
                <c:pt idx="17">
                  <c:v>0.03384222</c:v>
                </c:pt>
                <c:pt idx="18">
                  <c:v>0.05183376</c:v>
                </c:pt>
                <c:pt idx="19">
                  <c:v>0.03375027</c:v>
                </c:pt>
                <c:pt idx="20">
                  <c:v>0.01438536</c:v>
                </c:pt>
                <c:pt idx="21">
                  <c:v>0.07636857</c:v>
                </c:pt>
              </c:numCache>
            </c:numRef>
          </c:val>
          <c:smooth val="0"/>
        </c:ser>
        <c:ser>
          <c:idx val="9"/>
          <c:order val="9"/>
          <c:tx>
            <c:v>EUR vs. SAS</c:v>
          </c:tx>
          <c:val>
            <c:numRef>
              <c:f>Differentiation_Fst!$K$4:$K$25</c:f>
              <c:numCache>
                <c:formatCode>General</c:formatCode>
                <c:ptCount val="22"/>
                <c:pt idx="0">
                  <c:v>0.01603256</c:v>
                </c:pt>
                <c:pt idx="1">
                  <c:v>0.003543584</c:v>
                </c:pt>
                <c:pt idx="2">
                  <c:v>0.033029</c:v>
                </c:pt>
                <c:pt idx="3">
                  <c:v>0.03282951</c:v>
                </c:pt>
                <c:pt idx="4">
                  <c:v>0.01149756</c:v>
                </c:pt>
                <c:pt idx="5">
                  <c:v>0.03397433</c:v>
                </c:pt>
                <c:pt idx="6">
                  <c:v>0.02349328</c:v>
                </c:pt>
                <c:pt idx="7">
                  <c:v>0.05364213</c:v>
                </c:pt>
                <c:pt idx="8">
                  <c:v>0.02384891</c:v>
                </c:pt>
                <c:pt idx="9">
                  <c:v>0.07853086</c:v>
                </c:pt>
                <c:pt idx="10">
                  <c:v>0.01096443</c:v>
                </c:pt>
                <c:pt idx="11">
                  <c:v>0.05653216</c:v>
                </c:pt>
                <c:pt idx="12">
                  <c:v>0.04456014</c:v>
                </c:pt>
                <c:pt idx="13">
                  <c:v>0.03625261</c:v>
                </c:pt>
                <c:pt idx="14">
                  <c:v>0.03933648</c:v>
                </c:pt>
                <c:pt idx="15">
                  <c:v>0.02525752</c:v>
                </c:pt>
                <c:pt idx="16">
                  <c:v>0.05351005</c:v>
                </c:pt>
                <c:pt idx="17">
                  <c:v>0.04251089</c:v>
                </c:pt>
                <c:pt idx="18">
                  <c:v>0.01677241</c:v>
                </c:pt>
                <c:pt idx="19">
                  <c:v>0.02000553</c:v>
                </c:pt>
                <c:pt idx="20">
                  <c:v>0.009465937</c:v>
                </c:pt>
                <c:pt idx="21">
                  <c:v>0.04470993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5146312"/>
        <c:axId val="-2135150152"/>
      </c:lineChart>
      <c:catAx>
        <c:axId val="-21351463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150152"/>
        <c:crosses val="autoZero"/>
        <c:auto val="1"/>
        <c:lblAlgn val="ctr"/>
        <c:lblOffset val="100"/>
        <c:noMultiLvlLbl val="0"/>
      </c:catAx>
      <c:valAx>
        <c:axId val="-2135150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146312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McDonald</a:t>
            </a:r>
            <a:r>
              <a:rPr lang="en-US" baseline="0"/>
              <a:t> and Kreitman test per cluster, all populations 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Alpha, n.s.</c:v>
          </c:tx>
          <c:spPr>
            <a:ln w="47625">
              <a:noFill/>
            </a:ln>
          </c:spPr>
          <c:yVal>
            <c:numRef>
              <c:f>summary_MKT!$I$30:$I$156</c:f>
              <c:numCache>
                <c:formatCode>General</c:formatCode>
                <c:ptCount val="127"/>
                <c:pt idx="0">
                  <c:v>0.261194029850746</c:v>
                </c:pt>
                <c:pt idx="1">
                  <c:v>0.330289193302892</c:v>
                </c:pt>
                <c:pt idx="3">
                  <c:v>-0.000542888165038002</c:v>
                </c:pt>
                <c:pt idx="4">
                  <c:v>0.0631424375917767</c:v>
                </c:pt>
                <c:pt idx="5">
                  <c:v>-0.16869918699187</c:v>
                </c:pt>
                <c:pt idx="6">
                  <c:v>-1.133333333333334</c:v>
                </c:pt>
                <c:pt idx="7">
                  <c:v>0.299452365215749</c:v>
                </c:pt>
                <c:pt idx="9">
                  <c:v>-0.192174145299145</c:v>
                </c:pt>
                <c:pt idx="10">
                  <c:v>0.617310965232191</c:v>
                </c:pt>
                <c:pt idx="12">
                  <c:v>-1.133333333333333</c:v>
                </c:pt>
                <c:pt idx="13">
                  <c:v>0.263077259794266</c:v>
                </c:pt>
                <c:pt idx="15">
                  <c:v>0.0899498812978104</c:v>
                </c:pt>
                <c:pt idx="21">
                  <c:v>0.13795148958608</c:v>
                </c:pt>
                <c:pt idx="22">
                  <c:v>0.424657534246575</c:v>
                </c:pt>
                <c:pt idx="23">
                  <c:v>0.0300260455059218</c:v>
                </c:pt>
                <c:pt idx="25">
                  <c:v>-0.0947280907668231</c:v>
                </c:pt>
                <c:pt idx="27">
                  <c:v>0.00579710144927548</c:v>
                </c:pt>
                <c:pt idx="28">
                  <c:v>0.141267123287671</c:v>
                </c:pt>
                <c:pt idx="29">
                  <c:v>0.00735875929735696</c:v>
                </c:pt>
                <c:pt idx="30">
                  <c:v>-0.257403757391283</c:v>
                </c:pt>
                <c:pt idx="31">
                  <c:v>-0.107435249718477</c:v>
                </c:pt>
                <c:pt idx="32">
                  <c:v>0.127160968113715</c:v>
                </c:pt>
                <c:pt idx="33">
                  <c:v>-0.0402999062792877</c:v>
                </c:pt>
                <c:pt idx="34">
                  <c:v>-0.181023045550587</c:v>
                </c:pt>
                <c:pt idx="35">
                  <c:v>-0.00854763296317928</c:v>
                </c:pt>
                <c:pt idx="36">
                  <c:v>-0.593514070006864</c:v>
                </c:pt>
                <c:pt idx="38">
                  <c:v>-0.178641251221896</c:v>
                </c:pt>
                <c:pt idx="39">
                  <c:v>0.265</c:v>
                </c:pt>
                <c:pt idx="40">
                  <c:v>0.0834114583333334</c:v>
                </c:pt>
                <c:pt idx="42">
                  <c:v>-0.326781326781327</c:v>
                </c:pt>
                <c:pt idx="45">
                  <c:v>0.189708737864078</c:v>
                </c:pt>
                <c:pt idx="47">
                  <c:v>0.181157178217822</c:v>
                </c:pt>
                <c:pt idx="48">
                  <c:v>-1.264840182648402</c:v>
                </c:pt>
                <c:pt idx="49">
                  <c:v>-0.341372912801484</c:v>
                </c:pt>
                <c:pt idx="50">
                  <c:v>0.0537720706260032</c:v>
                </c:pt>
                <c:pt idx="51">
                  <c:v>0.123076923076923</c:v>
                </c:pt>
                <c:pt idx="55">
                  <c:v>0.0738738738738739</c:v>
                </c:pt>
                <c:pt idx="56">
                  <c:v>0.337078651685393</c:v>
                </c:pt>
                <c:pt idx="57">
                  <c:v>-0.295252732240437</c:v>
                </c:pt>
                <c:pt idx="58">
                  <c:v>0.265620459168846</c:v>
                </c:pt>
                <c:pt idx="59">
                  <c:v>0.157155399473222</c:v>
                </c:pt>
                <c:pt idx="60">
                  <c:v>-3.628205128205129</c:v>
                </c:pt>
                <c:pt idx="61">
                  <c:v>-0.303864168618267</c:v>
                </c:pt>
                <c:pt idx="62">
                  <c:v>-0.360192837465565</c:v>
                </c:pt>
                <c:pt idx="63">
                  <c:v>0.257488887457321</c:v>
                </c:pt>
                <c:pt idx="64">
                  <c:v>0.242235509051653</c:v>
                </c:pt>
                <c:pt idx="65">
                  <c:v>0.041093290310335</c:v>
                </c:pt>
                <c:pt idx="66">
                  <c:v>-0.471698113207547</c:v>
                </c:pt>
                <c:pt idx="67">
                  <c:v>-0.820450160771704</c:v>
                </c:pt>
                <c:pt idx="68">
                  <c:v>-4.105882352941177</c:v>
                </c:pt>
                <c:pt idx="70">
                  <c:v>-0.13961038961039</c:v>
                </c:pt>
                <c:pt idx="71">
                  <c:v>-0.276554694229113</c:v>
                </c:pt>
                <c:pt idx="72">
                  <c:v>0.599888143176734</c:v>
                </c:pt>
                <c:pt idx="73">
                  <c:v>-1.749999999999999</c:v>
                </c:pt>
                <c:pt idx="75">
                  <c:v>0.0362044408130817</c:v>
                </c:pt>
                <c:pt idx="77">
                  <c:v>-0.0966386554621847</c:v>
                </c:pt>
                <c:pt idx="78">
                  <c:v>-0.656108597285068</c:v>
                </c:pt>
                <c:pt idx="80">
                  <c:v>0.17047817047817</c:v>
                </c:pt>
                <c:pt idx="84">
                  <c:v>-0.411764705882353</c:v>
                </c:pt>
                <c:pt idx="85">
                  <c:v>-0.195041487553734</c:v>
                </c:pt>
                <c:pt idx="86">
                  <c:v>-0.397792022792023</c:v>
                </c:pt>
                <c:pt idx="87">
                  <c:v>0.177492447129909</c:v>
                </c:pt>
                <c:pt idx="88">
                  <c:v>-0.3125</c:v>
                </c:pt>
                <c:pt idx="90">
                  <c:v>-0.1375</c:v>
                </c:pt>
                <c:pt idx="91">
                  <c:v>-0.181691125087351</c:v>
                </c:pt>
                <c:pt idx="92">
                  <c:v>-0.110491176378397</c:v>
                </c:pt>
                <c:pt idx="93">
                  <c:v>-0.193236714975845</c:v>
                </c:pt>
                <c:pt idx="94">
                  <c:v>-0.0929731455249192</c:v>
                </c:pt>
                <c:pt idx="95">
                  <c:v>-0.516748366013072</c:v>
                </c:pt>
                <c:pt idx="96">
                  <c:v>-0.274930132113821</c:v>
                </c:pt>
                <c:pt idx="97">
                  <c:v>-0.334008438818566</c:v>
                </c:pt>
                <c:pt idx="98">
                  <c:v>0.198757763975155</c:v>
                </c:pt>
                <c:pt idx="100">
                  <c:v>0.0410431338028169</c:v>
                </c:pt>
                <c:pt idx="101">
                  <c:v>0.253038803179056</c:v>
                </c:pt>
                <c:pt idx="102">
                  <c:v>-0.148385755442692</c:v>
                </c:pt>
                <c:pt idx="103">
                  <c:v>-0.302681992337165</c:v>
                </c:pt>
                <c:pt idx="105">
                  <c:v>0.367857142857143</c:v>
                </c:pt>
                <c:pt idx="107">
                  <c:v>-0.208534960375903</c:v>
                </c:pt>
                <c:pt idx="108">
                  <c:v>-0.579380764163373</c:v>
                </c:pt>
                <c:pt idx="110">
                  <c:v>0.512951807228916</c:v>
                </c:pt>
                <c:pt idx="112">
                  <c:v>0.188235294117647</c:v>
                </c:pt>
                <c:pt idx="113">
                  <c:v>0.22508896797153</c:v>
                </c:pt>
                <c:pt idx="116">
                  <c:v>-0.354101765316719</c:v>
                </c:pt>
                <c:pt idx="120">
                  <c:v>-0.160753345342254</c:v>
                </c:pt>
                <c:pt idx="121">
                  <c:v>0.205753595997499</c:v>
                </c:pt>
                <c:pt idx="122">
                  <c:v>-0.533333333333333</c:v>
                </c:pt>
                <c:pt idx="124">
                  <c:v>-0.174251174251174</c:v>
                </c:pt>
                <c:pt idx="125">
                  <c:v>0.00675675675675657</c:v>
                </c:pt>
                <c:pt idx="126">
                  <c:v>-0.327683615819209</c:v>
                </c:pt>
              </c:numCache>
            </c:numRef>
          </c:yVal>
          <c:smooth val="0"/>
        </c:ser>
        <c:ser>
          <c:idx val="1"/>
          <c:order val="1"/>
          <c:tx>
            <c:v>Alpha, p&lt;0.05</c:v>
          </c:tx>
          <c:spPr>
            <a:ln w="47625">
              <a:noFill/>
            </a:ln>
          </c:spPr>
          <c:yVal>
            <c:numRef>
              <c:f>summary_MKT!$J$30:$J$156</c:f>
              <c:numCache>
                <c:formatCode>General</c:formatCode>
                <c:ptCount val="127"/>
                <c:pt idx="2">
                  <c:v>-0.792530541012216</c:v>
                </c:pt>
                <c:pt idx="8">
                  <c:v>0.35933340339078</c:v>
                </c:pt>
                <c:pt idx="11">
                  <c:v>-6.288888888888889</c:v>
                </c:pt>
                <c:pt idx="14">
                  <c:v>0.254012517816199</c:v>
                </c:pt>
                <c:pt idx="16">
                  <c:v>0.343358395989975</c:v>
                </c:pt>
                <c:pt idx="17">
                  <c:v>-2.52317880794702</c:v>
                </c:pt>
                <c:pt idx="18">
                  <c:v>-0.495726495726496</c:v>
                </c:pt>
                <c:pt idx="19">
                  <c:v>-21.28639053254438</c:v>
                </c:pt>
                <c:pt idx="20">
                  <c:v>0.450744459833795</c:v>
                </c:pt>
                <c:pt idx="24">
                  <c:v>0.357554417413572</c:v>
                </c:pt>
                <c:pt idx="26">
                  <c:v>0.403856405455657</c:v>
                </c:pt>
                <c:pt idx="37">
                  <c:v>-1.133246149375182</c:v>
                </c:pt>
                <c:pt idx="41">
                  <c:v>-0.279113984219032</c:v>
                </c:pt>
                <c:pt idx="43">
                  <c:v>0.138202440281835</c:v>
                </c:pt>
                <c:pt idx="44">
                  <c:v>0.426589595375723</c:v>
                </c:pt>
                <c:pt idx="46">
                  <c:v>-0.854443638707598</c:v>
                </c:pt>
                <c:pt idx="52">
                  <c:v>-20.6050686378036</c:v>
                </c:pt>
                <c:pt idx="53">
                  <c:v>-0.275407008048061</c:v>
                </c:pt>
                <c:pt idx="54">
                  <c:v>-1.191364926464264</c:v>
                </c:pt>
                <c:pt idx="69">
                  <c:v>0.994701941301628</c:v>
                </c:pt>
                <c:pt idx="74">
                  <c:v>0.561939879759519</c:v>
                </c:pt>
                <c:pt idx="76">
                  <c:v>-0.202659237111534</c:v>
                </c:pt>
                <c:pt idx="79">
                  <c:v>0.361321459350761</c:v>
                </c:pt>
                <c:pt idx="81">
                  <c:v>0.7639653815893</c:v>
                </c:pt>
                <c:pt idx="82">
                  <c:v>-4.073170731707317</c:v>
                </c:pt>
                <c:pt idx="83">
                  <c:v>-0.429224088013897</c:v>
                </c:pt>
                <c:pt idx="89">
                  <c:v>-0.292846553002224</c:v>
                </c:pt>
                <c:pt idx="99">
                  <c:v>0.245358090185676</c:v>
                </c:pt>
                <c:pt idx="104">
                  <c:v>-0.457891655855457</c:v>
                </c:pt>
                <c:pt idx="106">
                  <c:v>-0.407448186528497</c:v>
                </c:pt>
                <c:pt idx="109">
                  <c:v>0.317786933154661</c:v>
                </c:pt>
                <c:pt idx="111">
                  <c:v>-0.176736881005174</c:v>
                </c:pt>
                <c:pt idx="114">
                  <c:v>0.261560693641619</c:v>
                </c:pt>
                <c:pt idx="115">
                  <c:v>-0.50666135306074</c:v>
                </c:pt>
                <c:pt idx="117">
                  <c:v>-1.803571428571428</c:v>
                </c:pt>
                <c:pt idx="118">
                  <c:v>0.282424242424242</c:v>
                </c:pt>
                <c:pt idx="119">
                  <c:v>-0.916292974588939</c:v>
                </c:pt>
                <c:pt idx="123">
                  <c:v>0.527380487832465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8594760"/>
        <c:axId val="-2038776840"/>
      </c:scatterChart>
      <c:valAx>
        <c:axId val="-2038594760"/>
        <c:scaling>
          <c:orientation val="minMax"/>
          <c:max val="127.0"/>
          <c:min val="0.0"/>
        </c:scaling>
        <c:delete val="0"/>
        <c:axPos val="b"/>
        <c:numFmt formatCode="General" sourceLinked="1"/>
        <c:majorTickMark val="out"/>
        <c:minorTickMark val="none"/>
        <c:tickLblPos val="nextTo"/>
        <c:crossAx val="-2038776840"/>
        <c:crosses val="autoZero"/>
        <c:crossBetween val="midCat"/>
        <c:majorUnit val="5.0"/>
      </c:valAx>
      <c:valAx>
        <c:axId val="-2038776840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8594760"/>
        <c:crosses val="autoZero"/>
        <c:crossBetween val="midCat"/>
        <c:majorUnit val="1.0"/>
      </c:valAx>
    </c:plotArea>
    <c:legend>
      <c:legendPos val="r"/>
      <c:layout>
        <c:manualLayout>
          <c:xMode val="edge"/>
          <c:yMode val="edge"/>
          <c:x val="0.916587948760581"/>
          <c:y val="0.241631897753319"/>
          <c:w val="0.0748471608659603"/>
          <c:h val="0.0435889307122746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McDonald and Kreitman</a:t>
            </a:r>
            <a:r>
              <a:rPr lang="en-US" baseline="0"/>
              <a:t> test per cluster for African population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Alpha, n.s</c:v>
          </c:tx>
          <c:spPr>
            <a:ln w="47625">
              <a:noFill/>
            </a:ln>
          </c:spPr>
          <c:yVal>
            <c:numRef>
              <c:f>summary_MKT!$I$161:$I$287</c:f>
              <c:numCache>
                <c:formatCode>General</c:formatCode>
                <c:ptCount val="127"/>
                <c:pt idx="0">
                  <c:v>0.207459207459208</c:v>
                </c:pt>
                <c:pt idx="1">
                  <c:v>0.0603416939294802</c:v>
                </c:pt>
                <c:pt idx="2">
                  <c:v>-0.571359223300971</c:v>
                </c:pt>
                <c:pt idx="3">
                  <c:v>-0.0879120879120878</c:v>
                </c:pt>
                <c:pt idx="4">
                  <c:v>0.196828358208955</c:v>
                </c:pt>
                <c:pt idx="5">
                  <c:v>0.101781970649895</c:v>
                </c:pt>
                <c:pt idx="6">
                  <c:v>-0.655172413793103</c:v>
                </c:pt>
                <c:pt idx="7">
                  <c:v>0.231834831834832</c:v>
                </c:pt>
                <c:pt idx="9">
                  <c:v>-0.0294105715792461</c:v>
                </c:pt>
                <c:pt idx="10">
                  <c:v>0.506671527524608</c:v>
                </c:pt>
                <c:pt idx="11">
                  <c:v>-3.4</c:v>
                </c:pt>
                <c:pt idx="12">
                  <c:v>-0.336585365853658</c:v>
                </c:pt>
                <c:pt idx="13">
                  <c:v>0.288498098859316</c:v>
                </c:pt>
                <c:pt idx="15">
                  <c:v>-0.0205928525256258</c:v>
                </c:pt>
                <c:pt idx="16">
                  <c:v>0.277508573132548</c:v>
                </c:pt>
                <c:pt idx="17">
                  <c:v>-2.57308584686775</c:v>
                </c:pt>
                <c:pt idx="18">
                  <c:v>-0.232704402515723</c:v>
                </c:pt>
                <c:pt idx="21">
                  <c:v>-0.00525046118915839</c:v>
                </c:pt>
                <c:pt idx="22">
                  <c:v>0.401826484018265</c:v>
                </c:pt>
                <c:pt idx="23">
                  <c:v>0.0430295331851381</c:v>
                </c:pt>
                <c:pt idx="24">
                  <c:v>0.262368300503894</c:v>
                </c:pt>
                <c:pt idx="25">
                  <c:v>-0.0456801263252875</c:v>
                </c:pt>
                <c:pt idx="27">
                  <c:v>-0.0597250283348938</c:v>
                </c:pt>
                <c:pt idx="28">
                  <c:v>0.0569343065693431</c:v>
                </c:pt>
                <c:pt idx="29">
                  <c:v>0.0322222222222221</c:v>
                </c:pt>
                <c:pt idx="30">
                  <c:v>-0.130246502331779</c:v>
                </c:pt>
                <c:pt idx="31">
                  <c:v>-0.124274163658078</c:v>
                </c:pt>
                <c:pt idx="32">
                  <c:v>-0.0174880763116059</c:v>
                </c:pt>
                <c:pt idx="33">
                  <c:v>-0.0673195876288659</c:v>
                </c:pt>
                <c:pt idx="34">
                  <c:v>-0.104382470119522</c:v>
                </c:pt>
                <c:pt idx="35">
                  <c:v>0.137047298634475</c:v>
                </c:pt>
                <c:pt idx="36">
                  <c:v>-0.264155100242344</c:v>
                </c:pt>
                <c:pt idx="38">
                  <c:v>-0.0130392395807946</c:v>
                </c:pt>
                <c:pt idx="39">
                  <c:v>0.251409978308026</c:v>
                </c:pt>
                <c:pt idx="40">
                  <c:v>0.0117874736101338</c:v>
                </c:pt>
                <c:pt idx="41">
                  <c:v>-0.234581515657688</c:v>
                </c:pt>
                <c:pt idx="42">
                  <c:v>-0.310526315789474</c:v>
                </c:pt>
                <c:pt idx="43">
                  <c:v>0.135343001466515</c:v>
                </c:pt>
                <c:pt idx="44">
                  <c:v>0.278688524590164</c:v>
                </c:pt>
                <c:pt idx="45">
                  <c:v>0.115686274509804</c:v>
                </c:pt>
                <c:pt idx="47">
                  <c:v>0.117772108843537</c:v>
                </c:pt>
                <c:pt idx="48">
                  <c:v>-1.82089552238806</c:v>
                </c:pt>
                <c:pt idx="49">
                  <c:v>-0.268041237113402</c:v>
                </c:pt>
                <c:pt idx="50">
                  <c:v>0.0344302927679206</c:v>
                </c:pt>
                <c:pt idx="51">
                  <c:v>-0.137164750957854</c:v>
                </c:pt>
                <c:pt idx="55">
                  <c:v>0.0476190476190476</c:v>
                </c:pt>
                <c:pt idx="56">
                  <c:v>0.212121212121212</c:v>
                </c:pt>
                <c:pt idx="57">
                  <c:v>-0.380952380952381</c:v>
                </c:pt>
                <c:pt idx="58">
                  <c:v>0.19516348773842</c:v>
                </c:pt>
                <c:pt idx="59">
                  <c:v>0.0964517741129435</c:v>
                </c:pt>
                <c:pt idx="60">
                  <c:v>-1.846153846153846</c:v>
                </c:pt>
                <c:pt idx="61">
                  <c:v>0.0284933645589384</c:v>
                </c:pt>
                <c:pt idx="62">
                  <c:v>0.206357048748353</c:v>
                </c:pt>
                <c:pt idx="63">
                  <c:v>0.472576177285319</c:v>
                </c:pt>
                <c:pt idx="64">
                  <c:v>0.521092841720644</c:v>
                </c:pt>
                <c:pt idx="66">
                  <c:v>-0.475563909774436</c:v>
                </c:pt>
                <c:pt idx="67">
                  <c:v>-0.437764744216357</c:v>
                </c:pt>
                <c:pt idx="70">
                  <c:v>-0.101363889874766</c:v>
                </c:pt>
                <c:pt idx="71">
                  <c:v>-0.11849957374254</c:v>
                </c:pt>
                <c:pt idx="73">
                  <c:v>-0.75</c:v>
                </c:pt>
                <c:pt idx="75">
                  <c:v>-0.0459269762495569</c:v>
                </c:pt>
                <c:pt idx="76">
                  <c:v>-0.233129686198278</c:v>
                </c:pt>
                <c:pt idx="77">
                  <c:v>-0.00621118012422372</c:v>
                </c:pt>
                <c:pt idx="78">
                  <c:v>-0.324982307147912</c:v>
                </c:pt>
                <c:pt idx="80">
                  <c:v>0.458122958122958</c:v>
                </c:pt>
                <c:pt idx="84">
                  <c:v>-0.0555555555555556</c:v>
                </c:pt>
                <c:pt idx="85">
                  <c:v>-0.125591978889984</c:v>
                </c:pt>
                <c:pt idx="86">
                  <c:v>-0.293948717948718</c:v>
                </c:pt>
                <c:pt idx="87">
                  <c:v>0.161391240338609</c:v>
                </c:pt>
                <c:pt idx="88">
                  <c:v>0.118333333333333</c:v>
                </c:pt>
                <c:pt idx="90">
                  <c:v>0.0215053763440861</c:v>
                </c:pt>
                <c:pt idx="91">
                  <c:v>-0.147461724415794</c:v>
                </c:pt>
                <c:pt idx="92">
                  <c:v>-0.194639376218324</c:v>
                </c:pt>
                <c:pt idx="93">
                  <c:v>-0.155555555555555</c:v>
                </c:pt>
                <c:pt idx="94">
                  <c:v>0.11952890549799</c:v>
                </c:pt>
                <c:pt idx="95">
                  <c:v>-0.358779740183915</c:v>
                </c:pt>
                <c:pt idx="96">
                  <c:v>-0.137157348146359</c:v>
                </c:pt>
                <c:pt idx="97">
                  <c:v>-0.256170212765957</c:v>
                </c:pt>
                <c:pt idx="98">
                  <c:v>0.131657142857143</c:v>
                </c:pt>
                <c:pt idx="99">
                  <c:v>0.376984126984127</c:v>
                </c:pt>
                <c:pt idx="100">
                  <c:v>0.368816731031349</c:v>
                </c:pt>
                <c:pt idx="101">
                  <c:v>0.476902173913044</c:v>
                </c:pt>
                <c:pt idx="102">
                  <c:v>0.218215319821005</c:v>
                </c:pt>
                <c:pt idx="103">
                  <c:v>-0.199404761904762</c:v>
                </c:pt>
                <c:pt idx="105">
                  <c:v>0.327272727272727</c:v>
                </c:pt>
                <c:pt idx="106">
                  <c:v>-0.307568647897115</c:v>
                </c:pt>
                <c:pt idx="107">
                  <c:v>-0.182186234817814</c:v>
                </c:pt>
                <c:pt idx="108">
                  <c:v>-0.275303643724696</c:v>
                </c:pt>
                <c:pt idx="110">
                  <c:v>0.499550763701707</c:v>
                </c:pt>
                <c:pt idx="111">
                  <c:v>-0.238552997723248</c:v>
                </c:pt>
                <c:pt idx="112">
                  <c:v>0.559006211180124</c:v>
                </c:pt>
                <c:pt idx="113">
                  <c:v>0.302876480541455</c:v>
                </c:pt>
                <c:pt idx="114">
                  <c:v>0.182677165354331</c:v>
                </c:pt>
                <c:pt idx="116">
                  <c:v>0.188300449982693</c:v>
                </c:pt>
                <c:pt idx="117">
                  <c:v>0.0683229813664595</c:v>
                </c:pt>
                <c:pt idx="118">
                  <c:v>0.0665506742061766</c:v>
                </c:pt>
                <c:pt idx="120">
                  <c:v>-0.121209386281589</c:v>
                </c:pt>
                <c:pt idx="121">
                  <c:v>0.215189873417721</c:v>
                </c:pt>
                <c:pt idx="122">
                  <c:v>-0.825396825396825</c:v>
                </c:pt>
                <c:pt idx="124">
                  <c:v>-0.156860555989729</c:v>
                </c:pt>
                <c:pt idx="125">
                  <c:v>0.533333333333333</c:v>
                </c:pt>
                <c:pt idx="126">
                  <c:v>-0.210208098987627</c:v>
                </c:pt>
              </c:numCache>
            </c:numRef>
          </c:yVal>
          <c:smooth val="0"/>
        </c:ser>
        <c:ser>
          <c:idx val="1"/>
          <c:order val="1"/>
          <c:tx>
            <c:v>Alpha, p&lt;0.05</c:v>
          </c:tx>
          <c:spPr>
            <a:ln w="47625">
              <a:noFill/>
            </a:ln>
          </c:spPr>
          <c:yVal>
            <c:numRef>
              <c:f>summary_MKT!$J$161:$J$287</c:f>
              <c:numCache>
                <c:formatCode>General</c:formatCode>
                <c:ptCount val="127"/>
                <c:pt idx="8">
                  <c:v>0.27064961787184</c:v>
                </c:pt>
                <c:pt idx="14">
                  <c:v>0.220517663875842</c:v>
                </c:pt>
                <c:pt idx="19">
                  <c:v>-14.986646884273</c:v>
                </c:pt>
                <c:pt idx="20">
                  <c:v>0.39404691504041</c:v>
                </c:pt>
                <c:pt idx="26">
                  <c:v>0.340132940250133</c:v>
                </c:pt>
                <c:pt idx="37">
                  <c:v>-0.658348800439953</c:v>
                </c:pt>
                <c:pt idx="46">
                  <c:v>-0.714614981665793</c:v>
                </c:pt>
                <c:pt idx="52">
                  <c:v>-19.54466608846487</c:v>
                </c:pt>
                <c:pt idx="53">
                  <c:v>-0.212821006733152</c:v>
                </c:pt>
                <c:pt idx="54">
                  <c:v>-0.677997010463378</c:v>
                </c:pt>
                <c:pt idx="68">
                  <c:v>-4.027027027027027</c:v>
                </c:pt>
                <c:pt idx="69">
                  <c:v>0.989825970548862</c:v>
                </c:pt>
                <c:pt idx="72">
                  <c:v>0.43681890455938</c:v>
                </c:pt>
                <c:pt idx="74">
                  <c:v>0.434507232769458</c:v>
                </c:pt>
                <c:pt idx="79">
                  <c:v>0.327829512353412</c:v>
                </c:pt>
                <c:pt idx="81">
                  <c:v>0.725806451612903</c:v>
                </c:pt>
                <c:pt idx="82">
                  <c:v>-3.971698113207547</c:v>
                </c:pt>
                <c:pt idx="83">
                  <c:v>-0.413776722090261</c:v>
                </c:pt>
                <c:pt idx="89">
                  <c:v>-0.182751819356594</c:v>
                </c:pt>
                <c:pt idx="104">
                  <c:v>-0.414835164835165</c:v>
                </c:pt>
                <c:pt idx="109">
                  <c:v>0.190855542384021</c:v>
                </c:pt>
                <c:pt idx="115">
                  <c:v>-0.431293708501922</c:v>
                </c:pt>
                <c:pt idx="119">
                  <c:v>-0.623841501276361</c:v>
                </c:pt>
                <c:pt idx="123">
                  <c:v>0.409329365690702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9400696"/>
        <c:axId val="-2038776408"/>
      </c:scatterChart>
      <c:valAx>
        <c:axId val="-2039400696"/>
        <c:scaling>
          <c:orientation val="minMax"/>
          <c:max val="127.0"/>
          <c:min val="0.0"/>
        </c:scaling>
        <c:delete val="0"/>
        <c:axPos val="b"/>
        <c:numFmt formatCode="General" sourceLinked="1"/>
        <c:majorTickMark val="out"/>
        <c:minorTickMark val="none"/>
        <c:tickLblPos val="nextTo"/>
        <c:crossAx val="-2038776408"/>
        <c:crosses val="autoZero"/>
        <c:crossBetween val="midCat"/>
        <c:majorUnit val="5.0"/>
      </c:valAx>
      <c:valAx>
        <c:axId val="-2038776408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9400696"/>
        <c:crosses val="autoZero"/>
        <c:crossBetween val="midCat"/>
        <c:majorUnit val="1.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McDonald and Kreitman test per cluster for American population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Alpha, n.s</c:v>
          </c:tx>
          <c:spPr>
            <a:ln w="47625">
              <a:noFill/>
            </a:ln>
          </c:spPr>
          <c:yVal>
            <c:numRef>
              <c:f>summary_MKT!$V$161:$V$287</c:f>
              <c:numCache>
                <c:formatCode>General</c:formatCode>
                <c:ptCount val="127"/>
                <c:pt idx="1">
                  <c:v>0.0361904761904761</c:v>
                </c:pt>
                <c:pt idx="2">
                  <c:v>-0.425204157386785</c:v>
                </c:pt>
                <c:pt idx="3">
                  <c:v>0.139784946236559</c:v>
                </c:pt>
                <c:pt idx="5">
                  <c:v>0.138472519628837</c:v>
                </c:pt>
                <c:pt idx="6">
                  <c:v>-0.241379310344828</c:v>
                </c:pt>
                <c:pt idx="7">
                  <c:v>0.169839492347891</c:v>
                </c:pt>
                <c:pt idx="8">
                  <c:v>0.186514673781227</c:v>
                </c:pt>
                <c:pt idx="9">
                  <c:v>-0.14</c:v>
                </c:pt>
                <c:pt idx="10">
                  <c:v>0.237366375121477</c:v>
                </c:pt>
                <c:pt idx="11">
                  <c:v>-4.0</c:v>
                </c:pt>
                <c:pt idx="12">
                  <c:v>-0.788617886178862</c:v>
                </c:pt>
                <c:pt idx="13">
                  <c:v>0.0282550591828943</c:v>
                </c:pt>
                <c:pt idx="14">
                  <c:v>0.197922183448566</c:v>
                </c:pt>
                <c:pt idx="15">
                  <c:v>0.0445238869028275</c:v>
                </c:pt>
                <c:pt idx="16">
                  <c:v>0.185480468465847</c:v>
                </c:pt>
                <c:pt idx="18">
                  <c:v>-0.42156862745098</c:v>
                </c:pt>
                <c:pt idx="21">
                  <c:v>0.0060120240480962</c:v>
                </c:pt>
                <c:pt idx="22">
                  <c:v>0.334</c:v>
                </c:pt>
                <c:pt idx="23">
                  <c:v>0.0456938866577421</c:v>
                </c:pt>
                <c:pt idx="24">
                  <c:v>0.262402947756284</c:v>
                </c:pt>
                <c:pt idx="25">
                  <c:v>0.00255754475703318</c:v>
                </c:pt>
                <c:pt idx="27">
                  <c:v>0.00865712536800067</c:v>
                </c:pt>
                <c:pt idx="28">
                  <c:v>-0.000282885431400315</c:v>
                </c:pt>
                <c:pt idx="29">
                  <c:v>-0.0759670437089792</c:v>
                </c:pt>
                <c:pt idx="30">
                  <c:v>-6.84228532330522E-5</c:v>
                </c:pt>
                <c:pt idx="31">
                  <c:v>-0.0885235065686194</c:v>
                </c:pt>
                <c:pt idx="32">
                  <c:v>0.144444444444444</c:v>
                </c:pt>
                <c:pt idx="33">
                  <c:v>-0.0988041332868918</c:v>
                </c:pt>
                <c:pt idx="34">
                  <c:v>0.0348692403486924</c:v>
                </c:pt>
                <c:pt idx="35">
                  <c:v>0.0210772833723654</c:v>
                </c:pt>
                <c:pt idx="36">
                  <c:v>-0.212121212121212</c:v>
                </c:pt>
                <c:pt idx="38">
                  <c:v>0.0599493385871096</c:v>
                </c:pt>
                <c:pt idx="39">
                  <c:v>0.220008718395815</c:v>
                </c:pt>
                <c:pt idx="40">
                  <c:v>0.00246821589903601</c:v>
                </c:pt>
                <c:pt idx="41">
                  <c:v>-0.198845072562875</c:v>
                </c:pt>
                <c:pt idx="42">
                  <c:v>-0.071185157137448</c:v>
                </c:pt>
                <c:pt idx="43">
                  <c:v>0.108027006751688</c:v>
                </c:pt>
                <c:pt idx="44">
                  <c:v>0.309210526315789</c:v>
                </c:pt>
                <c:pt idx="45">
                  <c:v>0.174445865302643</c:v>
                </c:pt>
                <c:pt idx="47">
                  <c:v>0.0378024193548387</c:v>
                </c:pt>
                <c:pt idx="48">
                  <c:v>-0.737556561085973</c:v>
                </c:pt>
                <c:pt idx="49">
                  <c:v>-0.423728813559322</c:v>
                </c:pt>
                <c:pt idx="50">
                  <c:v>0.0535714285714285</c:v>
                </c:pt>
                <c:pt idx="51">
                  <c:v>-0.426168224299065</c:v>
                </c:pt>
                <c:pt idx="55">
                  <c:v>0.256235827664399</c:v>
                </c:pt>
                <c:pt idx="56">
                  <c:v>0.160965794768611</c:v>
                </c:pt>
                <c:pt idx="57">
                  <c:v>-0.280663145539906</c:v>
                </c:pt>
                <c:pt idx="58">
                  <c:v>0.262187088274045</c:v>
                </c:pt>
                <c:pt idx="59">
                  <c:v>0.0352504638218923</c:v>
                </c:pt>
                <c:pt idx="60">
                  <c:v>-5.791666666666666</c:v>
                </c:pt>
                <c:pt idx="61">
                  <c:v>-0.459183673469388</c:v>
                </c:pt>
                <c:pt idx="62">
                  <c:v>0.0232491389207807</c:v>
                </c:pt>
                <c:pt idx="63">
                  <c:v>0.161812297734628</c:v>
                </c:pt>
                <c:pt idx="64">
                  <c:v>0.238327738785475</c:v>
                </c:pt>
                <c:pt idx="65">
                  <c:v>0.505280711506392</c:v>
                </c:pt>
                <c:pt idx="66">
                  <c:v>-0.43859649122807</c:v>
                </c:pt>
                <c:pt idx="67">
                  <c:v>-0.370988446726572</c:v>
                </c:pt>
                <c:pt idx="68">
                  <c:v>-2.936507936507936</c:v>
                </c:pt>
                <c:pt idx="70">
                  <c:v>-0.0813095238095238</c:v>
                </c:pt>
                <c:pt idx="71">
                  <c:v>-0.0617540217955372</c:v>
                </c:pt>
                <c:pt idx="73">
                  <c:v>-0.5</c:v>
                </c:pt>
                <c:pt idx="75">
                  <c:v>-0.106062750648738</c:v>
                </c:pt>
                <c:pt idx="76">
                  <c:v>-0.171710499153627</c:v>
                </c:pt>
                <c:pt idx="77">
                  <c:v>0.0273809523809525</c:v>
                </c:pt>
                <c:pt idx="78">
                  <c:v>-0.5725</c:v>
                </c:pt>
                <c:pt idx="79">
                  <c:v>0.213416354709457</c:v>
                </c:pt>
                <c:pt idx="80">
                  <c:v>0.608736643620364</c:v>
                </c:pt>
                <c:pt idx="83">
                  <c:v>-0.19540002068181</c:v>
                </c:pt>
                <c:pt idx="84">
                  <c:v>-0.12280701754386</c:v>
                </c:pt>
                <c:pt idx="85">
                  <c:v>-0.152138182322247</c:v>
                </c:pt>
                <c:pt idx="86">
                  <c:v>-0.482084690553746</c:v>
                </c:pt>
                <c:pt idx="87">
                  <c:v>0.079220329676888</c:v>
                </c:pt>
                <c:pt idx="88">
                  <c:v>0.303333333333333</c:v>
                </c:pt>
                <c:pt idx="89">
                  <c:v>-0.111365209637221</c:v>
                </c:pt>
                <c:pt idx="90">
                  <c:v>0.1875</c:v>
                </c:pt>
                <c:pt idx="91">
                  <c:v>-0.222799003322259</c:v>
                </c:pt>
                <c:pt idx="92">
                  <c:v>-0.185191678354371</c:v>
                </c:pt>
                <c:pt idx="93">
                  <c:v>-0.361904761904762</c:v>
                </c:pt>
                <c:pt idx="94">
                  <c:v>0.0570544007076514</c:v>
                </c:pt>
                <c:pt idx="95">
                  <c:v>-0.344329896907216</c:v>
                </c:pt>
                <c:pt idx="96">
                  <c:v>-0.227533460803059</c:v>
                </c:pt>
                <c:pt idx="97">
                  <c:v>-0.128358208955224</c:v>
                </c:pt>
                <c:pt idx="98">
                  <c:v>0.023121387283237</c:v>
                </c:pt>
                <c:pt idx="99">
                  <c:v>0.376984126984127</c:v>
                </c:pt>
                <c:pt idx="100">
                  <c:v>-0.0778211756771945</c:v>
                </c:pt>
                <c:pt idx="101">
                  <c:v>0.127111486486486</c:v>
                </c:pt>
                <c:pt idx="102">
                  <c:v>-0.118326118326118</c:v>
                </c:pt>
                <c:pt idx="103">
                  <c:v>-0.209119403867763</c:v>
                </c:pt>
                <c:pt idx="104">
                  <c:v>-0.0772017096123538</c:v>
                </c:pt>
                <c:pt idx="105">
                  <c:v>0.494444444444444</c:v>
                </c:pt>
                <c:pt idx="106">
                  <c:v>-0.178187403993856</c:v>
                </c:pt>
                <c:pt idx="107">
                  <c:v>-0.176255898224667</c:v>
                </c:pt>
                <c:pt idx="108">
                  <c:v>-0.0925925925925925</c:v>
                </c:pt>
                <c:pt idx="109">
                  <c:v>0.118690954642727</c:v>
                </c:pt>
                <c:pt idx="110">
                  <c:v>0.111758474576271</c:v>
                </c:pt>
                <c:pt idx="111">
                  <c:v>-0.205347593582888</c:v>
                </c:pt>
                <c:pt idx="112">
                  <c:v>-0.203252032520325</c:v>
                </c:pt>
                <c:pt idx="113">
                  <c:v>0.123689727463312</c:v>
                </c:pt>
                <c:pt idx="114">
                  <c:v>0.186012939100679</c:v>
                </c:pt>
                <c:pt idx="116">
                  <c:v>0.351289373485635</c:v>
                </c:pt>
                <c:pt idx="117">
                  <c:v>0.0730041226565556</c:v>
                </c:pt>
                <c:pt idx="118">
                  <c:v>0.169135212613473</c:v>
                </c:pt>
                <c:pt idx="120">
                  <c:v>-0.0797357504993086</c:v>
                </c:pt>
                <c:pt idx="121">
                  <c:v>0.234011627906977</c:v>
                </c:pt>
                <c:pt idx="122">
                  <c:v>-0.688888888888889</c:v>
                </c:pt>
                <c:pt idx="124">
                  <c:v>-0.098412263892691</c:v>
                </c:pt>
                <c:pt idx="125">
                  <c:v>-0.234567901234568</c:v>
                </c:pt>
                <c:pt idx="126">
                  <c:v>-0.222142857142857</c:v>
                </c:pt>
              </c:numCache>
            </c:numRef>
          </c:yVal>
          <c:smooth val="0"/>
        </c:ser>
        <c:ser>
          <c:idx val="1"/>
          <c:order val="1"/>
          <c:tx>
            <c:v>Alpha, p&lt;0.05</c:v>
          </c:tx>
          <c:spPr>
            <a:ln w="47625">
              <a:noFill/>
            </a:ln>
          </c:spPr>
          <c:yVal>
            <c:numRef>
              <c:f>summary_MKT!$W$161:$W$287</c:f>
              <c:numCache>
                <c:formatCode>General</c:formatCode>
                <c:ptCount val="127"/>
                <c:pt idx="0">
                  <c:v>-0.0795454545454544</c:v>
                </c:pt>
                <c:pt idx="4">
                  <c:v>0.0661625708884689</c:v>
                </c:pt>
                <c:pt idx="17">
                  <c:v>-1.944064386317907</c:v>
                </c:pt>
                <c:pt idx="19">
                  <c:v>-15.93918918918919</c:v>
                </c:pt>
                <c:pt idx="20">
                  <c:v>0.319470198675497</c:v>
                </c:pt>
                <c:pt idx="26">
                  <c:v>0.349350358422939</c:v>
                </c:pt>
                <c:pt idx="37">
                  <c:v>-0.861300309597523</c:v>
                </c:pt>
                <c:pt idx="46">
                  <c:v>-0.637887252412392</c:v>
                </c:pt>
                <c:pt idx="52">
                  <c:v>-17.43037974683545</c:v>
                </c:pt>
                <c:pt idx="53">
                  <c:v>-0.191780821917808</c:v>
                </c:pt>
                <c:pt idx="54">
                  <c:v>-0.544389868802461</c:v>
                </c:pt>
                <c:pt idx="69">
                  <c:v>0.981753575165678</c:v>
                </c:pt>
                <c:pt idx="72">
                  <c:v>0.301226967637125</c:v>
                </c:pt>
                <c:pt idx="74">
                  <c:v>0.326667140791314</c:v>
                </c:pt>
                <c:pt idx="81">
                  <c:v>0.670731707317073</c:v>
                </c:pt>
                <c:pt idx="82">
                  <c:v>-4.26829268292683</c:v>
                </c:pt>
                <c:pt idx="115">
                  <c:v>-0.292051447476013</c:v>
                </c:pt>
                <c:pt idx="119">
                  <c:v>-0.514804777677406</c:v>
                </c:pt>
                <c:pt idx="123">
                  <c:v>0.294807053818167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9370296"/>
        <c:axId val="-2038709352"/>
      </c:scatterChart>
      <c:valAx>
        <c:axId val="-2039370296"/>
        <c:scaling>
          <c:orientation val="minMax"/>
          <c:max val="127.0"/>
          <c:min val="0.0"/>
        </c:scaling>
        <c:delete val="0"/>
        <c:axPos val="b"/>
        <c:numFmt formatCode="General" sourceLinked="1"/>
        <c:majorTickMark val="out"/>
        <c:minorTickMark val="none"/>
        <c:tickLblPos val="nextTo"/>
        <c:crossAx val="-2038709352"/>
        <c:crosses val="autoZero"/>
        <c:crossBetween val="midCat"/>
        <c:majorUnit val="5.0"/>
      </c:valAx>
      <c:valAx>
        <c:axId val="-2038709352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9370296"/>
        <c:crosses val="autoZero"/>
        <c:crossBetween val="midCat"/>
        <c:majorUnit val="1.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McDonald and Kreitman test per cluster for East-Asian population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Alpha, n.s</c:v>
          </c:tx>
          <c:spPr>
            <a:ln w="47625">
              <a:noFill/>
            </a:ln>
          </c:spPr>
          <c:yVal>
            <c:numRef>
              <c:f>summary_MKT!$AI$161:$AI$287</c:f>
              <c:numCache>
                <c:formatCode>General</c:formatCode>
                <c:ptCount val="127"/>
                <c:pt idx="0">
                  <c:v>-0.0155844155844156</c:v>
                </c:pt>
                <c:pt idx="1">
                  <c:v>0.151962853524694</c:v>
                </c:pt>
                <c:pt idx="2">
                  <c:v>-0.243158873538789</c:v>
                </c:pt>
                <c:pt idx="3">
                  <c:v>-0.106707317073171</c:v>
                </c:pt>
                <c:pt idx="4">
                  <c:v>0.0859375</c:v>
                </c:pt>
                <c:pt idx="5">
                  <c:v>-0.0686490455212922</c:v>
                </c:pt>
                <c:pt idx="6">
                  <c:v>-0.714285714285714</c:v>
                </c:pt>
                <c:pt idx="7">
                  <c:v>0.140320647287983</c:v>
                </c:pt>
                <c:pt idx="9">
                  <c:v>-0.13520607874741</c:v>
                </c:pt>
                <c:pt idx="10">
                  <c:v>0.331528529779259</c:v>
                </c:pt>
                <c:pt idx="11">
                  <c:v>-2.285714285714286</c:v>
                </c:pt>
                <c:pt idx="12">
                  <c:v>-0.605442176870748</c:v>
                </c:pt>
                <c:pt idx="13">
                  <c:v>0.184713375796178</c:v>
                </c:pt>
                <c:pt idx="14">
                  <c:v>0.116029720663385</c:v>
                </c:pt>
                <c:pt idx="15">
                  <c:v>0.17422385620915</c:v>
                </c:pt>
                <c:pt idx="16">
                  <c:v>0.146225856144093</c:v>
                </c:pt>
                <c:pt idx="18">
                  <c:v>-0.272727272727273</c:v>
                </c:pt>
                <c:pt idx="21">
                  <c:v>0.0858048570814529</c:v>
                </c:pt>
                <c:pt idx="22">
                  <c:v>0.256</c:v>
                </c:pt>
                <c:pt idx="23">
                  <c:v>0.0526693455797934</c:v>
                </c:pt>
                <c:pt idx="24">
                  <c:v>0.250632911392405</c:v>
                </c:pt>
                <c:pt idx="25">
                  <c:v>-0.109988776655443</c:v>
                </c:pt>
                <c:pt idx="27">
                  <c:v>0.0164835164835165</c:v>
                </c:pt>
                <c:pt idx="28">
                  <c:v>0.100219229564673</c:v>
                </c:pt>
                <c:pt idx="29">
                  <c:v>0.12</c:v>
                </c:pt>
                <c:pt idx="30">
                  <c:v>-0.0737033666969973</c:v>
                </c:pt>
                <c:pt idx="31">
                  <c:v>-0.109864057857936</c:v>
                </c:pt>
                <c:pt idx="32">
                  <c:v>0.0746416213544241</c:v>
                </c:pt>
                <c:pt idx="33">
                  <c:v>-0.178272082527402</c:v>
                </c:pt>
                <c:pt idx="34">
                  <c:v>-0.110215053763441</c:v>
                </c:pt>
                <c:pt idx="35">
                  <c:v>0.0752662438674163</c:v>
                </c:pt>
                <c:pt idx="36">
                  <c:v>-0.204938271604938</c:v>
                </c:pt>
                <c:pt idx="38">
                  <c:v>-0.121480289621882</c:v>
                </c:pt>
                <c:pt idx="39">
                  <c:v>0.191454396055875</c:v>
                </c:pt>
                <c:pt idx="40">
                  <c:v>-0.0130711576666063</c:v>
                </c:pt>
                <c:pt idx="41">
                  <c:v>-0.215136676610195</c:v>
                </c:pt>
                <c:pt idx="42">
                  <c:v>-0.30763528539659</c:v>
                </c:pt>
                <c:pt idx="43">
                  <c:v>0.10190146023742</c:v>
                </c:pt>
                <c:pt idx="44">
                  <c:v>0.342821113312917</c:v>
                </c:pt>
                <c:pt idx="45">
                  <c:v>0.178147939017504</c:v>
                </c:pt>
                <c:pt idx="47">
                  <c:v>0.011904761904762</c:v>
                </c:pt>
                <c:pt idx="48">
                  <c:v>-1.205128205128205</c:v>
                </c:pt>
                <c:pt idx="49">
                  <c:v>-0.209219858156028</c:v>
                </c:pt>
                <c:pt idx="50">
                  <c:v>0.0426651735722284</c:v>
                </c:pt>
                <c:pt idx="51">
                  <c:v>-0.371794871794872</c:v>
                </c:pt>
                <c:pt idx="55">
                  <c:v>-0.0901639344262295</c:v>
                </c:pt>
                <c:pt idx="56">
                  <c:v>0.178041543026706</c:v>
                </c:pt>
                <c:pt idx="57">
                  <c:v>-0.239124737945493</c:v>
                </c:pt>
                <c:pt idx="58">
                  <c:v>0.117911791179118</c:v>
                </c:pt>
                <c:pt idx="59">
                  <c:v>0.138959931798806</c:v>
                </c:pt>
                <c:pt idx="60">
                  <c:v>-5.615384615384615</c:v>
                </c:pt>
                <c:pt idx="61">
                  <c:v>-0.263157894736842</c:v>
                </c:pt>
                <c:pt idx="62">
                  <c:v>-0.235912408759124</c:v>
                </c:pt>
                <c:pt idx="63">
                  <c:v>0.181532217148656</c:v>
                </c:pt>
                <c:pt idx="64">
                  <c:v>0.350951937158834</c:v>
                </c:pt>
                <c:pt idx="65">
                  <c:v>0.452183920644489</c:v>
                </c:pt>
                <c:pt idx="66">
                  <c:v>-0.487603305785124</c:v>
                </c:pt>
                <c:pt idx="67">
                  <c:v>-0.398490266189908</c:v>
                </c:pt>
                <c:pt idx="68">
                  <c:v>-1.735294117647059</c:v>
                </c:pt>
                <c:pt idx="70">
                  <c:v>-0.041947648624667</c:v>
                </c:pt>
                <c:pt idx="71">
                  <c:v>-0.0635383270183618</c:v>
                </c:pt>
                <c:pt idx="73">
                  <c:v>-0.75</c:v>
                </c:pt>
                <c:pt idx="75">
                  <c:v>-0.0677570093457944</c:v>
                </c:pt>
                <c:pt idx="76">
                  <c:v>-0.148846960167715</c:v>
                </c:pt>
                <c:pt idx="77">
                  <c:v>-0.166666666666666</c:v>
                </c:pt>
                <c:pt idx="78">
                  <c:v>-0.22488038277512</c:v>
                </c:pt>
                <c:pt idx="79">
                  <c:v>0.217731421121252</c:v>
                </c:pt>
                <c:pt idx="80">
                  <c:v>0.522554755112895</c:v>
                </c:pt>
                <c:pt idx="84">
                  <c:v>-0.137777777777778</c:v>
                </c:pt>
                <c:pt idx="85">
                  <c:v>-0.180024359401308</c:v>
                </c:pt>
                <c:pt idx="86">
                  <c:v>-0.31663768115942</c:v>
                </c:pt>
                <c:pt idx="88">
                  <c:v>0.213333333333333</c:v>
                </c:pt>
                <c:pt idx="89">
                  <c:v>-0.100276823838189</c:v>
                </c:pt>
                <c:pt idx="90">
                  <c:v>0.111111111111111</c:v>
                </c:pt>
                <c:pt idx="91">
                  <c:v>-0.167168674698795</c:v>
                </c:pt>
                <c:pt idx="92">
                  <c:v>-0.0654833533894905</c:v>
                </c:pt>
                <c:pt idx="93">
                  <c:v>-0.0833333333333332</c:v>
                </c:pt>
                <c:pt idx="94">
                  <c:v>0.0109572048790573</c:v>
                </c:pt>
                <c:pt idx="95">
                  <c:v>-0.597012696041822</c:v>
                </c:pt>
                <c:pt idx="96">
                  <c:v>-0.29101667563206</c:v>
                </c:pt>
                <c:pt idx="97">
                  <c:v>-0.0532967032967033</c:v>
                </c:pt>
                <c:pt idx="98">
                  <c:v>0.16318887105404</c:v>
                </c:pt>
                <c:pt idx="99">
                  <c:v>0.40053050397878</c:v>
                </c:pt>
                <c:pt idx="100">
                  <c:v>-0.140306089051229</c:v>
                </c:pt>
                <c:pt idx="101">
                  <c:v>0.10230179028133</c:v>
                </c:pt>
                <c:pt idx="102">
                  <c:v>-0.126717557251908</c:v>
                </c:pt>
                <c:pt idx="103">
                  <c:v>-0.207708779443255</c:v>
                </c:pt>
                <c:pt idx="104">
                  <c:v>-0.0544514205700348</c:v>
                </c:pt>
                <c:pt idx="105">
                  <c:v>0.409375</c:v>
                </c:pt>
                <c:pt idx="106">
                  <c:v>-0.163507214206437</c:v>
                </c:pt>
                <c:pt idx="107">
                  <c:v>-0.145733041575492</c:v>
                </c:pt>
                <c:pt idx="108">
                  <c:v>-0.403582718651212</c:v>
                </c:pt>
                <c:pt idx="109">
                  <c:v>0.163293196760016</c:v>
                </c:pt>
                <c:pt idx="110">
                  <c:v>0.461169702780441</c:v>
                </c:pt>
                <c:pt idx="111">
                  <c:v>-0.103948025987006</c:v>
                </c:pt>
                <c:pt idx="112">
                  <c:v>0.0204081632653061</c:v>
                </c:pt>
                <c:pt idx="113">
                  <c:v>-0.0079617834394905</c:v>
                </c:pt>
                <c:pt idx="114">
                  <c:v>0.167597765363129</c:v>
                </c:pt>
                <c:pt idx="116">
                  <c:v>0.224582271311243</c:v>
                </c:pt>
                <c:pt idx="117">
                  <c:v>-0.0227352425482175</c:v>
                </c:pt>
                <c:pt idx="118">
                  <c:v>0.224526198439242</c:v>
                </c:pt>
                <c:pt idx="120">
                  <c:v>-0.157446808510638</c:v>
                </c:pt>
                <c:pt idx="121">
                  <c:v>0.231572080887149</c:v>
                </c:pt>
                <c:pt idx="122">
                  <c:v>-0.563218390804598</c:v>
                </c:pt>
                <c:pt idx="124">
                  <c:v>-0.0855109802478224</c:v>
                </c:pt>
                <c:pt idx="125">
                  <c:v>0.367088607594937</c:v>
                </c:pt>
                <c:pt idx="126">
                  <c:v>-0.204899040052963</c:v>
                </c:pt>
              </c:numCache>
            </c:numRef>
          </c:yVal>
          <c:smooth val="0"/>
        </c:ser>
        <c:ser>
          <c:idx val="1"/>
          <c:order val="1"/>
          <c:tx>
            <c:v>Alpha, p&lt;0.05</c:v>
          </c:tx>
          <c:spPr>
            <a:ln w="47625">
              <a:noFill/>
            </a:ln>
          </c:spPr>
          <c:yVal>
            <c:numRef>
              <c:f>summary_MKT!$AJ$161:$AJ$287</c:f>
              <c:numCache>
                <c:formatCode>General</c:formatCode>
                <c:ptCount val="127"/>
                <c:pt idx="8">
                  <c:v>0.260923710000541</c:v>
                </c:pt>
                <c:pt idx="17">
                  <c:v>-2.042738425009893</c:v>
                </c:pt>
                <c:pt idx="19">
                  <c:v>-14.92025518341308</c:v>
                </c:pt>
                <c:pt idx="20">
                  <c:v>0.295591715433582</c:v>
                </c:pt>
                <c:pt idx="26">
                  <c:v>0.32190223987642</c:v>
                </c:pt>
                <c:pt idx="37">
                  <c:v>-0.997125784736404</c:v>
                </c:pt>
                <c:pt idx="46">
                  <c:v>-0.546330918438887</c:v>
                </c:pt>
                <c:pt idx="52">
                  <c:v>-16.14067278287462</c:v>
                </c:pt>
                <c:pt idx="53">
                  <c:v>-0.207987311458313</c:v>
                </c:pt>
                <c:pt idx="54">
                  <c:v>-0.574984660485411</c:v>
                </c:pt>
                <c:pt idx="69">
                  <c:v>0.983663888090447</c:v>
                </c:pt>
                <c:pt idx="72">
                  <c:v>0.35267334074898</c:v>
                </c:pt>
                <c:pt idx="74">
                  <c:v>0.365212380788182</c:v>
                </c:pt>
                <c:pt idx="81">
                  <c:v>0.710763888888889</c:v>
                </c:pt>
                <c:pt idx="82">
                  <c:v>-3.344444444444444</c:v>
                </c:pt>
                <c:pt idx="83">
                  <c:v>-0.369509556437072</c:v>
                </c:pt>
                <c:pt idx="87">
                  <c:v>0.0693959915178877</c:v>
                </c:pt>
                <c:pt idx="115">
                  <c:v>-0.360680578717267</c:v>
                </c:pt>
                <c:pt idx="119">
                  <c:v>-0.470289751979893</c:v>
                </c:pt>
                <c:pt idx="123">
                  <c:v>0.386815523657629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8473176"/>
        <c:axId val="-2038476328"/>
      </c:scatterChart>
      <c:valAx>
        <c:axId val="-2038473176"/>
        <c:scaling>
          <c:orientation val="minMax"/>
          <c:max val="127.0"/>
          <c:min val="0.0"/>
        </c:scaling>
        <c:delete val="0"/>
        <c:axPos val="b"/>
        <c:numFmt formatCode="General" sourceLinked="1"/>
        <c:majorTickMark val="out"/>
        <c:minorTickMark val="none"/>
        <c:tickLblPos val="nextTo"/>
        <c:crossAx val="-2038476328"/>
        <c:crosses val="autoZero"/>
        <c:crossBetween val="midCat"/>
        <c:majorUnit val="5.0"/>
      </c:valAx>
      <c:valAx>
        <c:axId val="-2038476328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8473176"/>
        <c:crosses val="autoZero"/>
        <c:crossBetween val="midCat"/>
        <c:majorUnit val="1.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McDonald and Kreitman test per cluster for European population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Alpha, n.s.</c:v>
          </c:tx>
          <c:spPr>
            <a:ln w="47625">
              <a:noFill/>
            </a:ln>
          </c:spPr>
          <c:yVal>
            <c:numRef>
              <c:f>summary_MKT!$AV$161:$AV$286</c:f>
              <c:numCache>
                <c:formatCode>General</c:formatCode>
                <c:ptCount val="126"/>
                <c:pt idx="0">
                  <c:v>0.105882352941176</c:v>
                </c:pt>
                <c:pt idx="1">
                  <c:v>0.0559006211180124</c:v>
                </c:pt>
                <c:pt idx="2">
                  <c:v>-0.541641244661379</c:v>
                </c:pt>
                <c:pt idx="3">
                  <c:v>0.161425576519916</c:v>
                </c:pt>
                <c:pt idx="4">
                  <c:v>-0.0759890325107717</c:v>
                </c:pt>
                <c:pt idx="5">
                  <c:v>0.111111111111111</c:v>
                </c:pt>
                <c:pt idx="6">
                  <c:v>-1.068965517241379</c:v>
                </c:pt>
                <c:pt idx="7">
                  <c:v>0.134546893549664</c:v>
                </c:pt>
                <c:pt idx="8">
                  <c:v>0.153571428571429</c:v>
                </c:pt>
                <c:pt idx="9">
                  <c:v>-0.047088161948071</c:v>
                </c:pt>
                <c:pt idx="10">
                  <c:v>0.34512537717199</c:v>
                </c:pt>
                <c:pt idx="11">
                  <c:v>-2.857142857142857</c:v>
                </c:pt>
                <c:pt idx="12">
                  <c:v>-0.491289198606272</c:v>
                </c:pt>
                <c:pt idx="13">
                  <c:v>0.274200081004455</c:v>
                </c:pt>
                <c:pt idx="14">
                  <c:v>0.140665594457503</c:v>
                </c:pt>
                <c:pt idx="15">
                  <c:v>0.108507147879072</c:v>
                </c:pt>
                <c:pt idx="16">
                  <c:v>0.144858757062147</c:v>
                </c:pt>
                <c:pt idx="17">
                  <c:v>-0.144927536231884</c:v>
                </c:pt>
                <c:pt idx="18">
                  <c:v>-0.155797101449275</c:v>
                </c:pt>
                <c:pt idx="19">
                  <c:v>-17.6426116838488</c:v>
                </c:pt>
                <c:pt idx="20">
                  <c:v>0.352411978448816</c:v>
                </c:pt>
                <c:pt idx="21">
                  <c:v>0.00358708648864081</c:v>
                </c:pt>
                <c:pt idx="22">
                  <c:v>0.1675</c:v>
                </c:pt>
                <c:pt idx="23">
                  <c:v>-0.00472098765432105</c:v>
                </c:pt>
                <c:pt idx="24">
                  <c:v>0.224807692307692</c:v>
                </c:pt>
                <c:pt idx="25">
                  <c:v>-0.0619936597393449</c:v>
                </c:pt>
                <c:pt idx="26">
                  <c:v>0.388115371249855</c:v>
                </c:pt>
                <c:pt idx="27">
                  <c:v>0.016859344894027</c:v>
                </c:pt>
                <c:pt idx="28">
                  <c:v>0.0985507246376812</c:v>
                </c:pt>
                <c:pt idx="29">
                  <c:v>-0.0391836734693878</c:v>
                </c:pt>
                <c:pt idx="30">
                  <c:v>-0.0665824612053409</c:v>
                </c:pt>
                <c:pt idx="31">
                  <c:v>-0.0795876288659796</c:v>
                </c:pt>
                <c:pt idx="32">
                  <c:v>0.13928726640591</c:v>
                </c:pt>
                <c:pt idx="33">
                  <c:v>-0.116161616161616</c:v>
                </c:pt>
                <c:pt idx="34">
                  <c:v>0.0683865683865684</c:v>
                </c:pt>
                <c:pt idx="35">
                  <c:v>0.0955940204563336</c:v>
                </c:pt>
                <c:pt idx="36">
                  <c:v>-0.214925373134328</c:v>
                </c:pt>
                <c:pt idx="37">
                  <c:v>-0.972812372812373</c:v>
                </c:pt>
                <c:pt idx="38">
                  <c:v>-0.125829725829726</c:v>
                </c:pt>
                <c:pt idx="39">
                  <c:v>0.15625</c:v>
                </c:pt>
                <c:pt idx="40">
                  <c:v>-0.0300757518937973</c:v>
                </c:pt>
                <c:pt idx="41">
                  <c:v>-0.176063562305139</c:v>
                </c:pt>
                <c:pt idx="42">
                  <c:v>-0.243243243243243</c:v>
                </c:pt>
                <c:pt idx="43">
                  <c:v>0.117748817898743</c:v>
                </c:pt>
                <c:pt idx="44">
                  <c:v>0.320538995508371</c:v>
                </c:pt>
                <c:pt idx="45">
                  <c:v>0.229830272029761</c:v>
                </c:pt>
                <c:pt idx="46">
                  <c:v>-0.506693867142675</c:v>
                </c:pt>
                <c:pt idx="47">
                  <c:v>-0.0788163716814159</c:v>
                </c:pt>
                <c:pt idx="48">
                  <c:v>0.404651162790698</c:v>
                </c:pt>
                <c:pt idx="49">
                  <c:v>-1.125</c:v>
                </c:pt>
                <c:pt idx="50">
                  <c:v>0.111137617414641</c:v>
                </c:pt>
                <c:pt idx="51">
                  <c:v>-0.1</c:v>
                </c:pt>
                <c:pt idx="52">
                  <c:v>-13.12947976878613</c:v>
                </c:pt>
                <c:pt idx="53">
                  <c:v>-0.136711360135631</c:v>
                </c:pt>
                <c:pt idx="54">
                  <c:v>-0.420109261186264</c:v>
                </c:pt>
                <c:pt idx="55">
                  <c:v>-0.0749999999999999</c:v>
                </c:pt>
                <c:pt idx="56">
                  <c:v>0.147239263803681</c:v>
                </c:pt>
                <c:pt idx="57">
                  <c:v>0.0374077976817704</c:v>
                </c:pt>
                <c:pt idx="58">
                  <c:v>0.122257053291536</c:v>
                </c:pt>
                <c:pt idx="59">
                  <c:v>0.0538033395176252</c:v>
                </c:pt>
                <c:pt idx="60">
                  <c:v>-5.882352941176471</c:v>
                </c:pt>
                <c:pt idx="61">
                  <c:v>-0.403846153846154</c:v>
                </c:pt>
                <c:pt idx="62">
                  <c:v>-0.0537190082644627</c:v>
                </c:pt>
                <c:pt idx="63">
                  <c:v>0.0859292347478547</c:v>
                </c:pt>
                <c:pt idx="64">
                  <c:v>0.234942528735632</c:v>
                </c:pt>
                <c:pt idx="65">
                  <c:v>0.546383504854722</c:v>
                </c:pt>
                <c:pt idx="66">
                  <c:v>-0.314956011730205</c:v>
                </c:pt>
                <c:pt idx="67">
                  <c:v>-0.379710144927536</c:v>
                </c:pt>
                <c:pt idx="68">
                  <c:v>-2.757575757575757</c:v>
                </c:pt>
                <c:pt idx="69">
                  <c:v>0.97622418026867</c:v>
                </c:pt>
                <c:pt idx="70">
                  <c:v>-0.0859538784067086</c:v>
                </c:pt>
                <c:pt idx="71">
                  <c:v>-0.19308653242827</c:v>
                </c:pt>
                <c:pt idx="72">
                  <c:v>0.286765190276466</c:v>
                </c:pt>
                <c:pt idx="73">
                  <c:v>-0.25</c:v>
                </c:pt>
                <c:pt idx="74">
                  <c:v>0.308834842298361</c:v>
                </c:pt>
                <c:pt idx="75">
                  <c:v>-0.0202060217372797</c:v>
                </c:pt>
                <c:pt idx="76">
                  <c:v>-0.119664699341374</c:v>
                </c:pt>
                <c:pt idx="77">
                  <c:v>-0.236507936507936</c:v>
                </c:pt>
                <c:pt idx="78">
                  <c:v>-0.499487179487179</c:v>
                </c:pt>
                <c:pt idx="79">
                  <c:v>0.18370509239775</c:v>
                </c:pt>
                <c:pt idx="80">
                  <c:v>0.665874665874666</c:v>
                </c:pt>
                <c:pt idx="81">
                  <c:v>0.560819462227913</c:v>
                </c:pt>
                <c:pt idx="82">
                  <c:v>-4.91549295774648</c:v>
                </c:pt>
                <c:pt idx="83">
                  <c:v>-0.021090909090909</c:v>
                </c:pt>
                <c:pt idx="84">
                  <c:v>-0.0421455938697317</c:v>
                </c:pt>
                <c:pt idx="85">
                  <c:v>-0.0365160803353768</c:v>
                </c:pt>
                <c:pt idx="86">
                  <c:v>-0.178181818181818</c:v>
                </c:pt>
                <c:pt idx="87">
                  <c:v>0.136458644371454</c:v>
                </c:pt>
                <c:pt idx="88">
                  <c:v>0.427884615384615</c:v>
                </c:pt>
                <c:pt idx="89">
                  <c:v>0.415958829902492</c:v>
                </c:pt>
                <c:pt idx="90">
                  <c:v>0.451111111111111</c:v>
                </c:pt>
                <c:pt idx="91">
                  <c:v>0.42219755826859</c:v>
                </c:pt>
                <c:pt idx="92">
                  <c:v>-0.115312131919906</c:v>
                </c:pt>
                <c:pt idx="93">
                  <c:v>-0.805555555555556</c:v>
                </c:pt>
                <c:pt idx="94">
                  <c:v>0.0160560502116479</c:v>
                </c:pt>
                <c:pt idx="95">
                  <c:v>-0.211274420855259</c:v>
                </c:pt>
                <c:pt idx="96">
                  <c:v>-0.12962962962963</c:v>
                </c:pt>
                <c:pt idx="97">
                  <c:v>0.0557894736842105</c:v>
                </c:pt>
                <c:pt idx="98">
                  <c:v>0.423482849604222</c:v>
                </c:pt>
                <c:pt idx="99">
                  <c:v>-0.180305915962385</c:v>
                </c:pt>
                <c:pt idx="100">
                  <c:v>0.217789404839764</c:v>
                </c:pt>
                <c:pt idx="101">
                  <c:v>-0.137408414409102</c:v>
                </c:pt>
                <c:pt idx="102">
                  <c:v>-0.24375149485769</c:v>
                </c:pt>
                <c:pt idx="103">
                  <c:v>-0.0404564954124673</c:v>
                </c:pt>
                <c:pt idx="104">
                  <c:v>0.23</c:v>
                </c:pt>
                <c:pt idx="105">
                  <c:v>-0.153681506849315</c:v>
                </c:pt>
                <c:pt idx="106">
                  <c:v>-0.196899224806202</c:v>
                </c:pt>
                <c:pt idx="107">
                  <c:v>-0.143923240938166</c:v>
                </c:pt>
                <c:pt idx="108">
                  <c:v>0.0983341082072204</c:v>
                </c:pt>
                <c:pt idx="109">
                  <c:v>0.380266075388027</c:v>
                </c:pt>
                <c:pt idx="110">
                  <c:v>-0.110906862745098</c:v>
                </c:pt>
                <c:pt idx="111">
                  <c:v>-0.280701754385965</c:v>
                </c:pt>
                <c:pt idx="112">
                  <c:v>0.0838709677419355</c:v>
                </c:pt>
                <c:pt idx="113">
                  <c:v>0.183251880350768</c:v>
                </c:pt>
                <c:pt idx="114">
                  <c:v>-0.24487893310491</c:v>
                </c:pt>
                <c:pt idx="115">
                  <c:v>0.402474904811353</c:v>
                </c:pt>
                <c:pt idx="116">
                  <c:v>-0.0250354274917335</c:v>
                </c:pt>
                <c:pt idx="117">
                  <c:v>0.20944099378882</c:v>
                </c:pt>
                <c:pt idx="118">
                  <c:v>-0.398451928299837</c:v>
                </c:pt>
                <c:pt idx="119">
                  <c:v>-0.0162083028338389</c:v>
                </c:pt>
                <c:pt idx="120">
                  <c:v>0.170653907496013</c:v>
                </c:pt>
                <c:pt idx="121">
                  <c:v>-0.839080459770115</c:v>
                </c:pt>
                <c:pt idx="122">
                  <c:v>0.275453827940016</c:v>
                </c:pt>
                <c:pt idx="123">
                  <c:v>0.065934065934066</c:v>
                </c:pt>
                <c:pt idx="124">
                  <c:v>-0.19047619047619</c:v>
                </c:pt>
                <c:pt idx="125">
                  <c:v>-0.250603864734299</c:v>
                </c:pt>
              </c:numCache>
            </c:numRef>
          </c:yVal>
          <c:smooth val="0"/>
        </c:ser>
        <c:ser>
          <c:idx val="1"/>
          <c:order val="1"/>
          <c:tx>
            <c:v>Alpha, p&lt;0.05</c:v>
          </c:tx>
          <c:spPr>
            <a:ln w="47625">
              <a:noFill/>
            </a:ln>
          </c:spPr>
          <c:yVal>
            <c:numRef>
              <c:f>summary_MKT!#REF!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8513640"/>
        <c:axId val="-2038517272"/>
      </c:scatterChart>
      <c:valAx>
        <c:axId val="-2038513640"/>
        <c:scaling>
          <c:orientation val="minMax"/>
          <c:max val="126.0"/>
          <c:min val="0.0"/>
        </c:scaling>
        <c:delete val="0"/>
        <c:axPos val="b"/>
        <c:numFmt formatCode="General" sourceLinked="1"/>
        <c:majorTickMark val="out"/>
        <c:minorTickMark val="none"/>
        <c:tickLblPos val="nextTo"/>
        <c:crossAx val="-2038517272"/>
        <c:crosses val="autoZero"/>
        <c:crossBetween val="midCat"/>
        <c:majorUnit val="5.0"/>
      </c:valAx>
      <c:valAx>
        <c:axId val="-2038517272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8513640"/>
        <c:crosses val="autoZero"/>
        <c:crossBetween val="midCat"/>
        <c:majorUnit val="1.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McDonald and Kreitman test per cluster for South-Asian population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Alpha, n.s.</c:v>
          </c:tx>
          <c:spPr>
            <a:ln w="47625">
              <a:noFill/>
            </a:ln>
          </c:spPr>
          <c:yVal>
            <c:numRef>
              <c:f>summary_MKT!$BI$161:$BI$287</c:f>
              <c:numCache>
                <c:formatCode>General</c:formatCode>
                <c:ptCount val="127"/>
                <c:pt idx="19">
                  <c:v>-14.13953488372093</c:v>
                </c:pt>
                <c:pt idx="20">
                  <c:v>0.323355904380835</c:v>
                </c:pt>
                <c:pt idx="26">
                  <c:v>0.274723517654897</c:v>
                </c:pt>
                <c:pt idx="37">
                  <c:v>-0.853479853479854</c:v>
                </c:pt>
                <c:pt idx="52">
                  <c:v>-15.73041474654378</c:v>
                </c:pt>
                <c:pt idx="53">
                  <c:v>-0.198763992060081</c:v>
                </c:pt>
                <c:pt idx="54">
                  <c:v>-0.588580034995238</c:v>
                </c:pt>
                <c:pt idx="68">
                  <c:v>-4.8125</c:v>
                </c:pt>
                <c:pt idx="69">
                  <c:v>0.980935895084373</c:v>
                </c:pt>
                <c:pt idx="72">
                  <c:v>0.298972824008755</c:v>
                </c:pt>
                <c:pt idx="74">
                  <c:v>0.308213190369243</c:v>
                </c:pt>
                <c:pt idx="81">
                  <c:v>0.638392857142857</c:v>
                </c:pt>
                <c:pt idx="82">
                  <c:v>-3.628571428571428</c:v>
                </c:pt>
                <c:pt idx="89">
                  <c:v>-0.185542911850314</c:v>
                </c:pt>
                <c:pt idx="115">
                  <c:v>-0.170161630124632</c:v>
                </c:pt>
                <c:pt idx="119">
                  <c:v>-0.36762360446571</c:v>
                </c:pt>
                <c:pt idx="123">
                  <c:v>0.259854245880862</c:v>
                </c:pt>
                <c:pt idx="126">
                  <c:v>-0.306152433425161</c:v>
                </c:pt>
              </c:numCache>
            </c:numRef>
          </c:yVal>
          <c:smooth val="0"/>
        </c:ser>
        <c:ser>
          <c:idx val="1"/>
          <c:order val="1"/>
          <c:tx>
            <c:v>Alpha, p&lt;0.05</c:v>
          </c:tx>
          <c:spPr>
            <a:ln w="47625">
              <a:noFill/>
            </a:ln>
          </c:spPr>
          <c:yVal>
            <c:numRef>
              <c:f>summary_MKT!$BJ$161:$BJ$287</c:f>
              <c:numCache>
                <c:formatCode>General</c:formatCode>
                <c:ptCount val="127"/>
                <c:pt idx="0">
                  <c:v>0.087912</c:v>
                </c:pt>
                <c:pt idx="1">
                  <c:v>0.00039554</c:v>
                </c:pt>
                <c:pt idx="2">
                  <c:v>0.93046</c:v>
                </c:pt>
                <c:pt idx="3">
                  <c:v>0.5658</c:v>
                </c:pt>
                <c:pt idx="4">
                  <c:v>0.00012896</c:v>
                </c:pt>
                <c:pt idx="5">
                  <c:v>0.01304</c:v>
                </c:pt>
                <c:pt idx="6">
                  <c:v>0.13929</c:v>
                </c:pt>
                <c:pt idx="7">
                  <c:v>0.99915</c:v>
                </c:pt>
                <c:pt idx="8">
                  <c:v>1.744</c:v>
                </c:pt>
                <c:pt idx="9">
                  <c:v>0.46765</c:v>
                </c:pt>
                <c:pt idx="10">
                  <c:v>0.015289</c:v>
                </c:pt>
                <c:pt idx="11">
                  <c:v>4.7914</c:v>
                </c:pt>
                <c:pt idx="12">
                  <c:v>1.9442</c:v>
                </c:pt>
                <c:pt idx="13">
                  <c:v>0.026169</c:v>
                </c:pt>
                <c:pt idx="14">
                  <c:v>0.11629</c:v>
                </c:pt>
                <c:pt idx="15">
                  <c:v>0.15227</c:v>
                </c:pt>
                <c:pt idx="16">
                  <c:v>0.5221</c:v>
                </c:pt>
                <c:pt idx="17">
                  <c:v>0.16758</c:v>
                </c:pt>
                <c:pt idx="18">
                  <c:v>0.85492</c:v>
                </c:pt>
                <c:pt idx="19">
                  <c:v>12.41</c:v>
                </c:pt>
                <c:pt idx="20">
                  <c:v>11.558</c:v>
                </c:pt>
                <c:pt idx="21">
                  <c:v>0.035884</c:v>
                </c:pt>
                <c:pt idx="22">
                  <c:v>0.15548</c:v>
                </c:pt>
                <c:pt idx="23">
                  <c:v>0.031625</c:v>
                </c:pt>
                <c:pt idx="24">
                  <c:v>2.021</c:v>
                </c:pt>
                <c:pt idx="25">
                  <c:v>0.02084</c:v>
                </c:pt>
                <c:pt idx="26">
                  <c:v>4.0937</c:v>
                </c:pt>
                <c:pt idx="27">
                  <c:v>0.0034</c:v>
                </c:pt>
                <c:pt idx="28">
                  <c:v>0.001</c:v>
                </c:pt>
                <c:pt idx="29">
                  <c:v>0.0132</c:v>
                </c:pt>
                <c:pt idx="30">
                  <c:v>0.1242</c:v>
                </c:pt>
                <c:pt idx="31">
                  <c:v>0.65303</c:v>
                </c:pt>
                <c:pt idx="32">
                  <c:v>0.26647</c:v>
                </c:pt>
                <c:pt idx="33">
                  <c:v>0.50316</c:v>
                </c:pt>
                <c:pt idx="34">
                  <c:v>0.086028</c:v>
                </c:pt>
                <c:pt idx="35">
                  <c:v>0.10912</c:v>
                </c:pt>
                <c:pt idx="36">
                  <c:v>0.093078</c:v>
                </c:pt>
                <c:pt idx="37">
                  <c:v>9.1994</c:v>
                </c:pt>
                <c:pt idx="38">
                  <c:v>0.0</c:v>
                </c:pt>
                <c:pt idx="39">
                  <c:v>0.49782</c:v>
                </c:pt>
                <c:pt idx="40">
                  <c:v>0.064692</c:v>
                </c:pt>
                <c:pt idx="41">
                  <c:v>1.614</c:v>
                </c:pt>
                <c:pt idx="42">
                  <c:v>1.4973</c:v>
                </c:pt>
                <c:pt idx="43">
                  <c:v>0.094404</c:v>
                </c:pt>
                <c:pt idx="44">
                  <c:v>4.0281</c:v>
                </c:pt>
                <c:pt idx="45">
                  <c:v>3.28</c:v>
                </c:pt>
                <c:pt idx="46">
                  <c:v>1.2593</c:v>
                </c:pt>
                <c:pt idx="47">
                  <c:v>0.78102</c:v>
                </c:pt>
                <c:pt idx="48">
                  <c:v>1.1811</c:v>
                </c:pt>
                <c:pt idx="49">
                  <c:v>0.7898</c:v>
                </c:pt>
                <c:pt idx="50">
                  <c:v>0.071817</c:v>
                </c:pt>
                <c:pt idx="51">
                  <c:v>0.004001</c:v>
                </c:pt>
                <c:pt idx="52">
                  <c:v>16.499</c:v>
                </c:pt>
                <c:pt idx="53">
                  <c:v>4.9545</c:v>
                </c:pt>
                <c:pt idx="54">
                  <c:v>18.299</c:v>
                </c:pt>
                <c:pt idx="55">
                  <c:v>0.11017</c:v>
                </c:pt>
                <c:pt idx="56">
                  <c:v>0.23596</c:v>
                </c:pt>
                <c:pt idx="57">
                  <c:v>0.040671</c:v>
                </c:pt>
                <c:pt idx="58">
                  <c:v>0.87717</c:v>
                </c:pt>
                <c:pt idx="59">
                  <c:v>0.25673</c:v>
                </c:pt>
                <c:pt idx="60">
                  <c:v>1.6916</c:v>
                </c:pt>
                <c:pt idx="61">
                  <c:v>0.85911</c:v>
                </c:pt>
                <c:pt idx="62">
                  <c:v>0.026849</c:v>
                </c:pt>
                <c:pt idx="63">
                  <c:v>0.33691</c:v>
                </c:pt>
                <c:pt idx="64">
                  <c:v>0.80707</c:v>
                </c:pt>
                <c:pt idx="65">
                  <c:v>0.041584</c:v>
                </c:pt>
                <c:pt idx="66">
                  <c:v>1.2938</c:v>
                </c:pt>
                <c:pt idx="67">
                  <c:v>0.8429</c:v>
                </c:pt>
                <c:pt idx="68">
                  <c:v>5.5673</c:v>
                </c:pt>
                <c:pt idx="69">
                  <c:v>51.615</c:v>
                </c:pt>
                <c:pt idx="70">
                  <c:v>0.023394</c:v>
                </c:pt>
                <c:pt idx="71">
                  <c:v>0.080651</c:v>
                </c:pt>
                <c:pt idx="72">
                  <c:v>15.631</c:v>
                </c:pt>
                <c:pt idx="73">
                  <c:v>0.81159</c:v>
                </c:pt>
                <c:pt idx="74">
                  <c:v>13.876</c:v>
                </c:pt>
                <c:pt idx="75">
                  <c:v>0.75651</c:v>
                </c:pt>
                <c:pt idx="76">
                  <c:v>0.068488</c:v>
                </c:pt>
                <c:pt idx="77">
                  <c:v>0.00042793</c:v>
                </c:pt>
                <c:pt idx="78">
                  <c:v>1.0884</c:v>
                </c:pt>
                <c:pt idx="79">
                  <c:v>0.91188</c:v>
                </c:pt>
                <c:pt idx="80">
                  <c:v>1.7691</c:v>
                </c:pt>
                <c:pt idx="81">
                  <c:v>8.6599</c:v>
                </c:pt>
                <c:pt idx="82">
                  <c:v>4.4349</c:v>
                </c:pt>
                <c:pt idx="83" formatCode="0.00E+00">
                  <c:v>2.2372E-5</c:v>
                </c:pt>
                <c:pt idx="84">
                  <c:v>0.2775</c:v>
                </c:pt>
                <c:pt idx="85">
                  <c:v>0.01302</c:v>
                </c:pt>
                <c:pt idx="86">
                  <c:v>1.3027</c:v>
                </c:pt>
                <c:pt idx="87">
                  <c:v>1.4657</c:v>
                </c:pt>
                <c:pt idx="88">
                  <c:v>0.034116</c:v>
                </c:pt>
                <c:pt idx="89">
                  <c:v>6.1873</c:v>
                </c:pt>
                <c:pt idx="90">
                  <c:v>0.0074805</c:v>
                </c:pt>
                <c:pt idx="91">
                  <c:v>0.00091085</c:v>
                </c:pt>
                <c:pt idx="92">
                  <c:v>0.42586</c:v>
                </c:pt>
                <c:pt idx="93">
                  <c:v>0.031091</c:v>
                </c:pt>
                <c:pt idx="94">
                  <c:v>0.1946</c:v>
                </c:pt>
                <c:pt idx="95">
                  <c:v>0.91921</c:v>
                </c:pt>
                <c:pt idx="96">
                  <c:v>1.3332</c:v>
                </c:pt>
                <c:pt idx="97">
                  <c:v>0.34949</c:v>
                </c:pt>
                <c:pt idx="98">
                  <c:v>0.011276</c:v>
                </c:pt>
                <c:pt idx="99">
                  <c:v>0.34001</c:v>
                </c:pt>
                <c:pt idx="100">
                  <c:v>0.53508</c:v>
                </c:pt>
                <c:pt idx="101">
                  <c:v>0.14892</c:v>
                </c:pt>
                <c:pt idx="102">
                  <c:v>1.2384</c:v>
                </c:pt>
                <c:pt idx="103">
                  <c:v>2.3714</c:v>
                </c:pt>
                <c:pt idx="104">
                  <c:v>0.031574</c:v>
                </c:pt>
                <c:pt idx="105">
                  <c:v>1.3172</c:v>
                </c:pt>
                <c:pt idx="106">
                  <c:v>0.50961</c:v>
                </c:pt>
                <c:pt idx="107">
                  <c:v>1.5616</c:v>
                </c:pt>
                <c:pt idx="108">
                  <c:v>0.010428</c:v>
                </c:pt>
                <c:pt idx="109">
                  <c:v>0.93681</c:v>
                </c:pt>
                <c:pt idx="110">
                  <c:v>0.48939</c:v>
                </c:pt>
                <c:pt idx="111">
                  <c:v>0.13378</c:v>
                </c:pt>
                <c:pt idx="112">
                  <c:v>0.09374</c:v>
                </c:pt>
                <c:pt idx="113">
                  <c:v>0.21014</c:v>
                </c:pt>
                <c:pt idx="114">
                  <c:v>1.2177</c:v>
                </c:pt>
                <c:pt idx="115">
                  <c:v>6.0402</c:v>
                </c:pt>
                <c:pt idx="116" formatCode="0.00E+00">
                  <c:v>1.0571E-6</c:v>
                </c:pt>
                <c:pt idx="117">
                  <c:v>0.0061734</c:v>
                </c:pt>
                <c:pt idx="118">
                  <c:v>0.84637</c:v>
                </c:pt>
                <c:pt idx="119">
                  <c:v>4.2926</c:v>
                </c:pt>
                <c:pt idx="120">
                  <c:v>0.012734</c:v>
                </c:pt>
                <c:pt idx="121">
                  <c:v>0.11161</c:v>
                </c:pt>
                <c:pt idx="122">
                  <c:v>1.3626</c:v>
                </c:pt>
                <c:pt idx="123">
                  <c:v>5.9768</c:v>
                </c:pt>
                <c:pt idx="124">
                  <c:v>0.1678</c:v>
                </c:pt>
                <c:pt idx="125">
                  <c:v>0.001089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8562680"/>
        <c:axId val="-2038565656"/>
      </c:scatterChart>
      <c:valAx>
        <c:axId val="-2038562680"/>
        <c:scaling>
          <c:orientation val="minMax"/>
          <c:max val="127.0"/>
          <c:min val="0.0"/>
        </c:scaling>
        <c:delete val="0"/>
        <c:axPos val="b"/>
        <c:numFmt formatCode="General" sourceLinked="1"/>
        <c:majorTickMark val="out"/>
        <c:minorTickMark val="none"/>
        <c:tickLblPos val="nextTo"/>
        <c:crossAx val="-2038565656"/>
        <c:crosses val="autoZero"/>
        <c:crossBetween val="midCat"/>
        <c:majorUnit val="5.0"/>
      </c:valAx>
      <c:valAx>
        <c:axId val="-2038565656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8562680"/>
        <c:crosses val="autoZero"/>
        <c:crossBetween val="midCat"/>
        <c:majorUnit val="1.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9" Type="http://schemas.openxmlformats.org/officeDocument/2006/relationships/chart" Target="../charts/chart9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4" Type="http://schemas.openxmlformats.org/officeDocument/2006/relationships/chart" Target="../charts/chart42.xml"/><Relationship Id="rId1" Type="http://schemas.openxmlformats.org/officeDocument/2006/relationships/chart" Target="../charts/chart39.xml"/><Relationship Id="rId2" Type="http://schemas.openxmlformats.org/officeDocument/2006/relationships/chart" Target="../charts/chart4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4" Type="http://schemas.openxmlformats.org/officeDocument/2006/relationships/chart" Target="../charts/chart46.xml"/><Relationship Id="rId5" Type="http://schemas.openxmlformats.org/officeDocument/2006/relationships/chart" Target="../charts/chart47.xml"/><Relationship Id="rId6" Type="http://schemas.openxmlformats.org/officeDocument/2006/relationships/chart" Target="../charts/chart48.xml"/><Relationship Id="rId1" Type="http://schemas.openxmlformats.org/officeDocument/2006/relationships/chart" Target="../charts/chart43.xml"/><Relationship Id="rId2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438150</xdr:colOff>
      <xdr:row>186</xdr:row>
      <xdr:rowOff>165100</xdr:rowOff>
    </xdr:from>
    <xdr:to>
      <xdr:col>31</xdr:col>
      <xdr:colOff>50800</xdr:colOff>
      <xdr:row>207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958850</xdr:colOff>
      <xdr:row>2</xdr:row>
      <xdr:rowOff>114300</xdr:rowOff>
    </xdr:from>
    <xdr:to>
      <xdr:col>40</xdr:col>
      <xdr:colOff>12700</xdr:colOff>
      <xdr:row>14</xdr:row>
      <xdr:rowOff>63500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31750</xdr:colOff>
      <xdr:row>14</xdr:row>
      <xdr:rowOff>114300</xdr:rowOff>
    </xdr:from>
    <xdr:to>
      <xdr:col>40</xdr:col>
      <xdr:colOff>12700</xdr:colOff>
      <xdr:row>28</xdr:row>
      <xdr:rowOff>63500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273050</xdr:colOff>
      <xdr:row>2</xdr:row>
      <xdr:rowOff>38100</xdr:rowOff>
    </xdr:from>
    <xdr:to>
      <xdr:col>53</xdr:col>
      <xdr:colOff>88900</xdr:colOff>
      <xdr:row>14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203200</xdr:colOff>
      <xdr:row>15</xdr:row>
      <xdr:rowOff>0</xdr:rowOff>
    </xdr:from>
    <xdr:to>
      <xdr:col>53</xdr:col>
      <xdr:colOff>88900</xdr:colOff>
      <xdr:row>28</xdr:row>
      <xdr:rowOff>165100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53</xdr:col>
      <xdr:colOff>273050</xdr:colOff>
      <xdr:row>1</xdr:row>
      <xdr:rowOff>165100</xdr:rowOff>
    </xdr:from>
    <xdr:to>
      <xdr:col>70</xdr:col>
      <xdr:colOff>558800</xdr:colOff>
      <xdr:row>15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53</xdr:col>
      <xdr:colOff>241300</xdr:colOff>
      <xdr:row>15</xdr:row>
      <xdr:rowOff>101600</xdr:rowOff>
    </xdr:from>
    <xdr:to>
      <xdr:col>70</xdr:col>
      <xdr:colOff>622300</xdr:colOff>
      <xdr:row>29</xdr:row>
      <xdr:rowOff>88900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71</xdr:col>
      <xdr:colOff>641350</xdr:colOff>
      <xdr:row>1</xdr:row>
      <xdr:rowOff>165100</xdr:rowOff>
    </xdr:from>
    <xdr:to>
      <xdr:col>84</xdr:col>
      <xdr:colOff>533400</xdr:colOff>
      <xdr:row>23</xdr:row>
      <xdr:rowOff>127000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88</xdr:col>
      <xdr:colOff>323850</xdr:colOff>
      <xdr:row>0</xdr:row>
      <xdr:rowOff>101600</xdr:rowOff>
    </xdr:from>
    <xdr:to>
      <xdr:col>109</xdr:col>
      <xdr:colOff>63500</xdr:colOff>
      <xdr:row>28</xdr:row>
      <xdr:rowOff>165100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387350</xdr:colOff>
      <xdr:row>33</xdr:row>
      <xdr:rowOff>76200</xdr:rowOff>
    </xdr:from>
    <xdr:to>
      <xdr:col>29</xdr:col>
      <xdr:colOff>876300</xdr:colOff>
      <xdr:row>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323850</xdr:colOff>
      <xdr:row>52</xdr:row>
      <xdr:rowOff>101600</xdr:rowOff>
    </xdr:from>
    <xdr:to>
      <xdr:col>29</xdr:col>
      <xdr:colOff>876300</xdr:colOff>
      <xdr:row>69</xdr:row>
      <xdr:rowOff>50800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12700</xdr:colOff>
      <xdr:row>31</xdr:row>
      <xdr:rowOff>38100</xdr:rowOff>
    </xdr:from>
    <xdr:to>
      <xdr:col>50</xdr:col>
      <xdr:colOff>787400</xdr:colOff>
      <xdr:row>69</xdr:row>
      <xdr:rowOff>101600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52</xdr:col>
      <xdr:colOff>139700</xdr:colOff>
      <xdr:row>30</xdr:row>
      <xdr:rowOff>177800</xdr:rowOff>
    </xdr:from>
    <xdr:to>
      <xdr:col>69</xdr:col>
      <xdr:colOff>520700</xdr:colOff>
      <xdr:row>52</xdr:row>
      <xdr:rowOff>38100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69</xdr:col>
      <xdr:colOff>660400</xdr:colOff>
      <xdr:row>31</xdr:row>
      <xdr:rowOff>12700</xdr:rowOff>
    </xdr:from>
    <xdr:to>
      <xdr:col>85</xdr:col>
      <xdr:colOff>254000</xdr:colOff>
      <xdr:row>67</xdr:row>
      <xdr:rowOff>139700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</xdr:col>
      <xdr:colOff>101600</xdr:colOff>
      <xdr:row>73</xdr:row>
      <xdr:rowOff>25400</xdr:rowOff>
    </xdr:from>
    <xdr:to>
      <xdr:col>39</xdr:col>
      <xdr:colOff>520700</xdr:colOff>
      <xdr:row>98</xdr:row>
      <xdr:rowOff>38100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41</xdr:col>
      <xdr:colOff>0</xdr:colOff>
      <xdr:row>71</xdr:row>
      <xdr:rowOff>0</xdr:rowOff>
    </xdr:from>
    <xdr:to>
      <xdr:col>57</xdr:col>
      <xdr:colOff>101600</xdr:colOff>
      <xdr:row>92</xdr:row>
      <xdr:rowOff>88900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58</xdr:col>
      <xdr:colOff>0</xdr:colOff>
      <xdr:row>71</xdr:row>
      <xdr:rowOff>0</xdr:rowOff>
    </xdr:from>
    <xdr:to>
      <xdr:col>73</xdr:col>
      <xdr:colOff>266700</xdr:colOff>
      <xdr:row>98</xdr:row>
      <xdr:rowOff>12700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19</xdr:col>
      <xdr:colOff>419100</xdr:colOff>
      <xdr:row>101</xdr:row>
      <xdr:rowOff>152400</xdr:rowOff>
    </xdr:from>
    <xdr:to>
      <xdr:col>39</xdr:col>
      <xdr:colOff>838200</xdr:colOff>
      <xdr:row>126</xdr:row>
      <xdr:rowOff>165100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40</xdr:col>
      <xdr:colOff>800100</xdr:colOff>
      <xdr:row>99</xdr:row>
      <xdr:rowOff>0</xdr:rowOff>
    </xdr:from>
    <xdr:to>
      <xdr:col>57</xdr:col>
      <xdr:colOff>50800</xdr:colOff>
      <xdr:row>120</xdr:row>
      <xdr:rowOff>88900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622300</xdr:colOff>
      <xdr:row>99</xdr:row>
      <xdr:rowOff>0</xdr:rowOff>
    </xdr:from>
    <xdr:to>
      <xdr:col>73</xdr:col>
      <xdr:colOff>215900</xdr:colOff>
      <xdr:row>126</xdr:row>
      <xdr:rowOff>12700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</xdr:col>
      <xdr:colOff>139700</xdr:colOff>
      <xdr:row>129</xdr:row>
      <xdr:rowOff>12700</xdr:rowOff>
    </xdr:from>
    <xdr:to>
      <xdr:col>39</xdr:col>
      <xdr:colOff>558800</xdr:colOff>
      <xdr:row>154</xdr:row>
      <xdr:rowOff>25400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40</xdr:col>
      <xdr:colOff>368300</xdr:colOff>
      <xdr:row>127</xdr:row>
      <xdr:rowOff>88900</xdr:rowOff>
    </xdr:from>
    <xdr:to>
      <xdr:col>56</xdr:col>
      <xdr:colOff>292100</xdr:colOff>
      <xdr:row>149</xdr:row>
      <xdr:rowOff>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58</xdr:col>
      <xdr:colOff>330200</xdr:colOff>
      <xdr:row>127</xdr:row>
      <xdr:rowOff>88900</xdr:rowOff>
    </xdr:from>
    <xdr:to>
      <xdr:col>73</xdr:col>
      <xdr:colOff>596900</xdr:colOff>
      <xdr:row>154</xdr:row>
      <xdr:rowOff>101600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19</xdr:col>
      <xdr:colOff>355600</xdr:colOff>
      <xdr:row>157</xdr:row>
      <xdr:rowOff>12700</xdr:rowOff>
    </xdr:from>
    <xdr:to>
      <xdr:col>39</xdr:col>
      <xdr:colOff>774700</xdr:colOff>
      <xdr:row>181</xdr:row>
      <xdr:rowOff>203200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41</xdr:col>
      <xdr:colOff>355600</xdr:colOff>
      <xdr:row>157</xdr:row>
      <xdr:rowOff>0</xdr:rowOff>
    </xdr:from>
    <xdr:to>
      <xdr:col>57</xdr:col>
      <xdr:colOff>457200</xdr:colOff>
      <xdr:row>178</xdr:row>
      <xdr:rowOff>88900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59</xdr:col>
      <xdr:colOff>76200</xdr:colOff>
      <xdr:row>155</xdr:row>
      <xdr:rowOff>50800</xdr:rowOff>
    </xdr:from>
    <xdr:to>
      <xdr:col>74</xdr:col>
      <xdr:colOff>342900</xdr:colOff>
      <xdr:row>181</xdr:row>
      <xdr:rowOff>241300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190500</xdr:colOff>
      <xdr:row>210</xdr:row>
      <xdr:rowOff>114300</xdr:rowOff>
    </xdr:from>
    <xdr:to>
      <xdr:col>40</xdr:col>
      <xdr:colOff>419100</xdr:colOff>
      <xdr:row>257</xdr:row>
      <xdr:rowOff>57150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76200</xdr:colOff>
      <xdr:row>482</xdr:row>
      <xdr:rowOff>107950</xdr:rowOff>
    </xdr:from>
    <xdr:to>
      <xdr:col>18</xdr:col>
      <xdr:colOff>660400</xdr:colOff>
      <xdr:row>513</xdr:row>
      <xdr:rowOff>139700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508000</xdr:colOff>
      <xdr:row>482</xdr:row>
      <xdr:rowOff>139700</xdr:rowOff>
    </xdr:from>
    <xdr:to>
      <xdr:col>42</xdr:col>
      <xdr:colOff>431800</xdr:colOff>
      <xdr:row>520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61</xdr:col>
      <xdr:colOff>38100</xdr:colOff>
      <xdr:row>482</xdr:row>
      <xdr:rowOff>120650</xdr:rowOff>
    </xdr:from>
    <xdr:to>
      <xdr:col>80</xdr:col>
      <xdr:colOff>469900</xdr:colOff>
      <xdr:row>517</xdr:row>
      <xdr:rowOff>101600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101600</xdr:colOff>
      <xdr:row>514</xdr:row>
      <xdr:rowOff>76200</xdr:rowOff>
    </xdr:from>
    <xdr:to>
      <xdr:col>18</xdr:col>
      <xdr:colOff>647700</xdr:colOff>
      <xdr:row>554</xdr:row>
      <xdr:rowOff>114300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43</xdr:col>
      <xdr:colOff>25400</xdr:colOff>
      <xdr:row>521</xdr:row>
      <xdr:rowOff>25400</xdr:rowOff>
    </xdr:from>
    <xdr:to>
      <xdr:col>61</xdr:col>
      <xdr:colOff>177800</xdr:colOff>
      <xdr:row>562</xdr:row>
      <xdr:rowOff>165100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61</xdr:col>
      <xdr:colOff>317500</xdr:colOff>
      <xdr:row>518</xdr:row>
      <xdr:rowOff>44450</xdr:rowOff>
    </xdr:from>
    <xdr:to>
      <xdr:col>80</xdr:col>
      <xdr:colOff>12700</xdr:colOff>
      <xdr:row>551</xdr:row>
      <xdr:rowOff>12700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63500</xdr:colOff>
      <xdr:row>555</xdr:row>
      <xdr:rowOff>38100</xdr:rowOff>
    </xdr:from>
    <xdr:to>
      <xdr:col>10</xdr:col>
      <xdr:colOff>342900</xdr:colOff>
      <xdr:row>585</xdr:row>
      <xdr:rowOff>76200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10</xdr:col>
      <xdr:colOff>622300</xdr:colOff>
      <xdr:row>555</xdr:row>
      <xdr:rowOff>95250</xdr:rowOff>
    </xdr:from>
    <xdr:to>
      <xdr:col>21</xdr:col>
      <xdr:colOff>990600</xdr:colOff>
      <xdr:row>570</xdr:row>
      <xdr:rowOff>171450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22</xdr:col>
      <xdr:colOff>152400</xdr:colOff>
      <xdr:row>555</xdr:row>
      <xdr:rowOff>101600</xdr:rowOff>
    </xdr:from>
    <xdr:to>
      <xdr:col>34</xdr:col>
      <xdr:colOff>190500</xdr:colOff>
      <xdr:row>578</xdr:row>
      <xdr:rowOff>127000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35</xdr:col>
      <xdr:colOff>317500</xdr:colOff>
      <xdr:row>563</xdr:row>
      <xdr:rowOff>101600</xdr:rowOff>
    </xdr:from>
    <xdr:to>
      <xdr:col>47</xdr:col>
      <xdr:colOff>698500</xdr:colOff>
      <xdr:row>583</xdr:row>
      <xdr:rowOff>38100</xdr:rowOff>
    </xdr:to>
    <xdr:graphicFrame macro="">
      <xdr:nvGraphicFramePr>
        <xdr:cNvPr id="47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48</xdr:col>
      <xdr:colOff>88900</xdr:colOff>
      <xdr:row>563</xdr:row>
      <xdr:rowOff>63500</xdr:rowOff>
    </xdr:from>
    <xdr:to>
      <xdr:col>61</xdr:col>
      <xdr:colOff>342900</xdr:colOff>
      <xdr:row>590</xdr:row>
      <xdr:rowOff>88900</xdr:rowOff>
    </xdr:to>
    <xdr:graphicFrame macro="">
      <xdr:nvGraphicFramePr>
        <xdr:cNvPr id="48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127000</xdr:colOff>
      <xdr:row>29</xdr:row>
      <xdr:rowOff>101600</xdr:rowOff>
    </xdr:from>
    <xdr:to>
      <xdr:col>60</xdr:col>
      <xdr:colOff>38100</xdr:colOff>
      <xdr:row>67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565150</xdr:colOff>
      <xdr:row>69</xdr:row>
      <xdr:rowOff>152400</xdr:rowOff>
    </xdr:from>
    <xdr:to>
      <xdr:col>55</xdr:col>
      <xdr:colOff>584200</xdr:colOff>
      <xdr:row>112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374650</xdr:colOff>
      <xdr:row>3</xdr:row>
      <xdr:rowOff>38100</xdr:rowOff>
    </xdr:from>
    <xdr:to>
      <xdr:col>28</xdr:col>
      <xdr:colOff>165100</xdr:colOff>
      <xdr:row>22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654050</xdr:colOff>
      <xdr:row>3</xdr:row>
      <xdr:rowOff>38100</xdr:rowOff>
    </xdr:from>
    <xdr:to>
      <xdr:col>44</xdr:col>
      <xdr:colOff>266700</xdr:colOff>
      <xdr:row>24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321519</xdr:colOff>
      <xdr:row>83</xdr:row>
      <xdr:rowOff>80379</xdr:rowOff>
    </xdr:from>
    <xdr:to>
      <xdr:col>28</xdr:col>
      <xdr:colOff>1237848</xdr:colOff>
      <xdr:row>149</xdr:row>
      <xdr:rowOff>48229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189695</xdr:colOff>
      <xdr:row>288</xdr:row>
      <xdr:rowOff>171691</xdr:rowOff>
    </xdr:from>
    <xdr:to>
      <xdr:col>12</xdr:col>
      <xdr:colOff>675189</xdr:colOff>
      <xdr:row>343</xdr:row>
      <xdr:rowOff>32152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45011</xdr:colOff>
      <xdr:row>288</xdr:row>
      <xdr:rowOff>171692</xdr:rowOff>
    </xdr:from>
    <xdr:to>
      <xdr:col>25</xdr:col>
      <xdr:colOff>659112</xdr:colOff>
      <xdr:row>342</xdr:row>
      <xdr:rowOff>160760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253999</xdr:colOff>
      <xdr:row>288</xdr:row>
      <xdr:rowOff>139539</xdr:rowOff>
    </xdr:from>
    <xdr:to>
      <xdr:col>38</xdr:col>
      <xdr:colOff>723416</xdr:colOff>
      <xdr:row>342</xdr:row>
      <xdr:rowOff>144684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12860</xdr:colOff>
      <xdr:row>288</xdr:row>
      <xdr:rowOff>107388</xdr:rowOff>
    </xdr:from>
    <xdr:to>
      <xdr:col>52</xdr:col>
      <xdr:colOff>643038</xdr:colOff>
      <xdr:row>343</xdr:row>
      <xdr:rowOff>16076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54</xdr:col>
      <xdr:colOff>28935</xdr:colOff>
      <xdr:row>288</xdr:row>
      <xdr:rowOff>27007</xdr:rowOff>
    </xdr:from>
    <xdr:to>
      <xdr:col>67</xdr:col>
      <xdr:colOff>321519</xdr:colOff>
      <xdr:row>342</xdr:row>
      <xdr:rowOff>128608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62"/>
  <sheetViews>
    <sheetView topLeftCell="C1" zoomScale="79" zoomScaleNormal="79" zoomScalePageLayoutView="79" workbookViewId="0">
      <selection activeCell="D1730" sqref="D1730"/>
    </sheetView>
  </sheetViews>
  <sheetFormatPr baseColWidth="10" defaultColWidth="8.83203125" defaultRowHeight="14" x14ac:dyDescent="0"/>
  <cols>
    <col min="1" max="1025" width="8.832031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G1" t="s">
        <v>4</v>
      </c>
      <c r="H1" t="s">
        <v>5</v>
      </c>
    </row>
    <row r="2" spans="1:8">
      <c r="A2" t="s">
        <v>6</v>
      </c>
      <c r="B2" t="s">
        <v>7</v>
      </c>
      <c r="C2" t="s">
        <v>4</v>
      </c>
      <c r="D2" t="s">
        <v>8</v>
      </c>
      <c r="G2" t="s">
        <v>9</v>
      </c>
      <c r="H2" t="s">
        <v>10</v>
      </c>
    </row>
    <row r="3" spans="1:8">
      <c r="A3" t="s">
        <v>11</v>
      </c>
      <c r="B3" t="s">
        <v>7</v>
      </c>
      <c r="C3" t="s">
        <v>4</v>
      </c>
      <c r="D3" t="s">
        <v>8</v>
      </c>
      <c r="G3" t="s">
        <v>12</v>
      </c>
      <c r="H3" t="s">
        <v>13</v>
      </c>
    </row>
    <row r="4" spans="1:8">
      <c r="A4" t="s">
        <v>14</v>
      </c>
      <c r="B4" t="s">
        <v>7</v>
      </c>
      <c r="C4" t="s">
        <v>4</v>
      </c>
      <c r="D4" t="s">
        <v>8</v>
      </c>
      <c r="G4" t="s">
        <v>15</v>
      </c>
      <c r="H4" t="s">
        <v>16</v>
      </c>
    </row>
    <row r="5" spans="1:8">
      <c r="A5" t="s">
        <v>17</v>
      </c>
      <c r="B5" t="s">
        <v>7</v>
      </c>
      <c r="C5" t="s">
        <v>4</v>
      </c>
      <c r="D5" t="s">
        <v>8</v>
      </c>
      <c r="G5" t="s">
        <v>18</v>
      </c>
      <c r="H5" t="s">
        <v>19</v>
      </c>
    </row>
    <row r="6" spans="1:8">
      <c r="A6" t="s">
        <v>20</v>
      </c>
      <c r="B6" t="s">
        <v>7</v>
      </c>
      <c r="C6" t="s">
        <v>4</v>
      </c>
      <c r="D6" t="s">
        <v>8</v>
      </c>
    </row>
    <row r="7" spans="1:8">
      <c r="A7" t="s">
        <v>21</v>
      </c>
      <c r="B7" t="s">
        <v>7</v>
      </c>
      <c r="C7" t="s">
        <v>4</v>
      </c>
      <c r="D7" t="s">
        <v>8</v>
      </c>
    </row>
    <row r="8" spans="1:8">
      <c r="A8" t="s">
        <v>22</v>
      </c>
      <c r="B8" t="s">
        <v>7</v>
      </c>
      <c r="C8" t="s">
        <v>4</v>
      </c>
      <c r="D8" t="s">
        <v>8</v>
      </c>
    </row>
    <row r="9" spans="1:8">
      <c r="A9" t="s">
        <v>23</v>
      </c>
      <c r="B9" t="s">
        <v>7</v>
      </c>
      <c r="C9" t="s">
        <v>4</v>
      </c>
      <c r="D9" t="s">
        <v>8</v>
      </c>
    </row>
    <row r="10" spans="1:8">
      <c r="A10" t="s">
        <v>24</v>
      </c>
      <c r="B10" t="s">
        <v>7</v>
      </c>
      <c r="C10" t="s">
        <v>4</v>
      </c>
      <c r="D10" t="s">
        <v>8</v>
      </c>
    </row>
    <row r="11" spans="1:8">
      <c r="A11" t="s">
        <v>25</v>
      </c>
      <c r="B11" t="s">
        <v>7</v>
      </c>
      <c r="C11" t="s">
        <v>4</v>
      </c>
      <c r="D11" t="s">
        <v>8</v>
      </c>
    </row>
    <row r="12" spans="1:8">
      <c r="A12" t="s">
        <v>26</v>
      </c>
      <c r="B12" t="s">
        <v>7</v>
      </c>
      <c r="C12" t="s">
        <v>4</v>
      </c>
      <c r="D12" t="s">
        <v>8</v>
      </c>
    </row>
    <row r="13" spans="1:8">
      <c r="A13" t="s">
        <v>27</v>
      </c>
      <c r="B13" t="s">
        <v>7</v>
      </c>
      <c r="C13" t="s">
        <v>4</v>
      </c>
      <c r="D13" t="s">
        <v>8</v>
      </c>
    </row>
    <row r="14" spans="1:8">
      <c r="A14" t="s">
        <v>28</v>
      </c>
      <c r="B14" t="s">
        <v>7</v>
      </c>
      <c r="C14" t="s">
        <v>4</v>
      </c>
      <c r="D14" t="s">
        <v>8</v>
      </c>
    </row>
    <row r="15" spans="1:8">
      <c r="A15" t="s">
        <v>29</v>
      </c>
      <c r="B15" t="s">
        <v>7</v>
      </c>
      <c r="C15" t="s">
        <v>4</v>
      </c>
      <c r="D15" t="s">
        <v>8</v>
      </c>
    </row>
    <row r="16" spans="1:8">
      <c r="A16" t="s">
        <v>30</v>
      </c>
      <c r="B16" t="s">
        <v>7</v>
      </c>
      <c r="C16" t="s">
        <v>4</v>
      </c>
      <c r="D16" t="s">
        <v>8</v>
      </c>
    </row>
    <row r="17" spans="1:4">
      <c r="A17" t="s">
        <v>31</v>
      </c>
      <c r="B17" t="s">
        <v>7</v>
      </c>
      <c r="C17" t="s">
        <v>4</v>
      </c>
      <c r="D17" t="s">
        <v>8</v>
      </c>
    </row>
    <row r="18" spans="1:4">
      <c r="A18" t="s">
        <v>32</v>
      </c>
      <c r="B18" t="s">
        <v>7</v>
      </c>
      <c r="C18" t="s">
        <v>4</v>
      </c>
      <c r="D18" t="s">
        <v>8</v>
      </c>
    </row>
    <row r="19" spans="1:4">
      <c r="A19" t="s">
        <v>33</v>
      </c>
      <c r="B19" t="s">
        <v>7</v>
      </c>
      <c r="C19" t="s">
        <v>4</v>
      </c>
      <c r="D19" t="s">
        <v>8</v>
      </c>
    </row>
    <row r="20" spans="1:4">
      <c r="A20" t="s">
        <v>34</v>
      </c>
      <c r="B20" t="s">
        <v>7</v>
      </c>
      <c r="C20" t="s">
        <v>4</v>
      </c>
      <c r="D20" t="s">
        <v>8</v>
      </c>
    </row>
    <row r="21" spans="1:4">
      <c r="A21" t="s">
        <v>35</v>
      </c>
      <c r="B21" t="s">
        <v>7</v>
      </c>
      <c r="C21" t="s">
        <v>4</v>
      </c>
      <c r="D21" t="s">
        <v>8</v>
      </c>
    </row>
    <row r="22" spans="1:4">
      <c r="A22" t="s">
        <v>36</v>
      </c>
      <c r="B22" t="s">
        <v>7</v>
      </c>
      <c r="C22" t="s">
        <v>4</v>
      </c>
      <c r="D22" t="s">
        <v>8</v>
      </c>
    </row>
    <row r="23" spans="1:4">
      <c r="A23" t="s">
        <v>37</v>
      </c>
      <c r="B23" t="s">
        <v>7</v>
      </c>
      <c r="C23" t="s">
        <v>4</v>
      </c>
      <c r="D23" t="s">
        <v>8</v>
      </c>
    </row>
    <row r="24" spans="1:4">
      <c r="A24" t="s">
        <v>38</v>
      </c>
      <c r="B24" t="s">
        <v>7</v>
      </c>
      <c r="C24" t="s">
        <v>4</v>
      </c>
      <c r="D24" t="s">
        <v>8</v>
      </c>
    </row>
    <row r="25" spans="1:4">
      <c r="A25" t="s">
        <v>39</v>
      </c>
      <c r="B25" t="s">
        <v>7</v>
      </c>
      <c r="C25" t="s">
        <v>4</v>
      </c>
      <c r="D25" t="s">
        <v>8</v>
      </c>
    </row>
    <row r="26" spans="1:4">
      <c r="A26" t="s">
        <v>40</v>
      </c>
      <c r="B26" t="s">
        <v>7</v>
      </c>
      <c r="C26" t="s">
        <v>4</v>
      </c>
      <c r="D26" t="s">
        <v>8</v>
      </c>
    </row>
    <row r="27" spans="1:4">
      <c r="A27" t="s">
        <v>41</v>
      </c>
      <c r="B27" t="s">
        <v>7</v>
      </c>
      <c r="C27" t="s">
        <v>4</v>
      </c>
      <c r="D27" t="s">
        <v>8</v>
      </c>
    </row>
    <row r="28" spans="1:4">
      <c r="A28" t="s">
        <v>42</v>
      </c>
      <c r="B28" t="s">
        <v>7</v>
      </c>
      <c r="C28" t="s">
        <v>4</v>
      </c>
      <c r="D28" t="s">
        <v>8</v>
      </c>
    </row>
    <row r="29" spans="1:4">
      <c r="A29" t="s">
        <v>43</v>
      </c>
      <c r="B29" t="s">
        <v>7</v>
      </c>
      <c r="C29" t="s">
        <v>4</v>
      </c>
      <c r="D29" t="s">
        <v>8</v>
      </c>
    </row>
    <row r="30" spans="1:4">
      <c r="A30" t="s">
        <v>44</v>
      </c>
      <c r="B30" t="s">
        <v>7</v>
      </c>
      <c r="C30" t="s">
        <v>4</v>
      </c>
      <c r="D30" t="s">
        <v>8</v>
      </c>
    </row>
    <row r="31" spans="1:4">
      <c r="A31" t="s">
        <v>45</v>
      </c>
      <c r="B31" t="s">
        <v>7</v>
      </c>
      <c r="C31" t="s">
        <v>4</v>
      </c>
      <c r="D31" t="s">
        <v>8</v>
      </c>
    </row>
    <row r="32" spans="1:4">
      <c r="A32" t="s">
        <v>46</v>
      </c>
      <c r="B32" t="s">
        <v>7</v>
      </c>
      <c r="C32" t="s">
        <v>4</v>
      </c>
      <c r="D32" t="s">
        <v>8</v>
      </c>
    </row>
    <row r="33" spans="1:4">
      <c r="A33" t="s">
        <v>47</v>
      </c>
      <c r="B33" t="s">
        <v>48</v>
      </c>
      <c r="C33" t="s">
        <v>4</v>
      </c>
      <c r="D33" t="s">
        <v>8</v>
      </c>
    </row>
    <row r="34" spans="1:4">
      <c r="A34" t="s">
        <v>49</v>
      </c>
      <c r="B34" t="s">
        <v>48</v>
      </c>
      <c r="C34" t="s">
        <v>4</v>
      </c>
      <c r="D34" t="s">
        <v>8</v>
      </c>
    </row>
    <row r="35" spans="1:4">
      <c r="A35" t="s">
        <v>50</v>
      </c>
      <c r="B35" t="s">
        <v>7</v>
      </c>
      <c r="C35" t="s">
        <v>4</v>
      </c>
      <c r="D35" t="s">
        <v>8</v>
      </c>
    </row>
    <row r="36" spans="1:4">
      <c r="A36" t="s">
        <v>51</v>
      </c>
      <c r="B36" t="s">
        <v>7</v>
      </c>
      <c r="C36" t="s">
        <v>4</v>
      </c>
      <c r="D36" t="s">
        <v>8</v>
      </c>
    </row>
    <row r="37" spans="1:4">
      <c r="A37" t="s">
        <v>52</v>
      </c>
      <c r="B37" t="s">
        <v>7</v>
      </c>
      <c r="C37" t="s">
        <v>4</v>
      </c>
      <c r="D37" t="s">
        <v>8</v>
      </c>
    </row>
    <row r="38" spans="1:4">
      <c r="A38" t="s">
        <v>53</v>
      </c>
      <c r="B38" t="s">
        <v>7</v>
      </c>
      <c r="C38" t="s">
        <v>4</v>
      </c>
      <c r="D38" t="s">
        <v>8</v>
      </c>
    </row>
    <row r="39" spans="1:4">
      <c r="A39" t="s">
        <v>54</v>
      </c>
      <c r="B39" t="s">
        <v>7</v>
      </c>
      <c r="C39" t="s">
        <v>4</v>
      </c>
      <c r="D39" t="s">
        <v>8</v>
      </c>
    </row>
    <row r="40" spans="1:4">
      <c r="A40" t="s">
        <v>55</v>
      </c>
      <c r="B40" t="s">
        <v>7</v>
      </c>
      <c r="C40" t="s">
        <v>4</v>
      </c>
      <c r="D40" t="s">
        <v>8</v>
      </c>
    </row>
    <row r="41" spans="1:4">
      <c r="A41" t="s">
        <v>56</v>
      </c>
      <c r="B41" t="s">
        <v>7</v>
      </c>
      <c r="C41" t="s">
        <v>4</v>
      </c>
      <c r="D41" t="s">
        <v>8</v>
      </c>
    </row>
    <row r="42" spans="1:4">
      <c r="A42" t="s">
        <v>57</v>
      </c>
      <c r="B42" t="s">
        <v>7</v>
      </c>
      <c r="C42" t="s">
        <v>4</v>
      </c>
      <c r="D42" t="s">
        <v>8</v>
      </c>
    </row>
    <row r="43" spans="1:4">
      <c r="A43" t="s">
        <v>58</v>
      </c>
      <c r="B43" t="s">
        <v>7</v>
      </c>
      <c r="C43" t="s">
        <v>4</v>
      </c>
      <c r="D43" t="s">
        <v>8</v>
      </c>
    </row>
    <row r="44" spans="1:4">
      <c r="A44" t="s">
        <v>59</v>
      </c>
      <c r="B44" t="s">
        <v>7</v>
      </c>
      <c r="C44" t="s">
        <v>4</v>
      </c>
      <c r="D44" t="s">
        <v>8</v>
      </c>
    </row>
    <row r="45" spans="1:4">
      <c r="A45" t="s">
        <v>60</v>
      </c>
      <c r="B45" t="s">
        <v>7</v>
      </c>
      <c r="C45" t="s">
        <v>4</v>
      </c>
      <c r="D45" t="s">
        <v>8</v>
      </c>
    </row>
    <row r="46" spans="1:4">
      <c r="A46" t="s">
        <v>61</v>
      </c>
      <c r="B46" t="s">
        <v>7</v>
      </c>
      <c r="C46" t="s">
        <v>4</v>
      </c>
      <c r="D46" t="s">
        <v>8</v>
      </c>
    </row>
    <row r="47" spans="1:4">
      <c r="A47" t="s">
        <v>62</v>
      </c>
      <c r="B47" t="s">
        <v>7</v>
      </c>
      <c r="C47" t="s">
        <v>4</v>
      </c>
      <c r="D47" t="s">
        <v>8</v>
      </c>
    </row>
    <row r="48" spans="1:4">
      <c r="A48" t="s">
        <v>63</v>
      </c>
      <c r="B48" t="s">
        <v>7</v>
      </c>
      <c r="C48" t="s">
        <v>4</v>
      </c>
      <c r="D48" t="s">
        <v>8</v>
      </c>
    </row>
    <row r="49" spans="1:4">
      <c r="A49" t="s">
        <v>64</v>
      </c>
      <c r="B49" t="s">
        <v>48</v>
      </c>
      <c r="C49" t="s">
        <v>4</v>
      </c>
      <c r="D49" t="s">
        <v>8</v>
      </c>
    </row>
    <row r="50" spans="1:4">
      <c r="A50" t="s">
        <v>65</v>
      </c>
      <c r="B50" t="s">
        <v>48</v>
      </c>
      <c r="C50" t="s">
        <v>4</v>
      </c>
      <c r="D50" t="s">
        <v>8</v>
      </c>
    </row>
    <row r="51" spans="1:4">
      <c r="A51" t="s">
        <v>66</v>
      </c>
      <c r="B51" t="s">
        <v>48</v>
      </c>
      <c r="C51" t="s">
        <v>4</v>
      </c>
      <c r="D51" t="s">
        <v>8</v>
      </c>
    </row>
    <row r="52" spans="1:4">
      <c r="A52" t="s">
        <v>67</v>
      </c>
      <c r="B52" t="s">
        <v>48</v>
      </c>
      <c r="C52" t="s">
        <v>4</v>
      </c>
      <c r="D52" t="s">
        <v>8</v>
      </c>
    </row>
    <row r="53" spans="1:4">
      <c r="A53" t="s">
        <v>68</v>
      </c>
      <c r="B53" t="s">
        <v>7</v>
      </c>
      <c r="C53" t="s">
        <v>4</v>
      </c>
      <c r="D53" t="s">
        <v>8</v>
      </c>
    </row>
    <row r="54" spans="1:4">
      <c r="A54" t="s">
        <v>69</v>
      </c>
      <c r="B54" t="s">
        <v>7</v>
      </c>
      <c r="C54" t="s">
        <v>4</v>
      </c>
      <c r="D54" t="s">
        <v>8</v>
      </c>
    </row>
    <row r="55" spans="1:4">
      <c r="A55" t="s">
        <v>70</v>
      </c>
      <c r="B55" t="s">
        <v>48</v>
      </c>
      <c r="C55" t="s">
        <v>4</v>
      </c>
      <c r="D55" t="s">
        <v>8</v>
      </c>
    </row>
    <row r="56" spans="1:4">
      <c r="A56" t="s">
        <v>71</v>
      </c>
      <c r="B56" t="s">
        <v>48</v>
      </c>
      <c r="C56" t="s">
        <v>4</v>
      </c>
      <c r="D56" t="s">
        <v>8</v>
      </c>
    </row>
    <row r="57" spans="1:4">
      <c r="A57" t="s">
        <v>72</v>
      </c>
      <c r="B57" t="s">
        <v>48</v>
      </c>
      <c r="C57" t="s">
        <v>4</v>
      </c>
      <c r="D57" t="s">
        <v>8</v>
      </c>
    </row>
    <row r="58" spans="1:4">
      <c r="A58" t="s">
        <v>73</v>
      </c>
      <c r="B58" t="s">
        <v>48</v>
      </c>
      <c r="C58" t="s">
        <v>4</v>
      </c>
      <c r="D58" t="s">
        <v>8</v>
      </c>
    </row>
    <row r="59" spans="1:4">
      <c r="A59" t="s">
        <v>74</v>
      </c>
      <c r="B59" t="s">
        <v>48</v>
      </c>
      <c r="C59" t="s">
        <v>4</v>
      </c>
      <c r="D59" t="s">
        <v>8</v>
      </c>
    </row>
    <row r="60" spans="1:4">
      <c r="A60" t="s">
        <v>75</v>
      </c>
      <c r="B60" t="s">
        <v>48</v>
      </c>
      <c r="C60" t="s">
        <v>4</v>
      </c>
      <c r="D60" t="s">
        <v>8</v>
      </c>
    </row>
    <row r="61" spans="1:4">
      <c r="A61" t="s">
        <v>76</v>
      </c>
      <c r="B61" t="s">
        <v>48</v>
      </c>
      <c r="C61" t="s">
        <v>4</v>
      </c>
      <c r="D61" t="s">
        <v>8</v>
      </c>
    </row>
    <row r="62" spans="1:4">
      <c r="A62" t="s">
        <v>77</v>
      </c>
      <c r="B62" t="s">
        <v>48</v>
      </c>
      <c r="C62" t="s">
        <v>4</v>
      </c>
      <c r="D62" t="s">
        <v>8</v>
      </c>
    </row>
    <row r="63" spans="1:4">
      <c r="A63" t="s">
        <v>78</v>
      </c>
      <c r="B63" t="s">
        <v>48</v>
      </c>
      <c r="C63" t="s">
        <v>4</v>
      </c>
      <c r="D63" t="s">
        <v>8</v>
      </c>
    </row>
    <row r="64" spans="1:4">
      <c r="A64" t="s">
        <v>79</v>
      </c>
      <c r="B64" t="s">
        <v>48</v>
      </c>
      <c r="C64" t="s">
        <v>4</v>
      </c>
      <c r="D64" t="s">
        <v>8</v>
      </c>
    </row>
    <row r="65" spans="1:4">
      <c r="A65" t="s">
        <v>80</v>
      </c>
      <c r="B65" t="s">
        <v>48</v>
      </c>
      <c r="C65" t="s">
        <v>4</v>
      </c>
      <c r="D65" t="s">
        <v>8</v>
      </c>
    </row>
    <row r="66" spans="1:4">
      <c r="A66" t="s">
        <v>81</v>
      </c>
      <c r="B66" t="s">
        <v>48</v>
      </c>
      <c r="C66" t="s">
        <v>4</v>
      </c>
      <c r="D66" t="s">
        <v>8</v>
      </c>
    </row>
    <row r="67" spans="1:4">
      <c r="A67" t="s">
        <v>82</v>
      </c>
      <c r="B67" t="s">
        <v>48</v>
      </c>
      <c r="C67" t="s">
        <v>4</v>
      </c>
      <c r="D67" t="s">
        <v>8</v>
      </c>
    </row>
    <row r="68" spans="1:4">
      <c r="A68" t="s">
        <v>83</v>
      </c>
      <c r="B68" t="s">
        <v>48</v>
      </c>
      <c r="C68" t="s">
        <v>4</v>
      </c>
      <c r="D68" t="s">
        <v>8</v>
      </c>
    </row>
    <row r="69" spans="1:4">
      <c r="A69" t="s">
        <v>84</v>
      </c>
      <c r="B69" t="s">
        <v>48</v>
      </c>
      <c r="C69" t="s">
        <v>4</v>
      </c>
      <c r="D69" t="s">
        <v>8</v>
      </c>
    </row>
    <row r="70" spans="1:4">
      <c r="A70" t="s">
        <v>85</v>
      </c>
      <c r="B70" t="s">
        <v>48</v>
      </c>
      <c r="C70" t="s">
        <v>4</v>
      </c>
      <c r="D70" t="s">
        <v>8</v>
      </c>
    </row>
    <row r="71" spans="1:4">
      <c r="A71" t="s">
        <v>86</v>
      </c>
      <c r="B71" t="s">
        <v>48</v>
      </c>
      <c r="C71" t="s">
        <v>4</v>
      </c>
      <c r="D71" t="s">
        <v>8</v>
      </c>
    </row>
    <row r="72" spans="1:4">
      <c r="A72" t="s">
        <v>87</v>
      </c>
      <c r="B72" t="s">
        <v>48</v>
      </c>
      <c r="C72" t="s">
        <v>4</v>
      </c>
      <c r="D72" t="s">
        <v>8</v>
      </c>
    </row>
    <row r="73" spans="1:4">
      <c r="A73" t="s">
        <v>88</v>
      </c>
      <c r="B73" t="s">
        <v>48</v>
      </c>
      <c r="C73" t="s">
        <v>4</v>
      </c>
      <c r="D73" t="s">
        <v>8</v>
      </c>
    </row>
    <row r="74" spans="1:4">
      <c r="A74" t="s">
        <v>89</v>
      </c>
      <c r="B74" t="s">
        <v>48</v>
      </c>
      <c r="C74" t="s">
        <v>4</v>
      </c>
      <c r="D74" t="s">
        <v>8</v>
      </c>
    </row>
    <row r="75" spans="1:4">
      <c r="A75" t="s">
        <v>90</v>
      </c>
      <c r="B75" t="s">
        <v>48</v>
      </c>
      <c r="C75" t="s">
        <v>4</v>
      </c>
      <c r="D75" t="s">
        <v>8</v>
      </c>
    </row>
    <row r="76" spans="1:4">
      <c r="A76" t="s">
        <v>91</v>
      </c>
      <c r="B76" t="s">
        <v>48</v>
      </c>
      <c r="C76" t="s">
        <v>4</v>
      </c>
      <c r="D76" t="s">
        <v>8</v>
      </c>
    </row>
    <row r="77" spans="1:4">
      <c r="A77" t="s">
        <v>92</v>
      </c>
      <c r="B77" t="s">
        <v>48</v>
      </c>
      <c r="C77" t="s">
        <v>4</v>
      </c>
      <c r="D77" t="s">
        <v>8</v>
      </c>
    </row>
    <row r="78" spans="1:4">
      <c r="A78" t="s">
        <v>93</v>
      </c>
      <c r="B78" t="s">
        <v>48</v>
      </c>
      <c r="C78" t="s">
        <v>4</v>
      </c>
      <c r="D78" t="s">
        <v>8</v>
      </c>
    </row>
    <row r="79" spans="1:4">
      <c r="A79" t="s">
        <v>94</v>
      </c>
      <c r="B79" t="s">
        <v>48</v>
      </c>
      <c r="C79" t="s">
        <v>4</v>
      </c>
      <c r="D79" t="s">
        <v>8</v>
      </c>
    </row>
    <row r="80" spans="1:4">
      <c r="A80" t="s">
        <v>95</v>
      </c>
      <c r="B80" t="s">
        <v>48</v>
      </c>
      <c r="C80" t="s">
        <v>4</v>
      </c>
      <c r="D80" t="s">
        <v>8</v>
      </c>
    </row>
    <row r="81" spans="1:4">
      <c r="A81" t="s">
        <v>96</v>
      </c>
      <c r="B81" t="s">
        <v>48</v>
      </c>
      <c r="C81" t="s">
        <v>4</v>
      </c>
      <c r="D81" t="s">
        <v>8</v>
      </c>
    </row>
    <row r="82" spans="1:4">
      <c r="A82" t="s">
        <v>97</v>
      </c>
      <c r="B82" t="s">
        <v>48</v>
      </c>
      <c r="C82" t="s">
        <v>4</v>
      </c>
      <c r="D82" t="s">
        <v>8</v>
      </c>
    </row>
    <row r="83" spans="1:4">
      <c r="A83" t="s">
        <v>98</v>
      </c>
      <c r="B83" t="s">
        <v>48</v>
      </c>
      <c r="C83" t="s">
        <v>4</v>
      </c>
      <c r="D83" t="s">
        <v>8</v>
      </c>
    </row>
    <row r="84" spans="1:4">
      <c r="A84" t="s">
        <v>99</v>
      </c>
      <c r="B84" t="s">
        <v>48</v>
      </c>
      <c r="C84" t="s">
        <v>4</v>
      </c>
      <c r="D84" t="s">
        <v>8</v>
      </c>
    </row>
    <row r="85" spans="1:4">
      <c r="A85" t="s">
        <v>100</v>
      </c>
      <c r="B85" t="s">
        <v>48</v>
      </c>
      <c r="C85" t="s">
        <v>4</v>
      </c>
      <c r="D85" t="s">
        <v>8</v>
      </c>
    </row>
    <row r="86" spans="1:4">
      <c r="A86" t="s">
        <v>101</v>
      </c>
      <c r="B86" t="s">
        <v>48</v>
      </c>
      <c r="C86" t="s">
        <v>4</v>
      </c>
      <c r="D86" t="s">
        <v>8</v>
      </c>
    </row>
    <row r="87" spans="1:4">
      <c r="A87" t="s">
        <v>102</v>
      </c>
      <c r="B87" t="s">
        <v>48</v>
      </c>
      <c r="C87" t="s">
        <v>4</v>
      </c>
      <c r="D87" t="s">
        <v>8</v>
      </c>
    </row>
    <row r="88" spans="1:4">
      <c r="A88" t="s">
        <v>103</v>
      </c>
      <c r="B88" t="s">
        <v>48</v>
      </c>
      <c r="C88" t="s">
        <v>4</v>
      </c>
      <c r="D88" t="s">
        <v>8</v>
      </c>
    </row>
    <row r="89" spans="1:4">
      <c r="A89" t="s">
        <v>104</v>
      </c>
      <c r="B89" t="s">
        <v>48</v>
      </c>
      <c r="C89" t="s">
        <v>4</v>
      </c>
      <c r="D89" t="s">
        <v>8</v>
      </c>
    </row>
    <row r="90" spans="1:4">
      <c r="A90" t="s">
        <v>105</v>
      </c>
      <c r="B90" t="s">
        <v>48</v>
      </c>
      <c r="C90" t="s">
        <v>4</v>
      </c>
      <c r="D90" t="s">
        <v>8</v>
      </c>
    </row>
    <row r="91" spans="1:4">
      <c r="A91" t="s">
        <v>106</v>
      </c>
      <c r="B91" t="s">
        <v>48</v>
      </c>
      <c r="C91" t="s">
        <v>4</v>
      </c>
      <c r="D91" t="s">
        <v>8</v>
      </c>
    </row>
    <row r="92" spans="1:4">
      <c r="A92" t="s">
        <v>107</v>
      </c>
      <c r="B92" t="s">
        <v>108</v>
      </c>
      <c r="C92" t="s">
        <v>4</v>
      </c>
      <c r="D92" t="s">
        <v>8</v>
      </c>
    </row>
    <row r="93" spans="1:4">
      <c r="A93" t="s">
        <v>109</v>
      </c>
      <c r="B93" t="s">
        <v>108</v>
      </c>
      <c r="C93" t="s">
        <v>4</v>
      </c>
      <c r="D93" t="s">
        <v>8</v>
      </c>
    </row>
    <row r="94" spans="1:4">
      <c r="A94" t="s">
        <v>110</v>
      </c>
      <c r="B94" t="s">
        <v>108</v>
      </c>
      <c r="C94" t="s">
        <v>4</v>
      </c>
      <c r="D94" t="s">
        <v>8</v>
      </c>
    </row>
    <row r="95" spans="1:4">
      <c r="A95" t="s">
        <v>111</v>
      </c>
      <c r="B95" t="s">
        <v>108</v>
      </c>
      <c r="C95" t="s">
        <v>4</v>
      </c>
      <c r="D95" t="s">
        <v>8</v>
      </c>
    </row>
    <row r="96" spans="1:4">
      <c r="A96" t="s">
        <v>112</v>
      </c>
      <c r="B96" t="s">
        <v>108</v>
      </c>
      <c r="C96" t="s">
        <v>4</v>
      </c>
      <c r="D96" t="s">
        <v>8</v>
      </c>
    </row>
    <row r="97" spans="1:4">
      <c r="A97" t="s">
        <v>113</v>
      </c>
      <c r="B97" t="s">
        <v>108</v>
      </c>
      <c r="C97" t="s">
        <v>4</v>
      </c>
      <c r="D97" t="s">
        <v>8</v>
      </c>
    </row>
    <row r="98" spans="1:4">
      <c r="A98" t="s">
        <v>114</v>
      </c>
      <c r="B98" t="s">
        <v>108</v>
      </c>
      <c r="C98" t="s">
        <v>4</v>
      </c>
      <c r="D98" t="s">
        <v>8</v>
      </c>
    </row>
    <row r="99" spans="1:4">
      <c r="A99" t="s">
        <v>115</v>
      </c>
      <c r="B99" t="s">
        <v>108</v>
      </c>
      <c r="C99" t="s">
        <v>4</v>
      </c>
      <c r="D99" t="s">
        <v>8</v>
      </c>
    </row>
    <row r="100" spans="1:4">
      <c r="A100" t="s">
        <v>116</v>
      </c>
      <c r="B100" t="s">
        <v>48</v>
      </c>
      <c r="C100" t="s">
        <v>4</v>
      </c>
      <c r="D100" t="s">
        <v>8</v>
      </c>
    </row>
    <row r="101" spans="1:4">
      <c r="A101" t="s">
        <v>117</v>
      </c>
      <c r="B101" t="s">
        <v>48</v>
      </c>
      <c r="C101" t="s">
        <v>4</v>
      </c>
      <c r="D101" t="s">
        <v>8</v>
      </c>
    </row>
    <row r="102" spans="1:4">
      <c r="A102" t="s">
        <v>118</v>
      </c>
      <c r="B102" t="s">
        <v>48</v>
      </c>
      <c r="C102" t="s">
        <v>4</v>
      </c>
      <c r="D102" t="s">
        <v>8</v>
      </c>
    </row>
    <row r="103" spans="1:4">
      <c r="A103" t="s">
        <v>119</v>
      </c>
      <c r="B103" t="s">
        <v>48</v>
      </c>
      <c r="C103" t="s">
        <v>4</v>
      </c>
      <c r="D103" t="s">
        <v>8</v>
      </c>
    </row>
    <row r="104" spans="1:4">
      <c r="A104" t="s">
        <v>120</v>
      </c>
      <c r="B104" t="s">
        <v>48</v>
      </c>
      <c r="C104" t="s">
        <v>4</v>
      </c>
      <c r="D104" t="s">
        <v>8</v>
      </c>
    </row>
    <row r="105" spans="1:4">
      <c r="A105" t="s">
        <v>121</v>
      </c>
      <c r="B105" t="s">
        <v>122</v>
      </c>
      <c r="C105" t="s">
        <v>4</v>
      </c>
      <c r="D105" t="s">
        <v>8</v>
      </c>
    </row>
    <row r="106" spans="1:4">
      <c r="A106" t="s">
        <v>123</v>
      </c>
      <c r="B106" t="s">
        <v>122</v>
      </c>
      <c r="C106" t="s">
        <v>4</v>
      </c>
      <c r="D106" t="s">
        <v>8</v>
      </c>
    </row>
    <row r="107" spans="1:4">
      <c r="A107" t="s">
        <v>124</v>
      </c>
      <c r="B107" t="s">
        <v>122</v>
      </c>
      <c r="C107" t="s">
        <v>4</v>
      </c>
      <c r="D107" t="s">
        <v>8</v>
      </c>
    </row>
    <row r="108" spans="1:4">
      <c r="A108" t="s">
        <v>125</v>
      </c>
      <c r="B108" t="s">
        <v>122</v>
      </c>
      <c r="C108" t="s">
        <v>4</v>
      </c>
      <c r="D108" t="s">
        <v>8</v>
      </c>
    </row>
    <row r="109" spans="1:4">
      <c r="A109" t="s">
        <v>126</v>
      </c>
      <c r="B109" t="s">
        <v>122</v>
      </c>
      <c r="C109" t="s">
        <v>4</v>
      </c>
      <c r="D109" t="s">
        <v>8</v>
      </c>
    </row>
    <row r="110" spans="1:4">
      <c r="A110" t="s">
        <v>127</v>
      </c>
      <c r="B110" t="s">
        <v>122</v>
      </c>
      <c r="C110" t="s">
        <v>4</v>
      </c>
      <c r="D110" t="s">
        <v>8</v>
      </c>
    </row>
    <row r="111" spans="1:4">
      <c r="A111" t="s">
        <v>128</v>
      </c>
      <c r="B111" t="s">
        <v>122</v>
      </c>
      <c r="C111" t="s">
        <v>4</v>
      </c>
      <c r="D111" t="s">
        <v>8</v>
      </c>
    </row>
    <row r="112" spans="1:4">
      <c r="A112" t="s">
        <v>129</v>
      </c>
      <c r="B112" t="s">
        <v>122</v>
      </c>
      <c r="C112" t="s">
        <v>4</v>
      </c>
      <c r="D112" t="s">
        <v>8</v>
      </c>
    </row>
    <row r="113" spans="1:4">
      <c r="A113" t="s">
        <v>130</v>
      </c>
      <c r="B113" t="s">
        <v>122</v>
      </c>
      <c r="C113" t="s">
        <v>4</v>
      </c>
      <c r="D113" t="s">
        <v>8</v>
      </c>
    </row>
    <row r="114" spans="1:4">
      <c r="A114" t="s">
        <v>131</v>
      </c>
      <c r="B114" t="s">
        <v>122</v>
      </c>
      <c r="C114" t="s">
        <v>4</v>
      </c>
      <c r="D114" t="s">
        <v>8</v>
      </c>
    </row>
    <row r="115" spans="1:4">
      <c r="A115" t="s">
        <v>132</v>
      </c>
      <c r="B115" t="s">
        <v>122</v>
      </c>
      <c r="C115" t="s">
        <v>4</v>
      </c>
      <c r="D115" t="s">
        <v>8</v>
      </c>
    </row>
    <row r="116" spans="1:4">
      <c r="A116" t="s">
        <v>133</v>
      </c>
      <c r="B116" t="s">
        <v>122</v>
      </c>
      <c r="C116" t="s">
        <v>4</v>
      </c>
      <c r="D116" t="s">
        <v>8</v>
      </c>
    </row>
    <row r="117" spans="1:4">
      <c r="A117" t="s">
        <v>134</v>
      </c>
      <c r="B117" t="s">
        <v>108</v>
      </c>
      <c r="C117" t="s">
        <v>4</v>
      </c>
      <c r="D117" t="s">
        <v>8</v>
      </c>
    </row>
    <row r="118" spans="1:4">
      <c r="A118" t="s">
        <v>135</v>
      </c>
      <c r="B118" t="s">
        <v>108</v>
      </c>
      <c r="C118" t="s">
        <v>4</v>
      </c>
      <c r="D118" t="s">
        <v>8</v>
      </c>
    </row>
    <row r="119" spans="1:4">
      <c r="A119" t="s">
        <v>136</v>
      </c>
      <c r="B119" t="s">
        <v>108</v>
      </c>
      <c r="C119" t="s">
        <v>4</v>
      </c>
      <c r="D119" t="s">
        <v>8</v>
      </c>
    </row>
    <row r="120" spans="1:4">
      <c r="A120" t="s">
        <v>137</v>
      </c>
      <c r="B120" t="s">
        <v>108</v>
      </c>
      <c r="C120" t="s">
        <v>4</v>
      </c>
      <c r="D120" t="s">
        <v>8</v>
      </c>
    </row>
    <row r="121" spans="1:4">
      <c r="A121" t="s">
        <v>138</v>
      </c>
      <c r="B121" t="s">
        <v>108</v>
      </c>
      <c r="C121" t="s">
        <v>4</v>
      </c>
      <c r="D121" t="s">
        <v>8</v>
      </c>
    </row>
    <row r="122" spans="1:4">
      <c r="A122" t="s">
        <v>139</v>
      </c>
      <c r="B122" t="s">
        <v>108</v>
      </c>
      <c r="C122" t="s">
        <v>4</v>
      </c>
      <c r="D122" t="s">
        <v>8</v>
      </c>
    </row>
    <row r="123" spans="1:4">
      <c r="A123" t="s">
        <v>140</v>
      </c>
      <c r="B123" t="s">
        <v>108</v>
      </c>
      <c r="C123" t="s">
        <v>4</v>
      </c>
      <c r="D123" t="s">
        <v>8</v>
      </c>
    </row>
    <row r="124" spans="1:4">
      <c r="A124" t="s">
        <v>141</v>
      </c>
      <c r="B124" t="s">
        <v>108</v>
      </c>
      <c r="C124" t="s">
        <v>4</v>
      </c>
      <c r="D124" t="s">
        <v>8</v>
      </c>
    </row>
    <row r="125" spans="1:4">
      <c r="A125" t="s">
        <v>142</v>
      </c>
      <c r="B125" t="s">
        <v>108</v>
      </c>
      <c r="C125" t="s">
        <v>4</v>
      </c>
      <c r="D125" t="s">
        <v>8</v>
      </c>
    </row>
    <row r="126" spans="1:4">
      <c r="A126" t="s">
        <v>143</v>
      </c>
      <c r="B126" t="s">
        <v>108</v>
      </c>
      <c r="C126" t="s">
        <v>4</v>
      </c>
      <c r="D126" t="s">
        <v>8</v>
      </c>
    </row>
    <row r="127" spans="1:4">
      <c r="A127" t="s">
        <v>144</v>
      </c>
      <c r="B127" t="s">
        <v>108</v>
      </c>
      <c r="C127" t="s">
        <v>4</v>
      </c>
      <c r="D127" t="s">
        <v>8</v>
      </c>
    </row>
    <row r="128" spans="1:4">
      <c r="A128" t="s">
        <v>145</v>
      </c>
      <c r="B128" t="s">
        <v>108</v>
      </c>
      <c r="C128" t="s">
        <v>4</v>
      </c>
      <c r="D128" t="s">
        <v>8</v>
      </c>
    </row>
    <row r="129" spans="1:4">
      <c r="A129" t="s">
        <v>146</v>
      </c>
      <c r="B129" t="s">
        <v>108</v>
      </c>
      <c r="C129" t="s">
        <v>4</v>
      </c>
      <c r="D129" t="s">
        <v>8</v>
      </c>
    </row>
    <row r="130" spans="1:4">
      <c r="A130" t="s">
        <v>147</v>
      </c>
      <c r="B130" t="s">
        <v>108</v>
      </c>
      <c r="C130" t="s">
        <v>4</v>
      </c>
      <c r="D130" t="s">
        <v>8</v>
      </c>
    </row>
    <row r="131" spans="1:4">
      <c r="A131" t="s">
        <v>148</v>
      </c>
      <c r="B131" t="s">
        <v>108</v>
      </c>
      <c r="C131" t="s">
        <v>4</v>
      </c>
      <c r="D131" t="s">
        <v>8</v>
      </c>
    </row>
    <row r="132" spans="1:4">
      <c r="A132" t="s">
        <v>149</v>
      </c>
      <c r="B132" t="s">
        <v>108</v>
      </c>
      <c r="C132" t="s">
        <v>4</v>
      </c>
      <c r="D132" t="s">
        <v>8</v>
      </c>
    </row>
    <row r="133" spans="1:4">
      <c r="A133" t="s">
        <v>150</v>
      </c>
      <c r="B133" t="s">
        <v>122</v>
      </c>
      <c r="C133" t="s">
        <v>4</v>
      </c>
      <c r="D133" t="s">
        <v>8</v>
      </c>
    </row>
    <row r="134" spans="1:4">
      <c r="A134" t="s">
        <v>151</v>
      </c>
      <c r="B134" t="s">
        <v>108</v>
      </c>
      <c r="C134" t="s">
        <v>4</v>
      </c>
      <c r="D134" t="s">
        <v>8</v>
      </c>
    </row>
    <row r="135" spans="1:4">
      <c r="A135" t="s">
        <v>152</v>
      </c>
      <c r="B135" t="s">
        <v>108</v>
      </c>
      <c r="C135" t="s">
        <v>4</v>
      </c>
      <c r="D135" t="s">
        <v>8</v>
      </c>
    </row>
    <row r="136" spans="1:4">
      <c r="A136" t="s">
        <v>153</v>
      </c>
      <c r="B136" t="s">
        <v>108</v>
      </c>
      <c r="C136" t="s">
        <v>4</v>
      </c>
      <c r="D136" t="s">
        <v>8</v>
      </c>
    </row>
    <row r="137" spans="1:4">
      <c r="A137" t="s">
        <v>154</v>
      </c>
      <c r="B137" t="s">
        <v>108</v>
      </c>
      <c r="C137" t="s">
        <v>4</v>
      </c>
      <c r="D137" t="s">
        <v>8</v>
      </c>
    </row>
    <row r="138" spans="1:4">
      <c r="A138" t="s">
        <v>155</v>
      </c>
      <c r="B138" t="s">
        <v>108</v>
      </c>
      <c r="C138" t="s">
        <v>4</v>
      </c>
      <c r="D138" t="s">
        <v>8</v>
      </c>
    </row>
    <row r="139" spans="1:4">
      <c r="A139" t="s">
        <v>156</v>
      </c>
      <c r="B139" t="s">
        <v>108</v>
      </c>
      <c r="C139" t="s">
        <v>4</v>
      </c>
      <c r="D139" t="s">
        <v>8</v>
      </c>
    </row>
    <row r="140" spans="1:4">
      <c r="A140" t="s">
        <v>157</v>
      </c>
      <c r="B140" t="s">
        <v>108</v>
      </c>
      <c r="C140" t="s">
        <v>4</v>
      </c>
      <c r="D140" t="s">
        <v>8</v>
      </c>
    </row>
    <row r="141" spans="1:4">
      <c r="A141" t="s">
        <v>158</v>
      </c>
      <c r="B141" t="s">
        <v>108</v>
      </c>
      <c r="C141" t="s">
        <v>4</v>
      </c>
      <c r="D141" t="s">
        <v>8</v>
      </c>
    </row>
    <row r="142" spans="1:4">
      <c r="A142" t="s">
        <v>159</v>
      </c>
      <c r="B142" t="s">
        <v>108</v>
      </c>
      <c r="C142" t="s">
        <v>4</v>
      </c>
      <c r="D142" t="s">
        <v>8</v>
      </c>
    </row>
    <row r="143" spans="1:4">
      <c r="A143" t="s">
        <v>160</v>
      </c>
      <c r="B143" t="s">
        <v>108</v>
      </c>
      <c r="C143" t="s">
        <v>4</v>
      </c>
      <c r="D143" t="s">
        <v>8</v>
      </c>
    </row>
    <row r="144" spans="1:4">
      <c r="A144" t="s">
        <v>161</v>
      </c>
      <c r="B144" t="s">
        <v>108</v>
      </c>
      <c r="C144" t="s">
        <v>4</v>
      </c>
      <c r="D144" t="s">
        <v>8</v>
      </c>
    </row>
    <row r="145" spans="1:4">
      <c r="A145" t="s">
        <v>162</v>
      </c>
      <c r="B145" t="s">
        <v>108</v>
      </c>
      <c r="C145" t="s">
        <v>4</v>
      </c>
      <c r="D145" t="s">
        <v>8</v>
      </c>
    </row>
    <row r="146" spans="1:4">
      <c r="A146" t="s">
        <v>163</v>
      </c>
      <c r="B146" t="s">
        <v>108</v>
      </c>
      <c r="C146" t="s">
        <v>4</v>
      </c>
      <c r="D146" t="s">
        <v>8</v>
      </c>
    </row>
    <row r="147" spans="1:4">
      <c r="A147" t="s">
        <v>164</v>
      </c>
      <c r="B147" t="s">
        <v>122</v>
      </c>
      <c r="C147" t="s">
        <v>4</v>
      </c>
      <c r="D147" t="s">
        <v>8</v>
      </c>
    </row>
    <row r="148" spans="1:4">
      <c r="A148" t="s">
        <v>165</v>
      </c>
      <c r="B148" t="s">
        <v>122</v>
      </c>
      <c r="C148" t="s">
        <v>4</v>
      </c>
      <c r="D148" t="s">
        <v>8</v>
      </c>
    </row>
    <row r="149" spans="1:4">
      <c r="A149" t="s">
        <v>166</v>
      </c>
      <c r="B149" t="s">
        <v>122</v>
      </c>
      <c r="C149" t="s">
        <v>4</v>
      </c>
      <c r="D149" t="s">
        <v>8</v>
      </c>
    </row>
    <row r="150" spans="1:4">
      <c r="A150" t="s">
        <v>167</v>
      </c>
      <c r="B150" t="s">
        <v>122</v>
      </c>
      <c r="C150" t="s">
        <v>4</v>
      </c>
      <c r="D150" t="s">
        <v>8</v>
      </c>
    </row>
    <row r="151" spans="1:4">
      <c r="A151" t="s">
        <v>168</v>
      </c>
      <c r="B151" t="s">
        <v>122</v>
      </c>
      <c r="C151" t="s">
        <v>4</v>
      </c>
      <c r="D151" t="s">
        <v>8</v>
      </c>
    </row>
    <row r="152" spans="1:4">
      <c r="A152" t="s">
        <v>169</v>
      </c>
      <c r="B152" t="s">
        <v>122</v>
      </c>
      <c r="C152" t="s">
        <v>4</v>
      </c>
      <c r="D152" t="s">
        <v>8</v>
      </c>
    </row>
    <row r="153" spans="1:4">
      <c r="A153" t="s">
        <v>170</v>
      </c>
      <c r="B153" t="s">
        <v>122</v>
      </c>
      <c r="C153" t="s">
        <v>4</v>
      </c>
      <c r="D153" t="s">
        <v>8</v>
      </c>
    </row>
    <row r="154" spans="1:4">
      <c r="A154" t="s">
        <v>171</v>
      </c>
      <c r="B154" t="s">
        <v>122</v>
      </c>
      <c r="C154" t="s">
        <v>4</v>
      </c>
      <c r="D154" t="s">
        <v>8</v>
      </c>
    </row>
    <row r="155" spans="1:4">
      <c r="A155" t="s">
        <v>172</v>
      </c>
      <c r="B155" t="s">
        <v>122</v>
      </c>
      <c r="C155" t="s">
        <v>4</v>
      </c>
      <c r="D155" t="s">
        <v>8</v>
      </c>
    </row>
    <row r="156" spans="1:4">
      <c r="A156" t="s">
        <v>173</v>
      </c>
      <c r="B156" t="s">
        <v>122</v>
      </c>
      <c r="C156" t="s">
        <v>4</v>
      </c>
      <c r="D156" t="s">
        <v>8</v>
      </c>
    </row>
    <row r="157" spans="1:4">
      <c r="A157" t="s">
        <v>174</v>
      </c>
      <c r="B157" t="s">
        <v>122</v>
      </c>
      <c r="C157" t="s">
        <v>4</v>
      </c>
      <c r="D157" t="s">
        <v>8</v>
      </c>
    </row>
    <row r="158" spans="1:4">
      <c r="A158" t="s">
        <v>175</v>
      </c>
      <c r="B158" t="s">
        <v>122</v>
      </c>
      <c r="C158" t="s">
        <v>4</v>
      </c>
      <c r="D158" t="s">
        <v>8</v>
      </c>
    </row>
    <row r="159" spans="1:4">
      <c r="A159" t="s">
        <v>176</v>
      </c>
      <c r="B159" t="s">
        <v>122</v>
      </c>
      <c r="C159" t="s">
        <v>4</v>
      </c>
      <c r="D159" t="s">
        <v>8</v>
      </c>
    </row>
    <row r="160" spans="1:4">
      <c r="A160" t="s">
        <v>177</v>
      </c>
      <c r="B160" t="s">
        <v>122</v>
      </c>
      <c r="C160" t="s">
        <v>4</v>
      </c>
      <c r="D160" t="s">
        <v>8</v>
      </c>
    </row>
    <row r="161" spans="1:4">
      <c r="A161" t="s">
        <v>178</v>
      </c>
      <c r="B161" t="s">
        <v>122</v>
      </c>
      <c r="C161" t="s">
        <v>4</v>
      </c>
      <c r="D161" t="s">
        <v>8</v>
      </c>
    </row>
    <row r="162" spans="1:4">
      <c r="A162" t="s">
        <v>179</v>
      </c>
      <c r="B162" t="s">
        <v>108</v>
      </c>
      <c r="C162" t="s">
        <v>4</v>
      </c>
      <c r="D162" t="s">
        <v>8</v>
      </c>
    </row>
    <row r="163" spans="1:4">
      <c r="A163" t="s">
        <v>180</v>
      </c>
      <c r="B163" t="s">
        <v>108</v>
      </c>
      <c r="C163" t="s">
        <v>4</v>
      </c>
      <c r="D163" t="s">
        <v>8</v>
      </c>
    </row>
    <row r="164" spans="1:4">
      <c r="A164" t="s">
        <v>181</v>
      </c>
      <c r="B164" t="s">
        <v>108</v>
      </c>
      <c r="C164" t="s">
        <v>4</v>
      </c>
      <c r="D164" t="s">
        <v>8</v>
      </c>
    </row>
    <row r="165" spans="1:4">
      <c r="A165" t="s">
        <v>182</v>
      </c>
      <c r="B165" t="s">
        <v>108</v>
      </c>
      <c r="C165" t="s">
        <v>4</v>
      </c>
      <c r="D165" t="s">
        <v>8</v>
      </c>
    </row>
    <row r="166" spans="1:4">
      <c r="A166" t="s">
        <v>183</v>
      </c>
      <c r="B166" t="s">
        <v>108</v>
      </c>
      <c r="C166" t="s">
        <v>4</v>
      </c>
      <c r="D166" t="s">
        <v>8</v>
      </c>
    </row>
    <row r="167" spans="1:4">
      <c r="A167" t="s">
        <v>184</v>
      </c>
      <c r="B167" t="s">
        <v>48</v>
      </c>
      <c r="C167" t="s">
        <v>4</v>
      </c>
      <c r="D167" t="s">
        <v>8</v>
      </c>
    </row>
    <row r="168" spans="1:4">
      <c r="A168" t="s">
        <v>185</v>
      </c>
      <c r="B168" t="s">
        <v>122</v>
      </c>
      <c r="C168" t="s">
        <v>4</v>
      </c>
      <c r="D168" t="s">
        <v>8</v>
      </c>
    </row>
    <row r="169" spans="1:4">
      <c r="A169" t="s">
        <v>186</v>
      </c>
      <c r="B169" t="s">
        <v>122</v>
      </c>
      <c r="C169" t="s">
        <v>4</v>
      </c>
      <c r="D169" t="s">
        <v>8</v>
      </c>
    </row>
    <row r="170" spans="1:4">
      <c r="A170" t="s">
        <v>187</v>
      </c>
      <c r="B170" t="s">
        <v>122</v>
      </c>
      <c r="C170" t="s">
        <v>4</v>
      </c>
      <c r="D170" t="s">
        <v>8</v>
      </c>
    </row>
    <row r="171" spans="1:4">
      <c r="A171" t="s">
        <v>188</v>
      </c>
      <c r="B171" t="s">
        <v>122</v>
      </c>
      <c r="C171" t="s">
        <v>4</v>
      </c>
      <c r="D171" t="s">
        <v>8</v>
      </c>
    </row>
    <row r="172" spans="1:4">
      <c r="A172" t="s">
        <v>189</v>
      </c>
      <c r="B172" t="s">
        <v>122</v>
      </c>
      <c r="C172" t="s">
        <v>4</v>
      </c>
      <c r="D172" t="s">
        <v>8</v>
      </c>
    </row>
    <row r="173" spans="1:4">
      <c r="A173" t="s">
        <v>190</v>
      </c>
      <c r="B173" t="s">
        <v>122</v>
      </c>
      <c r="C173" t="s">
        <v>4</v>
      </c>
      <c r="D173" t="s">
        <v>8</v>
      </c>
    </row>
    <row r="174" spans="1:4">
      <c r="A174" t="s">
        <v>191</v>
      </c>
      <c r="B174" t="s">
        <v>122</v>
      </c>
      <c r="C174" t="s">
        <v>4</v>
      </c>
      <c r="D174" t="s">
        <v>8</v>
      </c>
    </row>
    <row r="175" spans="1:4">
      <c r="A175" t="s">
        <v>192</v>
      </c>
      <c r="B175" t="s">
        <v>122</v>
      </c>
      <c r="C175" t="s">
        <v>4</v>
      </c>
      <c r="D175" t="s">
        <v>8</v>
      </c>
    </row>
    <row r="176" spans="1:4">
      <c r="A176" t="s">
        <v>193</v>
      </c>
      <c r="B176" t="s">
        <v>194</v>
      </c>
      <c r="C176" t="s">
        <v>4</v>
      </c>
      <c r="D176" t="s">
        <v>8</v>
      </c>
    </row>
    <row r="177" spans="1:4">
      <c r="A177" t="s">
        <v>195</v>
      </c>
      <c r="B177" t="s">
        <v>194</v>
      </c>
      <c r="C177" t="s">
        <v>4</v>
      </c>
      <c r="D177" t="s">
        <v>8</v>
      </c>
    </row>
    <row r="178" spans="1:4">
      <c r="A178" t="s">
        <v>196</v>
      </c>
      <c r="B178" t="s">
        <v>194</v>
      </c>
      <c r="C178" t="s">
        <v>4</v>
      </c>
      <c r="D178" t="s">
        <v>8</v>
      </c>
    </row>
    <row r="179" spans="1:4">
      <c r="A179" t="s">
        <v>197</v>
      </c>
      <c r="B179" t="s">
        <v>194</v>
      </c>
      <c r="C179" t="s">
        <v>4</v>
      </c>
      <c r="D179" t="s">
        <v>8</v>
      </c>
    </row>
    <row r="180" spans="1:4">
      <c r="A180" t="s">
        <v>198</v>
      </c>
      <c r="B180" t="s">
        <v>194</v>
      </c>
      <c r="C180" t="s">
        <v>4</v>
      </c>
      <c r="D180" t="s">
        <v>8</v>
      </c>
    </row>
    <row r="181" spans="1:4">
      <c r="A181" t="s">
        <v>199</v>
      </c>
      <c r="B181" t="s">
        <v>194</v>
      </c>
      <c r="C181" t="s">
        <v>4</v>
      </c>
      <c r="D181" t="s">
        <v>8</v>
      </c>
    </row>
    <row r="182" spans="1:4">
      <c r="A182" t="s">
        <v>200</v>
      </c>
      <c r="B182" t="s">
        <v>194</v>
      </c>
      <c r="C182" t="s">
        <v>4</v>
      </c>
      <c r="D182" t="s">
        <v>8</v>
      </c>
    </row>
    <row r="183" spans="1:4">
      <c r="A183" t="s">
        <v>201</v>
      </c>
      <c r="B183" t="s">
        <v>194</v>
      </c>
      <c r="C183" t="s">
        <v>4</v>
      </c>
      <c r="D183" t="s">
        <v>8</v>
      </c>
    </row>
    <row r="184" spans="1:4">
      <c r="A184" t="s">
        <v>202</v>
      </c>
      <c r="B184" t="s">
        <v>194</v>
      </c>
      <c r="C184" t="s">
        <v>4</v>
      </c>
      <c r="D184" t="s">
        <v>8</v>
      </c>
    </row>
    <row r="185" spans="1:4">
      <c r="A185" t="s">
        <v>203</v>
      </c>
      <c r="B185" t="s">
        <v>194</v>
      </c>
      <c r="C185" t="s">
        <v>4</v>
      </c>
      <c r="D185" t="s">
        <v>8</v>
      </c>
    </row>
    <row r="186" spans="1:4">
      <c r="A186" t="s">
        <v>204</v>
      </c>
      <c r="B186" t="s">
        <v>194</v>
      </c>
      <c r="C186" t="s">
        <v>4</v>
      </c>
      <c r="D186" t="s">
        <v>8</v>
      </c>
    </row>
    <row r="187" spans="1:4">
      <c r="A187" t="s">
        <v>205</v>
      </c>
      <c r="B187" t="s">
        <v>194</v>
      </c>
      <c r="C187" t="s">
        <v>4</v>
      </c>
      <c r="D187" t="s">
        <v>8</v>
      </c>
    </row>
    <row r="188" spans="1:4">
      <c r="A188" t="s">
        <v>206</v>
      </c>
      <c r="B188" t="s">
        <v>194</v>
      </c>
      <c r="C188" t="s">
        <v>4</v>
      </c>
      <c r="D188" t="s">
        <v>8</v>
      </c>
    </row>
    <row r="189" spans="1:4">
      <c r="A189" t="s">
        <v>207</v>
      </c>
      <c r="B189" t="s">
        <v>194</v>
      </c>
      <c r="C189" t="s">
        <v>4</v>
      </c>
      <c r="D189" t="s">
        <v>8</v>
      </c>
    </row>
    <row r="190" spans="1:4">
      <c r="A190" t="s">
        <v>208</v>
      </c>
      <c r="B190" t="s">
        <v>194</v>
      </c>
      <c r="C190" t="s">
        <v>4</v>
      </c>
      <c r="D190" t="s">
        <v>8</v>
      </c>
    </row>
    <row r="191" spans="1:4">
      <c r="A191" t="s">
        <v>209</v>
      </c>
      <c r="B191" t="s">
        <v>194</v>
      </c>
      <c r="C191" t="s">
        <v>4</v>
      </c>
      <c r="D191" t="s">
        <v>8</v>
      </c>
    </row>
    <row r="192" spans="1:4">
      <c r="A192" t="s">
        <v>210</v>
      </c>
      <c r="B192" t="s">
        <v>194</v>
      </c>
      <c r="C192" t="s">
        <v>4</v>
      </c>
      <c r="D192" t="s">
        <v>8</v>
      </c>
    </row>
    <row r="193" spans="1:4">
      <c r="A193" t="s">
        <v>211</v>
      </c>
      <c r="B193" t="s">
        <v>194</v>
      </c>
      <c r="C193" t="s">
        <v>4</v>
      </c>
      <c r="D193" t="s">
        <v>8</v>
      </c>
    </row>
    <row r="194" spans="1:4">
      <c r="A194" t="s">
        <v>212</v>
      </c>
      <c r="B194" t="s">
        <v>194</v>
      </c>
      <c r="C194" t="s">
        <v>4</v>
      </c>
      <c r="D194" t="s">
        <v>8</v>
      </c>
    </row>
    <row r="195" spans="1:4">
      <c r="A195" t="s">
        <v>213</v>
      </c>
      <c r="B195" t="s">
        <v>194</v>
      </c>
      <c r="C195" t="s">
        <v>4</v>
      </c>
      <c r="D195" t="s">
        <v>8</v>
      </c>
    </row>
    <row r="196" spans="1:4">
      <c r="A196" t="s">
        <v>214</v>
      </c>
      <c r="B196" t="s">
        <v>194</v>
      </c>
      <c r="C196" t="s">
        <v>4</v>
      </c>
      <c r="D196" t="s">
        <v>8</v>
      </c>
    </row>
    <row r="197" spans="1:4">
      <c r="A197" t="s">
        <v>215</v>
      </c>
      <c r="B197" t="s">
        <v>194</v>
      </c>
      <c r="C197" t="s">
        <v>4</v>
      </c>
      <c r="D197" t="s">
        <v>8</v>
      </c>
    </row>
    <row r="198" spans="1:4">
      <c r="A198" t="s">
        <v>216</v>
      </c>
      <c r="B198" t="s">
        <v>194</v>
      </c>
      <c r="C198" t="s">
        <v>4</v>
      </c>
      <c r="D198" t="s">
        <v>8</v>
      </c>
    </row>
    <row r="199" spans="1:4">
      <c r="A199" t="s">
        <v>217</v>
      </c>
      <c r="B199" t="s">
        <v>194</v>
      </c>
      <c r="C199" t="s">
        <v>4</v>
      </c>
      <c r="D199" t="s">
        <v>8</v>
      </c>
    </row>
    <row r="200" spans="1:4">
      <c r="A200" t="s">
        <v>218</v>
      </c>
      <c r="B200" t="s">
        <v>194</v>
      </c>
      <c r="C200" t="s">
        <v>4</v>
      </c>
      <c r="D200" t="s">
        <v>8</v>
      </c>
    </row>
    <row r="201" spans="1:4">
      <c r="A201" t="s">
        <v>219</v>
      </c>
      <c r="B201" t="s">
        <v>220</v>
      </c>
      <c r="C201" t="s">
        <v>4</v>
      </c>
      <c r="D201" t="s">
        <v>8</v>
      </c>
    </row>
    <row r="202" spans="1:4">
      <c r="A202" t="s">
        <v>221</v>
      </c>
      <c r="B202" t="s">
        <v>220</v>
      </c>
      <c r="C202" t="s">
        <v>4</v>
      </c>
      <c r="D202" t="s">
        <v>8</v>
      </c>
    </row>
    <row r="203" spans="1:4">
      <c r="A203" t="s">
        <v>222</v>
      </c>
      <c r="B203" t="s">
        <v>220</v>
      </c>
      <c r="C203" t="s">
        <v>4</v>
      </c>
      <c r="D203" t="s">
        <v>8</v>
      </c>
    </row>
    <row r="204" spans="1:4">
      <c r="A204" t="s">
        <v>223</v>
      </c>
      <c r="B204" t="s">
        <v>220</v>
      </c>
      <c r="C204" t="s">
        <v>4</v>
      </c>
      <c r="D204" t="s">
        <v>8</v>
      </c>
    </row>
    <row r="205" spans="1:4">
      <c r="A205" t="s">
        <v>224</v>
      </c>
      <c r="B205" t="s">
        <v>220</v>
      </c>
      <c r="C205" t="s">
        <v>4</v>
      </c>
      <c r="D205" t="s">
        <v>8</v>
      </c>
    </row>
    <row r="206" spans="1:4">
      <c r="A206" t="s">
        <v>225</v>
      </c>
      <c r="B206" t="s">
        <v>220</v>
      </c>
      <c r="C206" t="s">
        <v>4</v>
      </c>
      <c r="D206" t="s">
        <v>8</v>
      </c>
    </row>
    <row r="207" spans="1:4">
      <c r="A207" t="s">
        <v>226</v>
      </c>
      <c r="B207" t="s">
        <v>220</v>
      </c>
      <c r="C207" t="s">
        <v>4</v>
      </c>
      <c r="D207" t="s">
        <v>8</v>
      </c>
    </row>
    <row r="208" spans="1:4">
      <c r="A208" t="s">
        <v>227</v>
      </c>
      <c r="B208" t="s">
        <v>220</v>
      </c>
      <c r="C208" t="s">
        <v>4</v>
      </c>
      <c r="D208" t="s">
        <v>8</v>
      </c>
    </row>
    <row r="209" spans="1:4">
      <c r="A209" t="s">
        <v>228</v>
      </c>
      <c r="B209" t="s">
        <v>194</v>
      </c>
      <c r="C209" t="s">
        <v>4</v>
      </c>
      <c r="D209" t="s">
        <v>8</v>
      </c>
    </row>
    <row r="210" spans="1:4">
      <c r="A210" t="s">
        <v>229</v>
      </c>
      <c r="B210" t="s">
        <v>194</v>
      </c>
      <c r="C210" t="s">
        <v>4</v>
      </c>
      <c r="D210" t="s">
        <v>8</v>
      </c>
    </row>
    <row r="211" spans="1:4">
      <c r="A211" t="s">
        <v>230</v>
      </c>
      <c r="B211" t="s">
        <v>194</v>
      </c>
      <c r="C211" t="s">
        <v>4</v>
      </c>
      <c r="D211" t="s">
        <v>8</v>
      </c>
    </row>
    <row r="212" spans="1:4">
      <c r="A212" t="s">
        <v>231</v>
      </c>
      <c r="B212" t="s">
        <v>194</v>
      </c>
      <c r="C212" t="s">
        <v>4</v>
      </c>
      <c r="D212" t="s">
        <v>8</v>
      </c>
    </row>
    <row r="213" spans="1:4">
      <c r="A213" t="s">
        <v>232</v>
      </c>
      <c r="B213" t="s">
        <v>194</v>
      </c>
      <c r="C213" t="s">
        <v>4</v>
      </c>
      <c r="D213" t="s">
        <v>8</v>
      </c>
    </row>
    <row r="214" spans="1:4">
      <c r="A214" t="s">
        <v>233</v>
      </c>
      <c r="B214" t="s">
        <v>194</v>
      </c>
      <c r="C214" t="s">
        <v>4</v>
      </c>
      <c r="D214" t="s">
        <v>8</v>
      </c>
    </row>
    <row r="215" spans="1:4">
      <c r="A215" t="s">
        <v>234</v>
      </c>
      <c r="B215" t="s">
        <v>194</v>
      </c>
      <c r="C215" t="s">
        <v>4</v>
      </c>
      <c r="D215" t="s">
        <v>8</v>
      </c>
    </row>
    <row r="216" spans="1:4">
      <c r="A216" t="s">
        <v>235</v>
      </c>
      <c r="B216" t="s">
        <v>194</v>
      </c>
      <c r="C216" t="s">
        <v>4</v>
      </c>
      <c r="D216" t="s">
        <v>8</v>
      </c>
    </row>
    <row r="217" spans="1:4">
      <c r="A217" t="s">
        <v>236</v>
      </c>
      <c r="B217" t="s">
        <v>194</v>
      </c>
      <c r="C217" t="s">
        <v>4</v>
      </c>
      <c r="D217" t="s">
        <v>8</v>
      </c>
    </row>
    <row r="218" spans="1:4">
      <c r="A218" t="s">
        <v>237</v>
      </c>
      <c r="B218" t="s">
        <v>194</v>
      </c>
      <c r="C218" t="s">
        <v>4</v>
      </c>
      <c r="D218" t="s">
        <v>8</v>
      </c>
    </row>
    <row r="219" spans="1:4">
      <c r="A219" t="s">
        <v>238</v>
      </c>
      <c r="B219" t="s">
        <v>194</v>
      </c>
      <c r="C219" t="s">
        <v>4</v>
      </c>
      <c r="D219" t="s">
        <v>8</v>
      </c>
    </row>
    <row r="220" spans="1:4">
      <c r="A220" t="s">
        <v>239</v>
      </c>
      <c r="B220" t="s">
        <v>194</v>
      </c>
      <c r="C220" t="s">
        <v>4</v>
      </c>
      <c r="D220" t="s">
        <v>8</v>
      </c>
    </row>
    <row r="221" spans="1:4">
      <c r="A221" t="s">
        <v>240</v>
      </c>
      <c r="B221" t="s">
        <v>194</v>
      </c>
      <c r="C221" t="s">
        <v>4</v>
      </c>
      <c r="D221" t="s">
        <v>8</v>
      </c>
    </row>
    <row r="222" spans="1:4">
      <c r="A222" t="s">
        <v>241</v>
      </c>
      <c r="B222" t="s">
        <v>194</v>
      </c>
      <c r="C222" t="s">
        <v>4</v>
      </c>
      <c r="D222" t="s">
        <v>8</v>
      </c>
    </row>
    <row r="223" spans="1:4">
      <c r="A223" t="s">
        <v>242</v>
      </c>
      <c r="B223" t="s">
        <v>194</v>
      </c>
      <c r="C223" t="s">
        <v>4</v>
      </c>
      <c r="D223" t="s">
        <v>8</v>
      </c>
    </row>
    <row r="224" spans="1:4">
      <c r="A224" t="s">
        <v>243</v>
      </c>
      <c r="B224" t="s">
        <v>194</v>
      </c>
      <c r="C224" t="s">
        <v>4</v>
      </c>
      <c r="D224" t="s">
        <v>8</v>
      </c>
    </row>
    <row r="225" spans="1:4">
      <c r="A225" t="s">
        <v>244</v>
      </c>
      <c r="B225" t="s">
        <v>194</v>
      </c>
      <c r="C225" t="s">
        <v>4</v>
      </c>
      <c r="D225" t="s">
        <v>8</v>
      </c>
    </row>
    <row r="226" spans="1:4">
      <c r="A226" t="s">
        <v>245</v>
      </c>
      <c r="B226" t="s">
        <v>194</v>
      </c>
      <c r="C226" t="s">
        <v>4</v>
      </c>
      <c r="D226" t="s">
        <v>8</v>
      </c>
    </row>
    <row r="227" spans="1:4">
      <c r="A227" t="s">
        <v>246</v>
      </c>
      <c r="B227" t="s">
        <v>194</v>
      </c>
      <c r="C227" t="s">
        <v>4</v>
      </c>
      <c r="D227" t="s">
        <v>8</v>
      </c>
    </row>
    <row r="228" spans="1:4">
      <c r="A228" t="s">
        <v>247</v>
      </c>
      <c r="B228" t="s">
        <v>194</v>
      </c>
      <c r="C228" t="s">
        <v>4</v>
      </c>
      <c r="D228" t="s">
        <v>8</v>
      </c>
    </row>
    <row r="229" spans="1:4">
      <c r="A229" t="s">
        <v>248</v>
      </c>
      <c r="B229" t="s">
        <v>194</v>
      </c>
      <c r="C229" t="s">
        <v>4</v>
      </c>
      <c r="D229" t="s">
        <v>8</v>
      </c>
    </row>
    <row r="230" spans="1:4">
      <c r="A230" t="s">
        <v>249</v>
      </c>
      <c r="B230" t="s">
        <v>194</v>
      </c>
      <c r="C230" t="s">
        <v>4</v>
      </c>
      <c r="D230" t="s">
        <v>8</v>
      </c>
    </row>
    <row r="231" spans="1:4">
      <c r="A231" t="s">
        <v>250</v>
      </c>
      <c r="B231" t="s">
        <v>194</v>
      </c>
      <c r="C231" t="s">
        <v>4</v>
      </c>
      <c r="D231" t="s">
        <v>8</v>
      </c>
    </row>
    <row r="232" spans="1:4">
      <c r="A232" t="s">
        <v>251</v>
      </c>
      <c r="B232" t="s">
        <v>194</v>
      </c>
      <c r="C232" t="s">
        <v>4</v>
      </c>
      <c r="D232" t="s">
        <v>8</v>
      </c>
    </row>
    <row r="233" spans="1:4">
      <c r="A233" t="s">
        <v>252</v>
      </c>
      <c r="B233" t="s">
        <v>194</v>
      </c>
      <c r="C233" t="s">
        <v>4</v>
      </c>
      <c r="D233" t="s">
        <v>8</v>
      </c>
    </row>
    <row r="234" spans="1:4">
      <c r="A234" t="s">
        <v>253</v>
      </c>
      <c r="B234" t="s">
        <v>194</v>
      </c>
      <c r="C234" t="s">
        <v>4</v>
      </c>
      <c r="D234" t="s">
        <v>8</v>
      </c>
    </row>
    <row r="235" spans="1:4">
      <c r="A235" t="s">
        <v>254</v>
      </c>
      <c r="B235" t="s">
        <v>194</v>
      </c>
      <c r="C235" t="s">
        <v>4</v>
      </c>
      <c r="D235" t="s">
        <v>8</v>
      </c>
    </row>
    <row r="236" spans="1:4">
      <c r="A236" t="s">
        <v>255</v>
      </c>
      <c r="B236" t="s">
        <v>194</v>
      </c>
      <c r="C236" t="s">
        <v>4</v>
      </c>
      <c r="D236" t="s">
        <v>8</v>
      </c>
    </row>
    <row r="237" spans="1:4">
      <c r="A237" t="s">
        <v>256</v>
      </c>
      <c r="B237" t="s">
        <v>194</v>
      </c>
      <c r="C237" t="s">
        <v>4</v>
      </c>
      <c r="D237" t="s">
        <v>8</v>
      </c>
    </row>
    <row r="238" spans="1:4">
      <c r="A238" t="s">
        <v>257</v>
      </c>
      <c r="B238" t="s">
        <v>194</v>
      </c>
      <c r="C238" t="s">
        <v>4</v>
      </c>
      <c r="D238" t="s">
        <v>8</v>
      </c>
    </row>
    <row r="239" spans="1:4">
      <c r="A239" t="s">
        <v>258</v>
      </c>
      <c r="B239" t="s">
        <v>220</v>
      </c>
      <c r="C239" t="s">
        <v>4</v>
      </c>
      <c r="D239" t="s">
        <v>8</v>
      </c>
    </row>
    <row r="240" spans="1:4">
      <c r="A240" t="s">
        <v>259</v>
      </c>
      <c r="B240" t="s">
        <v>220</v>
      </c>
      <c r="C240" t="s">
        <v>4</v>
      </c>
      <c r="D240" t="s">
        <v>8</v>
      </c>
    </row>
    <row r="241" spans="1:4">
      <c r="A241" t="s">
        <v>260</v>
      </c>
      <c r="B241" t="s">
        <v>220</v>
      </c>
      <c r="C241" t="s">
        <v>4</v>
      </c>
      <c r="D241" t="s">
        <v>8</v>
      </c>
    </row>
    <row r="242" spans="1:4">
      <c r="A242" t="s">
        <v>261</v>
      </c>
      <c r="B242" t="s">
        <v>220</v>
      </c>
      <c r="C242" t="s">
        <v>4</v>
      </c>
      <c r="D242" t="s">
        <v>8</v>
      </c>
    </row>
    <row r="243" spans="1:4">
      <c r="A243" t="s">
        <v>262</v>
      </c>
      <c r="B243" t="s">
        <v>220</v>
      </c>
      <c r="C243" t="s">
        <v>4</v>
      </c>
      <c r="D243" t="s">
        <v>8</v>
      </c>
    </row>
    <row r="244" spans="1:4">
      <c r="A244" t="s">
        <v>263</v>
      </c>
      <c r="B244" t="s">
        <v>220</v>
      </c>
      <c r="C244" t="s">
        <v>4</v>
      </c>
      <c r="D244" t="s">
        <v>8</v>
      </c>
    </row>
    <row r="245" spans="1:4">
      <c r="A245" t="s">
        <v>264</v>
      </c>
      <c r="B245" t="s">
        <v>220</v>
      </c>
      <c r="C245" t="s">
        <v>4</v>
      </c>
      <c r="D245" t="s">
        <v>8</v>
      </c>
    </row>
    <row r="246" spans="1:4">
      <c r="A246" t="s">
        <v>265</v>
      </c>
      <c r="B246" t="s">
        <v>220</v>
      </c>
      <c r="C246" t="s">
        <v>4</v>
      </c>
      <c r="D246" t="s">
        <v>8</v>
      </c>
    </row>
    <row r="247" spans="1:4">
      <c r="A247" t="s">
        <v>266</v>
      </c>
      <c r="B247" t="s">
        <v>220</v>
      </c>
      <c r="C247" t="s">
        <v>4</v>
      </c>
      <c r="D247" t="s">
        <v>8</v>
      </c>
    </row>
    <row r="248" spans="1:4">
      <c r="A248" t="s">
        <v>267</v>
      </c>
      <c r="B248" t="s">
        <v>220</v>
      </c>
      <c r="C248" t="s">
        <v>4</v>
      </c>
      <c r="D248" t="s">
        <v>8</v>
      </c>
    </row>
    <row r="249" spans="1:4">
      <c r="A249" t="s">
        <v>268</v>
      </c>
      <c r="B249" t="s">
        <v>220</v>
      </c>
      <c r="C249" t="s">
        <v>4</v>
      </c>
      <c r="D249" t="s">
        <v>8</v>
      </c>
    </row>
    <row r="250" spans="1:4">
      <c r="A250" t="s">
        <v>269</v>
      </c>
      <c r="B250" t="s">
        <v>220</v>
      </c>
      <c r="C250" t="s">
        <v>4</v>
      </c>
      <c r="D250" t="s">
        <v>8</v>
      </c>
    </row>
    <row r="251" spans="1:4">
      <c r="A251" t="s">
        <v>270</v>
      </c>
      <c r="B251" t="s">
        <v>220</v>
      </c>
      <c r="C251" t="s">
        <v>4</v>
      </c>
      <c r="D251" t="s">
        <v>8</v>
      </c>
    </row>
    <row r="252" spans="1:4">
      <c r="A252" t="s">
        <v>271</v>
      </c>
      <c r="B252" t="s">
        <v>220</v>
      </c>
      <c r="C252" t="s">
        <v>4</v>
      </c>
      <c r="D252" t="s">
        <v>8</v>
      </c>
    </row>
    <row r="253" spans="1:4">
      <c r="A253" t="s">
        <v>272</v>
      </c>
      <c r="B253" t="s">
        <v>220</v>
      </c>
      <c r="C253" t="s">
        <v>4</v>
      </c>
      <c r="D253" t="s">
        <v>8</v>
      </c>
    </row>
    <row r="254" spans="1:4">
      <c r="A254" t="s">
        <v>273</v>
      </c>
      <c r="B254" t="s">
        <v>220</v>
      </c>
      <c r="C254" t="s">
        <v>4</v>
      </c>
      <c r="D254" t="s">
        <v>8</v>
      </c>
    </row>
    <row r="255" spans="1:4">
      <c r="A255" t="s">
        <v>274</v>
      </c>
      <c r="B255" t="s">
        <v>220</v>
      </c>
      <c r="C255" t="s">
        <v>4</v>
      </c>
      <c r="D255" t="s">
        <v>8</v>
      </c>
    </row>
    <row r="256" spans="1:4">
      <c r="A256" t="s">
        <v>275</v>
      </c>
      <c r="B256" t="s">
        <v>220</v>
      </c>
      <c r="C256" t="s">
        <v>4</v>
      </c>
      <c r="D256" t="s">
        <v>8</v>
      </c>
    </row>
    <row r="257" spans="1:4">
      <c r="A257" t="s">
        <v>276</v>
      </c>
      <c r="B257" t="s">
        <v>220</v>
      </c>
      <c r="C257" t="s">
        <v>4</v>
      </c>
      <c r="D257" t="s">
        <v>8</v>
      </c>
    </row>
    <row r="258" spans="1:4">
      <c r="A258" t="s">
        <v>277</v>
      </c>
      <c r="B258" t="s">
        <v>220</v>
      </c>
      <c r="C258" t="s">
        <v>4</v>
      </c>
      <c r="D258" t="s">
        <v>8</v>
      </c>
    </row>
    <row r="259" spans="1:4">
      <c r="A259" t="s">
        <v>278</v>
      </c>
      <c r="B259" t="s">
        <v>220</v>
      </c>
      <c r="C259" t="s">
        <v>4</v>
      </c>
      <c r="D259" t="s">
        <v>8</v>
      </c>
    </row>
    <row r="260" spans="1:4">
      <c r="A260" t="s">
        <v>279</v>
      </c>
      <c r="B260" t="s">
        <v>220</v>
      </c>
      <c r="C260" t="s">
        <v>4</v>
      </c>
      <c r="D260" t="s">
        <v>8</v>
      </c>
    </row>
    <row r="261" spans="1:4">
      <c r="A261" t="s">
        <v>280</v>
      </c>
      <c r="B261" t="s">
        <v>220</v>
      </c>
      <c r="C261" t="s">
        <v>4</v>
      </c>
      <c r="D261" t="s">
        <v>8</v>
      </c>
    </row>
    <row r="262" spans="1:4">
      <c r="A262" t="s">
        <v>281</v>
      </c>
      <c r="B262" t="s">
        <v>220</v>
      </c>
      <c r="C262" t="s">
        <v>4</v>
      </c>
      <c r="D262" t="s">
        <v>8</v>
      </c>
    </row>
    <row r="263" spans="1:4">
      <c r="A263" t="s">
        <v>282</v>
      </c>
      <c r="B263" t="s">
        <v>220</v>
      </c>
      <c r="C263" t="s">
        <v>4</v>
      </c>
      <c r="D263" t="s">
        <v>8</v>
      </c>
    </row>
    <row r="264" spans="1:4">
      <c r="A264" t="s">
        <v>283</v>
      </c>
      <c r="B264" t="s">
        <v>220</v>
      </c>
      <c r="C264" t="s">
        <v>4</v>
      </c>
      <c r="D264" t="s">
        <v>8</v>
      </c>
    </row>
    <row r="265" spans="1:4">
      <c r="A265" t="s">
        <v>284</v>
      </c>
      <c r="B265" t="s">
        <v>220</v>
      </c>
      <c r="C265" t="s">
        <v>4</v>
      </c>
      <c r="D265" t="s">
        <v>8</v>
      </c>
    </row>
    <row r="266" spans="1:4">
      <c r="A266" t="s">
        <v>285</v>
      </c>
      <c r="B266" t="s">
        <v>220</v>
      </c>
      <c r="C266" t="s">
        <v>4</v>
      </c>
      <c r="D266" t="s">
        <v>8</v>
      </c>
    </row>
    <row r="267" spans="1:4">
      <c r="A267" t="s">
        <v>286</v>
      </c>
      <c r="B267" t="s">
        <v>220</v>
      </c>
      <c r="C267" t="s">
        <v>4</v>
      </c>
      <c r="D267" t="s">
        <v>8</v>
      </c>
    </row>
    <row r="268" spans="1:4">
      <c r="A268" t="s">
        <v>287</v>
      </c>
      <c r="B268" t="s">
        <v>220</v>
      </c>
      <c r="C268" t="s">
        <v>4</v>
      </c>
      <c r="D268" t="s">
        <v>8</v>
      </c>
    </row>
    <row r="269" spans="1:4">
      <c r="A269" t="s">
        <v>288</v>
      </c>
      <c r="B269" t="s">
        <v>220</v>
      </c>
      <c r="C269" t="s">
        <v>4</v>
      </c>
      <c r="D269" t="s">
        <v>8</v>
      </c>
    </row>
    <row r="270" spans="1:4">
      <c r="A270" t="s">
        <v>289</v>
      </c>
      <c r="B270" t="s">
        <v>220</v>
      </c>
      <c r="C270" t="s">
        <v>4</v>
      </c>
      <c r="D270" t="s">
        <v>8</v>
      </c>
    </row>
    <row r="271" spans="1:4">
      <c r="A271" t="s">
        <v>290</v>
      </c>
      <c r="B271" t="s">
        <v>220</v>
      </c>
      <c r="C271" t="s">
        <v>4</v>
      </c>
      <c r="D271" t="s">
        <v>8</v>
      </c>
    </row>
    <row r="272" spans="1:4">
      <c r="A272" t="s">
        <v>291</v>
      </c>
      <c r="B272" t="s">
        <v>220</v>
      </c>
      <c r="C272" t="s">
        <v>4</v>
      </c>
      <c r="D272" t="s">
        <v>8</v>
      </c>
    </row>
    <row r="273" spans="1:4">
      <c r="A273" t="s">
        <v>292</v>
      </c>
      <c r="B273" t="s">
        <v>220</v>
      </c>
      <c r="C273" t="s">
        <v>4</v>
      </c>
      <c r="D273" t="s">
        <v>8</v>
      </c>
    </row>
    <row r="274" spans="1:4">
      <c r="A274" t="s">
        <v>293</v>
      </c>
      <c r="B274" t="s">
        <v>220</v>
      </c>
      <c r="C274" t="s">
        <v>4</v>
      </c>
      <c r="D274" t="s">
        <v>8</v>
      </c>
    </row>
    <row r="275" spans="1:4">
      <c r="A275" t="s">
        <v>294</v>
      </c>
      <c r="B275" t="s">
        <v>220</v>
      </c>
      <c r="C275" t="s">
        <v>4</v>
      </c>
      <c r="D275" t="s">
        <v>8</v>
      </c>
    </row>
    <row r="276" spans="1:4">
      <c r="A276" t="s">
        <v>295</v>
      </c>
      <c r="B276" t="s">
        <v>220</v>
      </c>
      <c r="C276" t="s">
        <v>4</v>
      </c>
      <c r="D276" t="s">
        <v>8</v>
      </c>
    </row>
    <row r="277" spans="1:4">
      <c r="A277" t="s">
        <v>296</v>
      </c>
      <c r="B277" t="s">
        <v>220</v>
      </c>
      <c r="C277" t="s">
        <v>4</v>
      </c>
      <c r="D277" t="s">
        <v>8</v>
      </c>
    </row>
    <row r="278" spans="1:4">
      <c r="A278" t="s">
        <v>297</v>
      </c>
      <c r="B278" t="s">
        <v>220</v>
      </c>
      <c r="C278" t="s">
        <v>4</v>
      </c>
      <c r="D278" t="s">
        <v>8</v>
      </c>
    </row>
    <row r="279" spans="1:4">
      <c r="A279" t="s">
        <v>298</v>
      </c>
      <c r="B279" t="s">
        <v>299</v>
      </c>
      <c r="C279" t="s">
        <v>4</v>
      </c>
      <c r="D279" t="s">
        <v>8</v>
      </c>
    </row>
    <row r="280" spans="1:4">
      <c r="A280" t="s">
        <v>300</v>
      </c>
      <c r="B280" t="s">
        <v>299</v>
      </c>
      <c r="C280" t="s">
        <v>4</v>
      </c>
      <c r="D280" t="s">
        <v>8</v>
      </c>
    </row>
    <row r="281" spans="1:4">
      <c r="A281" t="s">
        <v>301</v>
      </c>
      <c r="B281" t="s">
        <v>299</v>
      </c>
      <c r="C281" t="s">
        <v>4</v>
      </c>
      <c r="D281" t="s">
        <v>8</v>
      </c>
    </row>
    <row r="282" spans="1:4">
      <c r="A282" t="s">
        <v>302</v>
      </c>
      <c r="B282" t="s">
        <v>299</v>
      </c>
      <c r="C282" t="s">
        <v>4</v>
      </c>
      <c r="D282" t="s">
        <v>8</v>
      </c>
    </row>
    <row r="283" spans="1:4">
      <c r="A283" t="s">
        <v>303</v>
      </c>
      <c r="B283" t="s">
        <v>299</v>
      </c>
      <c r="C283" t="s">
        <v>4</v>
      </c>
      <c r="D283" t="s">
        <v>8</v>
      </c>
    </row>
    <row r="284" spans="1:4">
      <c r="A284" t="s">
        <v>304</v>
      </c>
      <c r="B284" t="s">
        <v>299</v>
      </c>
      <c r="C284" t="s">
        <v>4</v>
      </c>
      <c r="D284" t="s">
        <v>8</v>
      </c>
    </row>
    <row r="285" spans="1:4">
      <c r="A285" t="s">
        <v>305</v>
      </c>
      <c r="B285" t="s">
        <v>299</v>
      </c>
      <c r="C285" t="s">
        <v>4</v>
      </c>
      <c r="D285" t="s">
        <v>8</v>
      </c>
    </row>
    <row r="286" spans="1:4">
      <c r="A286" t="s">
        <v>306</v>
      </c>
      <c r="B286" t="s">
        <v>299</v>
      </c>
      <c r="C286" t="s">
        <v>4</v>
      </c>
      <c r="D286" t="s">
        <v>8</v>
      </c>
    </row>
    <row r="287" spans="1:4">
      <c r="A287" t="s">
        <v>307</v>
      </c>
      <c r="B287" t="s">
        <v>299</v>
      </c>
      <c r="C287" t="s">
        <v>4</v>
      </c>
      <c r="D287" t="s">
        <v>8</v>
      </c>
    </row>
    <row r="288" spans="1:4">
      <c r="A288" t="s">
        <v>308</v>
      </c>
      <c r="B288" t="s">
        <v>299</v>
      </c>
      <c r="C288" t="s">
        <v>4</v>
      </c>
      <c r="D288" t="s">
        <v>8</v>
      </c>
    </row>
    <row r="289" spans="1:4">
      <c r="A289" t="s">
        <v>309</v>
      </c>
      <c r="B289" t="s">
        <v>299</v>
      </c>
      <c r="C289" t="s">
        <v>4</v>
      </c>
      <c r="D289" t="s">
        <v>8</v>
      </c>
    </row>
    <row r="290" spans="1:4">
      <c r="A290" t="s">
        <v>310</v>
      </c>
      <c r="B290" t="s">
        <v>299</v>
      </c>
      <c r="C290" t="s">
        <v>4</v>
      </c>
      <c r="D290" t="s">
        <v>8</v>
      </c>
    </row>
    <row r="291" spans="1:4">
      <c r="A291" t="s">
        <v>311</v>
      </c>
      <c r="B291" t="s">
        <v>299</v>
      </c>
      <c r="C291" t="s">
        <v>4</v>
      </c>
      <c r="D291" t="s">
        <v>8</v>
      </c>
    </row>
    <row r="292" spans="1:4">
      <c r="A292" t="s">
        <v>312</v>
      </c>
      <c r="B292" t="s">
        <v>299</v>
      </c>
      <c r="C292" t="s">
        <v>4</v>
      </c>
      <c r="D292" t="s">
        <v>8</v>
      </c>
    </row>
    <row r="293" spans="1:4">
      <c r="A293" t="s">
        <v>313</v>
      </c>
      <c r="B293" t="s">
        <v>299</v>
      </c>
      <c r="C293" t="s">
        <v>4</v>
      </c>
      <c r="D293" t="s">
        <v>8</v>
      </c>
    </row>
    <row r="294" spans="1:4">
      <c r="A294" t="s">
        <v>314</v>
      </c>
      <c r="B294" t="s">
        <v>299</v>
      </c>
      <c r="C294" t="s">
        <v>4</v>
      </c>
      <c r="D294" t="s">
        <v>8</v>
      </c>
    </row>
    <row r="295" spans="1:4">
      <c r="A295" t="s">
        <v>315</v>
      </c>
      <c r="B295" t="s">
        <v>299</v>
      </c>
      <c r="C295" t="s">
        <v>4</v>
      </c>
      <c r="D295" t="s">
        <v>8</v>
      </c>
    </row>
    <row r="296" spans="1:4">
      <c r="A296" t="s">
        <v>316</v>
      </c>
      <c r="B296" t="s">
        <v>299</v>
      </c>
      <c r="C296" t="s">
        <v>4</v>
      </c>
      <c r="D296" t="s">
        <v>8</v>
      </c>
    </row>
    <row r="297" spans="1:4">
      <c r="A297" t="s">
        <v>317</v>
      </c>
      <c r="B297" t="s">
        <v>299</v>
      </c>
      <c r="C297" t="s">
        <v>4</v>
      </c>
      <c r="D297" t="s">
        <v>8</v>
      </c>
    </row>
    <row r="298" spans="1:4">
      <c r="A298" t="s">
        <v>318</v>
      </c>
      <c r="B298" t="s">
        <v>299</v>
      </c>
      <c r="C298" t="s">
        <v>4</v>
      </c>
      <c r="D298" t="s">
        <v>8</v>
      </c>
    </row>
    <row r="299" spans="1:4">
      <c r="A299" t="s">
        <v>319</v>
      </c>
      <c r="B299" t="s">
        <v>299</v>
      </c>
      <c r="C299" t="s">
        <v>4</v>
      </c>
      <c r="D299" t="s">
        <v>8</v>
      </c>
    </row>
    <row r="300" spans="1:4">
      <c r="A300" t="s">
        <v>320</v>
      </c>
      <c r="B300" t="s">
        <v>299</v>
      </c>
      <c r="C300" t="s">
        <v>4</v>
      </c>
      <c r="D300" t="s">
        <v>8</v>
      </c>
    </row>
    <row r="301" spans="1:4">
      <c r="A301" t="s">
        <v>321</v>
      </c>
      <c r="B301" t="s">
        <v>299</v>
      </c>
      <c r="C301" t="s">
        <v>4</v>
      </c>
      <c r="D301" t="s">
        <v>8</v>
      </c>
    </row>
    <row r="302" spans="1:4">
      <c r="A302" t="s">
        <v>322</v>
      </c>
      <c r="B302" t="s">
        <v>299</v>
      </c>
      <c r="C302" t="s">
        <v>4</v>
      </c>
      <c r="D302" t="s">
        <v>8</v>
      </c>
    </row>
    <row r="303" spans="1:4">
      <c r="A303" t="s">
        <v>323</v>
      </c>
      <c r="B303" t="s">
        <v>299</v>
      </c>
      <c r="C303" t="s">
        <v>4</v>
      </c>
      <c r="D303" t="s">
        <v>8</v>
      </c>
    </row>
    <row r="304" spans="1:4">
      <c r="A304" t="s">
        <v>324</v>
      </c>
      <c r="B304" t="s">
        <v>299</v>
      </c>
      <c r="C304" t="s">
        <v>4</v>
      </c>
      <c r="D304" t="s">
        <v>8</v>
      </c>
    </row>
    <row r="305" spans="1:4">
      <c r="A305" t="s">
        <v>325</v>
      </c>
      <c r="B305" t="s">
        <v>326</v>
      </c>
      <c r="C305" t="s">
        <v>9</v>
      </c>
      <c r="D305" t="s">
        <v>8</v>
      </c>
    </row>
    <row r="306" spans="1:4">
      <c r="A306" t="s">
        <v>327</v>
      </c>
      <c r="B306" t="s">
        <v>326</v>
      </c>
      <c r="C306" t="s">
        <v>9</v>
      </c>
      <c r="D306" t="s">
        <v>8</v>
      </c>
    </row>
    <row r="307" spans="1:4">
      <c r="A307" t="s">
        <v>328</v>
      </c>
      <c r="B307" t="s">
        <v>326</v>
      </c>
      <c r="C307" t="s">
        <v>9</v>
      </c>
      <c r="D307" t="s">
        <v>8</v>
      </c>
    </row>
    <row r="308" spans="1:4">
      <c r="A308" t="s">
        <v>329</v>
      </c>
      <c r="B308" t="s">
        <v>326</v>
      </c>
      <c r="C308" t="s">
        <v>9</v>
      </c>
      <c r="D308" t="s">
        <v>8</v>
      </c>
    </row>
    <row r="309" spans="1:4">
      <c r="A309" t="s">
        <v>330</v>
      </c>
      <c r="B309" t="s">
        <v>326</v>
      </c>
      <c r="C309" t="s">
        <v>9</v>
      </c>
      <c r="D309" t="s">
        <v>8</v>
      </c>
    </row>
    <row r="310" spans="1:4">
      <c r="A310" t="s">
        <v>331</v>
      </c>
      <c r="B310" t="s">
        <v>326</v>
      </c>
      <c r="C310" t="s">
        <v>9</v>
      </c>
      <c r="D310" t="s">
        <v>8</v>
      </c>
    </row>
    <row r="311" spans="1:4">
      <c r="A311" t="s">
        <v>332</v>
      </c>
      <c r="B311" t="s">
        <v>326</v>
      </c>
      <c r="C311" t="s">
        <v>9</v>
      </c>
      <c r="D311" t="s">
        <v>8</v>
      </c>
    </row>
    <row r="312" spans="1:4">
      <c r="A312" t="s">
        <v>333</v>
      </c>
      <c r="B312" t="s">
        <v>326</v>
      </c>
      <c r="C312" t="s">
        <v>9</v>
      </c>
      <c r="D312" t="s">
        <v>8</v>
      </c>
    </row>
    <row r="313" spans="1:4">
      <c r="A313" t="s">
        <v>334</v>
      </c>
      <c r="B313" t="s">
        <v>326</v>
      </c>
      <c r="C313" t="s">
        <v>9</v>
      </c>
      <c r="D313" t="s">
        <v>8</v>
      </c>
    </row>
    <row r="314" spans="1:4">
      <c r="A314" t="s">
        <v>335</v>
      </c>
      <c r="B314" t="s">
        <v>326</v>
      </c>
      <c r="C314" t="s">
        <v>9</v>
      </c>
      <c r="D314" t="s">
        <v>8</v>
      </c>
    </row>
    <row r="315" spans="1:4">
      <c r="A315" t="s">
        <v>336</v>
      </c>
      <c r="B315" t="s">
        <v>326</v>
      </c>
      <c r="C315" t="s">
        <v>9</v>
      </c>
      <c r="D315" t="s">
        <v>8</v>
      </c>
    </row>
    <row r="316" spans="1:4">
      <c r="A316" t="s">
        <v>337</v>
      </c>
      <c r="B316" t="s">
        <v>326</v>
      </c>
      <c r="C316" t="s">
        <v>9</v>
      </c>
      <c r="D316" t="s">
        <v>8</v>
      </c>
    </row>
    <row r="317" spans="1:4">
      <c r="A317" t="s">
        <v>338</v>
      </c>
      <c r="B317" t="s">
        <v>326</v>
      </c>
      <c r="C317" t="s">
        <v>9</v>
      </c>
      <c r="D317" t="s">
        <v>8</v>
      </c>
    </row>
    <row r="318" spans="1:4">
      <c r="A318" t="s">
        <v>339</v>
      </c>
      <c r="B318" t="s">
        <v>326</v>
      </c>
      <c r="C318" t="s">
        <v>9</v>
      </c>
      <c r="D318" t="s">
        <v>8</v>
      </c>
    </row>
    <row r="319" spans="1:4">
      <c r="A319" t="s">
        <v>340</v>
      </c>
      <c r="B319" t="s">
        <v>326</v>
      </c>
      <c r="C319" t="s">
        <v>9</v>
      </c>
      <c r="D319" t="s">
        <v>8</v>
      </c>
    </row>
    <row r="320" spans="1:4">
      <c r="A320" t="s">
        <v>341</v>
      </c>
      <c r="B320" t="s">
        <v>326</v>
      </c>
      <c r="C320" t="s">
        <v>9</v>
      </c>
      <c r="D320" t="s">
        <v>8</v>
      </c>
    </row>
    <row r="321" spans="1:4">
      <c r="A321" t="s">
        <v>342</v>
      </c>
      <c r="B321" t="s">
        <v>326</v>
      </c>
      <c r="C321" t="s">
        <v>9</v>
      </c>
      <c r="D321" t="s">
        <v>8</v>
      </c>
    </row>
    <row r="322" spans="1:4">
      <c r="A322" t="s">
        <v>343</v>
      </c>
      <c r="B322" t="s">
        <v>326</v>
      </c>
      <c r="C322" t="s">
        <v>9</v>
      </c>
      <c r="D322" t="s">
        <v>8</v>
      </c>
    </row>
    <row r="323" spans="1:4">
      <c r="A323" t="s">
        <v>344</v>
      </c>
      <c r="B323" t="s">
        <v>326</v>
      </c>
      <c r="C323" t="s">
        <v>9</v>
      </c>
      <c r="D323" t="s">
        <v>8</v>
      </c>
    </row>
    <row r="324" spans="1:4">
      <c r="A324" t="s">
        <v>345</v>
      </c>
      <c r="B324" t="s">
        <v>326</v>
      </c>
      <c r="C324" t="s">
        <v>9</v>
      </c>
      <c r="D324" t="s">
        <v>8</v>
      </c>
    </row>
    <row r="325" spans="1:4">
      <c r="A325" t="s">
        <v>346</v>
      </c>
      <c r="B325" t="s">
        <v>326</v>
      </c>
      <c r="C325" t="s">
        <v>9</v>
      </c>
      <c r="D325" t="s">
        <v>8</v>
      </c>
    </row>
    <row r="326" spans="1:4">
      <c r="A326" t="s">
        <v>347</v>
      </c>
      <c r="B326" t="s">
        <v>326</v>
      </c>
      <c r="C326" t="s">
        <v>9</v>
      </c>
      <c r="D326" t="s">
        <v>8</v>
      </c>
    </row>
    <row r="327" spans="1:4">
      <c r="A327" t="s">
        <v>348</v>
      </c>
      <c r="B327" t="s">
        <v>326</v>
      </c>
      <c r="C327" t="s">
        <v>9</v>
      </c>
      <c r="D327" t="s">
        <v>8</v>
      </c>
    </row>
    <row r="328" spans="1:4">
      <c r="A328" t="s">
        <v>349</v>
      </c>
      <c r="B328" t="s">
        <v>326</v>
      </c>
      <c r="C328" t="s">
        <v>9</v>
      </c>
      <c r="D328" t="s">
        <v>8</v>
      </c>
    </row>
    <row r="329" spans="1:4">
      <c r="A329" t="s">
        <v>350</v>
      </c>
      <c r="B329" t="s">
        <v>326</v>
      </c>
      <c r="C329" t="s">
        <v>9</v>
      </c>
      <c r="D329" t="s">
        <v>8</v>
      </c>
    </row>
    <row r="330" spans="1:4">
      <c r="A330" t="s">
        <v>351</v>
      </c>
      <c r="B330" t="s">
        <v>326</v>
      </c>
      <c r="C330" t="s">
        <v>9</v>
      </c>
      <c r="D330" t="s">
        <v>8</v>
      </c>
    </row>
    <row r="331" spans="1:4">
      <c r="A331" t="s">
        <v>352</v>
      </c>
      <c r="B331" t="s">
        <v>326</v>
      </c>
      <c r="C331" t="s">
        <v>9</v>
      </c>
      <c r="D331" t="s">
        <v>8</v>
      </c>
    </row>
    <row r="332" spans="1:4">
      <c r="A332" t="s">
        <v>353</v>
      </c>
      <c r="B332" t="s">
        <v>326</v>
      </c>
      <c r="C332" t="s">
        <v>9</v>
      </c>
      <c r="D332" t="s">
        <v>8</v>
      </c>
    </row>
    <row r="333" spans="1:4">
      <c r="A333" t="s">
        <v>354</v>
      </c>
      <c r="B333" t="s">
        <v>355</v>
      </c>
      <c r="C333" t="s">
        <v>9</v>
      </c>
      <c r="D333" t="s">
        <v>8</v>
      </c>
    </row>
    <row r="334" spans="1:4">
      <c r="A334" t="s">
        <v>356</v>
      </c>
      <c r="B334" t="s">
        <v>355</v>
      </c>
      <c r="C334" t="s">
        <v>9</v>
      </c>
      <c r="D334" t="s">
        <v>8</v>
      </c>
    </row>
    <row r="335" spans="1:4">
      <c r="A335" t="s">
        <v>357</v>
      </c>
      <c r="B335" t="s">
        <v>355</v>
      </c>
      <c r="C335" t="s">
        <v>9</v>
      </c>
      <c r="D335" t="s">
        <v>8</v>
      </c>
    </row>
    <row r="336" spans="1:4">
      <c r="A336" t="s">
        <v>358</v>
      </c>
      <c r="B336" t="s">
        <v>355</v>
      </c>
      <c r="C336" t="s">
        <v>9</v>
      </c>
      <c r="D336" t="s">
        <v>8</v>
      </c>
    </row>
    <row r="337" spans="1:4">
      <c r="A337" t="s">
        <v>359</v>
      </c>
      <c r="B337" t="s">
        <v>355</v>
      </c>
      <c r="C337" t="s">
        <v>9</v>
      </c>
      <c r="D337" t="s">
        <v>8</v>
      </c>
    </row>
    <row r="338" spans="1:4">
      <c r="A338" t="s">
        <v>360</v>
      </c>
      <c r="B338" t="s">
        <v>355</v>
      </c>
      <c r="C338" t="s">
        <v>9</v>
      </c>
      <c r="D338" t="s">
        <v>8</v>
      </c>
    </row>
    <row r="339" spans="1:4">
      <c r="A339" t="s">
        <v>361</v>
      </c>
      <c r="B339" t="s">
        <v>355</v>
      </c>
      <c r="C339" t="s">
        <v>9</v>
      </c>
      <c r="D339" t="s">
        <v>8</v>
      </c>
    </row>
    <row r="340" spans="1:4">
      <c r="A340" t="s">
        <v>362</v>
      </c>
      <c r="B340" t="s">
        <v>355</v>
      </c>
      <c r="C340" t="s">
        <v>9</v>
      </c>
      <c r="D340" t="s">
        <v>8</v>
      </c>
    </row>
    <row r="341" spans="1:4">
      <c r="A341" t="s">
        <v>363</v>
      </c>
      <c r="B341" t="s">
        <v>326</v>
      </c>
      <c r="C341" t="s">
        <v>9</v>
      </c>
      <c r="D341" t="s">
        <v>8</v>
      </c>
    </row>
    <row r="342" spans="1:4">
      <c r="A342" t="s">
        <v>364</v>
      </c>
      <c r="B342" t="s">
        <v>326</v>
      </c>
      <c r="C342" t="s">
        <v>9</v>
      </c>
      <c r="D342" t="s">
        <v>8</v>
      </c>
    </row>
    <row r="343" spans="1:4">
      <c r="A343" t="s">
        <v>365</v>
      </c>
      <c r="B343" t="s">
        <v>326</v>
      </c>
      <c r="C343" t="s">
        <v>9</v>
      </c>
      <c r="D343" t="s">
        <v>8</v>
      </c>
    </row>
    <row r="344" spans="1:4">
      <c r="A344" t="s">
        <v>366</v>
      </c>
      <c r="B344" t="s">
        <v>326</v>
      </c>
      <c r="C344" t="s">
        <v>9</v>
      </c>
      <c r="D344" t="s">
        <v>8</v>
      </c>
    </row>
    <row r="345" spans="1:4">
      <c r="A345" t="s">
        <v>367</v>
      </c>
      <c r="B345" t="s">
        <v>326</v>
      </c>
      <c r="C345" t="s">
        <v>9</v>
      </c>
      <c r="D345" t="s">
        <v>8</v>
      </c>
    </row>
    <row r="346" spans="1:4">
      <c r="A346" t="s">
        <v>368</v>
      </c>
      <c r="B346" t="s">
        <v>326</v>
      </c>
      <c r="C346" t="s">
        <v>9</v>
      </c>
      <c r="D346" t="s">
        <v>8</v>
      </c>
    </row>
    <row r="347" spans="1:4">
      <c r="A347" t="s">
        <v>369</v>
      </c>
      <c r="B347" t="s">
        <v>326</v>
      </c>
      <c r="C347" t="s">
        <v>9</v>
      </c>
      <c r="D347" t="s">
        <v>8</v>
      </c>
    </row>
    <row r="348" spans="1:4">
      <c r="A348" t="s">
        <v>370</v>
      </c>
      <c r="B348" t="s">
        <v>326</v>
      </c>
      <c r="C348" t="s">
        <v>9</v>
      </c>
      <c r="D348" t="s">
        <v>8</v>
      </c>
    </row>
    <row r="349" spans="1:4">
      <c r="A349" t="s">
        <v>371</v>
      </c>
      <c r="B349" t="s">
        <v>326</v>
      </c>
      <c r="C349" t="s">
        <v>9</v>
      </c>
      <c r="D349" t="s">
        <v>8</v>
      </c>
    </row>
    <row r="350" spans="1:4">
      <c r="A350" t="s">
        <v>372</v>
      </c>
      <c r="B350" t="s">
        <v>326</v>
      </c>
      <c r="C350" t="s">
        <v>9</v>
      </c>
      <c r="D350" t="s">
        <v>8</v>
      </c>
    </row>
    <row r="351" spans="1:4">
      <c r="A351" t="s">
        <v>373</v>
      </c>
      <c r="B351" t="s">
        <v>326</v>
      </c>
      <c r="C351" t="s">
        <v>9</v>
      </c>
      <c r="D351" t="s">
        <v>8</v>
      </c>
    </row>
    <row r="352" spans="1:4">
      <c r="A352" t="s">
        <v>374</v>
      </c>
      <c r="B352" t="s">
        <v>355</v>
      </c>
      <c r="C352" t="s">
        <v>9</v>
      </c>
      <c r="D352" t="s">
        <v>8</v>
      </c>
    </row>
    <row r="353" spans="1:4">
      <c r="A353" t="s">
        <v>375</v>
      </c>
      <c r="B353" t="s">
        <v>355</v>
      </c>
      <c r="C353" t="s">
        <v>9</v>
      </c>
      <c r="D353" t="s">
        <v>8</v>
      </c>
    </row>
    <row r="354" spans="1:4">
      <c r="A354" t="s">
        <v>376</v>
      </c>
      <c r="B354" t="s">
        <v>355</v>
      </c>
      <c r="C354" t="s">
        <v>9</v>
      </c>
      <c r="D354" t="s">
        <v>8</v>
      </c>
    </row>
    <row r="355" spans="1:4">
      <c r="A355" t="s">
        <v>377</v>
      </c>
      <c r="B355" t="s">
        <v>355</v>
      </c>
      <c r="C355" t="s">
        <v>9</v>
      </c>
      <c r="D355" t="s">
        <v>8</v>
      </c>
    </row>
    <row r="356" spans="1:4">
      <c r="A356" t="s">
        <v>378</v>
      </c>
      <c r="B356" t="s">
        <v>355</v>
      </c>
      <c r="C356" t="s">
        <v>9</v>
      </c>
      <c r="D356" t="s">
        <v>8</v>
      </c>
    </row>
    <row r="357" spans="1:4">
      <c r="A357" t="s">
        <v>379</v>
      </c>
      <c r="B357" t="s">
        <v>355</v>
      </c>
      <c r="C357" t="s">
        <v>9</v>
      </c>
      <c r="D357" t="s">
        <v>8</v>
      </c>
    </row>
    <row r="358" spans="1:4">
      <c r="A358" t="s">
        <v>380</v>
      </c>
      <c r="B358" t="s">
        <v>355</v>
      </c>
      <c r="C358" t="s">
        <v>9</v>
      </c>
      <c r="D358" t="s">
        <v>8</v>
      </c>
    </row>
    <row r="359" spans="1:4">
      <c r="A359" t="s">
        <v>381</v>
      </c>
      <c r="B359" t="s">
        <v>326</v>
      </c>
      <c r="C359" t="s">
        <v>9</v>
      </c>
      <c r="D359" t="s">
        <v>8</v>
      </c>
    </row>
    <row r="360" spans="1:4">
      <c r="A360" t="s">
        <v>382</v>
      </c>
      <c r="B360" t="s">
        <v>326</v>
      </c>
      <c r="C360" t="s">
        <v>9</v>
      </c>
      <c r="D360" t="s">
        <v>8</v>
      </c>
    </row>
    <row r="361" spans="1:4">
      <c r="A361" t="s">
        <v>383</v>
      </c>
      <c r="B361" t="s">
        <v>326</v>
      </c>
      <c r="C361" t="s">
        <v>9</v>
      </c>
      <c r="D361" t="s">
        <v>8</v>
      </c>
    </row>
    <row r="362" spans="1:4">
      <c r="A362" t="s">
        <v>384</v>
      </c>
      <c r="B362" t="s">
        <v>326</v>
      </c>
      <c r="C362" t="s">
        <v>9</v>
      </c>
      <c r="D362" t="s">
        <v>8</v>
      </c>
    </row>
    <row r="363" spans="1:4">
      <c r="A363" t="s">
        <v>385</v>
      </c>
      <c r="B363" t="s">
        <v>355</v>
      </c>
      <c r="C363" t="s">
        <v>9</v>
      </c>
      <c r="D363" t="s">
        <v>8</v>
      </c>
    </row>
    <row r="364" spans="1:4">
      <c r="A364" t="s">
        <v>386</v>
      </c>
      <c r="B364" t="s">
        <v>355</v>
      </c>
      <c r="C364" t="s">
        <v>9</v>
      </c>
      <c r="D364" t="s">
        <v>8</v>
      </c>
    </row>
    <row r="365" spans="1:4">
      <c r="A365" t="s">
        <v>387</v>
      </c>
      <c r="B365" t="s">
        <v>355</v>
      </c>
      <c r="C365" t="s">
        <v>9</v>
      </c>
      <c r="D365" t="s">
        <v>8</v>
      </c>
    </row>
    <row r="366" spans="1:4">
      <c r="A366" t="s">
        <v>388</v>
      </c>
      <c r="B366" t="s">
        <v>355</v>
      </c>
      <c r="C366" t="s">
        <v>9</v>
      </c>
      <c r="D366" t="s">
        <v>8</v>
      </c>
    </row>
    <row r="367" spans="1:4">
      <c r="A367" t="s">
        <v>389</v>
      </c>
      <c r="B367" t="s">
        <v>355</v>
      </c>
      <c r="C367" t="s">
        <v>9</v>
      </c>
      <c r="D367" t="s">
        <v>8</v>
      </c>
    </row>
    <row r="368" spans="1:4">
      <c r="A368" t="s">
        <v>390</v>
      </c>
      <c r="B368" t="s">
        <v>355</v>
      </c>
      <c r="C368" t="s">
        <v>9</v>
      </c>
      <c r="D368" t="s">
        <v>8</v>
      </c>
    </row>
    <row r="369" spans="1:4">
      <c r="A369" t="s">
        <v>391</v>
      </c>
      <c r="B369" t="s">
        <v>355</v>
      </c>
      <c r="C369" t="s">
        <v>9</v>
      </c>
      <c r="D369" t="s">
        <v>8</v>
      </c>
    </row>
    <row r="370" spans="1:4">
      <c r="A370" t="s">
        <v>392</v>
      </c>
      <c r="B370" t="s">
        <v>355</v>
      </c>
      <c r="C370" t="s">
        <v>9</v>
      </c>
      <c r="D370" t="s">
        <v>8</v>
      </c>
    </row>
    <row r="371" spans="1:4">
      <c r="A371" t="s">
        <v>393</v>
      </c>
      <c r="B371" t="s">
        <v>355</v>
      </c>
      <c r="C371" t="s">
        <v>9</v>
      </c>
      <c r="D371" t="s">
        <v>8</v>
      </c>
    </row>
    <row r="372" spans="1:4">
      <c r="A372" t="s">
        <v>394</v>
      </c>
      <c r="B372" t="s">
        <v>355</v>
      </c>
      <c r="C372" t="s">
        <v>9</v>
      </c>
      <c r="D372" t="s">
        <v>8</v>
      </c>
    </row>
    <row r="373" spans="1:4">
      <c r="A373" t="s">
        <v>395</v>
      </c>
      <c r="B373" t="s">
        <v>355</v>
      </c>
      <c r="C373" t="s">
        <v>9</v>
      </c>
      <c r="D373" t="s">
        <v>8</v>
      </c>
    </row>
    <row r="374" spans="1:4">
      <c r="A374" t="s">
        <v>396</v>
      </c>
      <c r="B374" t="s">
        <v>355</v>
      </c>
      <c r="C374" t="s">
        <v>9</v>
      </c>
      <c r="D374" t="s">
        <v>8</v>
      </c>
    </row>
    <row r="375" spans="1:4">
      <c r="A375" t="s">
        <v>397</v>
      </c>
      <c r="B375" t="s">
        <v>355</v>
      </c>
      <c r="C375" t="s">
        <v>9</v>
      </c>
      <c r="D375" t="s">
        <v>8</v>
      </c>
    </row>
    <row r="376" spans="1:4">
      <c r="A376" t="s">
        <v>398</v>
      </c>
      <c r="B376" t="s">
        <v>326</v>
      </c>
      <c r="C376" t="s">
        <v>9</v>
      </c>
      <c r="D376" t="s">
        <v>8</v>
      </c>
    </row>
    <row r="377" spans="1:4">
      <c r="A377" t="s">
        <v>399</v>
      </c>
      <c r="B377" t="s">
        <v>326</v>
      </c>
      <c r="C377" t="s">
        <v>9</v>
      </c>
      <c r="D377" t="s">
        <v>8</v>
      </c>
    </row>
    <row r="378" spans="1:4">
      <c r="A378" t="s">
        <v>400</v>
      </c>
      <c r="B378" t="s">
        <v>326</v>
      </c>
      <c r="C378" t="s">
        <v>9</v>
      </c>
      <c r="D378" t="s">
        <v>8</v>
      </c>
    </row>
    <row r="379" spans="1:4">
      <c r="A379" t="s">
        <v>401</v>
      </c>
      <c r="B379" t="s">
        <v>326</v>
      </c>
      <c r="C379" t="s">
        <v>9</v>
      </c>
      <c r="D379" t="s">
        <v>8</v>
      </c>
    </row>
    <row r="380" spans="1:4">
      <c r="A380" t="s">
        <v>402</v>
      </c>
      <c r="B380" t="s">
        <v>355</v>
      </c>
      <c r="C380" t="s">
        <v>9</v>
      </c>
      <c r="D380" t="s">
        <v>8</v>
      </c>
    </row>
    <row r="381" spans="1:4">
      <c r="A381" t="s">
        <v>403</v>
      </c>
      <c r="B381" t="s">
        <v>355</v>
      </c>
      <c r="C381" t="s">
        <v>9</v>
      </c>
      <c r="D381" t="s">
        <v>8</v>
      </c>
    </row>
    <row r="382" spans="1:4">
      <c r="A382" t="s">
        <v>404</v>
      </c>
      <c r="B382" t="s">
        <v>355</v>
      </c>
      <c r="C382" t="s">
        <v>9</v>
      </c>
      <c r="D382" t="s">
        <v>8</v>
      </c>
    </row>
    <row r="383" spans="1:4">
      <c r="A383" t="s">
        <v>405</v>
      </c>
      <c r="B383" t="s">
        <v>355</v>
      </c>
      <c r="C383" t="s">
        <v>9</v>
      </c>
      <c r="D383" t="s">
        <v>8</v>
      </c>
    </row>
    <row r="384" spans="1:4">
      <c r="A384" t="s">
        <v>406</v>
      </c>
      <c r="B384" t="s">
        <v>355</v>
      </c>
      <c r="C384" t="s">
        <v>9</v>
      </c>
      <c r="D384" t="s">
        <v>8</v>
      </c>
    </row>
    <row r="385" spans="1:4">
      <c r="A385" t="s">
        <v>407</v>
      </c>
      <c r="B385" t="s">
        <v>355</v>
      </c>
      <c r="C385" t="s">
        <v>9</v>
      </c>
      <c r="D385" t="s">
        <v>8</v>
      </c>
    </row>
    <row r="386" spans="1:4">
      <c r="A386" t="s">
        <v>408</v>
      </c>
      <c r="B386" t="s">
        <v>355</v>
      </c>
      <c r="C386" t="s">
        <v>9</v>
      </c>
      <c r="D386" t="s">
        <v>8</v>
      </c>
    </row>
    <row r="387" spans="1:4">
      <c r="A387" t="s">
        <v>409</v>
      </c>
      <c r="B387" t="s">
        <v>355</v>
      </c>
      <c r="C387" t="s">
        <v>9</v>
      </c>
      <c r="D387" t="s">
        <v>8</v>
      </c>
    </row>
    <row r="388" spans="1:4">
      <c r="A388" t="s">
        <v>410</v>
      </c>
      <c r="B388" t="s">
        <v>355</v>
      </c>
      <c r="C388" t="s">
        <v>9</v>
      </c>
      <c r="D388" t="s">
        <v>8</v>
      </c>
    </row>
    <row r="389" spans="1:4">
      <c r="A389" t="s">
        <v>411</v>
      </c>
      <c r="B389" t="s">
        <v>355</v>
      </c>
      <c r="C389" t="s">
        <v>9</v>
      </c>
      <c r="D389" t="s">
        <v>8</v>
      </c>
    </row>
    <row r="390" spans="1:4">
      <c r="A390" t="s">
        <v>412</v>
      </c>
      <c r="B390" t="s">
        <v>355</v>
      </c>
      <c r="C390" t="s">
        <v>9</v>
      </c>
      <c r="D390" t="s">
        <v>8</v>
      </c>
    </row>
    <row r="391" spans="1:4">
      <c r="A391" t="s">
        <v>413</v>
      </c>
      <c r="B391" t="s">
        <v>355</v>
      </c>
      <c r="C391" t="s">
        <v>9</v>
      </c>
      <c r="D391" t="s">
        <v>8</v>
      </c>
    </row>
    <row r="392" spans="1:4">
      <c r="A392" t="s">
        <v>414</v>
      </c>
      <c r="B392" t="s">
        <v>355</v>
      </c>
      <c r="C392" t="s">
        <v>9</v>
      </c>
      <c r="D392" t="s">
        <v>8</v>
      </c>
    </row>
    <row r="393" spans="1:4">
      <c r="A393" t="s">
        <v>415</v>
      </c>
      <c r="B393" t="s">
        <v>355</v>
      </c>
      <c r="C393" t="s">
        <v>9</v>
      </c>
      <c r="D393" t="s">
        <v>8</v>
      </c>
    </row>
    <row r="394" spans="1:4">
      <c r="A394" t="s">
        <v>416</v>
      </c>
      <c r="B394" t="s">
        <v>417</v>
      </c>
      <c r="C394" t="s">
        <v>9</v>
      </c>
      <c r="D394" t="s">
        <v>8</v>
      </c>
    </row>
    <row r="395" spans="1:4">
      <c r="A395" t="s">
        <v>418</v>
      </c>
      <c r="B395" t="s">
        <v>417</v>
      </c>
      <c r="C395" t="s">
        <v>9</v>
      </c>
      <c r="D395" t="s">
        <v>8</v>
      </c>
    </row>
    <row r="396" spans="1:4">
      <c r="A396" t="s">
        <v>419</v>
      </c>
      <c r="B396" t="s">
        <v>417</v>
      </c>
      <c r="C396" t="s">
        <v>9</v>
      </c>
      <c r="D396" t="s">
        <v>8</v>
      </c>
    </row>
    <row r="397" spans="1:4">
      <c r="A397" t="s">
        <v>420</v>
      </c>
      <c r="B397" t="s">
        <v>417</v>
      </c>
      <c r="C397" t="s">
        <v>9</v>
      </c>
      <c r="D397" t="s">
        <v>8</v>
      </c>
    </row>
    <row r="398" spans="1:4">
      <c r="A398" t="s">
        <v>421</v>
      </c>
      <c r="B398" t="s">
        <v>417</v>
      </c>
      <c r="C398" t="s">
        <v>9</v>
      </c>
      <c r="D398" t="s">
        <v>8</v>
      </c>
    </row>
    <row r="399" spans="1:4">
      <c r="A399" t="s">
        <v>422</v>
      </c>
      <c r="B399" t="s">
        <v>417</v>
      </c>
      <c r="C399" t="s">
        <v>9</v>
      </c>
      <c r="D399" t="s">
        <v>8</v>
      </c>
    </row>
    <row r="400" spans="1:4">
      <c r="A400" t="s">
        <v>423</v>
      </c>
      <c r="B400" t="s">
        <v>417</v>
      </c>
      <c r="C400" t="s">
        <v>9</v>
      </c>
      <c r="D400" t="s">
        <v>8</v>
      </c>
    </row>
    <row r="401" spans="1:4">
      <c r="A401" t="s">
        <v>424</v>
      </c>
      <c r="B401" t="s">
        <v>417</v>
      </c>
      <c r="C401" t="s">
        <v>9</v>
      </c>
      <c r="D401" t="s">
        <v>8</v>
      </c>
    </row>
    <row r="402" spans="1:4">
      <c r="A402" t="s">
        <v>425</v>
      </c>
      <c r="B402" t="s">
        <v>417</v>
      </c>
      <c r="C402" t="s">
        <v>9</v>
      </c>
      <c r="D402" t="s">
        <v>8</v>
      </c>
    </row>
    <row r="403" spans="1:4">
      <c r="A403" t="s">
        <v>426</v>
      </c>
      <c r="B403" t="s">
        <v>417</v>
      </c>
      <c r="C403" t="s">
        <v>9</v>
      </c>
      <c r="D403" t="s">
        <v>8</v>
      </c>
    </row>
    <row r="404" spans="1:4">
      <c r="A404" t="s">
        <v>427</v>
      </c>
      <c r="B404" t="s">
        <v>417</v>
      </c>
      <c r="C404" t="s">
        <v>9</v>
      </c>
      <c r="D404" t="s">
        <v>8</v>
      </c>
    </row>
    <row r="405" spans="1:4">
      <c r="A405" t="s">
        <v>428</v>
      </c>
      <c r="B405" t="s">
        <v>417</v>
      </c>
      <c r="C405" t="s">
        <v>9</v>
      </c>
      <c r="D405" t="s">
        <v>8</v>
      </c>
    </row>
    <row r="406" spans="1:4">
      <c r="A406" t="s">
        <v>429</v>
      </c>
      <c r="B406" t="s">
        <v>417</v>
      </c>
      <c r="C406" t="s">
        <v>9</v>
      </c>
      <c r="D406" t="s">
        <v>8</v>
      </c>
    </row>
    <row r="407" spans="1:4">
      <c r="A407" t="s">
        <v>430</v>
      </c>
      <c r="B407" t="s">
        <v>417</v>
      </c>
      <c r="C407" t="s">
        <v>9</v>
      </c>
      <c r="D407" t="s">
        <v>8</v>
      </c>
    </row>
    <row r="408" spans="1:4">
      <c r="A408" t="s">
        <v>431</v>
      </c>
      <c r="B408" t="s">
        <v>417</v>
      </c>
      <c r="C408" t="s">
        <v>9</v>
      </c>
      <c r="D408" t="s">
        <v>8</v>
      </c>
    </row>
    <row r="409" spans="1:4">
      <c r="A409" t="s">
        <v>432</v>
      </c>
      <c r="B409" t="s">
        <v>417</v>
      </c>
      <c r="C409" t="s">
        <v>9</v>
      </c>
      <c r="D409" t="s">
        <v>8</v>
      </c>
    </row>
    <row r="410" spans="1:4">
      <c r="A410" t="s">
        <v>433</v>
      </c>
      <c r="B410" t="s">
        <v>417</v>
      </c>
      <c r="C410" t="s">
        <v>9</v>
      </c>
      <c r="D410" t="s">
        <v>8</v>
      </c>
    </row>
    <row r="411" spans="1:4">
      <c r="A411" t="s">
        <v>434</v>
      </c>
      <c r="B411" t="s">
        <v>417</v>
      </c>
      <c r="C411" t="s">
        <v>9</v>
      </c>
      <c r="D411" t="s">
        <v>8</v>
      </c>
    </row>
    <row r="412" spans="1:4">
      <c r="A412" t="s">
        <v>435</v>
      </c>
      <c r="B412" t="s">
        <v>417</v>
      </c>
      <c r="C412" t="s">
        <v>9</v>
      </c>
      <c r="D412" t="s">
        <v>8</v>
      </c>
    </row>
    <row r="413" spans="1:4">
      <c r="A413" t="s">
        <v>436</v>
      </c>
      <c r="B413" t="s">
        <v>417</v>
      </c>
      <c r="C413" t="s">
        <v>9</v>
      </c>
      <c r="D413" t="s">
        <v>8</v>
      </c>
    </row>
    <row r="414" spans="1:4">
      <c r="A414" t="s">
        <v>437</v>
      </c>
      <c r="B414" t="s">
        <v>417</v>
      </c>
      <c r="C414" t="s">
        <v>9</v>
      </c>
      <c r="D414" t="s">
        <v>8</v>
      </c>
    </row>
    <row r="415" spans="1:4">
      <c r="A415" t="s">
        <v>438</v>
      </c>
      <c r="B415" t="s">
        <v>417</v>
      </c>
      <c r="C415" t="s">
        <v>9</v>
      </c>
      <c r="D415" t="s">
        <v>8</v>
      </c>
    </row>
    <row r="416" spans="1:4">
      <c r="A416" t="s">
        <v>439</v>
      </c>
      <c r="B416" t="s">
        <v>417</v>
      </c>
      <c r="C416" t="s">
        <v>9</v>
      </c>
      <c r="D416" t="s">
        <v>8</v>
      </c>
    </row>
    <row r="417" spans="1:4">
      <c r="A417" t="s">
        <v>440</v>
      </c>
      <c r="B417" t="s">
        <v>417</v>
      </c>
      <c r="C417" t="s">
        <v>9</v>
      </c>
      <c r="D417" t="s">
        <v>8</v>
      </c>
    </row>
    <row r="418" spans="1:4">
      <c r="A418" t="s">
        <v>441</v>
      </c>
      <c r="B418" t="s">
        <v>417</v>
      </c>
      <c r="C418" t="s">
        <v>9</v>
      </c>
      <c r="D418" t="s">
        <v>8</v>
      </c>
    </row>
    <row r="419" spans="1:4">
      <c r="A419" t="s">
        <v>442</v>
      </c>
      <c r="B419" t="s">
        <v>417</v>
      </c>
      <c r="C419" t="s">
        <v>9</v>
      </c>
      <c r="D419" t="s">
        <v>8</v>
      </c>
    </row>
    <row r="420" spans="1:4">
      <c r="A420" t="s">
        <v>443</v>
      </c>
      <c r="B420" t="s">
        <v>417</v>
      </c>
      <c r="C420" t="s">
        <v>9</v>
      </c>
      <c r="D420" t="s">
        <v>8</v>
      </c>
    </row>
    <row r="421" spans="1:4">
      <c r="A421" t="s">
        <v>444</v>
      </c>
      <c r="B421" t="s">
        <v>417</v>
      </c>
      <c r="C421" t="s">
        <v>9</v>
      </c>
      <c r="D421" t="s">
        <v>8</v>
      </c>
    </row>
    <row r="422" spans="1:4">
      <c r="A422" t="s">
        <v>445</v>
      </c>
      <c r="B422" t="s">
        <v>417</v>
      </c>
      <c r="C422" t="s">
        <v>9</v>
      </c>
      <c r="D422" t="s">
        <v>8</v>
      </c>
    </row>
    <row r="423" spans="1:4">
      <c r="A423" t="s">
        <v>446</v>
      </c>
      <c r="B423" t="s">
        <v>417</v>
      </c>
      <c r="C423" t="s">
        <v>9</v>
      </c>
      <c r="D423" t="s">
        <v>8</v>
      </c>
    </row>
    <row r="424" spans="1:4">
      <c r="A424" t="s">
        <v>447</v>
      </c>
      <c r="B424" t="s">
        <v>417</v>
      </c>
      <c r="C424" t="s">
        <v>9</v>
      </c>
      <c r="D424" t="s">
        <v>8</v>
      </c>
    </row>
    <row r="425" spans="1:4">
      <c r="A425" t="s">
        <v>448</v>
      </c>
      <c r="B425" t="s">
        <v>417</v>
      </c>
      <c r="C425" t="s">
        <v>9</v>
      </c>
      <c r="D425" t="s">
        <v>8</v>
      </c>
    </row>
    <row r="426" spans="1:4">
      <c r="A426" t="s">
        <v>449</v>
      </c>
      <c r="B426" t="s">
        <v>417</v>
      </c>
      <c r="C426" t="s">
        <v>9</v>
      </c>
      <c r="D426" t="s">
        <v>8</v>
      </c>
    </row>
    <row r="427" spans="1:4">
      <c r="A427" t="s">
        <v>450</v>
      </c>
      <c r="B427" t="s">
        <v>417</v>
      </c>
      <c r="C427" t="s">
        <v>9</v>
      </c>
      <c r="D427" t="s">
        <v>8</v>
      </c>
    </row>
    <row r="428" spans="1:4">
      <c r="A428" t="s">
        <v>451</v>
      </c>
      <c r="B428" t="s">
        <v>417</v>
      </c>
      <c r="C428" t="s">
        <v>9</v>
      </c>
      <c r="D428" t="s">
        <v>8</v>
      </c>
    </row>
    <row r="429" spans="1:4">
      <c r="A429" t="s">
        <v>452</v>
      </c>
      <c r="B429" t="s">
        <v>417</v>
      </c>
      <c r="C429" t="s">
        <v>9</v>
      </c>
      <c r="D429" t="s">
        <v>8</v>
      </c>
    </row>
    <row r="430" spans="1:4">
      <c r="A430" t="s">
        <v>453</v>
      </c>
      <c r="B430" t="s">
        <v>417</v>
      </c>
      <c r="C430" t="s">
        <v>9</v>
      </c>
      <c r="D430" t="s">
        <v>8</v>
      </c>
    </row>
    <row r="431" spans="1:4">
      <c r="A431" t="s">
        <v>454</v>
      </c>
      <c r="B431" t="s">
        <v>417</v>
      </c>
      <c r="C431" t="s">
        <v>9</v>
      </c>
      <c r="D431" t="s">
        <v>8</v>
      </c>
    </row>
    <row r="432" spans="1:4">
      <c r="A432" t="s">
        <v>455</v>
      </c>
      <c r="B432" t="s">
        <v>417</v>
      </c>
      <c r="C432" t="s">
        <v>9</v>
      </c>
      <c r="D432" t="s">
        <v>8</v>
      </c>
    </row>
    <row r="433" spans="1:4">
      <c r="A433" t="s">
        <v>456</v>
      </c>
      <c r="B433" t="s">
        <v>417</v>
      </c>
      <c r="C433" t="s">
        <v>9</v>
      </c>
      <c r="D433" t="s">
        <v>8</v>
      </c>
    </row>
    <row r="434" spans="1:4">
      <c r="A434" t="s">
        <v>457</v>
      </c>
      <c r="B434" t="s">
        <v>417</v>
      </c>
      <c r="C434" t="s">
        <v>9</v>
      </c>
      <c r="D434" t="s">
        <v>8</v>
      </c>
    </row>
    <row r="435" spans="1:4">
      <c r="A435" t="s">
        <v>458</v>
      </c>
      <c r="B435" t="s">
        <v>417</v>
      </c>
      <c r="C435" t="s">
        <v>9</v>
      </c>
      <c r="D435" t="s">
        <v>8</v>
      </c>
    </row>
    <row r="436" spans="1:4">
      <c r="A436" t="s">
        <v>459</v>
      </c>
      <c r="B436" t="s">
        <v>417</v>
      </c>
      <c r="C436" t="s">
        <v>9</v>
      </c>
      <c r="D436" t="s">
        <v>8</v>
      </c>
    </row>
    <row r="437" spans="1:4">
      <c r="A437" t="s">
        <v>460</v>
      </c>
      <c r="B437" t="s">
        <v>461</v>
      </c>
      <c r="C437" t="s">
        <v>9</v>
      </c>
      <c r="D437" t="s">
        <v>8</v>
      </c>
    </row>
    <row r="438" spans="1:4">
      <c r="A438" t="s">
        <v>462</v>
      </c>
      <c r="B438" t="s">
        <v>461</v>
      </c>
      <c r="C438" t="s">
        <v>9</v>
      </c>
      <c r="D438" t="s">
        <v>8</v>
      </c>
    </row>
    <row r="439" spans="1:4">
      <c r="A439" t="s">
        <v>463</v>
      </c>
      <c r="B439" t="s">
        <v>461</v>
      </c>
      <c r="C439" t="s">
        <v>9</v>
      </c>
      <c r="D439" t="s">
        <v>8</v>
      </c>
    </row>
    <row r="440" spans="1:4">
      <c r="A440" t="s">
        <v>464</v>
      </c>
      <c r="B440" t="s">
        <v>461</v>
      </c>
      <c r="C440" t="s">
        <v>9</v>
      </c>
      <c r="D440" t="s">
        <v>8</v>
      </c>
    </row>
    <row r="441" spans="1:4">
      <c r="A441" t="s">
        <v>465</v>
      </c>
      <c r="B441" t="s">
        <v>461</v>
      </c>
      <c r="C441" t="s">
        <v>9</v>
      </c>
      <c r="D441" t="s">
        <v>8</v>
      </c>
    </row>
    <row r="442" spans="1:4">
      <c r="A442" t="s">
        <v>466</v>
      </c>
      <c r="B442" t="s">
        <v>461</v>
      </c>
      <c r="C442" t="s">
        <v>9</v>
      </c>
      <c r="D442" t="s">
        <v>8</v>
      </c>
    </row>
    <row r="443" spans="1:4">
      <c r="A443" t="s">
        <v>467</v>
      </c>
      <c r="B443" t="s">
        <v>461</v>
      </c>
      <c r="C443" t="s">
        <v>9</v>
      </c>
      <c r="D443" t="s">
        <v>8</v>
      </c>
    </row>
    <row r="444" spans="1:4">
      <c r="A444" t="s">
        <v>468</v>
      </c>
      <c r="B444" t="s">
        <v>461</v>
      </c>
      <c r="C444" t="s">
        <v>9</v>
      </c>
      <c r="D444" t="s">
        <v>8</v>
      </c>
    </row>
    <row r="445" spans="1:4">
      <c r="A445" t="s">
        <v>469</v>
      </c>
      <c r="B445" t="s">
        <v>461</v>
      </c>
      <c r="C445" t="s">
        <v>9</v>
      </c>
      <c r="D445" t="s">
        <v>8</v>
      </c>
    </row>
    <row r="446" spans="1:4">
      <c r="A446" t="s">
        <v>470</v>
      </c>
      <c r="B446" t="s">
        <v>461</v>
      </c>
      <c r="C446" t="s">
        <v>9</v>
      </c>
      <c r="D446" t="s">
        <v>8</v>
      </c>
    </row>
    <row r="447" spans="1:4">
      <c r="A447" t="s">
        <v>471</v>
      </c>
      <c r="B447" t="s">
        <v>461</v>
      </c>
      <c r="C447" t="s">
        <v>9</v>
      </c>
      <c r="D447" t="s">
        <v>8</v>
      </c>
    </row>
    <row r="448" spans="1:4">
      <c r="A448" t="s">
        <v>472</v>
      </c>
      <c r="B448" t="s">
        <v>461</v>
      </c>
      <c r="C448" t="s">
        <v>9</v>
      </c>
      <c r="D448" t="s">
        <v>8</v>
      </c>
    </row>
    <row r="449" spans="1:4">
      <c r="A449" t="s">
        <v>473</v>
      </c>
      <c r="B449" t="s">
        <v>461</v>
      </c>
      <c r="C449" t="s">
        <v>9</v>
      </c>
      <c r="D449" t="s">
        <v>8</v>
      </c>
    </row>
    <row r="450" spans="1:4">
      <c r="A450" t="s">
        <v>474</v>
      </c>
      <c r="B450" t="s">
        <v>461</v>
      </c>
      <c r="C450" t="s">
        <v>9</v>
      </c>
      <c r="D450" t="s">
        <v>8</v>
      </c>
    </row>
    <row r="451" spans="1:4">
      <c r="A451" t="s">
        <v>475</v>
      </c>
      <c r="B451" t="s">
        <v>461</v>
      </c>
      <c r="C451" t="s">
        <v>9</v>
      </c>
      <c r="D451" t="s">
        <v>8</v>
      </c>
    </row>
    <row r="452" spans="1:4">
      <c r="A452" t="s">
        <v>476</v>
      </c>
      <c r="B452" t="s">
        <v>461</v>
      </c>
      <c r="C452" t="s">
        <v>9</v>
      </c>
      <c r="D452" t="s">
        <v>8</v>
      </c>
    </row>
    <row r="453" spans="1:4">
      <c r="A453" t="s">
        <v>477</v>
      </c>
      <c r="B453" t="s">
        <v>461</v>
      </c>
      <c r="C453" t="s">
        <v>9</v>
      </c>
      <c r="D453" t="s">
        <v>8</v>
      </c>
    </row>
    <row r="454" spans="1:4">
      <c r="A454" t="s">
        <v>478</v>
      </c>
      <c r="B454" t="s">
        <v>461</v>
      </c>
      <c r="C454" t="s">
        <v>9</v>
      </c>
      <c r="D454" t="s">
        <v>8</v>
      </c>
    </row>
    <row r="455" spans="1:4">
      <c r="A455" t="s">
        <v>479</v>
      </c>
      <c r="B455" t="s">
        <v>461</v>
      </c>
      <c r="C455" t="s">
        <v>9</v>
      </c>
      <c r="D455" t="s">
        <v>8</v>
      </c>
    </row>
    <row r="456" spans="1:4">
      <c r="A456" t="s">
        <v>480</v>
      </c>
      <c r="B456" t="s">
        <v>461</v>
      </c>
      <c r="C456" t="s">
        <v>9</v>
      </c>
      <c r="D456" t="s">
        <v>8</v>
      </c>
    </row>
    <row r="457" spans="1:4">
      <c r="A457" t="s">
        <v>481</v>
      </c>
      <c r="B457" t="s">
        <v>461</v>
      </c>
      <c r="C457" t="s">
        <v>9</v>
      </c>
      <c r="D457" t="s">
        <v>8</v>
      </c>
    </row>
    <row r="458" spans="1:4">
      <c r="A458" t="s">
        <v>482</v>
      </c>
      <c r="B458" t="s">
        <v>461</v>
      </c>
      <c r="C458" t="s">
        <v>9</v>
      </c>
      <c r="D458" t="s">
        <v>8</v>
      </c>
    </row>
    <row r="459" spans="1:4">
      <c r="A459" t="s">
        <v>483</v>
      </c>
      <c r="B459" t="s">
        <v>461</v>
      </c>
      <c r="C459" t="s">
        <v>9</v>
      </c>
      <c r="D459" t="s">
        <v>8</v>
      </c>
    </row>
    <row r="460" spans="1:4">
      <c r="A460" t="s">
        <v>484</v>
      </c>
      <c r="B460" t="s">
        <v>461</v>
      </c>
      <c r="C460" t="s">
        <v>9</v>
      </c>
      <c r="D460" t="s">
        <v>8</v>
      </c>
    </row>
    <row r="461" spans="1:4">
      <c r="A461" t="s">
        <v>485</v>
      </c>
      <c r="B461" t="s">
        <v>461</v>
      </c>
      <c r="C461" t="s">
        <v>9</v>
      </c>
      <c r="D461" t="s">
        <v>8</v>
      </c>
    </row>
    <row r="462" spans="1:4">
      <c r="A462" t="s">
        <v>486</v>
      </c>
      <c r="B462" t="s">
        <v>461</v>
      </c>
      <c r="C462" t="s">
        <v>9</v>
      </c>
      <c r="D462" t="s">
        <v>8</v>
      </c>
    </row>
    <row r="463" spans="1:4">
      <c r="A463" t="s">
        <v>487</v>
      </c>
      <c r="B463" t="s">
        <v>461</v>
      </c>
      <c r="C463" t="s">
        <v>9</v>
      </c>
      <c r="D463" t="s">
        <v>8</v>
      </c>
    </row>
    <row r="464" spans="1:4">
      <c r="A464" t="s">
        <v>488</v>
      </c>
      <c r="B464" t="s">
        <v>461</v>
      </c>
      <c r="C464" t="s">
        <v>9</v>
      </c>
      <c r="D464" t="s">
        <v>8</v>
      </c>
    </row>
    <row r="465" spans="1:4">
      <c r="A465" t="s">
        <v>489</v>
      </c>
      <c r="B465" t="s">
        <v>461</v>
      </c>
      <c r="C465" t="s">
        <v>9</v>
      </c>
      <c r="D465" t="s">
        <v>8</v>
      </c>
    </row>
    <row r="466" spans="1:4">
      <c r="A466" t="s">
        <v>490</v>
      </c>
      <c r="B466" t="s">
        <v>461</v>
      </c>
      <c r="C466" t="s">
        <v>9</v>
      </c>
      <c r="D466" t="s">
        <v>8</v>
      </c>
    </row>
    <row r="467" spans="1:4">
      <c r="A467" t="s">
        <v>491</v>
      </c>
      <c r="B467" t="s">
        <v>492</v>
      </c>
      <c r="C467" t="s">
        <v>15</v>
      </c>
      <c r="D467" t="s">
        <v>8</v>
      </c>
    </row>
    <row r="468" spans="1:4">
      <c r="A468" t="s">
        <v>493</v>
      </c>
      <c r="B468" t="s">
        <v>492</v>
      </c>
      <c r="C468" t="s">
        <v>15</v>
      </c>
      <c r="D468" t="s">
        <v>8</v>
      </c>
    </row>
    <row r="469" spans="1:4">
      <c r="A469" t="s">
        <v>494</v>
      </c>
      <c r="B469" t="s">
        <v>492</v>
      </c>
      <c r="C469" t="s">
        <v>15</v>
      </c>
      <c r="D469" t="s">
        <v>8</v>
      </c>
    </row>
    <row r="470" spans="1:4">
      <c r="A470" t="s">
        <v>495</v>
      </c>
      <c r="B470" t="s">
        <v>492</v>
      </c>
      <c r="C470" t="s">
        <v>15</v>
      </c>
      <c r="D470" t="s">
        <v>8</v>
      </c>
    </row>
    <row r="471" spans="1:4">
      <c r="A471" t="s">
        <v>496</v>
      </c>
      <c r="B471" t="s">
        <v>492</v>
      </c>
      <c r="C471" t="s">
        <v>15</v>
      </c>
      <c r="D471" t="s">
        <v>8</v>
      </c>
    </row>
    <row r="472" spans="1:4">
      <c r="A472" t="s">
        <v>497</v>
      </c>
      <c r="B472" t="s">
        <v>492</v>
      </c>
      <c r="C472" t="s">
        <v>15</v>
      </c>
      <c r="D472" t="s">
        <v>8</v>
      </c>
    </row>
    <row r="473" spans="1:4">
      <c r="A473" t="s">
        <v>498</v>
      </c>
      <c r="B473" t="s">
        <v>492</v>
      </c>
      <c r="C473" t="s">
        <v>15</v>
      </c>
      <c r="D473" t="s">
        <v>8</v>
      </c>
    </row>
    <row r="474" spans="1:4">
      <c r="A474" t="s">
        <v>499</v>
      </c>
      <c r="B474" t="s">
        <v>492</v>
      </c>
      <c r="C474" t="s">
        <v>15</v>
      </c>
      <c r="D474" t="s">
        <v>8</v>
      </c>
    </row>
    <row r="475" spans="1:4">
      <c r="A475" t="s">
        <v>500</v>
      </c>
      <c r="B475" t="s">
        <v>492</v>
      </c>
      <c r="C475" t="s">
        <v>15</v>
      </c>
      <c r="D475" t="s">
        <v>8</v>
      </c>
    </row>
    <row r="476" spans="1:4">
      <c r="A476" t="s">
        <v>501</v>
      </c>
      <c r="B476" t="s">
        <v>492</v>
      </c>
      <c r="C476" t="s">
        <v>15</v>
      </c>
      <c r="D476" t="s">
        <v>8</v>
      </c>
    </row>
    <row r="477" spans="1:4">
      <c r="A477" t="s">
        <v>502</v>
      </c>
      <c r="B477" t="s">
        <v>492</v>
      </c>
      <c r="C477" t="s">
        <v>15</v>
      </c>
      <c r="D477" t="s">
        <v>8</v>
      </c>
    </row>
    <row r="478" spans="1:4">
      <c r="A478" t="s">
        <v>503</v>
      </c>
      <c r="B478" t="s">
        <v>492</v>
      </c>
      <c r="C478" t="s">
        <v>15</v>
      </c>
      <c r="D478" t="s">
        <v>8</v>
      </c>
    </row>
    <row r="479" spans="1:4">
      <c r="A479" t="s">
        <v>504</v>
      </c>
      <c r="B479" t="s">
        <v>492</v>
      </c>
      <c r="C479" t="s">
        <v>15</v>
      </c>
      <c r="D479" t="s">
        <v>8</v>
      </c>
    </row>
    <row r="480" spans="1:4">
      <c r="A480" t="s">
        <v>505</v>
      </c>
      <c r="B480" t="s">
        <v>492</v>
      </c>
      <c r="C480" t="s">
        <v>15</v>
      </c>
      <c r="D480" t="s">
        <v>8</v>
      </c>
    </row>
    <row r="481" spans="1:4">
      <c r="A481" t="s">
        <v>506</v>
      </c>
      <c r="B481" t="s">
        <v>492</v>
      </c>
      <c r="C481" t="s">
        <v>15</v>
      </c>
      <c r="D481" t="s">
        <v>8</v>
      </c>
    </row>
    <row r="482" spans="1:4">
      <c r="A482" t="s">
        <v>507</v>
      </c>
      <c r="B482" t="s">
        <v>492</v>
      </c>
      <c r="C482" t="s">
        <v>15</v>
      </c>
      <c r="D482" t="s">
        <v>8</v>
      </c>
    </row>
    <row r="483" spans="1:4">
      <c r="A483" t="s">
        <v>508</v>
      </c>
      <c r="B483" t="s">
        <v>492</v>
      </c>
      <c r="C483" t="s">
        <v>15</v>
      </c>
      <c r="D483" t="s">
        <v>8</v>
      </c>
    </row>
    <row r="484" spans="1:4">
      <c r="A484" t="s">
        <v>509</v>
      </c>
      <c r="B484" t="s">
        <v>492</v>
      </c>
      <c r="C484" t="s">
        <v>15</v>
      </c>
      <c r="D484" t="s">
        <v>8</v>
      </c>
    </row>
    <row r="485" spans="1:4">
      <c r="A485" t="s">
        <v>510</v>
      </c>
      <c r="B485" t="s">
        <v>492</v>
      </c>
      <c r="C485" t="s">
        <v>15</v>
      </c>
      <c r="D485" t="s">
        <v>8</v>
      </c>
    </row>
    <row r="486" spans="1:4">
      <c r="A486" t="s">
        <v>511</v>
      </c>
      <c r="B486" t="s">
        <v>492</v>
      </c>
      <c r="C486" t="s">
        <v>15</v>
      </c>
      <c r="D486" t="s">
        <v>8</v>
      </c>
    </row>
    <row r="487" spans="1:4">
      <c r="A487" t="s">
        <v>512</v>
      </c>
      <c r="B487" t="s">
        <v>492</v>
      </c>
      <c r="C487" t="s">
        <v>15</v>
      </c>
      <c r="D487" t="s">
        <v>8</v>
      </c>
    </row>
    <row r="488" spans="1:4">
      <c r="A488" t="s">
        <v>513</v>
      </c>
      <c r="B488" t="s">
        <v>492</v>
      </c>
      <c r="C488" t="s">
        <v>15</v>
      </c>
      <c r="D488" t="s">
        <v>8</v>
      </c>
    </row>
    <row r="489" spans="1:4">
      <c r="A489" t="s">
        <v>514</v>
      </c>
      <c r="B489" t="s">
        <v>492</v>
      </c>
      <c r="C489" t="s">
        <v>15</v>
      </c>
      <c r="D489" t="s">
        <v>8</v>
      </c>
    </row>
    <row r="490" spans="1:4">
      <c r="A490" t="s">
        <v>515</v>
      </c>
      <c r="B490" t="s">
        <v>492</v>
      </c>
      <c r="C490" t="s">
        <v>15</v>
      </c>
      <c r="D490" t="s">
        <v>8</v>
      </c>
    </row>
    <row r="491" spans="1:4">
      <c r="A491" t="s">
        <v>516</v>
      </c>
      <c r="B491" t="s">
        <v>492</v>
      </c>
      <c r="C491" t="s">
        <v>15</v>
      </c>
      <c r="D491" t="s">
        <v>8</v>
      </c>
    </row>
    <row r="492" spans="1:4">
      <c r="A492" t="s">
        <v>517</v>
      </c>
      <c r="B492" t="s">
        <v>492</v>
      </c>
      <c r="C492" t="s">
        <v>15</v>
      </c>
      <c r="D492" t="s">
        <v>8</v>
      </c>
    </row>
    <row r="493" spans="1:4">
      <c r="A493" t="s">
        <v>518</v>
      </c>
      <c r="B493" t="s">
        <v>492</v>
      </c>
      <c r="C493" t="s">
        <v>15</v>
      </c>
      <c r="D493" t="s">
        <v>8</v>
      </c>
    </row>
    <row r="494" spans="1:4">
      <c r="A494" t="s">
        <v>519</v>
      </c>
      <c r="B494" t="s">
        <v>492</v>
      </c>
      <c r="C494" t="s">
        <v>15</v>
      </c>
      <c r="D494" t="s">
        <v>8</v>
      </c>
    </row>
    <row r="495" spans="1:4">
      <c r="A495" t="s">
        <v>520</v>
      </c>
      <c r="B495" t="s">
        <v>492</v>
      </c>
      <c r="C495" t="s">
        <v>15</v>
      </c>
      <c r="D495" t="s">
        <v>8</v>
      </c>
    </row>
    <row r="496" spans="1:4">
      <c r="A496" t="s">
        <v>521</v>
      </c>
      <c r="B496" t="s">
        <v>492</v>
      </c>
      <c r="C496" t="s">
        <v>15</v>
      </c>
      <c r="D496" t="s">
        <v>8</v>
      </c>
    </row>
    <row r="497" spans="1:4">
      <c r="A497" t="s">
        <v>522</v>
      </c>
      <c r="B497" t="s">
        <v>492</v>
      </c>
      <c r="C497" t="s">
        <v>15</v>
      </c>
      <c r="D497" t="s">
        <v>8</v>
      </c>
    </row>
    <row r="498" spans="1:4">
      <c r="A498" t="s">
        <v>523</v>
      </c>
      <c r="B498" t="s">
        <v>492</v>
      </c>
      <c r="C498" t="s">
        <v>15</v>
      </c>
      <c r="D498" t="s">
        <v>8</v>
      </c>
    </row>
    <row r="499" spans="1:4">
      <c r="A499" t="s">
        <v>524</v>
      </c>
      <c r="B499" t="s">
        <v>492</v>
      </c>
      <c r="C499" t="s">
        <v>15</v>
      </c>
      <c r="D499" t="s">
        <v>8</v>
      </c>
    </row>
    <row r="500" spans="1:4">
      <c r="A500" t="s">
        <v>525</v>
      </c>
      <c r="B500" t="s">
        <v>492</v>
      </c>
      <c r="C500" t="s">
        <v>15</v>
      </c>
      <c r="D500" t="s">
        <v>8</v>
      </c>
    </row>
    <row r="501" spans="1:4">
      <c r="A501" t="s">
        <v>526</v>
      </c>
      <c r="B501" t="s">
        <v>492</v>
      </c>
      <c r="C501" t="s">
        <v>15</v>
      </c>
      <c r="D501" t="s">
        <v>8</v>
      </c>
    </row>
    <row r="502" spans="1:4">
      <c r="A502" t="s">
        <v>527</v>
      </c>
      <c r="B502" t="s">
        <v>492</v>
      </c>
      <c r="C502" t="s">
        <v>15</v>
      </c>
      <c r="D502" t="s">
        <v>8</v>
      </c>
    </row>
    <row r="503" spans="1:4">
      <c r="A503" t="s">
        <v>528</v>
      </c>
      <c r="B503" t="s">
        <v>492</v>
      </c>
      <c r="C503" t="s">
        <v>15</v>
      </c>
      <c r="D503" t="s">
        <v>8</v>
      </c>
    </row>
    <row r="504" spans="1:4">
      <c r="A504" t="s">
        <v>529</v>
      </c>
      <c r="B504" t="s">
        <v>492</v>
      </c>
      <c r="C504" t="s">
        <v>15</v>
      </c>
      <c r="D504" t="s">
        <v>8</v>
      </c>
    </row>
    <row r="505" spans="1:4">
      <c r="A505" t="s">
        <v>530</v>
      </c>
      <c r="B505" t="s">
        <v>492</v>
      </c>
      <c r="C505" t="s">
        <v>15</v>
      </c>
      <c r="D505" t="s">
        <v>8</v>
      </c>
    </row>
    <row r="506" spans="1:4">
      <c r="A506" t="s">
        <v>531</v>
      </c>
      <c r="B506" t="s">
        <v>492</v>
      </c>
      <c r="C506" t="s">
        <v>15</v>
      </c>
      <c r="D506" t="s">
        <v>8</v>
      </c>
    </row>
    <row r="507" spans="1:4">
      <c r="A507" t="s">
        <v>532</v>
      </c>
      <c r="B507" t="s">
        <v>492</v>
      </c>
      <c r="C507" t="s">
        <v>15</v>
      </c>
      <c r="D507" t="s">
        <v>8</v>
      </c>
    </row>
    <row r="508" spans="1:4">
      <c r="A508" t="s">
        <v>533</v>
      </c>
      <c r="B508" t="s">
        <v>492</v>
      </c>
      <c r="C508" t="s">
        <v>15</v>
      </c>
      <c r="D508" t="s">
        <v>8</v>
      </c>
    </row>
    <row r="509" spans="1:4">
      <c r="A509" t="s">
        <v>534</v>
      </c>
      <c r="B509" t="s">
        <v>492</v>
      </c>
      <c r="C509" t="s">
        <v>15</v>
      </c>
      <c r="D509" t="s">
        <v>8</v>
      </c>
    </row>
    <row r="510" spans="1:4">
      <c r="A510" t="s">
        <v>535</v>
      </c>
      <c r="B510" t="s">
        <v>492</v>
      </c>
      <c r="C510" t="s">
        <v>15</v>
      </c>
      <c r="D510" t="s">
        <v>8</v>
      </c>
    </row>
    <row r="511" spans="1:4">
      <c r="A511" t="s">
        <v>536</v>
      </c>
      <c r="B511" t="s">
        <v>492</v>
      </c>
      <c r="C511" t="s">
        <v>15</v>
      </c>
      <c r="D511" t="s">
        <v>8</v>
      </c>
    </row>
    <row r="512" spans="1:4">
      <c r="A512" t="s">
        <v>537</v>
      </c>
      <c r="B512" t="s">
        <v>492</v>
      </c>
      <c r="C512" t="s">
        <v>15</v>
      </c>
      <c r="D512" t="s">
        <v>8</v>
      </c>
    </row>
    <row r="513" spans="1:4">
      <c r="A513" t="s">
        <v>538</v>
      </c>
      <c r="B513" t="s">
        <v>492</v>
      </c>
      <c r="C513" t="s">
        <v>15</v>
      </c>
      <c r="D513" t="s">
        <v>8</v>
      </c>
    </row>
    <row r="514" spans="1:4">
      <c r="A514" t="s">
        <v>539</v>
      </c>
      <c r="B514" t="s">
        <v>492</v>
      </c>
      <c r="C514" t="s">
        <v>15</v>
      </c>
      <c r="D514" t="s">
        <v>8</v>
      </c>
    </row>
    <row r="515" spans="1:4">
      <c r="A515" t="s">
        <v>540</v>
      </c>
      <c r="B515" t="s">
        <v>492</v>
      </c>
      <c r="C515" t="s">
        <v>15</v>
      </c>
      <c r="D515" t="s">
        <v>8</v>
      </c>
    </row>
    <row r="516" spans="1:4">
      <c r="A516" t="s">
        <v>541</v>
      </c>
      <c r="B516" t="s">
        <v>492</v>
      </c>
      <c r="C516" t="s">
        <v>15</v>
      </c>
      <c r="D516" t="s">
        <v>8</v>
      </c>
    </row>
    <row r="517" spans="1:4">
      <c r="A517" t="s">
        <v>542</v>
      </c>
      <c r="B517" t="s">
        <v>492</v>
      </c>
      <c r="C517" t="s">
        <v>15</v>
      </c>
      <c r="D517" t="s">
        <v>8</v>
      </c>
    </row>
    <row r="518" spans="1:4">
      <c r="A518" t="s">
        <v>543</v>
      </c>
      <c r="B518" t="s">
        <v>544</v>
      </c>
      <c r="C518" t="s">
        <v>15</v>
      </c>
      <c r="D518" t="s">
        <v>8</v>
      </c>
    </row>
    <row r="519" spans="1:4">
      <c r="A519" t="s">
        <v>545</v>
      </c>
      <c r="B519" t="s">
        <v>544</v>
      </c>
      <c r="C519" t="s">
        <v>15</v>
      </c>
      <c r="D519" t="s">
        <v>8</v>
      </c>
    </row>
    <row r="520" spans="1:4">
      <c r="A520" t="s">
        <v>546</v>
      </c>
      <c r="B520" t="s">
        <v>544</v>
      </c>
      <c r="C520" t="s">
        <v>15</v>
      </c>
      <c r="D520" t="s">
        <v>8</v>
      </c>
    </row>
    <row r="521" spans="1:4">
      <c r="A521" t="s">
        <v>547</v>
      </c>
      <c r="B521" t="s">
        <v>544</v>
      </c>
      <c r="C521" t="s">
        <v>15</v>
      </c>
      <c r="D521" t="s">
        <v>8</v>
      </c>
    </row>
    <row r="522" spans="1:4">
      <c r="A522" t="s">
        <v>548</v>
      </c>
      <c r="B522" t="s">
        <v>544</v>
      </c>
      <c r="C522" t="s">
        <v>15</v>
      </c>
      <c r="D522" t="s">
        <v>8</v>
      </c>
    </row>
    <row r="523" spans="1:4">
      <c r="A523" t="s">
        <v>549</v>
      </c>
      <c r="B523" t="s">
        <v>544</v>
      </c>
      <c r="C523" t="s">
        <v>15</v>
      </c>
      <c r="D523" t="s">
        <v>8</v>
      </c>
    </row>
    <row r="524" spans="1:4">
      <c r="A524" t="s">
        <v>550</v>
      </c>
      <c r="B524" t="s">
        <v>544</v>
      </c>
      <c r="C524" t="s">
        <v>15</v>
      </c>
      <c r="D524" t="s">
        <v>8</v>
      </c>
    </row>
    <row r="525" spans="1:4">
      <c r="A525" t="s">
        <v>551</v>
      </c>
      <c r="B525" t="s">
        <v>544</v>
      </c>
      <c r="C525" t="s">
        <v>15</v>
      </c>
      <c r="D525" t="s">
        <v>8</v>
      </c>
    </row>
    <row r="526" spans="1:4">
      <c r="A526" t="s">
        <v>552</v>
      </c>
      <c r="B526" t="s">
        <v>544</v>
      </c>
      <c r="C526" t="s">
        <v>15</v>
      </c>
      <c r="D526" t="s">
        <v>8</v>
      </c>
    </row>
    <row r="527" spans="1:4">
      <c r="A527" t="s">
        <v>553</v>
      </c>
      <c r="B527" t="s">
        <v>554</v>
      </c>
      <c r="C527" t="s">
        <v>15</v>
      </c>
      <c r="D527" t="s">
        <v>8</v>
      </c>
    </row>
    <row r="528" spans="1:4">
      <c r="A528" t="s">
        <v>555</v>
      </c>
      <c r="B528" t="s">
        <v>554</v>
      </c>
      <c r="C528" t="s">
        <v>15</v>
      </c>
      <c r="D528" t="s">
        <v>8</v>
      </c>
    </row>
    <row r="529" spans="1:4">
      <c r="A529" t="s">
        <v>556</v>
      </c>
      <c r="B529" t="s">
        <v>554</v>
      </c>
      <c r="C529" t="s">
        <v>15</v>
      </c>
      <c r="D529" t="s">
        <v>8</v>
      </c>
    </row>
    <row r="530" spans="1:4">
      <c r="A530" t="s">
        <v>557</v>
      </c>
      <c r="B530" t="s">
        <v>554</v>
      </c>
      <c r="C530" t="s">
        <v>15</v>
      </c>
      <c r="D530" t="s">
        <v>8</v>
      </c>
    </row>
    <row r="531" spans="1:4">
      <c r="A531" t="s">
        <v>558</v>
      </c>
      <c r="B531" t="s">
        <v>554</v>
      </c>
      <c r="C531" t="s">
        <v>15</v>
      </c>
      <c r="D531" t="s">
        <v>8</v>
      </c>
    </row>
    <row r="532" spans="1:4">
      <c r="A532" t="s">
        <v>559</v>
      </c>
      <c r="B532" t="s">
        <v>544</v>
      </c>
      <c r="C532" t="s">
        <v>15</v>
      </c>
      <c r="D532" t="s">
        <v>8</v>
      </c>
    </row>
    <row r="533" spans="1:4">
      <c r="A533" t="s">
        <v>560</v>
      </c>
      <c r="B533" t="s">
        <v>544</v>
      </c>
      <c r="C533" t="s">
        <v>15</v>
      </c>
      <c r="D533" t="s">
        <v>8</v>
      </c>
    </row>
    <row r="534" spans="1:4">
      <c r="A534" t="s">
        <v>561</v>
      </c>
      <c r="B534" t="s">
        <v>544</v>
      </c>
      <c r="C534" t="s">
        <v>15</v>
      </c>
      <c r="D534" t="s">
        <v>8</v>
      </c>
    </row>
    <row r="535" spans="1:4">
      <c r="A535" t="s">
        <v>562</v>
      </c>
      <c r="B535" t="s">
        <v>544</v>
      </c>
      <c r="C535" t="s">
        <v>15</v>
      </c>
      <c r="D535" t="s">
        <v>8</v>
      </c>
    </row>
    <row r="536" spans="1:4">
      <c r="A536" t="s">
        <v>563</v>
      </c>
      <c r="B536" t="s">
        <v>544</v>
      </c>
      <c r="C536" t="s">
        <v>15</v>
      </c>
      <c r="D536" t="s">
        <v>8</v>
      </c>
    </row>
    <row r="537" spans="1:4">
      <c r="A537" t="s">
        <v>564</v>
      </c>
      <c r="B537" t="s">
        <v>544</v>
      </c>
      <c r="C537" t="s">
        <v>15</v>
      </c>
      <c r="D537" t="s">
        <v>8</v>
      </c>
    </row>
    <row r="538" spans="1:4">
      <c r="A538" t="s">
        <v>565</v>
      </c>
      <c r="B538" t="s">
        <v>544</v>
      </c>
      <c r="C538" t="s">
        <v>15</v>
      </c>
      <c r="D538" t="s">
        <v>8</v>
      </c>
    </row>
    <row r="539" spans="1:4">
      <c r="A539" t="s">
        <v>566</v>
      </c>
      <c r="B539" t="s">
        <v>544</v>
      </c>
      <c r="C539" t="s">
        <v>15</v>
      </c>
      <c r="D539" t="s">
        <v>8</v>
      </c>
    </row>
    <row r="540" spans="1:4">
      <c r="A540" t="s">
        <v>567</v>
      </c>
      <c r="B540" t="s">
        <v>544</v>
      </c>
      <c r="C540" t="s">
        <v>15</v>
      </c>
      <c r="D540" t="s">
        <v>8</v>
      </c>
    </row>
    <row r="541" spans="1:4">
      <c r="A541" t="s">
        <v>568</v>
      </c>
      <c r="B541" t="s">
        <v>544</v>
      </c>
      <c r="C541" t="s">
        <v>15</v>
      </c>
      <c r="D541" t="s">
        <v>8</v>
      </c>
    </row>
    <row r="542" spans="1:4">
      <c r="A542" t="s">
        <v>569</v>
      </c>
      <c r="B542" t="s">
        <v>544</v>
      </c>
      <c r="C542" t="s">
        <v>15</v>
      </c>
      <c r="D542" t="s">
        <v>8</v>
      </c>
    </row>
    <row r="543" spans="1:4">
      <c r="A543" t="s">
        <v>570</v>
      </c>
      <c r="B543" t="s">
        <v>544</v>
      </c>
      <c r="C543" t="s">
        <v>15</v>
      </c>
      <c r="D543" t="s">
        <v>8</v>
      </c>
    </row>
    <row r="544" spans="1:4">
      <c r="A544" t="s">
        <v>571</v>
      </c>
      <c r="B544" t="s">
        <v>544</v>
      </c>
      <c r="C544" t="s">
        <v>15</v>
      </c>
      <c r="D544" t="s">
        <v>8</v>
      </c>
    </row>
    <row r="545" spans="1:4">
      <c r="A545" t="s">
        <v>572</v>
      </c>
      <c r="B545" t="s">
        <v>544</v>
      </c>
      <c r="C545" t="s">
        <v>15</v>
      </c>
      <c r="D545" t="s">
        <v>8</v>
      </c>
    </row>
    <row r="546" spans="1:4">
      <c r="A546" t="s">
        <v>573</v>
      </c>
      <c r="B546" t="s">
        <v>544</v>
      </c>
      <c r="C546" t="s">
        <v>15</v>
      </c>
      <c r="D546" t="s">
        <v>8</v>
      </c>
    </row>
    <row r="547" spans="1:4">
      <c r="A547" t="s">
        <v>574</v>
      </c>
      <c r="B547" t="s">
        <v>544</v>
      </c>
      <c r="C547" t="s">
        <v>15</v>
      </c>
      <c r="D547" t="s">
        <v>8</v>
      </c>
    </row>
    <row r="548" spans="1:4">
      <c r="A548" t="s">
        <v>575</v>
      </c>
      <c r="B548" t="s">
        <v>544</v>
      </c>
      <c r="C548" t="s">
        <v>15</v>
      </c>
      <c r="D548" t="s">
        <v>8</v>
      </c>
    </row>
    <row r="549" spans="1:4">
      <c r="A549" t="s">
        <v>576</v>
      </c>
      <c r="B549" t="s">
        <v>544</v>
      </c>
      <c r="C549" t="s">
        <v>15</v>
      </c>
      <c r="D549" t="s">
        <v>8</v>
      </c>
    </row>
    <row r="550" spans="1:4">
      <c r="A550" t="s">
        <v>577</v>
      </c>
      <c r="B550" t="s">
        <v>554</v>
      </c>
      <c r="C550" t="s">
        <v>15</v>
      </c>
      <c r="D550" t="s">
        <v>8</v>
      </c>
    </row>
    <row r="551" spans="1:4">
      <c r="A551" t="s">
        <v>578</v>
      </c>
      <c r="B551" t="s">
        <v>554</v>
      </c>
      <c r="C551" t="s">
        <v>15</v>
      </c>
      <c r="D551" t="s">
        <v>8</v>
      </c>
    </row>
    <row r="552" spans="1:4">
      <c r="A552" t="s">
        <v>579</v>
      </c>
      <c r="B552" t="s">
        <v>554</v>
      </c>
      <c r="C552" t="s">
        <v>15</v>
      </c>
      <c r="D552" t="s">
        <v>8</v>
      </c>
    </row>
    <row r="553" spans="1:4">
      <c r="A553" t="s">
        <v>580</v>
      </c>
      <c r="B553" t="s">
        <v>554</v>
      </c>
      <c r="C553" t="s">
        <v>15</v>
      </c>
      <c r="D553" t="s">
        <v>8</v>
      </c>
    </row>
    <row r="554" spans="1:4">
      <c r="A554" t="s">
        <v>581</v>
      </c>
      <c r="B554" t="s">
        <v>554</v>
      </c>
      <c r="C554" t="s">
        <v>15</v>
      </c>
      <c r="D554" t="s">
        <v>8</v>
      </c>
    </row>
    <row r="555" spans="1:4">
      <c r="A555" t="s">
        <v>582</v>
      </c>
      <c r="B555" t="s">
        <v>554</v>
      </c>
      <c r="C555" t="s">
        <v>15</v>
      </c>
      <c r="D555" t="s">
        <v>8</v>
      </c>
    </row>
    <row r="556" spans="1:4">
      <c r="A556" t="s">
        <v>583</v>
      </c>
      <c r="B556" t="s">
        <v>554</v>
      </c>
      <c r="C556" t="s">
        <v>15</v>
      </c>
      <c r="D556" t="s">
        <v>8</v>
      </c>
    </row>
    <row r="557" spans="1:4">
      <c r="A557" t="s">
        <v>584</v>
      </c>
      <c r="B557" t="s">
        <v>554</v>
      </c>
      <c r="C557" t="s">
        <v>15</v>
      </c>
      <c r="D557" t="s">
        <v>8</v>
      </c>
    </row>
    <row r="558" spans="1:4">
      <c r="A558" t="s">
        <v>585</v>
      </c>
      <c r="B558" t="s">
        <v>554</v>
      </c>
      <c r="C558" t="s">
        <v>15</v>
      </c>
      <c r="D558" t="s">
        <v>8</v>
      </c>
    </row>
    <row r="559" spans="1:4">
      <c r="A559" t="s">
        <v>586</v>
      </c>
      <c r="B559" t="s">
        <v>554</v>
      </c>
      <c r="C559" t="s">
        <v>15</v>
      </c>
      <c r="D559" t="s">
        <v>8</v>
      </c>
    </row>
    <row r="560" spans="1:4">
      <c r="A560" t="s">
        <v>587</v>
      </c>
      <c r="B560" t="s">
        <v>554</v>
      </c>
      <c r="C560" t="s">
        <v>15</v>
      </c>
      <c r="D560" t="s">
        <v>8</v>
      </c>
    </row>
    <row r="561" spans="1:4">
      <c r="A561" t="s">
        <v>588</v>
      </c>
      <c r="B561" t="s">
        <v>554</v>
      </c>
      <c r="C561" t="s">
        <v>15</v>
      </c>
      <c r="D561" t="s">
        <v>8</v>
      </c>
    </row>
    <row r="562" spans="1:4">
      <c r="A562" t="s">
        <v>589</v>
      </c>
      <c r="B562" t="s">
        <v>554</v>
      </c>
      <c r="C562" t="s">
        <v>15</v>
      </c>
      <c r="D562" t="s">
        <v>8</v>
      </c>
    </row>
    <row r="563" spans="1:4">
      <c r="A563" t="s">
        <v>590</v>
      </c>
      <c r="B563" t="s">
        <v>554</v>
      </c>
      <c r="C563" t="s">
        <v>15</v>
      </c>
      <c r="D563" t="s">
        <v>8</v>
      </c>
    </row>
    <row r="564" spans="1:4">
      <c r="A564" t="s">
        <v>591</v>
      </c>
      <c r="B564" t="s">
        <v>554</v>
      </c>
      <c r="C564" t="s">
        <v>15</v>
      </c>
      <c r="D564" t="s">
        <v>8</v>
      </c>
    </row>
    <row r="565" spans="1:4">
      <c r="A565" t="s">
        <v>592</v>
      </c>
      <c r="B565" t="s">
        <v>554</v>
      </c>
      <c r="C565" t="s">
        <v>15</v>
      </c>
      <c r="D565" t="s">
        <v>8</v>
      </c>
    </row>
    <row r="566" spans="1:4">
      <c r="A566" t="s">
        <v>593</v>
      </c>
      <c r="B566" t="s">
        <v>554</v>
      </c>
      <c r="C566" t="s">
        <v>15</v>
      </c>
      <c r="D566" t="s">
        <v>8</v>
      </c>
    </row>
    <row r="567" spans="1:4">
      <c r="A567" t="s">
        <v>594</v>
      </c>
      <c r="B567" t="s">
        <v>554</v>
      </c>
      <c r="C567" t="s">
        <v>15</v>
      </c>
      <c r="D567" t="s">
        <v>8</v>
      </c>
    </row>
    <row r="568" spans="1:4">
      <c r="A568" t="s">
        <v>595</v>
      </c>
      <c r="B568" t="s">
        <v>554</v>
      </c>
      <c r="C568" t="s">
        <v>15</v>
      </c>
      <c r="D568" t="s">
        <v>8</v>
      </c>
    </row>
    <row r="569" spans="1:4">
      <c r="A569" t="s">
        <v>596</v>
      </c>
      <c r="B569" t="s">
        <v>554</v>
      </c>
      <c r="C569" t="s">
        <v>15</v>
      </c>
      <c r="D569" t="s">
        <v>8</v>
      </c>
    </row>
    <row r="570" spans="1:4">
      <c r="A570" t="s">
        <v>597</v>
      </c>
      <c r="B570" t="s">
        <v>554</v>
      </c>
      <c r="C570" t="s">
        <v>15</v>
      </c>
      <c r="D570" t="s">
        <v>8</v>
      </c>
    </row>
    <row r="571" spans="1:4">
      <c r="A571" t="s">
        <v>598</v>
      </c>
      <c r="B571" t="s">
        <v>554</v>
      </c>
      <c r="C571" t="s">
        <v>15</v>
      </c>
      <c r="D571" t="s">
        <v>8</v>
      </c>
    </row>
    <row r="572" spans="1:4">
      <c r="A572" t="s">
        <v>599</v>
      </c>
      <c r="B572" t="s">
        <v>554</v>
      </c>
      <c r="C572" t="s">
        <v>15</v>
      </c>
      <c r="D572" t="s">
        <v>8</v>
      </c>
    </row>
    <row r="573" spans="1:4">
      <c r="A573" t="s">
        <v>600</v>
      </c>
      <c r="B573" t="s">
        <v>554</v>
      </c>
      <c r="C573" t="s">
        <v>15</v>
      </c>
      <c r="D573" t="s">
        <v>8</v>
      </c>
    </row>
    <row r="574" spans="1:4">
      <c r="A574" t="s">
        <v>601</v>
      </c>
      <c r="B574" t="s">
        <v>554</v>
      </c>
      <c r="C574" t="s">
        <v>15</v>
      </c>
      <c r="D574" t="s">
        <v>8</v>
      </c>
    </row>
    <row r="575" spans="1:4">
      <c r="A575" t="s">
        <v>602</v>
      </c>
      <c r="B575" t="s">
        <v>554</v>
      </c>
      <c r="C575" t="s">
        <v>15</v>
      </c>
      <c r="D575" t="s">
        <v>8</v>
      </c>
    </row>
    <row r="576" spans="1:4">
      <c r="A576" t="s">
        <v>603</v>
      </c>
      <c r="B576" t="s">
        <v>554</v>
      </c>
      <c r="C576" t="s">
        <v>15</v>
      </c>
      <c r="D576" t="s">
        <v>8</v>
      </c>
    </row>
    <row r="577" spans="1:4">
      <c r="A577" t="s">
        <v>604</v>
      </c>
      <c r="B577" t="s">
        <v>554</v>
      </c>
      <c r="C577" t="s">
        <v>15</v>
      </c>
      <c r="D577" t="s">
        <v>8</v>
      </c>
    </row>
    <row r="578" spans="1:4">
      <c r="A578" t="s">
        <v>605</v>
      </c>
      <c r="B578" t="s">
        <v>554</v>
      </c>
      <c r="C578" t="s">
        <v>15</v>
      </c>
      <c r="D578" t="s">
        <v>8</v>
      </c>
    </row>
    <row r="579" spans="1:4">
      <c r="A579" t="s">
        <v>606</v>
      </c>
      <c r="B579" t="s">
        <v>554</v>
      </c>
      <c r="C579" t="s">
        <v>15</v>
      </c>
      <c r="D579" t="s">
        <v>8</v>
      </c>
    </row>
    <row r="580" spans="1:4">
      <c r="A580" t="s">
        <v>607</v>
      </c>
      <c r="B580" t="s">
        <v>554</v>
      </c>
      <c r="C580" t="s">
        <v>15</v>
      </c>
      <c r="D580" t="s">
        <v>8</v>
      </c>
    </row>
    <row r="581" spans="1:4">
      <c r="A581" t="s">
        <v>608</v>
      </c>
      <c r="B581" t="s">
        <v>554</v>
      </c>
      <c r="C581" t="s">
        <v>15</v>
      </c>
      <c r="D581" t="s">
        <v>8</v>
      </c>
    </row>
    <row r="582" spans="1:4">
      <c r="A582" t="s">
        <v>609</v>
      </c>
      <c r="B582" t="s">
        <v>554</v>
      </c>
      <c r="C582" t="s">
        <v>15</v>
      </c>
      <c r="D582" t="s">
        <v>8</v>
      </c>
    </row>
    <row r="583" spans="1:4">
      <c r="A583" t="s">
        <v>610</v>
      </c>
      <c r="B583" t="s">
        <v>554</v>
      </c>
      <c r="C583" t="s">
        <v>15</v>
      </c>
      <c r="D583" t="s">
        <v>8</v>
      </c>
    </row>
    <row r="584" spans="1:4">
      <c r="A584" t="s">
        <v>611</v>
      </c>
      <c r="B584" t="s">
        <v>554</v>
      </c>
      <c r="C584" t="s">
        <v>15</v>
      </c>
      <c r="D584" t="s">
        <v>8</v>
      </c>
    </row>
    <row r="585" spans="1:4">
      <c r="A585" t="s">
        <v>612</v>
      </c>
      <c r="B585" t="s">
        <v>554</v>
      </c>
      <c r="C585" t="s">
        <v>15</v>
      </c>
      <c r="D585" t="s">
        <v>8</v>
      </c>
    </row>
    <row r="586" spans="1:4">
      <c r="A586" t="s">
        <v>613</v>
      </c>
      <c r="B586" t="s">
        <v>554</v>
      </c>
      <c r="C586" t="s">
        <v>15</v>
      </c>
      <c r="D586" t="s">
        <v>8</v>
      </c>
    </row>
    <row r="587" spans="1:4">
      <c r="A587" t="s">
        <v>614</v>
      </c>
      <c r="B587" t="s">
        <v>554</v>
      </c>
      <c r="C587" t="s">
        <v>15</v>
      </c>
      <c r="D587" t="s">
        <v>8</v>
      </c>
    </row>
    <row r="588" spans="1:4">
      <c r="A588" t="s">
        <v>615</v>
      </c>
      <c r="B588" t="s">
        <v>554</v>
      </c>
      <c r="C588" t="s">
        <v>15</v>
      </c>
      <c r="D588" t="s">
        <v>8</v>
      </c>
    </row>
    <row r="589" spans="1:4">
      <c r="A589" t="s">
        <v>616</v>
      </c>
      <c r="B589" t="s">
        <v>554</v>
      </c>
      <c r="C589" t="s">
        <v>15</v>
      </c>
      <c r="D589" t="s">
        <v>8</v>
      </c>
    </row>
    <row r="590" spans="1:4">
      <c r="A590" t="s">
        <v>617</v>
      </c>
      <c r="B590" t="s">
        <v>554</v>
      </c>
      <c r="C590" t="s">
        <v>15</v>
      </c>
      <c r="D590" t="s">
        <v>8</v>
      </c>
    </row>
    <row r="591" spans="1:4">
      <c r="A591" t="s">
        <v>618</v>
      </c>
      <c r="B591" t="s">
        <v>554</v>
      </c>
      <c r="C591" t="s">
        <v>15</v>
      </c>
      <c r="D591" t="s">
        <v>8</v>
      </c>
    </row>
    <row r="592" spans="1:4">
      <c r="A592" t="s">
        <v>619</v>
      </c>
      <c r="B592" t="s">
        <v>554</v>
      </c>
      <c r="C592" t="s">
        <v>15</v>
      </c>
      <c r="D592" t="s">
        <v>8</v>
      </c>
    </row>
    <row r="593" spans="1:4">
      <c r="A593" t="s">
        <v>620</v>
      </c>
      <c r="B593" t="s">
        <v>554</v>
      </c>
      <c r="C593" t="s">
        <v>15</v>
      </c>
      <c r="D593" t="s">
        <v>8</v>
      </c>
    </row>
    <row r="594" spans="1:4">
      <c r="A594" t="s">
        <v>621</v>
      </c>
      <c r="B594" t="s">
        <v>554</v>
      </c>
      <c r="C594" t="s">
        <v>15</v>
      </c>
      <c r="D594" t="s">
        <v>8</v>
      </c>
    </row>
    <row r="595" spans="1:4">
      <c r="A595" t="s">
        <v>622</v>
      </c>
      <c r="B595" t="s">
        <v>544</v>
      </c>
      <c r="C595" t="s">
        <v>15</v>
      </c>
      <c r="D595" t="s">
        <v>8</v>
      </c>
    </row>
    <row r="596" spans="1:4">
      <c r="A596" t="s">
        <v>623</v>
      </c>
      <c r="B596" t="s">
        <v>544</v>
      </c>
      <c r="C596" t="s">
        <v>15</v>
      </c>
      <c r="D596" t="s">
        <v>8</v>
      </c>
    </row>
    <row r="597" spans="1:4">
      <c r="A597" t="s">
        <v>624</v>
      </c>
      <c r="B597" t="s">
        <v>544</v>
      </c>
      <c r="C597" t="s">
        <v>15</v>
      </c>
      <c r="D597" t="s">
        <v>8</v>
      </c>
    </row>
    <row r="598" spans="1:4">
      <c r="A598" t="s">
        <v>625</v>
      </c>
      <c r="B598" t="s">
        <v>544</v>
      </c>
      <c r="C598" t="s">
        <v>15</v>
      </c>
      <c r="D598" t="s">
        <v>8</v>
      </c>
    </row>
    <row r="599" spans="1:4">
      <c r="A599" t="s">
        <v>626</v>
      </c>
      <c r="B599" t="s">
        <v>544</v>
      </c>
      <c r="C599" t="s">
        <v>15</v>
      </c>
      <c r="D599" t="s">
        <v>8</v>
      </c>
    </row>
    <row r="600" spans="1:4">
      <c r="A600" t="s">
        <v>627</v>
      </c>
      <c r="B600" t="s">
        <v>544</v>
      </c>
      <c r="C600" t="s">
        <v>15</v>
      </c>
      <c r="D600" t="s">
        <v>8</v>
      </c>
    </row>
    <row r="601" spans="1:4">
      <c r="A601" t="s">
        <v>628</v>
      </c>
      <c r="B601" t="s">
        <v>544</v>
      </c>
      <c r="C601" t="s">
        <v>15</v>
      </c>
      <c r="D601" t="s">
        <v>8</v>
      </c>
    </row>
    <row r="602" spans="1:4">
      <c r="A602" t="s">
        <v>629</v>
      </c>
      <c r="B602" t="s">
        <v>544</v>
      </c>
      <c r="C602" t="s">
        <v>15</v>
      </c>
      <c r="D602" t="s">
        <v>8</v>
      </c>
    </row>
    <row r="603" spans="1:4">
      <c r="A603" t="s">
        <v>630</v>
      </c>
      <c r="B603" t="s">
        <v>544</v>
      </c>
      <c r="C603" t="s">
        <v>15</v>
      </c>
      <c r="D603" t="s">
        <v>8</v>
      </c>
    </row>
    <row r="604" spans="1:4">
      <c r="A604" t="s">
        <v>631</v>
      </c>
      <c r="B604" t="s">
        <v>544</v>
      </c>
      <c r="C604" t="s">
        <v>15</v>
      </c>
      <c r="D604" t="s">
        <v>8</v>
      </c>
    </row>
    <row r="605" spans="1:4">
      <c r="A605" t="s">
        <v>632</v>
      </c>
      <c r="B605" t="s">
        <v>544</v>
      </c>
      <c r="C605" t="s">
        <v>15</v>
      </c>
      <c r="D605" t="s">
        <v>8</v>
      </c>
    </row>
    <row r="606" spans="1:4">
      <c r="A606" t="s">
        <v>633</v>
      </c>
      <c r="B606" t="s">
        <v>544</v>
      </c>
      <c r="C606" t="s">
        <v>15</v>
      </c>
      <c r="D606" t="s">
        <v>8</v>
      </c>
    </row>
    <row r="607" spans="1:4">
      <c r="A607" t="s">
        <v>634</v>
      </c>
      <c r="B607" t="s">
        <v>544</v>
      </c>
      <c r="C607" t="s">
        <v>15</v>
      </c>
      <c r="D607" t="s">
        <v>8</v>
      </c>
    </row>
    <row r="608" spans="1:4">
      <c r="A608" t="s">
        <v>635</v>
      </c>
      <c r="B608" t="s">
        <v>544</v>
      </c>
      <c r="C608" t="s">
        <v>15</v>
      </c>
      <c r="D608" t="s">
        <v>8</v>
      </c>
    </row>
    <row r="609" spans="1:4">
      <c r="A609" t="s">
        <v>636</v>
      </c>
      <c r="B609" t="s">
        <v>544</v>
      </c>
      <c r="C609" t="s">
        <v>15</v>
      </c>
      <c r="D609" t="s">
        <v>8</v>
      </c>
    </row>
    <row r="610" spans="1:4">
      <c r="A610" t="s">
        <v>637</v>
      </c>
      <c r="B610" t="s">
        <v>544</v>
      </c>
      <c r="C610" t="s">
        <v>15</v>
      </c>
      <c r="D610" t="s">
        <v>8</v>
      </c>
    </row>
    <row r="611" spans="1:4">
      <c r="A611" t="s">
        <v>638</v>
      </c>
      <c r="B611" t="s">
        <v>544</v>
      </c>
      <c r="C611" t="s">
        <v>15</v>
      </c>
      <c r="D611" t="s">
        <v>8</v>
      </c>
    </row>
    <row r="612" spans="1:4">
      <c r="A612" t="s">
        <v>639</v>
      </c>
      <c r="B612" t="s">
        <v>544</v>
      </c>
      <c r="C612" t="s">
        <v>15</v>
      </c>
      <c r="D612" t="s">
        <v>8</v>
      </c>
    </row>
    <row r="613" spans="1:4">
      <c r="A613" t="s">
        <v>640</v>
      </c>
      <c r="B613" t="s">
        <v>554</v>
      </c>
      <c r="C613" t="s">
        <v>15</v>
      </c>
      <c r="D613" t="s">
        <v>8</v>
      </c>
    </row>
    <row r="614" spans="1:4">
      <c r="A614" t="s">
        <v>641</v>
      </c>
      <c r="B614" t="s">
        <v>554</v>
      </c>
      <c r="C614" t="s">
        <v>15</v>
      </c>
      <c r="D614" t="s">
        <v>8</v>
      </c>
    </row>
    <row r="615" spans="1:4">
      <c r="A615" t="s">
        <v>642</v>
      </c>
      <c r="B615" t="s">
        <v>643</v>
      </c>
      <c r="C615" t="s">
        <v>15</v>
      </c>
      <c r="D615" t="s">
        <v>8</v>
      </c>
    </row>
    <row r="616" spans="1:4">
      <c r="A616" t="s">
        <v>644</v>
      </c>
      <c r="B616" t="s">
        <v>643</v>
      </c>
      <c r="C616" t="s">
        <v>15</v>
      </c>
      <c r="D616" t="s">
        <v>8</v>
      </c>
    </row>
    <row r="617" spans="1:4">
      <c r="A617" t="s">
        <v>645</v>
      </c>
      <c r="B617" t="s">
        <v>643</v>
      </c>
      <c r="C617" t="s">
        <v>15</v>
      </c>
      <c r="D617" t="s">
        <v>8</v>
      </c>
    </row>
    <row r="618" spans="1:4">
      <c r="A618" t="s">
        <v>646</v>
      </c>
      <c r="B618" t="s">
        <v>643</v>
      </c>
      <c r="C618" t="s">
        <v>15</v>
      </c>
      <c r="D618" t="s">
        <v>8</v>
      </c>
    </row>
    <row r="619" spans="1:4">
      <c r="A619" t="s">
        <v>647</v>
      </c>
      <c r="B619" t="s">
        <v>643</v>
      </c>
      <c r="C619" t="s">
        <v>15</v>
      </c>
      <c r="D619" t="s">
        <v>8</v>
      </c>
    </row>
    <row r="620" spans="1:4">
      <c r="A620" t="s">
        <v>648</v>
      </c>
      <c r="B620" t="s">
        <v>643</v>
      </c>
      <c r="C620" t="s">
        <v>15</v>
      </c>
      <c r="D620" t="s">
        <v>8</v>
      </c>
    </row>
    <row r="621" spans="1:4">
      <c r="A621" t="s">
        <v>649</v>
      </c>
      <c r="B621" t="s">
        <v>643</v>
      </c>
      <c r="C621" t="s">
        <v>15</v>
      </c>
      <c r="D621" t="s">
        <v>8</v>
      </c>
    </row>
    <row r="622" spans="1:4">
      <c r="A622" t="s">
        <v>650</v>
      </c>
      <c r="B622" t="s">
        <v>643</v>
      </c>
      <c r="C622" t="s">
        <v>15</v>
      </c>
      <c r="D622" t="s">
        <v>8</v>
      </c>
    </row>
    <row r="623" spans="1:4">
      <c r="A623" t="s">
        <v>651</v>
      </c>
      <c r="B623" t="s">
        <v>643</v>
      </c>
      <c r="C623" t="s">
        <v>15</v>
      </c>
      <c r="D623" t="s">
        <v>8</v>
      </c>
    </row>
    <row r="624" spans="1:4">
      <c r="A624" t="s">
        <v>652</v>
      </c>
      <c r="B624" t="s">
        <v>643</v>
      </c>
      <c r="C624" t="s">
        <v>15</v>
      </c>
      <c r="D624" t="s">
        <v>8</v>
      </c>
    </row>
    <row r="625" spans="1:4">
      <c r="A625" t="s">
        <v>653</v>
      </c>
      <c r="B625" t="s">
        <v>643</v>
      </c>
      <c r="C625" t="s">
        <v>15</v>
      </c>
      <c r="D625" t="s">
        <v>8</v>
      </c>
    </row>
    <row r="626" spans="1:4">
      <c r="A626" t="s">
        <v>654</v>
      </c>
      <c r="B626" t="s">
        <v>643</v>
      </c>
      <c r="C626" t="s">
        <v>15</v>
      </c>
      <c r="D626" t="s">
        <v>8</v>
      </c>
    </row>
    <row r="627" spans="1:4">
      <c r="A627" t="s">
        <v>655</v>
      </c>
      <c r="B627" t="s">
        <v>643</v>
      </c>
      <c r="C627" t="s">
        <v>15</v>
      </c>
      <c r="D627" t="s">
        <v>8</v>
      </c>
    </row>
    <row r="628" spans="1:4">
      <c r="A628" t="s">
        <v>656</v>
      </c>
      <c r="B628" t="s">
        <v>643</v>
      </c>
      <c r="C628" t="s">
        <v>15</v>
      </c>
      <c r="D628" t="s">
        <v>8</v>
      </c>
    </row>
    <row r="629" spans="1:4">
      <c r="A629" t="s">
        <v>657</v>
      </c>
      <c r="B629" t="s">
        <v>643</v>
      </c>
      <c r="C629" t="s">
        <v>15</v>
      </c>
      <c r="D629" t="s">
        <v>8</v>
      </c>
    </row>
    <row r="630" spans="1:4">
      <c r="A630" t="s">
        <v>658</v>
      </c>
      <c r="B630" t="s">
        <v>643</v>
      </c>
      <c r="C630" t="s">
        <v>15</v>
      </c>
      <c r="D630" t="s">
        <v>8</v>
      </c>
    </row>
    <row r="631" spans="1:4">
      <c r="A631" t="s">
        <v>659</v>
      </c>
      <c r="B631" t="s">
        <v>643</v>
      </c>
      <c r="C631" t="s">
        <v>15</v>
      </c>
      <c r="D631" t="s">
        <v>8</v>
      </c>
    </row>
    <row r="632" spans="1:4">
      <c r="A632" t="s">
        <v>660</v>
      </c>
      <c r="B632" t="s">
        <v>643</v>
      </c>
      <c r="C632" t="s">
        <v>15</v>
      </c>
      <c r="D632" t="s">
        <v>8</v>
      </c>
    </row>
    <row r="633" spans="1:4">
      <c r="A633" t="s">
        <v>661</v>
      </c>
      <c r="B633" t="s">
        <v>643</v>
      </c>
      <c r="C633" t="s">
        <v>15</v>
      </c>
      <c r="D633" t="s">
        <v>8</v>
      </c>
    </row>
    <row r="634" spans="1:4">
      <c r="A634" t="s">
        <v>662</v>
      </c>
      <c r="B634" t="s">
        <v>643</v>
      </c>
      <c r="C634" t="s">
        <v>15</v>
      </c>
      <c r="D634" t="s">
        <v>8</v>
      </c>
    </row>
    <row r="635" spans="1:4">
      <c r="A635" t="s">
        <v>663</v>
      </c>
      <c r="B635" t="s">
        <v>643</v>
      </c>
      <c r="C635" t="s">
        <v>15</v>
      </c>
      <c r="D635" t="s">
        <v>8</v>
      </c>
    </row>
    <row r="636" spans="1:4">
      <c r="A636" t="s">
        <v>664</v>
      </c>
      <c r="B636" t="s">
        <v>643</v>
      </c>
      <c r="C636" t="s">
        <v>15</v>
      </c>
      <c r="D636" t="s">
        <v>8</v>
      </c>
    </row>
    <row r="637" spans="1:4">
      <c r="A637" t="s">
        <v>665</v>
      </c>
      <c r="B637" t="s">
        <v>643</v>
      </c>
      <c r="C637" t="s">
        <v>15</v>
      </c>
      <c r="D637" t="s">
        <v>8</v>
      </c>
    </row>
    <row r="638" spans="1:4">
      <c r="A638" t="s">
        <v>666</v>
      </c>
      <c r="B638" t="s">
        <v>643</v>
      </c>
      <c r="C638" t="s">
        <v>15</v>
      </c>
      <c r="D638" t="s">
        <v>8</v>
      </c>
    </row>
    <row r="639" spans="1:4">
      <c r="A639" t="s">
        <v>667</v>
      </c>
      <c r="B639" t="s">
        <v>643</v>
      </c>
      <c r="C639" t="s">
        <v>15</v>
      </c>
      <c r="D639" t="s">
        <v>8</v>
      </c>
    </row>
    <row r="640" spans="1:4">
      <c r="A640" t="s">
        <v>668</v>
      </c>
      <c r="B640" t="s">
        <v>643</v>
      </c>
      <c r="C640" t="s">
        <v>15</v>
      </c>
      <c r="D640" t="s">
        <v>8</v>
      </c>
    </row>
    <row r="641" spans="1:4">
      <c r="A641" t="s">
        <v>669</v>
      </c>
      <c r="B641" t="s">
        <v>643</v>
      </c>
      <c r="C641" t="s">
        <v>15</v>
      </c>
      <c r="D641" t="s">
        <v>8</v>
      </c>
    </row>
    <row r="642" spans="1:4">
      <c r="A642" t="s">
        <v>670</v>
      </c>
      <c r="B642" t="s">
        <v>643</v>
      </c>
      <c r="C642" t="s">
        <v>15</v>
      </c>
      <c r="D642" t="s">
        <v>8</v>
      </c>
    </row>
    <row r="643" spans="1:4">
      <c r="A643" t="s">
        <v>671</v>
      </c>
      <c r="B643" t="s">
        <v>643</v>
      </c>
      <c r="C643" t="s">
        <v>15</v>
      </c>
      <c r="D643" t="s">
        <v>8</v>
      </c>
    </row>
    <row r="644" spans="1:4">
      <c r="A644" t="s">
        <v>672</v>
      </c>
      <c r="B644" t="s">
        <v>643</v>
      </c>
      <c r="C644" t="s">
        <v>15</v>
      </c>
      <c r="D644" t="s">
        <v>8</v>
      </c>
    </row>
    <row r="645" spans="1:4">
      <c r="A645" t="s">
        <v>673</v>
      </c>
      <c r="B645" t="s">
        <v>643</v>
      </c>
      <c r="C645" t="s">
        <v>15</v>
      </c>
      <c r="D645" t="s">
        <v>8</v>
      </c>
    </row>
    <row r="646" spans="1:4">
      <c r="A646" t="s">
        <v>674</v>
      </c>
      <c r="B646" t="s">
        <v>643</v>
      </c>
      <c r="C646" t="s">
        <v>15</v>
      </c>
      <c r="D646" t="s">
        <v>8</v>
      </c>
    </row>
    <row r="647" spans="1:4">
      <c r="A647" t="s">
        <v>675</v>
      </c>
      <c r="B647" t="s">
        <v>643</v>
      </c>
      <c r="C647" t="s">
        <v>15</v>
      </c>
      <c r="D647" t="s">
        <v>8</v>
      </c>
    </row>
    <row r="648" spans="1:4">
      <c r="A648" t="s">
        <v>676</v>
      </c>
      <c r="B648" t="s">
        <v>643</v>
      </c>
      <c r="C648" t="s">
        <v>15</v>
      </c>
      <c r="D648" t="s">
        <v>8</v>
      </c>
    </row>
    <row r="649" spans="1:4">
      <c r="A649" t="s">
        <v>677</v>
      </c>
      <c r="B649" t="s">
        <v>643</v>
      </c>
      <c r="C649" t="s">
        <v>15</v>
      </c>
      <c r="D649" t="s">
        <v>8</v>
      </c>
    </row>
    <row r="650" spans="1:4">
      <c r="A650" t="s">
        <v>678</v>
      </c>
      <c r="B650" t="s">
        <v>643</v>
      </c>
      <c r="C650" t="s">
        <v>15</v>
      </c>
      <c r="D650" t="s">
        <v>8</v>
      </c>
    </row>
    <row r="651" spans="1:4">
      <c r="A651" t="s">
        <v>679</v>
      </c>
      <c r="B651" t="s">
        <v>643</v>
      </c>
      <c r="C651" t="s">
        <v>15</v>
      </c>
      <c r="D651" t="s">
        <v>8</v>
      </c>
    </row>
    <row r="652" spans="1:4">
      <c r="A652" t="s">
        <v>680</v>
      </c>
      <c r="B652" t="s">
        <v>643</v>
      </c>
      <c r="C652" t="s">
        <v>15</v>
      </c>
      <c r="D652" t="s">
        <v>8</v>
      </c>
    </row>
    <row r="653" spans="1:4">
      <c r="A653" t="s">
        <v>681</v>
      </c>
      <c r="B653" t="s">
        <v>643</v>
      </c>
      <c r="C653" t="s">
        <v>15</v>
      </c>
      <c r="D653" t="s">
        <v>8</v>
      </c>
    </row>
    <row r="654" spans="1:4">
      <c r="A654" t="s">
        <v>682</v>
      </c>
      <c r="B654" t="s">
        <v>643</v>
      </c>
      <c r="C654" t="s">
        <v>15</v>
      </c>
      <c r="D654" t="s">
        <v>8</v>
      </c>
    </row>
    <row r="655" spans="1:4">
      <c r="A655" t="s">
        <v>683</v>
      </c>
      <c r="B655" t="s">
        <v>643</v>
      </c>
      <c r="C655" t="s">
        <v>15</v>
      </c>
      <c r="D655" t="s">
        <v>8</v>
      </c>
    </row>
    <row r="656" spans="1:4">
      <c r="A656" t="s">
        <v>684</v>
      </c>
      <c r="B656" t="s">
        <v>643</v>
      </c>
      <c r="C656" t="s">
        <v>15</v>
      </c>
      <c r="D656" t="s">
        <v>8</v>
      </c>
    </row>
    <row r="657" spans="1:4">
      <c r="A657" t="s">
        <v>685</v>
      </c>
      <c r="B657" t="s">
        <v>643</v>
      </c>
      <c r="C657" t="s">
        <v>15</v>
      </c>
      <c r="D657" t="s">
        <v>8</v>
      </c>
    </row>
    <row r="658" spans="1:4">
      <c r="A658" t="s">
        <v>686</v>
      </c>
      <c r="B658" t="s">
        <v>643</v>
      </c>
      <c r="C658" t="s">
        <v>15</v>
      </c>
      <c r="D658" t="s">
        <v>8</v>
      </c>
    </row>
    <row r="659" spans="1:4">
      <c r="A659" t="s">
        <v>687</v>
      </c>
      <c r="B659" t="s">
        <v>643</v>
      </c>
      <c r="C659" t="s">
        <v>15</v>
      </c>
      <c r="D659" t="s">
        <v>8</v>
      </c>
    </row>
    <row r="660" spans="1:4">
      <c r="A660" t="s">
        <v>688</v>
      </c>
      <c r="B660" t="s">
        <v>643</v>
      </c>
      <c r="C660" t="s">
        <v>15</v>
      </c>
      <c r="D660" t="s">
        <v>8</v>
      </c>
    </row>
    <row r="661" spans="1:4">
      <c r="A661" t="s">
        <v>689</v>
      </c>
      <c r="B661" t="s">
        <v>643</v>
      </c>
      <c r="C661" t="s">
        <v>15</v>
      </c>
      <c r="D661" t="s">
        <v>8</v>
      </c>
    </row>
    <row r="662" spans="1:4">
      <c r="A662" t="s">
        <v>690</v>
      </c>
      <c r="B662" t="s">
        <v>643</v>
      </c>
      <c r="C662" t="s">
        <v>15</v>
      </c>
      <c r="D662" t="s">
        <v>8</v>
      </c>
    </row>
    <row r="663" spans="1:4">
      <c r="A663" t="s">
        <v>691</v>
      </c>
      <c r="B663" t="s">
        <v>643</v>
      </c>
      <c r="C663" t="s">
        <v>15</v>
      </c>
      <c r="D663" t="s">
        <v>8</v>
      </c>
    </row>
    <row r="664" spans="1:4">
      <c r="A664" t="s">
        <v>692</v>
      </c>
      <c r="B664" t="s">
        <v>643</v>
      </c>
      <c r="C664" t="s">
        <v>15</v>
      </c>
      <c r="D664" t="s">
        <v>8</v>
      </c>
    </row>
    <row r="665" spans="1:4">
      <c r="A665" t="s">
        <v>693</v>
      </c>
      <c r="B665" t="s">
        <v>643</v>
      </c>
      <c r="C665" t="s">
        <v>15</v>
      </c>
      <c r="D665" t="s">
        <v>8</v>
      </c>
    </row>
    <row r="666" spans="1:4">
      <c r="A666" t="s">
        <v>694</v>
      </c>
      <c r="B666" t="s">
        <v>643</v>
      </c>
      <c r="C666" t="s">
        <v>15</v>
      </c>
      <c r="D666" t="s">
        <v>8</v>
      </c>
    </row>
    <row r="667" spans="1:4">
      <c r="A667" t="s">
        <v>695</v>
      </c>
      <c r="B667" t="s">
        <v>643</v>
      </c>
      <c r="C667" t="s">
        <v>15</v>
      </c>
      <c r="D667" t="s">
        <v>8</v>
      </c>
    </row>
    <row r="668" spans="1:4">
      <c r="A668" t="s">
        <v>696</v>
      </c>
      <c r="B668" t="s">
        <v>643</v>
      </c>
      <c r="C668" t="s">
        <v>15</v>
      </c>
      <c r="D668" t="s">
        <v>8</v>
      </c>
    </row>
    <row r="669" spans="1:4">
      <c r="A669" t="s">
        <v>697</v>
      </c>
      <c r="B669" t="s">
        <v>643</v>
      </c>
      <c r="C669" t="s">
        <v>15</v>
      </c>
      <c r="D669" t="s">
        <v>8</v>
      </c>
    </row>
    <row r="670" spans="1:4">
      <c r="A670" t="s">
        <v>698</v>
      </c>
      <c r="B670" t="s">
        <v>643</v>
      </c>
      <c r="C670" t="s">
        <v>15</v>
      </c>
      <c r="D670" t="s">
        <v>8</v>
      </c>
    </row>
    <row r="671" spans="1:4">
      <c r="A671" t="s">
        <v>699</v>
      </c>
      <c r="B671" t="s">
        <v>643</v>
      </c>
      <c r="C671" t="s">
        <v>15</v>
      </c>
      <c r="D671" t="s">
        <v>8</v>
      </c>
    </row>
    <row r="672" spans="1:4">
      <c r="A672" t="s">
        <v>700</v>
      </c>
      <c r="B672" t="s">
        <v>701</v>
      </c>
      <c r="C672" t="s">
        <v>15</v>
      </c>
      <c r="D672" t="s">
        <v>8</v>
      </c>
    </row>
    <row r="673" spans="1:4">
      <c r="A673" t="s">
        <v>702</v>
      </c>
      <c r="B673" t="s">
        <v>701</v>
      </c>
      <c r="C673" t="s">
        <v>15</v>
      </c>
      <c r="D673" t="s">
        <v>8</v>
      </c>
    </row>
    <row r="674" spans="1:4">
      <c r="A674" t="s">
        <v>703</v>
      </c>
      <c r="B674" t="s">
        <v>701</v>
      </c>
      <c r="C674" t="s">
        <v>15</v>
      </c>
      <c r="D674" t="s">
        <v>8</v>
      </c>
    </row>
    <row r="675" spans="1:4">
      <c r="A675" t="s">
        <v>704</v>
      </c>
      <c r="B675" t="s">
        <v>701</v>
      </c>
      <c r="C675" t="s">
        <v>15</v>
      </c>
      <c r="D675" t="s">
        <v>8</v>
      </c>
    </row>
    <row r="676" spans="1:4">
      <c r="A676" t="s">
        <v>705</v>
      </c>
      <c r="B676" t="s">
        <v>701</v>
      </c>
      <c r="C676" t="s">
        <v>15</v>
      </c>
      <c r="D676" t="s">
        <v>8</v>
      </c>
    </row>
    <row r="677" spans="1:4">
      <c r="A677" t="s">
        <v>706</v>
      </c>
      <c r="B677" t="s">
        <v>701</v>
      </c>
      <c r="C677" t="s">
        <v>15</v>
      </c>
      <c r="D677" t="s">
        <v>8</v>
      </c>
    </row>
    <row r="678" spans="1:4">
      <c r="A678" t="s">
        <v>707</v>
      </c>
      <c r="B678" t="s">
        <v>701</v>
      </c>
      <c r="C678" t="s">
        <v>15</v>
      </c>
      <c r="D678" t="s">
        <v>8</v>
      </c>
    </row>
    <row r="679" spans="1:4">
      <c r="A679" t="s">
        <v>708</v>
      </c>
      <c r="B679" t="s">
        <v>701</v>
      </c>
      <c r="C679" t="s">
        <v>15</v>
      </c>
      <c r="D679" t="s">
        <v>8</v>
      </c>
    </row>
    <row r="680" spans="1:4">
      <c r="A680" t="s">
        <v>709</v>
      </c>
      <c r="B680" t="s">
        <v>701</v>
      </c>
      <c r="C680" t="s">
        <v>15</v>
      </c>
      <c r="D680" t="s">
        <v>8</v>
      </c>
    </row>
    <row r="681" spans="1:4">
      <c r="A681" t="s">
        <v>710</v>
      </c>
      <c r="B681" t="s">
        <v>701</v>
      </c>
      <c r="C681" t="s">
        <v>15</v>
      </c>
      <c r="D681" t="s">
        <v>8</v>
      </c>
    </row>
    <row r="682" spans="1:4">
      <c r="A682" t="s">
        <v>711</v>
      </c>
      <c r="B682" t="s">
        <v>701</v>
      </c>
      <c r="C682" t="s">
        <v>15</v>
      </c>
      <c r="D682" t="s">
        <v>8</v>
      </c>
    </row>
    <row r="683" spans="1:4">
      <c r="A683" t="s">
        <v>712</v>
      </c>
      <c r="B683" t="s">
        <v>701</v>
      </c>
      <c r="C683" t="s">
        <v>15</v>
      </c>
      <c r="D683" t="s">
        <v>8</v>
      </c>
    </row>
    <row r="684" spans="1:4">
      <c r="A684" t="s">
        <v>713</v>
      </c>
      <c r="B684" t="s">
        <v>701</v>
      </c>
      <c r="C684" t="s">
        <v>15</v>
      </c>
      <c r="D684" t="s">
        <v>8</v>
      </c>
    </row>
    <row r="685" spans="1:4">
      <c r="A685" t="s">
        <v>714</v>
      </c>
      <c r="B685" t="s">
        <v>701</v>
      </c>
      <c r="C685" t="s">
        <v>15</v>
      </c>
      <c r="D685" t="s">
        <v>8</v>
      </c>
    </row>
    <row r="686" spans="1:4">
      <c r="A686" t="s">
        <v>715</v>
      </c>
      <c r="B686" t="s">
        <v>701</v>
      </c>
      <c r="C686" t="s">
        <v>15</v>
      </c>
      <c r="D686" t="s">
        <v>8</v>
      </c>
    </row>
    <row r="687" spans="1:4">
      <c r="A687" t="s">
        <v>716</v>
      </c>
      <c r="B687" t="s">
        <v>701</v>
      </c>
      <c r="C687" t="s">
        <v>15</v>
      </c>
      <c r="D687" t="s">
        <v>8</v>
      </c>
    </row>
    <row r="688" spans="1:4">
      <c r="A688" t="s">
        <v>717</v>
      </c>
      <c r="B688" t="s">
        <v>701</v>
      </c>
      <c r="C688" t="s">
        <v>15</v>
      </c>
      <c r="D688" t="s">
        <v>8</v>
      </c>
    </row>
    <row r="689" spans="1:4">
      <c r="A689" t="s">
        <v>718</v>
      </c>
      <c r="B689" t="s">
        <v>701</v>
      </c>
      <c r="C689" t="s">
        <v>15</v>
      </c>
      <c r="D689" t="s">
        <v>8</v>
      </c>
    </row>
    <row r="690" spans="1:4">
      <c r="A690" t="s">
        <v>719</v>
      </c>
      <c r="B690" t="s">
        <v>701</v>
      </c>
      <c r="C690" t="s">
        <v>15</v>
      </c>
      <c r="D690" t="s">
        <v>8</v>
      </c>
    </row>
    <row r="691" spans="1:4">
      <c r="A691" t="s">
        <v>720</v>
      </c>
      <c r="B691" t="s">
        <v>701</v>
      </c>
      <c r="C691" t="s">
        <v>15</v>
      </c>
      <c r="D691" t="s">
        <v>8</v>
      </c>
    </row>
    <row r="692" spans="1:4">
      <c r="A692" t="s">
        <v>721</v>
      </c>
      <c r="B692" t="s">
        <v>701</v>
      </c>
      <c r="C692" t="s">
        <v>15</v>
      </c>
      <c r="D692" t="s">
        <v>8</v>
      </c>
    </row>
    <row r="693" spans="1:4">
      <c r="A693" t="s">
        <v>722</v>
      </c>
      <c r="B693" t="s">
        <v>701</v>
      </c>
      <c r="C693" t="s">
        <v>15</v>
      </c>
      <c r="D693" t="s">
        <v>8</v>
      </c>
    </row>
    <row r="694" spans="1:4">
      <c r="A694" t="s">
        <v>723</v>
      </c>
      <c r="B694" t="s">
        <v>701</v>
      </c>
      <c r="C694" t="s">
        <v>15</v>
      </c>
      <c r="D694" t="s">
        <v>8</v>
      </c>
    </row>
    <row r="695" spans="1:4">
      <c r="A695" t="s">
        <v>724</v>
      </c>
      <c r="B695" t="s">
        <v>701</v>
      </c>
      <c r="C695" t="s">
        <v>15</v>
      </c>
      <c r="D695" t="s">
        <v>8</v>
      </c>
    </row>
    <row r="696" spans="1:4">
      <c r="A696" t="s">
        <v>725</v>
      </c>
      <c r="B696" t="s">
        <v>701</v>
      </c>
      <c r="C696" t="s">
        <v>15</v>
      </c>
      <c r="D696" t="s">
        <v>8</v>
      </c>
    </row>
    <row r="697" spans="1:4">
      <c r="A697" t="s">
        <v>726</v>
      </c>
      <c r="B697" t="s">
        <v>701</v>
      </c>
      <c r="C697" t="s">
        <v>15</v>
      </c>
      <c r="D697" t="s">
        <v>8</v>
      </c>
    </row>
    <row r="698" spans="1:4">
      <c r="A698" t="s">
        <v>727</v>
      </c>
      <c r="B698" t="s">
        <v>701</v>
      </c>
      <c r="C698" t="s">
        <v>15</v>
      </c>
      <c r="D698" t="s">
        <v>8</v>
      </c>
    </row>
    <row r="699" spans="1:4">
      <c r="A699" t="s">
        <v>728</v>
      </c>
      <c r="B699" t="s">
        <v>701</v>
      </c>
      <c r="C699" t="s">
        <v>15</v>
      </c>
      <c r="D699" t="s">
        <v>8</v>
      </c>
    </row>
    <row r="700" spans="1:4">
      <c r="A700" t="s">
        <v>729</v>
      </c>
      <c r="B700" t="s">
        <v>701</v>
      </c>
      <c r="C700" t="s">
        <v>15</v>
      </c>
      <c r="D700" t="s">
        <v>8</v>
      </c>
    </row>
    <row r="701" spans="1:4">
      <c r="A701" t="s">
        <v>730</v>
      </c>
      <c r="B701" t="s">
        <v>701</v>
      </c>
      <c r="C701" t="s">
        <v>15</v>
      </c>
      <c r="D701" t="s">
        <v>8</v>
      </c>
    </row>
    <row r="702" spans="1:4">
      <c r="A702" t="s">
        <v>731</v>
      </c>
      <c r="B702" t="s">
        <v>701</v>
      </c>
      <c r="C702" t="s">
        <v>15</v>
      </c>
      <c r="D702" t="s">
        <v>8</v>
      </c>
    </row>
    <row r="703" spans="1:4">
      <c r="A703" t="s">
        <v>732</v>
      </c>
      <c r="B703" t="s">
        <v>701</v>
      </c>
      <c r="C703" t="s">
        <v>15</v>
      </c>
      <c r="D703" t="s">
        <v>8</v>
      </c>
    </row>
    <row r="704" spans="1:4">
      <c r="A704" t="s">
        <v>733</v>
      </c>
      <c r="B704" t="s">
        <v>701</v>
      </c>
      <c r="C704" t="s">
        <v>15</v>
      </c>
      <c r="D704" t="s">
        <v>8</v>
      </c>
    </row>
    <row r="705" spans="1:4">
      <c r="A705" t="s">
        <v>734</v>
      </c>
      <c r="B705" t="s">
        <v>701</v>
      </c>
      <c r="C705" t="s">
        <v>15</v>
      </c>
      <c r="D705" t="s">
        <v>8</v>
      </c>
    </row>
    <row r="706" spans="1:4">
      <c r="A706" t="s">
        <v>735</v>
      </c>
      <c r="B706" t="s">
        <v>701</v>
      </c>
      <c r="C706" t="s">
        <v>15</v>
      </c>
      <c r="D706" t="s">
        <v>8</v>
      </c>
    </row>
    <row r="707" spans="1:4">
      <c r="A707" t="s">
        <v>736</v>
      </c>
      <c r="B707" t="s">
        <v>701</v>
      </c>
      <c r="C707" t="s">
        <v>15</v>
      </c>
      <c r="D707" t="s">
        <v>8</v>
      </c>
    </row>
    <row r="708" spans="1:4">
      <c r="A708" t="s">
        <v>737</v>
      </c>
      <c r="B708" t="s">
        <v>701</v>
      </c>
      <c r="C708" t="s">
        <v>15</v>
      </c>
      <c r="D708" t="s">
        <v>8</v>
      </c>
    </row>
    <row r="709" spans="1:4">
      <c r="A709" t="s">
        <v>738</v>
      </c>
      <c r="B709" t="s">
        <v>701</v>
      </c>
      <c r="C709" t="s">
        <v>15</v>
      </c>
      <c r="D709" t="s">
        <v>8</v>
      </c>
    </row>
    <row r="710" spans="1:4">
      <c r="A710" t="s">
        <v>739</v>
      </c>
      <c r="B710" t="s">
        <v>701</v>
      </c>
      <c r="C710" t="s">
        <v>15</v>
      </c>
      <c r="D710" t="s">
        <v>8</v>
      </c>
    </row>
    <row r="711" spans="1:4">
      <c r="A711" t="s">
        <v>740</v>
      </c>
      <c r="B711" t="s">
        <v>701</v>
      </c>
      <c r="C711" t="s">
        <v>15</v>
      </c>
      <c r="D711" t="s">
        <v>8</v>
      </c>
    </row>
    <row r="712" spans="1:4">
      <c r="A712" t="s">
        <v>741</v>
      </c>
      <c r="B712" t="s">
        <v>701</v>
      </c>
      <c r="C712" t="s">
        <v>15</v>
      </c>
      <c r="D712" t="s">
        <v>8</v>
      </c>
    </row>
    <row r="713" spans="1:4">
      <c r="A713" t="s">
        <v>742</v>
      </c>
      <c r="B713" t="s">
        <v>701</v>
      </c>
      <c r="C713" t="s">
        <v>15</v>
      </c>
      <c r="D713" t="s">
        <v>8</v>
      </c>
    </row>
    <row r="714" spans="1:4">
      <c r="A714" t="s">
        <v>743</v>
      </c>
      <c r="B714" t="s">
        <v>701</v>
      </c>
      <c r="C714" t="s">
        <v>15</v>
      </c>
      <c r="D714" t="s">
        <v>8</v>
      </c>
    </row>
    <row r="715" spans="1:4">
      <c r="A715" t="s">
        <v>744</v>
      </c>
      <c r="B715" t="s">
        <v>701</v>
      </c>
      <c r="C715" t="s">
        <v>15</v>
      </c>
      <c r="D715" t="s">
        <v>8</v>
      </c>
    </row>
    <row r="716" spans="1:4">
      <c r="A716" t="s">
        <v>745</v>
      </c>
      <c r="B716" t="s">
        <v>701</v>
      </c>
      <c r="C716" t="s">
        <v>15</v>
      </c>
      <c r="D716" t="s">
        <v>8</v>
      </c>
    </row>
    <row r="717" spans="1:4">
      <c r="A717" t="s">
        <v>746</v>
      </c>
      <c r="B717" t="s">
        <v>701</v>
      </c>
      <c r="C717" t="s">
        <v>15</v>
      </c>
      <c r="D717" t="s">
        <v>8</v>
      </c>
    </row>
    <row r="718" spans="1:4">
      <c r="A718" t="s">
        <v>747</v>
      </c>
      <c r="B718" t="s">
        <v>748</v>
      </c>
      <c r="C718" t="s">
        <v>12</v>
      </c>
      <c r="D718" t="s">
        <v>8</v>
      </c>
    </row>
    <row r="719" spans="1:4">
      <c r="A719" t="s">
        <v>749</v>
      </c>
      <c r="B719" t="s">
        <v>748</v>
      </c>
      <c r="C719" t="s">
        <v>12</v>
      </c>
      <c r="D719" t="s">
        <v>8</v>
      </c>
    </row>
    <row r="720" spans="1:4">
      <c r="A720" t="s">
        <v>750</v>
      </c>
      <c r="B720" t="s">
        <v>748</v>
      </c>
      <c r="C720" t="s">
        <v>12</v>
      </c>
      <c r="D720" t="s">
        <v>8</v>
      </c>
    </row>
    <row r="721" spans="1:4">
      <c r="A721" t="s">
        <v>751</v>
      </c>
      <c r="B721" t="s">
        <v>748</v>
      </c>
      <c r="C721" t="s">
        <v>12</v>
      </c>
      <c r="D721" t="s">
        <v>8</v>
      </c>
    </row>
    <row r="722" spans="1:4">
      <c r="A722" t="s">
        <v>752</v>
      </c>
      <c r="B722" t="s">
        <v>748</v>
      </c>
      <c r="C722" t="s">
        <v>12</v>
      </c>
      <c r="D722" t="s">
        <v>8</v>
      </c>
    </row>
    <row r="723" spans="1:4">
      <c r="A723" t="s">
        <v>753</v>
      </c>
      <c r="B723" t="s">
        <v>748</v>
      </c>
      <c r="C723" t="s">
        <v>12</v>
      </c>
      <c r="D723" t="s">
        <v>8</v>
      </c>
    </row>
    <row r="724" spans="1:4">
      <c r="A724" t="s">
        <v>754</v>
      </c>
      <c r="B724" t="s">
        <v>748</v>
      </c>
      <c r="C724" t="s">
        <v>12</v>
      </c>
      <c r="D724" t="s">
        <v>8</v>
      </c>
    </row>
    <row r="725" spans="1:4">
      <c r="A725" t="s">
        <v>755</v>
      </c>
      <c r="B725" t="s">
        <v>748</v>
      </c>
      <c r="C725" t="s">
        <v>12</v>
      </c>
      <c r="D725" t="s">
        <v>8</v>
      </c>
    </row>
    <row r="726" spans="1:4">
      <c r="A726" t="s">
        <v>756</v>
      </c>
      <c r="B726" t="s">
        <v>748</v>
      </c>
      <c r="C726" t="s">
        <v>12</v>
      </c>
      <c r="D726" t="s">
        <v>8</v>
      </c>
    </row>
    <row r="727" spans="1:4">
      <c r="A727" t="s">
        <v>757</v>
      </c>
      <c r="B727" t="s">
        <v>748</v>
      </c>
      <c r="C727" t="s">
        <v>12</v>
      </c>
      <c r="D727" t="s">
        <v>8</v>
      </c>
    </row>
    <row r="728" spans="1:4">
      <c r="A728" t="s">
        <v>758</v>
      </c>
      <c r="B728" t="s">
        <v>748</v>
      </c>
      <c r="C728" t="s">
        <v>12</v>
      </c>
      <c r="D728" t="s">
        <v>8</v>
      </c>
    </row>
    <row r="729" spans="1:4">
      <c r="A729" t="s">
        <v>759</v>
      </c>
      <c r="B729" t="s">
        <v>748</v>
      </c>
      <c r="C729" t="s">
        <v>12</v>
      </c>
      <c r="D729" t="s">
        <v>8</v>
      </c>
    </row>
    <row r="730" spans="1:4">
      <c r="A730" t="s">
        <v>760</v>
      </c>
      <c r="B730" t="s">
        <v>748</v>
      </c>
      <c r="C730" t="s">
        <v>12</v>
      </c>
      <c r="D730" t="s">
        <v>8</v>
      </c>
    </row>
    <row r="731" spans="1:4">
      <c r="A731" t="s">
        <v>761</v>
      </c>
      <c r="B731" t="s">
        <v>748</v>
      </c>
      <c r="C731" t="s">
        <v>12</v>
      </c>
      <c r="D731" t="s">
        <v>8</v>
      </c>
    </row>
    <row r="732" spans="1:4">
      <c r="A732" t="s">
        <v>762</v>
      </c>
      <c r="B732" t="s">
        <v>748</v>
      </c>
      <c r="C732" t="s">
        <v>12</v>
      </c>
      <c r="D732" t="s">
        <v>8</v>
      </c>
    </row>
    <row r="733" spans="1:4">
      <c r="A733" t="s">
        <v>763</v>
      </c>
      <c r="B733" t="s">
        <v>748</v>
      </c>
      <c r="C733" t="s">
        <v>12</v>
      </c>
      <c r="D733" t="s">
        <v>8</v>
      </c>
    </row>
    <row r="734" spans="1:4">
      <c r="A734" t="s">
        <v>764</v>
      </c>
      <c r="B734" t="s">
        <v>748</v>
      </c>
      <c r="C734" t="s">
        <v>12</v>
      </c>
      <c r="D734" t="s">
        <v>8</v>
      </c>
    </row>
    <row r="735" spans="1:4">
      <c r="A735" t="s">
        <v>765</v>
      </c>
      <c r="B735" t="s">
        <v>748</v>
      </c>
      <c r="C735" t="s">
        <v>12</v>
      </c>
      <c r="D735" t="s">
        <v>8</v>
      </c>
    </row>
    <row r="736" spans="1:4">
      <c r="A736" t="s">
        <v>766</v>
      </c>
      <c r="B736" t="s">
        <v>748</v>
      </c>
      <c r="C736" t="s">
        <v>12</v>
      </c>
      <c r="D736" t="s">
        <v>8</v>
      </c>
    </row>
    <row r="737" spans="1:4">
      <c r="A737" t="s">
        <v>767</v>
      </c>
      <c r="B737" t="s">
        <v>748</v>
      </c>
      <c r="C737" t="s">
        <v>12</v>
      </c>
      <c r="D737" t="s">
        <v>8</v>
      </c>
    </row>
    <row r="738" spans="1:4">
      <c r="A738" t="s">
        <v>768</v>
      </c>
      <c r="B738" t="s">
        <v>769</v>
      </c>
      <c r="C738" t="s">
        <v>12</v>
      </c>
      <c r="D738" t="s">
        <v>8</v>
      </c>
    </row>
    <row r="739" spans="1:4">
      <c r="A739" t="s">
        <v>770</v>
      </c>
      <c r="B739" t="s">
        <v>769</v>
      </c>
      <c r="C739" t="s">
        <v>12</v>
      </c>
      <c r="D739" t="s">
        <v>8</v>
      </c>
    </row>
    <row r="740" spans="1:4">
      <c r="A740" t="s">
        <v>771</v>
      </c>
      <c r="B740" t="s">
        <v>769</v>
      </c>
      <c r="C740" t="s">
        <v>12</v>
      </c>
      <c r="D740" t="s">
        <v>8</v>
      </c>
    </row>
    <row r="741" spans="1:4">
      <c r="A741" t="s">
        <v>772</v>
      </c>
      <c r="B741" t="s">
        <v>769</v>
      </c>
      <c r="C741" t="s">
        <v>12</v>
      </c>
      <c r="D741" t="s">
        <v>8</v>
      </c>
    </row>
    <row r="742" spans="1:4">
      <c r="A742" t="s">
        <v>773</v>
      </c>
      <c r="B742" t="s">
        <v>769</v>
      </c>
      <c r="C742" t="s">
        <v>12</v>
      </c>
      <c r="D742" t="s">
        <v>8</v>
      </c>
    </row>
    <row r="743" spans="1:4">
      <c r="A743" t="s">
        <v>774</v>
      </c>
      <c r="B743" t="s">
        <v>769</v>
      </c>
      <c r="C743" t="s">
        <v>12</v>
      </c>
      <c r="D743" t="s">
        <v>8</v>
      </c>
    </row>
    <row r="744" spans="1:4">
      <c r="A744" t="s">
        <v>775</v>
      </c>
      <c r="B744" t="s">
        <v>769</v>
      </c>
      <c r="C744" t="s">
        <v>12</v>
      </c>
      <c r="D744" t="s">
        <v>8</v>
      </c>
    </row>
    <row r="745" spans="1:4">
      <c r="A745" t="s">
        <v>776</v>
      </c>
      <c r="B745" t="s">
        <v>769</v>
      </c>
      <c r="C745" t="s">
        <v>12</v>
      </c>
      <c r="D745" t="s">
        <v>8</v>
      </c>
    </row>
    <row r="746" spans="1:4">
      <c r="A746" t="s">
        <v>777</v>
      </c>
      <c r="B746" t="s">
        <v>748</v>
      </c>
      <c r="C746" t="s">
        <v>12</v>
      </c>
      <c r="D746" t="s">
        <v>8</v>
      </c>
    </row>
    <row r="747" spans="1:4">
      <c r="A747" t="s">
        <v>778</v>
      </c>
      <c r="B747" t="s">
        <v>748</v>
      </c>
      <c r="C747" t="s">
        <v>12</v>
      </c>
      <c r="D747" t="s">
        <v>8</v>
      </c>
    </row>
    <row r="748" spans="1:4">
      <c r="A748" t="s">
        <v>779</v>
      </c>
      <c r="B748" t="s">
        <v>748</v>
      </c>
      <c r="C748" t="s">
        <v>12</v>
      </c>
      <c r="D748" t="s">
        <v>8</v>
      </c>
    </row>
    <row r="749" spans="1:4">
      <c r="A749" t="s">
        <v>780</v>
      </c>
      <c r="B749" t="s">
        <v>748</v>
      </c>
      <c r="C749" t="s">
        <v>12</v>
      </c>
      <c r="D749" t="s">
        <v>8</v>
      </c>
    </row>
    <row r="750" spans="1:4">
      <c r="A750" t="s">
        <v>781</v>
      </c>
      <c r="B750" t="s">
        <v>748</v>
      </c>
      <c r="C750" t="s">
        <v>12</v>
      </c>
      <c r="D750" t="s">
        <v>8</v>
      </c>
    </row>
    <row r="751" spans="1:4">
      <c r="A751" t="s">
        <v>782</v>
      </c>
      <c r="B751" t="s">
        <v>748</v>
      </c>
      <c r="C751" t="s">
        <v>12</v>
      </c>
      <c r="D751" t="s">
        <v>8</v>
      </c>
    </row>
    <row r="752" spans="1:4">
      <c r="A752" t="s">
        <v>783</v>
      </c>
      <c r="B752" t="s">
        <v>748</v>
      </c>
      <c r="C752" t="s">
        <v>12</v>
      </c>
      <c r="D752" t="s">
        <v>8</v>
      </c>
    </row>
    <row r="753" spans="1:4">
      <c r="A753" t="s">
        <v>784</v>
      </c>
      <c r="B753" t="s">
        <v>748</v>
      </c>
      <c r="C753" t="s">
        <v>12</v>
      </c>
      <c r="D753" t="s">
        <v>8</v>
      </c>
    </row>
    <row r="754" spans="1:4">
      <c r="A754" t="s">
        <v>785</v>
      </c>
      <c r="B754" t="s">
        <v>748</v>
      </c>
      <c r="C754" t="s">
        <v>12</v>
      </c>
      <c r="D754" t="s">
        <v>8</v>
      </c>
    </row>
    <row r="755" spans="1:4">
      <c r="A755" t="s">
        <v>786</v>
      </c>
      <c r="B755" t="s">
        <v>748</v>
      </c>
      <c r="C755" t="s">
        <v>12</v>
      </c>
      <c r="D755" t="s">
        <v>8</v>
      </c>
    </row>
    <row r="756" spans="1:4">
      <c r="A756" t="s">
        <v>787</v>
      </c>
      <c r="B756" t="s">
        <v>748</v>
      </c>
      <c r="C756" t="s">
        <v>12</v>
      </c>
      <c r="D756" t="s">
        <v>8</v>
      </c>
    </row>
    <row r="757" spans="1:4">
      <c r="A757" t="s">
        <v>788</v>
      </c>
      <c r="B757" t="s">
        <v>748</v>
      </c>
      <c r="C757" t="s">
        <v>12</v>
      </c>
      <c r="D757" t="s">
        <v>8</v>
      </c>
    </row>
    <row r="758" spans="1:4">
      <c r="A758" t="s">
        <v>789</v>
      </c>
      <c r="B758" t="s">
        <v>748</v>
      </c>
      <c r="C758" t="s">
        <v>12</v>
      </c>
      <c r="D758" t="s">
        <v>8</v>
      </c>
    </row>
    <row r="759" spans="1:4">
      <c r="A759" t="s">
        <v>790</v>
      </c>
      <c r="B759" t="s">
        <v>748</v>
      </c>
      <c r="C759" t="s">
        <v>12</v>
      </c>
      <c r="D759" t="s">
        <v>8</v>
      </c>
    </row>
    <row r="760" spans="1:4">
      <c r="A760" t="s">
        <v>791</v>
      </c>
      <c r="B760" t="s">
        <v>748</v>
      </c>
      <c r="C760" t="s">
        <v>12</v>
      </c>
      <c r="D760" t="s">
        <v>8</v>
      </c>
    </row>
    <row r="761" spans="1:4">
      <c r="A761" t="s">
        <v>792</v>
      </c>
      <c r="B761" t="s">
        <v>748</v>
      </c>
      <c r="C761" t="s">
        <v>12</v>
      </c>
      <c r="D761" t="s">
        <v>8</v>
      </c>
    </row>
    <row r="762" spans="1:4">
      <c r="A762" t="s">
        <v>793</v>
      </c>
      <c r="B762" t="s">
        <v>748</v>
      </c>
      <c r="C762" t="s">
        <v>12</v>
      </c>
      <c r="D762" t="s">
        <v>8</v>
      </c>
    </row>
    <row r="763" spans="1:4">
      <c r="A763" t="s">
        <v>794</v>
      </c>
      <c r="B763" t="s">
        <v>748</v>
      </c>
      <c r="C763" t="s">
        <v>12</v>
      </c>
      <c r="D763" t="s">
        <v>8</v>
      </c>
    </row>
    <row r="764" spans="1:4">
      <c r="A764" t="s">
        <v>795</v>
      </c>
      <c r="B764" t="s">
        <v>748</v>
      </c>
      <c r="C764" t="s">
        <v>12</v>
      </c>
      <c r="D764" t="s">
        <v>8</v>
      </c>
    </row>
    <row r="765" spans="1:4">
      <c r="A765" t="s">
        <v>796</v>
      </c>
      <c r="B765" t="s">
        <v>769</v>
      </c>
      <c r="C765" t="s">
        <v>12</v>
      </c>
      <c r="D765" t="s">
        <v>8</v>
      </c>
    </row>
    <row r="766" spans="1:4">
      <c r="A766" t="s">
        <v>797</v>
      </c>
      <c r="B766" t="s">
        <v>769</v>
      </c>
      <c r="C766" t="s">
        <v>12</v>
      </c>
      <c r="D766" t="s">
        <v>8</v>
      </c>
    </row>
    <row r="767" spans="1:4">
      <c r="A767" t="s">
        <v>798</v>
      </c>
      <c r="B767" t="s">
        <v>769</v>
      </c>
      <c r="C767" t="s">
        <v>12</v>
      </c>
      <c r="D767" t="s">
        <v>8</v>
      </c>
    </row>
    <row r="768" spans="1:4">
      <c r="A768" t="s">
        <v>799</v>
      </c>
      <c r="B768" t="s">
        <v>769</v>
      </c>
      <c r="C768" t="s">
        <v>12</v>
      </c>
      <c r="D768" t="s">
        <v>8</v>
      </c>
    </row>
    <row r="769" spans="1:4">
      <c r="A769" t="s">
        <v>800</v>
      </c>
      <c r="B769" t="s">
        <v>769</v>
      </c>
      <c r="C769" t="s">
        <v>12</v>
      </c>
      <c r="D769" t="s">
        <v>8</v>
      </c>
    </row>
    <row r="770" spans="1:4">
      <c r="A770" t="s">
        <v>801</v>
      </c>
      <c r="B770" t="s">
        <v>769</v>
      </c>
      <c r="C770" t="s">
        <v>12</v>
      </c>
      <c r="D770" t="s">
        <v>8</v>
      </c>
    </row>
    <row r="771" spans="1:4">
      <c r="A771" t="s">
        <v>802</v>
      </c>
      <c r="B771" t="s">
        <v>769</v>
      </c>
      <c r="C771" t="s">
        <v>12</v>
      </c>
      <c r="D771" t="s">
        <v>8</v>
      </c>
    </row>
    <row r="772" spans="1:4">
      <c r="A772" t="s">
        <v>803</v>
      </c>
      <c r="B772" t="s">
        <v>769</v>
      </c>
      <c r="C772" t="s">
        <v>12</v>
      </c>
      <c r="D772" t="s">
        <v>8</v>
      </c>
    </row>
    <row r="773" spans="1:4">
      <c r="A773" t="s">
        <v>804</v>
      </c>
      <c r="B773" t="s">
        <v>769</v>
      </c>
      <c r="C773" t="s">
        <v>12</v>
      </c>
      <c r="D773" t="s">
        <v>8</v>
      </c>
    </row>
    <row r="774" spans="1:4">
      <c r="A774" t="s">
        <v>805</v>
      </c>
      <c r="B774" t="s">
        <v>769</v>
      </c>
      <c r="C774" t="s">
        <v>12</v>
      </c>
      <c r="D774" t="s">
        <v>8</v>
      </c>
    </row>
    <row r="775" spans="1:4">
      <c r="A775" t="s">
        <v>806</v>
      </c>
      <c r="B775" t="s">
        <v>769</v>
      </c>
      <c r="C775" t="s">
        <v>12</v>
      </c>
      <c r="D775" t="s">
        <v>8</v>
      </c>
    </row>
    <row r="776" spans="1:4">
      <c r="A776" t="s">
        <v>807</v>
      </c>
      <c r="B776" t="s">
        <v>769</v>
      </c>
      <c r="C776" t="s">
        <v>12</v>
      </c>
      <c r="D776" t="s">
        <v>8</v>
      </c>
    </row>
    <row r="777" spans="1:4">
      <c r="A777" t="s">
        <v>808</v>
      </c>
      <c r="B777" t="s">
        <v>769</v>
      </c>
      <c r="C777" t="s">
        <v>12</v>
      </c>
      <c r="D777" t="s">
        <v>8</v>
      </c>
    </row>
    <row r="778" spans="1:4">
      <c r="A778" t="s">
        <v>809</v>
      </c>
      <c r="B778" t="s">
        <v>769</v>
      </c>
      <c r="C778" t="s">
        <v>12</v>
      </c>
      <c r="D778" t="s">
        <v>8</v>
      </c>
    </row>
    <row r="779" spans="1:4">
      <c r="A779" t="s">
        <v>810</v>
      </c>
      <c r="B779" t="s">
        <v>769</v>
      </c>
      <c r="C779" t="s">
        <v>12</v>
      </c>
      <c r="D779" t="s">
        <v>8</v>
      </c>
    </row>
    <row r="780" spans="1:4">
      <c r="A780" t="s">
        <v>811</v>
      </c>
      <c r="B780" t="s">
        <v>769</v>
      </c>
      <c r="C780" t="s">
        <v>12</v>
      </c>
      <c r="D780" t="s">
        <v>8</v>
      </c>
    </row>
    <row r="781" spans="1:4">
      <c r="A781" t="s">
        <v>812</v>
      </c>
      <c r="B781" t="s">
        <v>769</v>
      </c>
      <c r="C781" t="s">
        <v>12</v>
      </c>
      <c r="D781" t="s">
        <v>8</v>
      </c>
    </row>
    <row r="782" spans="1:4">
      <c r="A782" t="s">
        <v>813</v>
      </c>
      <c r="B782" t="s">
        <v>769</v>
      </c>
      <c r="C782" t="s">
        <v>12</v>
      </c>
      <c r="D782" t="s">
        <v>8</v>
      </c>
    </row>
    <row r="783" spans="1:4">
      <c r="A783" t="s">
        <v>814</v>
      </c>
      <c r="B783" t="s">
        <v>769</v>
      </c>
      <c r="C783" t="s">
        <v>12</v>
      </c>
      <c r="D783" t="s">
        <v>8</v>
      </c>
    </row>
    <row r="784" spans="1:4">
      <c r="A784" t="s">
        <v>815</v>
      </c>
      <c r="B784" t="s">
        <v>769</v>
      </c>
      <c r="C784" t="s">
        <v>12</v>
      </c>
      <c r="D784" t="s">
        <v>8</v>
      </c>
    </row>
    <row r="785" spans="1:4">
      <c r="A785" t="s">
        <v>816</v>
      </c>
      <c r="B785" t="s">
        <v>769</v>
      </c>
      <c r="C785" t="s">
        <v>12</v>
      </c>
      <c r="D785" t="s">
        <v>8</v>
      </c>
    </row>
    <row r="786" spans="1:4">
      <c r="A786" t="s">
        <v>817</v>
      </c>
      <c r="B786" t="s">
        <v>769</v>
      </c>
      <c r="C786" t="s">
        <v>12</v>
      </c>
      <c r="D786" t="s">
        <v>8</v>
      </c>
    </row>
    <row r="787" spans="1:4">
      <c r="A787" t="s">
        <v>818</v>
      </c>
      <c r="B787" t="s">
        <v>769</v>
      </c>
      <c r="C787" t="s">
        <v>12</v>
      </c>
      <c r="D787" t="s">
        <v>8</v>
      </c>
    </row>
    <row r="788" spans="1:4">
      <c r="A788" t="s">
        <v>819</v>
      </c>
      <c r="B788" t="s">
        <v>769</v>
      </c>
      <c r="C788" t="s">
        <v>12</v>
      </c>
      <c r="D788" t="s">
        <v>8</v>
      </c>
    </row>
    <row r="789" spans="1:4">
      <c r="A789" t="s">
        <v>820</v>
      </c>
      <c r="B789" t="s">
        <v>769</v>
      </c>
      <c r="C789" t="s">
        <v>12</v>
      </c>
      <c r="D789" t="s">
        <v>8</v>
      </c>
    </row>
    <row r="790" spans="1:4">
      <c r="A790" t="s">
        <v>821</v>
      </c>
      <c r="B790" t="s">
        <v>769</v>
      </c>
      <c r="C790" t="s">
        <v>12</v>
      </c>
      <c r="D790" t="s">
        <v>8</v>
      </c>
    </row>
    <row r="791" spans="1:4">
      <c r="A791" t="s">
        <v>822</v>
      </c>
      <c r="B791" t="s">
        <v>769</v>
      </c>
      <c r="C791" t="s">
        <v>12</v>
      </c>
      <c r="D791" t="s">
        <v>8</v>
      </c>
    </row>
    <row r="792" spans="1:4">
      <c r="A792" t="s">
        <v>823</v>
      </c>
      <c r="B792" t="s">
        <v>769</v>
      </c>
      <c r="C792" t="s">
        <v>12</v>
      </c>
      <c r="D792" t="s">
        <v>8</v>
      </c>
    </row>
    <row r="793" spans="1:4">
      <c r="A793" t="s">
        <v>824</v>
      </c>
      <c r="B793" t="s">
        <v>769</v>
      </c>
      <c r="C793" t="s">
        <v>12</v>
      </c>
      <c r="D793" t="s">
        <v>8</v>
      </c>
    </row>
    <row r="794" spans="1:4">
      <c r="A794" t="s">
        <v>825</v>
      </c>
      <c r="B794" t="s">
        <v>769</v>
      </c>
      <c r="C794" t="s">
        <v>12</v>
      </c>
      <c r="D794" t="s">
        <v>8</v>
      </c>
    </row>
    <row r="795" spans="1:4">
      <c r="A795" t="s">
        <v>826</v>
      </c>
      <c r="B795" t="s">
        <v>769</v>
      </c>
      <c r="C795" t="s">
        <v>12</v>
      </c>
      <c r="D795" t="s">
        <v>8</v>
      </c>
    </row>
    <row r="796" spans="1:4">
      <c r="A796" t="s">
        <v>827</v>
      </c>
      <c r="B796" t="s">
        <v>769</v>
      </c>
      <c r="C796" t="s">
        <v>12</v>
      </c>
      <c r="D796" t="s">
        <v>8</v>
      </c>
    </row>
    <row r="797" spans="1:4">
      <c r="A797" t="s">
        <v>828</v>
      </c>
      <c r="B797" t="s">
        <v>769</v>
      </c>
      <c r="C797" t="s">
        <v>12</v>
      </c>
      <c r="D797" t="s">
        <v>8</v>
      </c>
    </row>
    <row r="798" spans="1:4">
      <c r="A798" t="s">
        <v>829</v>
      </c>
      <c r="B798" t="s">
        <v>769</v>
      </c>
      <c r="C798" t="s">
        <v>12</v>
      </c>
      <c r="D798" t="s">
        <v>8</v>
      </c>
    </row>
    <row r="799" spans="1:4">
      <c r="A799" t="s">
        <v>830</v>
      </c>
      <c r="B799" t="s">
        <v>769</v>
      </c>
      <c r="C799" t="s">
        <v>12</v>
      </c>
      <c r="D799" t="s">
        <v>8</v>
      </c>
    </row>
    <row r="800" spans="1:4">
      <c r="A800" t="s">
        <v>831</v>
      </c>
      <c r="B800" t="s">
        <v>769</v>
      </c>
      <c r="C800" t="s">
        <v>12</v>
      </c>
      <c r="D800" t="s">
        <v>8</v>
      </c>
    </row>
    <row r="801" spans="1:4">
      <c r="A801" t="s">
        <v>832</v>
      </c>
      <c r="B801" t="s">
        <v>769</v>
      </c>
      <c r="C801" t="s">
        <v>12</v>
      </c>
      <c r="D801" t="s">
        <v>8</v>
      </c>
    </row>
    <row r="802" spans="1:4">
      <c r="A802" t="s">
        <v>833</v>
      </c>
      <c r="B802" t="s">
        <v>769</v>
      </c>
      <c r="C802" t="s">
        <v>12</v>
      </c>
      <c r="D802" t="s">
        <v>8</v>
      </c>
    </row>
    <row r="803" spans="1:4">
      <c r="A803" t="s">
        <v>834</v>
      </c>
      <c r="B803" t="s">
        <v>769</v>
      </c>
      <c r="C803" t="s">
        <v>12</v>
      </c>
      <c r="D803" t="s">
        <v>8</v>
      </c>
    </row>
    <row r="804" spans="1:4">
      <c r="A804" t="s">
        <v>835</v>
      </c>
      <c r="B804" t="s">
        <v>769</v>
      </c>
      <c r="C804" t="s">
        <v>12</v>
      </c>
      <c r="D804" t="s">
        <v>8</v>
      </c>
    </row>
    <row r="805" spans="1:4">
      <c r="A805" t="s">
        <v>836</v>
      </c>
      <c r="B805" t="s">
        <v>769</v>
      </c>
      <c r="C805" t="s">
        <v>12</v>
      </c>
      <c r="D805" t="s">
        <v>8</v>
      </c>
    </row>
    <row r="806" spans="1:4">
      <c r="A806" t="s">
        <v>837</v>
      </c>
      <c r="B806" t="s">
        <v>769</v>
      </c>
      <c r="C806" t="s">
        <v>12</v>
      </c>
      <c r="D806" t="s">
        <v>8</v>
      </c>
    </row>
    <row r="807" spans="1:4">
      <c r="A807" t="s">
        <v>838</v>
      </c>
      <c r="B807" t="s">
        <v>769</v>
      </c>
      <c r="C807" t="s">
        <v>12</v>
      </c>
      <c r="D807" t="s">
        <v>8</v>
      </c>
    </row>
    <row r="808" spans="1:4">
      <c r="A808" t="s">
        <v>839</v>
      </c>
      <c r="B808" t="s">
        <v>769</v>
      </c>
      <c r="C808" t="s">
        <v>12</v>
      </c>
      <c r="D808" t="s">
        <v>8</v>
      </c>
    </row>
    <row r="809" spans="1:4">
      <c r="A809" t="s">
        <v>840</v>
      </c>
      <c r="B809" t="s">
        <v>769</v>
      </c>
      <c r="C809" t="s">
        <v>12</v>
      </c>
      <c r="D809" t="s">
        <v>8</v>
      </c>
    </row>
    <row r="810" spans="1:4">
      <c r="A810" t="s">
        <v>841</v>
      </c>
      <c r="B810" t="s">
        <v>769</v>
      </c>
      <c r="C810" t="s">
        <v>12</v>
      </c>
      <c r="D810" t="s">
        <v>8</v>
      </c>
    </row>
    <row r="811" spans="1:4">
      <c r="A811" t="s">
        <v>842</v>
      </c>
      <c r="B811" t="s">
        <v>769</v>
      </c>
      <c r="C811" t="s">
        <v>12</v>
      </c>
      <c r="D811" t="s">
        <v>8</v>
      </c>
    </row>
    <row r="812" spans="1:4">
      <c r="A812" t="s">
        <v>843</v>
      </c>
      <c r="B812" t="s">
        <v>769</v>
      </c>
      <c r="C812" t="s">
        <v>12</v>
      </c>
      <c r="D812" t="s">
        <v>8</v>
      </c>
    </row>
    <row r="813" spans="1:4">
      <c r="A813" t="s">
        <v>844</v>
      </c>
      <c r="B813" t="s">
        <v>769</v>
      </c>
      <c r="C813" t="s">
        <v>12</v>
      </c>
      <c r="D813" t="s">
        <v>8</v>
      </c>
    </row>
    <row r="814" spans="1:4">
      <c r="A814" t="s">
        <v>845</v>
      </c>
      <c r="B814" t="s">
        <v>769</v>
      </c>
      <c r="C814" t="s">
        <v>12</v>
      </c>
      <c r="D814" t="s">
        <v>8</v>
      </c>
    </row>
    <row r="815" spans="1:4">
      <c r="A815" t="s">
        <v>846</v>
      </c>
      <c r="B815" t="s">
        <v>769</v>
      </c>
      <c r="C815" t="s">
        <v>12</v>
      </c>
      <c r="D815" t="s">
        <v>8</v>
      </c>
    </row>
    <row r="816" spans="1:4">
      <c r="A816" t="s">
        <v>847</v>
      </c>
      <c r="B816" t="s">
        <v>769</v>
      </c>
      <c r="C816" t="s">
        <v>12</v>
      </c>
      <c r="D816" t="s">
        <v>8</v>
      </c>
    </row>
    <row r="817" spans="1:4">
      <c r="A817" t="s">
        <v>848</v>
      </c>
      <c r="B817" t="s">
        <v>769</v>
      </c>
      <c r="C817" t="s">
        <v>12</v>
      </c>
      <c r="D817" t="s">
        <v>8</v>
      </c>
    </row>
    <row r="818" spans="1:4">
      <c r="A818" t="s">
        <v>849</v>
      </c>
      <c r="B818" t="s">
        <v>850</v>
      </c>
      <c r="C818" t="s">
        <v>12</v>
      </c>
      <c r="D818" t="s">
        <v>8</v>
      </c>
    </row>
    <row r="819" spans="1:4">
      <c r="A819" t="s">
        <v>851</v>
      </c>
      <c r="B819" t="s">
        <v>850</v>
      </c>
      <c r="C819" t="s">
        <v>12</v>
      </c>
      <c r="D819" t="s">
        <v>8</v>
      </c>
    </row>
    <row r="820" spans="1:4">
      <c r="A820" t="s">
        <v>852</v>
      </c>
      <c r="B820" t="s">
        <v>850</v>
      </c>
      <c r="C820" t="s">
        <v>12</v>
      </c>
      <c r="D820" t="s">
        <v>8</v>
      </c>
    </row>
    <row r="821" spans="1:4">
      <c r="A821" t="s">
        <v>853</v>
      </c>
      <c r="B821" t="s">
        <v>850</v>
      </c>
      <c r="C821" t="s">
        <v>12</v>
      </c>
      <c r="D821" t="s">
        <v>8</v>
      </c>
    </row>
    <row r="822" spans="1:4">
      <c r="A822" t="s">
        <v>854</v>
      </c>
      <c r="B822" t="s">
        <v>850</v>
      </c>
      <c r="C822" t="s">
        <v>12</v>
      </c>
      <c r="D822" t="s">
        <v>8</v>
      </c>
    </row>
    <row r="823" spans="1:4">
      <c r="A823" t="s">
        <v>855</v>
      </c>
      <c r="B823" t="s">
        <v>850</v>
      </c>
      <c r="C823" t="s">
        <v>12</v>
      </c>
      <c r="D823" t="s">
        <v>8</v>
      </c>
    </row>
    <row r="824" spans="1:4">
      <c r="A824" t="s">
        <v>856</v>
      </c>
      <c r="B824" t="s">
        <v>850</v>
      </c>
      <c r="C824" t="s">
        <v>12</v>
      </c>
      <c r="D824" t="s">
        <v>8</v>
      </c>
    </row>
    <row r="825" spans="1:4">
      <c r="A825" t="s">
        <v>857</v>
      </c>
      <c r="B825" t="s">
        <v>850</v>
      </c>
      <c r="C825" t="s">
        <v>12</v>
      </c>
      <c r="D825" t="s">
        <v>8</v>
      </c>
    </row>
    <row r="826" spans="1:4">
      <c r="A826" t="s">
        <v>858</v>
      </c>
      <c r="B826" t="s">
        <v>850</v>
      </c>
      <c r="C826" t="s">
        <v>12</v>
      </c>
      <c r="D826" t="s">
        <v>8</v>
      </c>
    </row>
    <row r="827" spans="1:4">
      <c r="A827" t="s">
        <v>859</v>
      </c>
      <c r="B827" t="s">
        <v>850</v>
      </c>
      <c r="C827" t="s">
        <v>12</v>
      </c>
      <c r="D827" t="s">
        <v>8</v>
      </c>
    </row>
    <row r="828" spans="1:4">
      <c r="A828" t="s">
        <v>860</v>
      </c>
      <c r="B828" t="s">
        <v>850</v>
      </c>
      <c r="C828" t="s">
        <v>12</v>
      </c>
      <c r="D828" t="s">
        <v>8</v>
      </c>
    </row>
    <row r="829" spans="1:4">
      <c r="A829" t="s">
        <v>861</v>
      </c>
      <c r="B829" t="s">
        <v>850</v>
      </c>
      <c r="C829" t="s">
        <v>12</v>
      </c>
      <c r="D829" t="s">
        <v>8</v>
      </c>
    </row>
    <row r="830" spans="1:4">
      <c r="A830" t="s">
        <v>862</v>
      </c>
      <c r="B830" t="s">
        <v>850</v>
      </c>
      <c r="C830" t="s">
        <v>12</v>
      </c>
      <c r="D830" t="s">
        <v>8</v>
      </c>
    </row>
    <row r="831" spans="1:4">
      <c r="A831" t="s">
        <v>863</v>
      </c>
      <c r="B831" t="s">
        <v>850</v>
      </c>
      <c r="C831" t="s">
        <v>12</v>
      </c>
      <c r="D831" t="s">
        <v>8</v>
      </c>
    </row>
    <row r="832" spans="1:4">
      <c r="A832" t="s">
        <v>864</v>
      </c>
      <c r="B832" t="s">
        <v>850</v>
      </c>
      <c r="C832" t="s">
        <v>12</v>
      </c>
      <c r="D832" t="s">
        <v>8</v>
      </c>
    </row>
    <row r="833" spans="1:4">
      <c r="A833" t="s">
        <v>865</v>
      </c>
      <c r="B833" t="s">
        <v>850</v>
      </c>
      <c r="C833" t="s">
        <v>12</v>
      </c>
      <c r="D833" t="s">
        <v>8</v>
      </c>
    </row>
    <row r="834" spans="1:4">
      <c r="A834" t="s">
        <v>866</v>
      </c>
      <c r="B834" t="s">
        <v>850</v>
      </c>
      <c r="C834" t="s">
        <v>12</v>
      </c>
      <c r="D834" t="s">
        <v>8</v>
      </c>
    </row>
    <row r="835" spans="1:4">
      <c r="A835" t="s">
        <v>867</v>
      </c>
      <c r="B835" t="s">
        <v>850</v>
      </c>
      <c r="C835" t="s">
        <v>12</v>
      </c>
      <c r="D835" t="s">
        <v>8</v>
      </c>
    </row>
    <row r="836" spans="1:4">
      <c r="A836" t="s">
        <v>868</v>
      </c>
      <c r="B836" t="s">
        <v>850</v>
      </c>
      <c r="C836" t="s">
        <v>12</v>
      </c>
      <c r="D836" t="s">
        <v>8</v>
      </c>
    </row>
    <row r="837" spans="1:4">
      <c r="A837" t="s">
        <v>869</v>
      </c>
      <c r="B837" t="s">
        <v>850</v>
      </c>
      <c r="C837" t="s">
        <v>12</v>
      </c>
      <c r="D837" t="s">
        <v>8</v>
      </c>
    </row>
    <row r="838" spans="1:4">
      <c r="A838" t="s">
        <v>870</v>
      </c>
      <c r="B838" t="s">
        <v>850</v>
      </c>
      <c r="C838" t="s">
        <v>12</v>
      </c>
      <c r="D838" t="s">
        <v>8</v>
      </c>
    </row>
    <row r="839" spans="1:4">
      <c r="A839" t="s">
        <v>871</v>
      </c>
      <c r="B839" t="s">
        <v>850</v>
      </c>
      <c r="C839" t="s">
        <v>12</v>
      </c>
      <c r="D839" t="s">
        <v>8</v>
      </c>
    </row>
    <row r="840" spans="1:4">
      <c r="A840" t="s">
        <v>872</v>
      </c>
      <c r="B840" t="s">
        <v>850</v>
      </c>
      <c r="C840" t="s">
        <v>12</v>
      </c>
      <c r="D840" t="s">
        <v>8</v>
      </c>
    </row>
    <row r="841" spans="1:4">
      <c r="A841" t="s">
        <v>873</v>
      </c>
      <c r="B841" t="s">
        <v>850</v>
      </c>
      <c r="C841" t="s">
        <v>12</v>
      </c>
      <c r="D841" t="s">
        <v>8</v>
      </c>
    </row>
    <row r="842" spans="1:4">
      <c r="A842" t="s">
        <v>874</v>
      </c>
      <c r="B842" t="s">
        <v>850</v>
      </c>
      <c r="C842" t="s">
        <v>12</v>
      </c>
      <c r="D842" t="s">
        <v>8</v>
      </c>
    </row>
    <row r="843" spans="1:4">
      <c r="A843" t="s">
        <v>875</v>
      </c>
      <c r="B843" t="s">
        <v>850</v>
      </c>
      <c r="C843" t="s">
        <v>12</v>
      </c>
      <c r="D843" t="s">
        <v>8</v>
      </c>
    </row>
    <row r="844" spans="1:4">
      <c r="A844" t="s">
        <v>876</v>
      </c>
      <c r="B844" t="s">
        <v>850</v>
      </c>
      <c r="C844" t="s">
        <v>12</v>
      </c>
      <c r="D844" t="s">
        <v>8</v>
      </c>
    </row>
    <row r="845" spans="1:4">
      <c r="A845" t="s">
        <v>877</v>
      </c>
      <c r="B845" t="s">
        <v>850</v>
      </c>
      <c r="C845" t="s">
        <v>12</v>
      </c>
      <c r="D845" t="s">
        <v>8</v>
      </c>
    </row>
    <row r="846" spans="1:4">
      <c r="A846" t="s">
        <v>878</v>
      </c>
      <c r="B846" t="s">
        <v>850</v>
      </c>
      <c r="C846" t="s">
        <v>12</v>
      </c>
      <c r="D846" t="s">
        <v>8</v>
      </c>
    </row>
    <row r="847" spans="1:4">
      <c r="A847" t="s">
        <v>879</v>
      </c>
      <c r="B847" t="s">
        <v>850</v>
      </c>
      <c r="C847" t="s">
        <v>12</v>
      </c>
      <c r="D847" t="s">
        <v>8</v>
      </c>
    </row>
    <row r="848" spans="1:4">
      <c r="A848" t="s">
        <v>880</v>
      </c>
      <c r="B848" t="s">
        <v>850</v>
      </c>
      <c r="C848" t="s">
        <v>12</v>
      </c>
      <c r="D848" t="s">
        <v>8</v>
      </c>
    </row>
    <row r="849" spans="1:4">
      <c r="A849" t="s">
        <v>881</v>
      </c>
      <c r="B849" t="s">
        <v>850</v>
      </c>
      <c r="C849" t="s">
        <v>12</v>
      </c>
      <c r="D849" t="s">
        <v>8</v>
      </c>
    </row>
    <row r="850" spans="1:4">
      <c r="A850" t="s">
        <v>882</v>
      </c>
      <c r="B850" t="s">
        <v>850</v>
      </c>
      <c r="C850" t="s">
        <v>12</v>
      </c>
      <c r="D850" t="s">
        <v>8</v>
      </c>
    </row>
    <row r="851" spans="1:4">
      <c r="A851" t="s">
        <v>883</v>
      </c>
      <c r="B851" t="s">
        <v>850</v>
      </c>
      <c r="C851" t="s">
        <v>12</v>
      </c>
      <c r="D851" t="s">
        <v>8</v>
      </c>
    </row>
    <row r="852" spans="1:4">
      <c r="A852" t="s">
        <v>884</v>
      </c>
      <c r="B852" t="s">
        <v>850</v>
      </c>
      <c r="C852" t="s">
        <v>12</v>
      </c>
      <c r="D852" t="s">
        <v>8</v>
      </c>
    </row>
    <row r="853" spans="1:4">
      <c r="A853" t="s">
        <v>885</v>
      </c>
      <c r="B853" t="s">
        <v>850</v>
      </c>
      <c r="C853" t="s">
        <v>12</v>
      </c>
      <c r="D853" t="s">
        <v>8</v>
      </c>
    </row>
    <row r="854" spans="1:4">
      <c r="A854" t="s">
        <v>886</v>
      </c>
      <c r="B854" t="s">
        <v>850</v>
      </c>
      <c r="C854" t="s">
        <v>12</v>
      </c>
      <c r="D854" t="s">
        <v>8</v>
      </c>
    </row>
    <row r="855" spans="1:4">
      <c r="A855" t="s">
        <v>887</v>
      </c>
      <c r="B855" t="s">
        <v>850</v>
      </c>
      <c r="C855" t="s">
        <v>12</v>
      </c>
      <c r="D855" t="s">
        <v>8</v>
      </c>
    </row>
    <row r="856" spans="1:4">
      <c r="A856" t="s">
        <v>888</v>
      </c>
      <c r="B856" t="s">
        <v>850</v>
      </c>
      <c r="C856" t="s">
        <v>12</v>
      </c>
      <c r="D856" t="s">
        <v>8</v>
      </c>
    </row>
    <row r="857" spans="1:4">
      <c r="A857" t="s">
        <v>889</v>
      </c>
      <c r="B857" t="s">
        <v>850</v>
      </c>
      <c r="C857" t="s">
        <v>12</v>
      </c>
      <c r="D857" t="s">
        <v>8</v>
      </c>
    </row>
    <row r="858" spans="1:4">
      <c r="A858" t="s">
        <v>890</v>
      </c>
      <c r="B858" t="s">
        <v>850</v>
      </c>
      <c r="C858" t="s">
        <v>12</v>
      </c>
      <c r="D858" t="s">
        <v>8</v>
      </c>
    </row>
    <row r="859" spans="1:4">
      <c r="A859" t="s">
        <v>891</v>
      </c>
      <c r="B859" t="s">
        <v>850</v>
      </c>
      <c r="C859" t="s">
        <v>12</v>
      </c>
      <c r="D859" t="s">
        <v>8</v>
      </c>
    </row>
    <row r="860" spans="1:4">
      <c r="A860" t="s">
        <v>892</v>
      </c>
      <c r="B860" t="s">
        <v>850</v>
      </c>
      <c r="C860" t="s">
        <v>12</v>
      </c>
      <c r="D860" t="s">
        <v>8</v>
      </c>
    </row>
    <row r="861" spans="1:4">
      <c r="A861" t="s">
        <v>893</v>
      </c>
      <c r="B861" t="s">
        <v>850</v>
      </c>
      <c r="C861" t="s">
        <v>12</v>
      </c>
      <c r="D861" t="s">
        <v>8</v>
      </c>
    </row>
    <row r="862" spans="1:4">
      <c r="A862" t="s">
        <v>894</v>
      </c>
      <c r="B862" t="s">
        <v>850</v>
      </c>
      <c r="C862" t="s">
        <v>12</v>
      </c>
      <c r="D862" t="s">
        <v>8</v>
      </c>
    </row>
    <row r="863" spans="1:4">
      <c r="A863" t="s">
        <v>895</v>
      </c>
      <c r="B863" t="s">
        <v>850</v>
      </c>
      <c r="C863" t="s">
        <v>12</v>
      </c>
      <c r="D863" t="s">
        <v>8</v>
      </c>
    </row>
    <row r="864" spans="1:4">
      <c r="A864" t="s">
        <v>896</v>
      </c>
      <c r="B864" t="s">
        <v>850</v>
      </c>
      <c r="C864" t="s">
        <v>12</v>
      </c>
      <c r="D864" t="s">
        <v>8</v>
      </c>
    </row>
    <row r="865" spans="1:4">
      <c r="A865" t="s">
        <v>897</v>
      </c>
      <c r="B865" t="s">
        <v>748</v>
      </c>
      <c r="C865" t="s">
        <v>12</v>
      </c>
      <c r="D865" t="s">
        <v>8</v>
      </c>
    </row>
    <row r="866" spans="1:4">
      <c r="A866" t="s">
        <v>898</v>
      </c>
      <c r="B866" t="s">
        <v>748</v>
      </c>
      <c r="C866" t="s">
        <v>12</v>
      </c>
      <c r="D866" t="s">
        <v>8</v>
      </c>
    </row>
    <row r="867" spans="1:4">
      <c r="A867" t="s">
        <v>899</v>
      </c>
      <c r="B867" t="s">
        <v>850</v>
      </c>
      <c r="C867" t="s">
        <v>12</v>
      </c>
      <c r="D867" t="s">
        <v>8</v>
      </c>
    </row>
    <row r="868" spans="1:4">
      <c r="A868" t="s">
        <v>900</v>
      </c>
      <c r="B868" t="s">
        <v>850</v>
      </c>
      <c r="C868" t="s">
        <v>12</v>
      </c>
      <c r="D868" t="s">
        <v>8</v>
      </c>
    </row>
    <row r="869" spans="1:4">
      <c r="A869" t="s">
        <v>901</v>
      </c>
      <c r="B869" t="s">
        <v>850</v>
      </c>
      <c r="C869" t="s">
        <v>12</v>
      </c>
      <c r="D869" t="s">
        <v>8</v>
      </c>
    </row>
    <row r="870" spans="1:4">
      <c r="A870" t="s">
        <v>902</v>
      </c>
      <c r="B870" t="s">
        <v>850</v>
      </c>
      <c r="C870" t="s">
        <v>12</v>
      </c>
      <c r="D870" t="s">
        <v>8</v>
      </c>
    </row>
    <row r="871" spans="1:4">
      <c r="A871" t="s">
        <v>903</v>
      </c>
      <c r="B871" t="s">
        <v>850</v>
      </c>
      <c r="C871" t="s">
        <v>12</v>
      </c>
      <c r="D871" t="s">
        <v>8</v>
      </c>
    </row>
    <row r="872" spans="1:4">
      <c r="A872" t="s">
        <v>904</v>
      </c>
      <c r="B872" t="s">
        <v>850</v>
      </c>
      <c r="C872" t="s">
        <v>12</v>
      </c>
      <c r="D872" t="s">
        <v>8</v>
      </c>
    </row>
    <row r="873" spans="1:4">
      <c r="A873" t="s">
        <v>905</v>
      </c>
      <c r="B873" t="s">
        <v>906</v>
      </c>
      <c r="C873" t="s">
        <v>12</v>
      </c>
      <c r="D873" t="s">
        <v>8</v>
      </c>
    </row>
    <row r="874" spans="1:4">
      <c r="A874" t="s">
        <v>907</v>
      </c>
      <c r="B874" t="s">
        <v>906</v>
      </c>
      <c r="C874" t="s">
        <v>12</v>
      </c>
      <c r="D874" t="s">
        <v>8</v>
      </c>
    </row>
    <row r="875" spans="1:4">
      <c r="A875" t="s">
        <v>908</v>
      </c>
      <c r="B875" t="s">
        <v>906</v>
      </c>
      <c r="C875" t="s">
        <v>12</v>
      </c>
      <c r="D875" t="s">
        <v>8</v>
      </c>
    </row>
    <row r="876" spans="1:4">
      <c r="A876" t="s">
        <v>909</v>
      </c>
      <c r="B876" t="s">
        <v>906</v>
      </c>
      <c r="C876" t="s">
        <v>12</v>
      </c>
      <c r="D876" t="s">
        <v>8</v>
      </c>
    </row>
    <row r="877" spans="1:4">
      <c r="A877" t="s">
        <v>910</v>
      </c>
      <c r="B877" t="s">
        <v>906</v>
      </c>
      <c r="C877" t="s">
        <v>12</v>
      </c>
      <c r="D877" t="s">
        <v>8</v>
      </c>
    </row>
    <row r="878" spans="1:4">
      <c r="A878" t="s">
        <v>911</v>
      </c>
      <c r="B878" t="s">
        <v>906</v>
      </c>
      <c r="C878" t="s">
        <v>12</v>
      </c>
      <c r="D878" t="s">
        <v>8</v>
      </c>
    </row>
    <row r="879" spans="1:4">
      <c r="A879" t="s">
        <v>912</v>
      </c>
      <c r="B879" t="s">
        <v>906</v>
      </c>
      <c r="C879" t="s">
        <v>12</v>
      </c>
      <c r="D879" t="s">
        <v>8</v>
      </c>
    </row>
    <row r="880" spans="1:4">
      <c r="A880" t="s">
        <v>913</v>
      </c>
      <c r="B880" t="s">
        <v>906</v>
      </c>
      <c r="C880" t="s">
        <v>12</v>
      </c>
      <c r="D880" t="s">
        <v>8</v>
      </c>
    </row>
    <row r="881" spans="1:4">
      <c r="A881" t="s">
        <v>914</v>
      </c>
      <c r="B881" t="s">
        <v>906</v>
      </c>
      <c r="C881" t="s">
        <v>12</v>
      </c>
      <c r="D881" t="s">
        <v>8</v>
      </c>
    </row>
    <row r="882" spans="1:4">
      <c r="A882" t="s">
        <v>915</v>
      </c>
      <c r="B882" t="s">
        <v>906</v>
      </c>
      <c r="C882" t="s">
        <v>12</v>
      </c>
      <c r="D882" t="s">
        <v>8</v>
      </c>
    </row>
    <row r="883" spans="1:4">
      <c r="A883" t="s">
        <v>916</v>
      </c>
      <c r="B883" t="s">
        <v>906</v>
      </c>
      <c r="C883" t="s">
        <v>12</v>
      </c>
      <c r="D883" t="s">
        <v>8</v>
      </c>
    </row>
    <row r="884" spans="1:4">
      <c r="A884" t="s">
        <v>917</v>
      </c>
      <c r="B884" t="s">
        <v>906</v>
      </c>
      <c r="C884" t="s">
        <v>12</v>
      </c>
      <c r="D884" t="s">
        <v>8</v>
      </c>
    </row>
    <row r="885" spans="1:4">
      <c r="A885" t="s">
        <v>918</v>
      </c>
      <c r="B885" t="s">
        <v>906</v>
      </c>
      <c r="C885" t="s">
        <v>12</v>
      </c>
      <c r="D885" t="s">
        <v>8</v>
      </c>
    </row>
    <row r="886" spans="1:4">
      <c r="A886" t="s">
        <v>919</v>
      </c>
      <c r="B886" t="s">
        <v>906</v>
      </c>
      <c r="C886" t="s">
        <v>12</v>
      </c>
      <c r="D886" t="s">
        <v>8</v>
      </c>
    </row>
    <row r="887" spans="1:4">
      <c r="A887" t="s">
        <v>920</v>
      </c>
      <c r="B887" t="s">
        <v>906</v>
      </c>
      <c r="C887" t="s">
        <v>12</v>
      </c>
      <c r="D887" t="s">
        <v>8</v>
      </c>
    </row>
    <row r="888" spans="1:4">
      <c r="A888" t="s">
        <v>921</v>
      </c>
      <c r="B888" t="s">
        <v>906</v>
      </c>
      <c r="C888" t="s">
        <v>12</v>
      </c>
      <c r="D888" t="s">
        <v>8</v>
      </c>
    </row>
    <row r="889" spans="1:4">
      <c r="A889" t="s">
        <v>922</v>
      </c>
      <c r="B889" t="s">
        <v>906</v>
      </c>
      <c r="C889" t="s">
        <v>12</v>
      </c>
      <c r="D889" t="s">
        <v>8</v>
      </c>
    </row>
    <row r="890" spans="1:4">
      <c r="A890" t="s">
        <v>923</v>
      </c>
      <c r="B890" t="s">
        <v>906</v>
      </c>
      <c r="C890" t="s">
        <v>12</v>
      </c>
      <c r="D890" t="s">
        <v>8</v>
      </c>
    </row>
    <row r="891" spans="1:4">
      <c r="A891" t="s">
        <v>924</v>
      </c>
      <c r="B891" t="s">
        <v>906</v>
      </c>
      <c r="C891" t="s">
        <v>12</v>
      </c>
      <c r="D891" t="s">
        <v>8</v>
      </c>
    </row>
    <row r="892" spans="1:4">
      <c r="A892" t="s">
        <v>925</v>
      </c>
      <c r="B892" t="s">
        <v>906</v>
      </c>
      <c r="C892" t="s">
        <v>12</v>
      </c>
      <c r="D892" t="s">
        <v>8</v>
      </c>
    </row>
    <row r="893" spans="1:4">
      <c r="A893" t="s">
        <v>926</v>
      </c>
      <c r="B893" t="s">
        <v>906</v>
      </c>
      <c r="C893" t="s">
        <v>12</v>
      </c>
      <c r="D893" t="s">
        <v>8</v>
      </c>
    </row>
    <row r="894" spans="1:4">
      <c r="A894" t="s">
        <v>927</v>
      </c>
      <c r="B894" t="s">
        <v>906</v>
      </c>
      <c r="C894" t="s">
        <v>12</v>
      </c>
      <c r="D894" t="s">
        <v>8</v>
      </c>
    </row>
    <row r="895" spans="1:4">
      <c r="A895" t="s">
        <v>928</v>
      </c>
      <c r="B895" t="s">
        <v>906</v>
      </c>
      <c r="C895" t="s">
        <v>12</v>
      </c>
      <c r="D895" t="s">
        <v>8</v>
      </c>
    </row>
    <row r="896" spans="1:4">
      <c r="A896" t="s">
        <v>929</v>
      </c>
      <c r="B896" t="s">
        <v>906</v>
      </c>
      <c r="C896" t="s">
        <v>12</v>
      </c>
      <c r="D896" t="s">
        <v>8</v>
      </c>
    </row>
    <row r="897" spans="1:4">
      <c r="A897" t="s">
        <v>930</v>
      </c>
      <c r="B897" t="s">
        <v>906</v>
      </c>
      <c r="C897" t="s">
        <v>12</v>
      </c>
      <c r="D897" t="s">
        <v>8</v>
      </c>
    </row>
    <row r="898" spans="1:4">
      <c r="A898" t="s">
        <v>931</v>
      </c>
      <c r="B898" t="s">
        <v>906</v>
      </c>
      <c r="C898" t="s">
        <v>12</v>
      </c>
      <c r="D898" t="s">
        <v>8</v>
      </c>
    </row>
    <row r="899" spans="1:4">
      <c r="A899" t="s">
        <v>932</v>
      </c>
      <c r="B899" t="s">
        <v>906</v>
      </c>
      <c r="C899" t="s">
        <v>12</v>
      </c>
      <c r="D899" t="s">
        <v>8</v>
      </c>
    </row>
    <row r="900" spans="1:4">
      <c r="A900" t="s">
        <v>933</v>
      </c>
      <c r="B900" t="s">
        <v>906</v>
      </c>
      <c r="C900" t="s">
        <v>12</v>
      </c>
      <c r="D900" t="s">
        <v>8</v>
      </c>
    </row>
    <row r="901" spans="1:4">
      <c r="A901" t="s">
        <v>934</v>
      </c>
      <c r="B901" t="s">
        <v>906</v>
      </c>
      <c r="C901" t="s">
        <v>12</v>
      </c>
      <c r="D901" t="s">
        <v>8</v>
      </c>
    </row>
    <row r="902" spans="1:4">
      <c r="A902" t="s">
        <v>935</v>
      </c>
      <c r="B902" t="s">
        <v>906</v>
      </c>
      <c r="C902" t="s">
        <v>12</v>
      </c>
      <c r="D902" t="s">
        <v>8</v>
      </c>
    </row>
    <row r="903" spans="1:4">
      <c r="A903" t="s">
        <v>936</v>
      </c>
      <c r="B903" t="s">
        <v>906</v>
      </c>
      <c r="C903" t="s">
        <v>12</v>
      </c>
      <c r="D903" t="s">
        <v>8</v>
      </c>
    </row>
    <row r="904" spans="1:4">
      <c r="A904" t="s">
        <v>937</v>
      </c>
      <c r="B904" t="s">
        <v>906</v>
      </c>
      <c r="C904" t="s">
        <v>12</v>
      </c>
      <c r="D904" t="s">
        <v>8</v>
      </c>
    </row>
    <row r="905" spans="1:4">
      <c r="A905" t="s">
        <v>938</v>
      </c>
      <c r="B905" t="s">
        <v>906</v>
      </c>
      <c r="C905" t="s">
        <v>12</v>
      </c>
      <c r="D905" t="s">
        <v>8</v>
      </c>
    </row>
    <row r="906" spans="1:4">
      <c r="A906" t="s">
        <v>939</v>
      </c>
      <c r="B906" t="s">
        <v>906</v>
      </c>
      <c r="C906" t="s">
        <v>12</v>
      </c>
      <c r="D906" t="s">
        <v>8</v>
      </c>
    </row>
    <row r="907" spans="1:4">
      <c r="A907" t="s">
        <v>940</v>
      </c>
      <c r="B907" t="s">
        <v>906</v>
      </c>
      <c r="C907" t="s">
        <v>12</v>
      </c>
      <c r="D907" t="s">
        <v>8</v>
      </c>
    </row>
    <row r="908" spans="1:4">
      <c r="A908" t="s">
        <v>941</v>
      </c>
      <c r="B908" t="s">
        <v>906</v>
      </c>
      <c r="C908" t="s">
        <v>12</v>
      </c>
      <c r="D908" t="s">
        <v>8</v>
      </c>
    </row>
    <row r="909" spans="1:4">
      <c r="A909" t="s">
        <v>942</v>
      </c>
      <c r="B909" t="s">
        <v>906</v>
      </c>
      <c r="C909" t="s">
        <v>12</v>
      </c>
      <c r="D909" t="s">
        <v>8</v>
      </c>
    </row>
    <row r="910" spans="1:4">
      <c r="A910" t="s">
        <v>943</v>
      </c>
      <c r="B910" t="s">
        <v>906</v>
      </c>
      <c r="C910" t="s">
        <v>12</v>
      </c>
      <c r="D910" t="s">
        <v>8</v>
      </c>
    </row>
    <row r="911" spans="1:4">
      <c r="A911" t="s">
        <v>944</v>
      </c>
      <c r="B911" t="s">
        <v>906</v>
      </c>
      <c r="C911" t="s">
        <v>12</v>
      </c>
      <c r="D911" t="s">
        <v>8</v>
      </c>
    </row>
    <row r="912" spans="1:4">
      <c r="A912" t="s">
        <v>945</v>
      </c>
      <c r="B912" t="s">
        <v>906</v>
      </c>
      <c r="C912" t="s">
        <v>12</v>
      </c>
      <c r="D912" t="s">
        <v>8</v>
      </c>
    </row>
    <row r="913" spans="1:4">
      <c r="A913" t="s">
        <v>946</v>
      </c>
      <c r="B913" t="s">
        <v>906</v>
      </c>
      <c r="C913" t="s">
        <v>12</v>
      </c>
      <c r="D913" t="s">
        <v>8</v>
      </c>
    </row>
    <row r="914" spans="1:4">
      <c r="A914" t="s">
        <v>947</v>
      </c>
      <c r="B914" t="s">
        <v>906</v>
      </c>
      <c r="C914" t="s">
        <v>12</v>
      </c>
      <c r="D914" t="s">
        <v>8</v>
      </c>
    </row>
    <row r="915" spans="1:4">
      <c r="A915" t="s">
        <v>948</v>
      </c>
      <c r="B915" t="s">
        <v>906</v>
      </c>
      <c r="C915" t="s">
        <v>12</v>
      </c>
      <c r="D915" t="s">
        <v>8</v>
      </c>
    </row>
    <row r="916" spans="1:4">
      <c r="A916" t="s">
        <v>949</v>
      </c>
      <c r="B916" t="s">
        <v>906</v>
      </c>
      <c r="C916" t="s">
        <v>12</v>
      </c>
      <c r="D916" t="s">
        <v>8</v>
      </c>
    </row>
    <row r="917" spans="1:4">
      <c r="A917" t="s">
        <v>950</v>
      </c>
      <c r="B917" t="s">
        <v>906</v>
      </c>
      <c r="C917" t="s">
        <v>12</v>
      </c>
      <c r="D917" t="s">
        <v>8</v>
      </c>
    </row>
    <row r="918" spans="1:4">
      <c r="A918" t="s">
        <v>951</v>
      </c>
      <c r="B918" t="s">
        <v>906</v>
      </c>
      <c r="C918" t="s">
        <v>12</v>
      </c>
      <c r="D918" t="s">
        <v>8</v>
      </c>
    </row>
    <row r="919" spans="1:4">
      <c r="A919" t="s">
        <v>952</v>
      </c>
      <c r="B919" t="s">
        <v>906</v>
      </c>
      <c r="C919" t="s">
        <v>12</v>
      </c>
      <c r="D919" t="s">
        <v>8</v>
      </c>
    </row>
    <row r="920" spans="1:4">
      <c r="A920" t="s">
        <v>953</v>
      </c>
      <c r="B920" t="s">
        <v>906</v>
      </c>
      <c r="C920" t="s">
        <v>12</v>
      </c>
      <c r="D920" t="s">
        <v>8</v>
      </c>
    </row>
    <row r="921" spans="1:4">
      <c r="A921" t="s">
        <v>954</v>
      </c>
      <c r="B921" t="s">
        <v>955</v>
      </c>
      <c r="C921" t="s">
        <v>12</v>
      </c>
      <c r="D921" t="s">
        <v>8</v>
      </c>
    </row>
    <row r="922" spans="1:4">
      <c r="A922" t="s">
        <v>956</v>
      </c>
      <c r="B922" t="s">
        <v>955</v>
      </c>
      <c r="C922" t="s">
        <v>12</v>
      </c>
      <c r="D922" t="s">
        <v>8</v>
      </c>
    </row>
    <row r="923" spans="1:4">
      <c r="A923" t="s">
        <v>957</v>
      </c>
      <c r="B923" t="s">
        <v>955</v>
      </c>
      <c r="C923" t="s">
        <v>12</v>
      </c>
      <c r="D923" t="s">
        <v>8</v>
      </c>
    </row>
    <row r="924" spans="1:4">
      <c r="A924" t="s">
        <v>958</v>
      </c>
      <c r="B924" t="s">
        <v>955</v>
      </c>
      <c r="C924" t="s">
        <v>12</v>
      </c>
      <c r="D924" t="s">
        <v>8</v>
      </c>
    </row>
    <row r="925" spans="1:4">
      <c r="A925" t="s">
        <v>959</v>
      </c>
      <c r="B925" t="s">
        <v>955</v>
      </c>
      <c r="C925" t="s">
        <v>12</v>
      </c>
      <c r="D925" t="s">
        <v>8</v>
      </c>
    </row>
    <row r="926" spans="1:4">
      <c r="A926" t="s">
        <v>960</v>
      </c>
      <c r="B926" t="s">
        <v>955</v>
      </c>
      <c r="C926" t="s">
        <v>12</v>
      </c>
      <c r="D926" t="s">
        <v>8</v>
      </c>
    </row>
    <row r="927" spans="1:4">
      <c r="A927" t="s">
        <v>961</v>
      </c>
      <c r="B927" t="s">
        <v>955</v>
      </c>
      <c r="C927" t="s">
        <v>12</v>
      </c>
      <c r="D927" t="s">
        <v>8</v>
      </c>
    </row>
    <row r="928" spans="1:4">
      <c r="A928" t="s">
        <v>962</v>
      </c>
      <c r="B928" t="s">
        <v>955</v>
      </c>
      <c r="C928" t="s">
        <v>12</v>
      </c>
      <c r="D928" t="s">
        <v>8</v>
      </c>
    </row>
    <row r="929" spans="1:4">
      <c r="A929" t="s">
        <v>963</v>
      </c>
      <c r="B929" t="s">
        <v>955</v>
      </c>
      <c r="C929" t="s">
        <v>12</v>
      </c>
      <c r="D929" t="s">
        <v>8</v>
      </c>
    </row>
    <row r="930" spans="1:4">
      <c r="A930" t="s">
        <v>964</v>
      </c>
      <c r="B930" t="s">
        <v>955</v>
      </c>
      <c r="C930" t="s">
        <v>12</v>
      </c>
      <c r="D930" t="s">
        <v>8</v>
      </c>
    </row>
    <row r="931" spans="1:4">
      <c r="A931" t="s">
        <v>965</v>
      </c>
      <c r="B931" t="s">
        <v>955</v>
      </c>
      <c r="C931" t="s">
        <v>12</v>
      </c>
      <c r="D931" t="s">
        <v>8</v>
      </c>
    </row>
    <row r="932" spans="1:4">
      <c r="A932" t="s">
        <v>966</v>
      </c>
      <c r="B932" t="s">
        <v>955</v>
      </c>
      <c r="C932" t="s">
        <v>12</v>
      </c>
      <c r="D932" t="s">
        <v>8</v>
      </c>
    </row>
    <row r="933" spans="1:4">
      <c r="A933" t="s">
        <v>967</v>
      </c>
      <c r="B933" t="s">
        <v>955</v>
      </c>
      <c r="C933" t="s">
        <v>12</v>
      </c>
      <c r="D933" t="s">
        <v>8</v>
      </c>
    </row>
    <row r="934" spans="1:4">
      <c r="A934" t="s">
        <v>968</v>
      </c>
      <c r="B934" t="s">
        <v>955</v>
      </c>
      <c r="C934" t="s">
        <v>12</v>
      </c>
      <c r="D934" t="s">
        <v>8</v>
      </c>
    </row>
    <row r="935" spans="1:4">
      <c r="A935" t="s">
        <v>969</v>
      </c>
      <c r="B935" t="s">
        <v>955</v>
      </c>
      <c r="C935" t="s">
        <v>12</v>
      </c>
      <c r="D935" t="s">
        <v>8</v>
      </c>
    </row>
    <row r="936" spans="1:4">
      <c r="A936" t="s">
        <v>970</v>
      </c>
      <c r="B936" t="s">
        <v>955</v>
      </c>
      <c r="C936" t="s">
        <v>12</v>
      </c>
      <c r="D936" t="s">
        <v>8</v>
      </c>
    </row>
    <row r="937" spans="1:4">
      <c r="A937" t="s">
        <v>971</v>
      </c>
      <c r="B937" t="s">
        <v>955</v>
      </c>
      <c r="C937" t="s">
        <v>12</v>
      </c>
      <c r="D937" t="s">
        <v>8</v>
      </c>
    </row>
    <row r="938" spans="1:4">
      <c r="A938" t="s">
        <v>972</v>
      </c>
      <c r="B938" t="s">
        <v>955</v>
      </c>
      <c r="C938" t="s">
        <v>12</v>
      </c>
      <c r="D938" t="s">
        <v>8</v>
      </c>
    </row>
    <row r="939" spans="1:4">
      <c r="A939" t="s">
        <v>973</v>
      </c>
      <c r="B939" t="s">
        <v>955</v>
      </c>
      <c r="C939" t="s">
        <v>12</v>
      </c>
      <c r="D939" t="s">
        <v>8</v>
      </c>
    </row>
    <row r="940" spans="1:4">
      <c r="A940" t="s">
        <v>974</v>
      </c>
      <c r="B940" t="s">
        <v>955</v>
      </c>
      <c r="C940" t="s">
        <v>12</v>
      </c>
      <c r="D940" t="s">
        <v>8</v>
      </c>
    </row>
    <row r="941" spans="1:4">
      <c r="A941" t="s">
        <v>975</v>
      </c>
      <c r="B941" t="s">
        <v>955</v>
      </c>
      <c r="C941" t="s">
        <v>12</v>
      </c>
      <c r="D941" t="s">
        <v>8</v>
      </c>
    </row>
    <row r="942" spans="1:4">
      <c r="A942" t="s">
        <v>976</v>
      </c>
      <c r="B942" t="s">
        <v>955</v>
      </c>
      <c r="C942" t="s">
        <v>12</v>
      </c>
      <c r="D942" t="s">
        <v>8</v>
      </c>
    </row>
    <row r="943" spans="1:4">
      <c r="A943" t="s">
        <v>977</v>
      </c>
      <c r="B943" t="s">
        <v>955</v>
      </c>
      <c r="C943" t="s">
        <v>12</v>
      </c>
      <c r="D943" t="s">
        <v>8</v>
      </c>
    </row>
    <row r="944" spans="1:4">
      <c r="A944" t="s">
        <v>978</v>
      </c>
      <c r="B944" t="s">
        <v>955</v>
      </c>
      <c r="C944" t="s">
        <v>12</v>
      </c>
      <c r="D944" t="s">
        <v>8</v>
      </c>
    </row>
    <row r="945" spans="1:4">
      <c r="A945" t="s">
        <v>979</v>
      </c>
      <c r="B945" t="s">
        <v>955</v>
      </c>
      <c r="C945" t="s">
        <v>12</v>
      </c>
      <c r="D945" t="s">
        <v>8</v>
      </c>
    </row>
    <row r="946" spans="1:4">
      <c r="A946" t="s">
        <v>980</v>
      </c>
      <c r="B946" t="s">
        <v>955</v>
      </c>
      <c r="C946" t="s">
        <v>12</v>
      </c>
      <c r="D946" t="s">
        <v>8</v>
      </c>
    </row>
    <row r="947" spans="1:4">
      <c r="A947" t="s">
        <v>981</v>
      </c>
      <c r="B947" t="s">
        <v>955</v>
      </c>
      <c r="C947" t="s">
        <v>12</v>
      </c>
      <c r="D947" t="s">
        <v>8</v>
      </c>
    </row>
    <row r="948" spans="1:4">
      <c r="A948" t="s">
        <v>982</v>
      </c>
      <c r="B948" t="s">
        <v>955</v>
      </c>
      <c r="C948" t="s">
        <v>12</v>
      </c>
      <c r="D948" t="s">
        <v>8</v>
      </c>
    </row>
    <row r="949" spans="1:4">
      <c r="A949" t="s">
        <v>983</v>
      </c>
      <c r="B949" t="s">
        <v>955</v>
      </c>
      <c r="C949" t="s">
        <v>12</v>
      </c>
      <c r="D949" t="s">
        <v>8</v>
      </c>
    </row>
    <row r="950" spans="1:4">
      <c r="A950" t="s">
        <v>984</v>
      </c>
      <c r="B950" t="s">
        <v>955</v>
      </c>
      <c r="C950" t="s">
        <v>12</v>
      </c>
      <c r="D950" t="s">
        <v>8</v>
      </c>
    </row>
    <row r="951" spans="1:4">
      <c r="A951" t="s">
        <v>985</v>
      </c>
      <c r="B951" t="s">
        <v>955</v>
      </c>
      <c r="C951" t="s">
        <v>12</v>
      </c>
      <c r="D951" t="s">
        <v>8</v>
      </c>
    </row>
    <row r="952" spans="1:4">
      <c r="A952" t="s">
        <v>986</v>
      </c>
      <c r="B952" t="s">
        <v>955</v>
      </c>
      <c r="C952" t="s">
        <v>12</v>
      </c>
      <c r="D952" t="s">
        <v>8</v>
      </c>
    </row>
    <row r="953" spans="1:4">
      <c r="A953" t="s">
        <v>987</v>
      </c>
      <c r="B953" t="s">
        <v>955</v>
      </c>
      <c r="C953" t="s">
        <v>12</v>
      </c>
      <c r="D953" t="s">
        <v>8</v>
      </c>
    </row>
    <row r="954" spans="1:4">
      <c r="A954" t="s">
        <v>988</v>
      </c>
      <c r="B954" t="s">
        <v>955</v>
      </c>
      <c r="C954" t="s">
        <v>12</v>
      </c>
      <c r="D954" t="s">
        <v>8</v>
      </c>
    </row>
    <row r="955" spans="1:4">
      <c r="A955" t="s">
        <v>989</v>
      </c>
      <c r="B955" t="s">
        <v>955</v>
      </c>
      <c r="C955" t="s">
        <v>12</v>
      </c>
      <c r="D955" t="s">
        <v>8</v>
      </c>
    </row>
    <row r="956" spans="1:4">
      <c r="A956" t="s">
        <v>990</v>
      </c>
      <c r="B956" t="s">
        <v>955</v>
      </c>
      <c r="C956" t="s">
        <v>12</v>
      </c>
      <c r="D956" t="s">
        <v>8</v>
      </c>
    </row>
    <row r="957" spans="1:4">
      <c r="A957" t="s">
        <v>991</v>
      </c>
      <c r="B957" t="s">
        <v>955</v>
      </c>
      <c r="C957" t="s">
        <v>12</v>
      </c>
      <c r="D957" t="s">
        <v>8</v>
      </c>
    </row>
    <row r="958" spans="1:4">
      <c r="A958" t="s">
        <v>992</v>
      </c>
      <c r="B958" t="s">
        <v>955</v>
      </c>
      <c r="C958" t="s">
        <v>12</v>
      </c>
      <c r="D958" t="s">
        <v>8</v>
      </c>
    </row>
    <row r="959" spans="1:4">
      <c r="A959" t="s">
        <v>993</v>
      </c>
      <c r="B959" t="s">
        <v>955</v>
      </c>
      <c r="C959" t="s">
        <v>12</v>
      </c>
      <c r="D959" t="s">
        <v>8</v>
      </c>
    </row>
    <row r="960" spans="1:4">
      <c r="A960" t="s">
        <v>994</v>
      </c>
      <c r="B960" t="s">
        <v>955</v>
      </c>
      <c r="C960" t="s">
        <v>12</v>
      </c>
      <c r="D960" t="s">
        <v>8</v>
      </c>
    </row>
    <row r="961" spans="1:4">
      <c r="A961" t="s">
        <v>995</v>
      </c>
      <c r="B961" t="s">
        <v>955</v>
      </c>
      <c r="C961" t="s">
        <v>12</v>
      </c>
      <c r="D961" t="s">
        <v>8</v>
      </c>
    </row>
    <row r="962" spans="1:4">
      <c r="A962" t="s">
        <v>996</v>
      </c>
      <c r="B962" t="s">
        <v>955</v>
      </c>
      <c r="C962" t="s">
        <v>12</v>
      </c>
      <c r="D962" t="s">
        <v>8</v>
      </c>
    </row>
    <row r="963" spans="1:4">
      <c r="A963" t="s">
        <v>997</v>
      </c>
      <c r="B963" t="s">
        <v>955</v>
      </c>
      <c r="C963" t="s">
        <v>12</v>
      </c>
      <c r="D963" t="s">
        <v>8</v>
      </c>
    </row>
    <row r="964" spans="1:4">
      <c r="A964" t="s">
        <v>998</v>
      </c>
      <c r="B964" t="s">
        <v>955</v>
      </c>
      <c r="C964" t="s">
        <v>12</v>
      </c>
      <c r="D964" t="s">
        <v>8</v>
      </c>
    </row>
    <row r="965" spans="1:4">
      <c r="A965" t="s">
        <v>999</v>
      </c>
      <c r="B965" t="s">
        <v>955</v>
      </c>
      <c r="C965" t="s">
        <v>12</v>
      </c>
      <c r="D965" t="s">
        <v>8</v>
      </c>
    </row>
    <row r="966" spans="1:4">
      <c r="A966" t="s">
        <v>1000</v>
      </c>
      <c r="B966" t="s">
        <v>955</v>
      </c>
      <c r="C966" t="s">
        <v>12</v>
      </c>
      <c r="D966" t="s">
        <v>8</v>
      </c>
    </row>
    <row r="967" spans="1:4">
      <c r="A967" t="s">
        <v>1001</v>
      </c>
      <c r="B967" t="s">
        <v>955</v>
      </c>
      <c r="C967" t="s">
        <v>12</v>
      </c>
      <c r="D967" t="s">
        <v>8</v>
      </c>
    </row>
    <row r="968" spans="1:4">
      <c r="A968" t="s">
        <v>1002</v>
      </c>
      <c r="B968" t="s">
        <v>955</v>
      </c>
      <c r="C968" t="s">
        <v>12</v>
      </c>
      <c r="D968" t="s">
        <v>8</v>
      </c>
    </row>
    <row r="969" spans="1:4">
      <c r="A969" t="s">
        <v>1003</v>
      </c>
      <c r="B969" t="s">
        <v>955</v>
      </c>
      <c r="C969" t="s">
        <v>12</v>
      </c>
      <c r="D969" t="s">
        <v>8</v>
      </c>
    </row>
    <row r="970" spans="1:4">
      <c r="A970" t="s">
        <v>1004</v>
      </c>
      <c r="B970" t="s">
        <v>955</v>
      </c>
      <c r="C970" t="s">
        <v>12</v>
      </c>
      <c r="D970" t="s">
        <v>8</v>
      </c>
    </row>
    <row r="971" spans="1:4">
      <c r="A971" t="s">
        <v>1005</v>
      </c>
      <c r="B971" t="s">
        <v>955</v>
      </c>
      <c r="C971" t="s">
        <v>12</v>
      </c>
      <c r="D971" t="s">
        <v>8</v>
      </c>
    </row>
    <row r="972" spans="1:4">
      <c r="A972" t="s">
        <v>1006</v>
      </c>
      <c r="B972" t="s">
        <v>955</v>
      </c>
      <c r="C972" t="s">
        <v>12</v>
      </c>
      <c r="D972" t="s">
        <v>8</v>
      </c>
    </row>
    <row r="973" spans="1:4">
      <c r="A973" t="s">
        <v>1007</v>
      </c>
      <c r="B973" t="s">
        <v>955</v>
      </c>
      <c r="C973" t="s">
        <v>12</v>
      </c>
      <c r="D973" t="s">
        <v>8</v>
      </c>
    </row>
    <row r="974" spans="1:4">
      <c r="A974" t="s">
        <v>1008</v>
      </c>
      <c r="B974" t="s">
        <v>1009</v>
      </c>
      <c r="C974" t="s">
        <v>1010</v>
      </c>
      <c r="D974" t="s">
        <v>8</v>
      </c>
    </row>
    <row r="975" spans="1:4">
      <c r="A975" t="s">
        <v>1011</v>
      </c>
      <c r="B975" t="s">
        <v>1009</v>
      </c>
      <c r="C975" t="s">
        <v>1010</v>
      </c>
      <c r="D975" t="s">
        <v>8</v>
      </c>
    </row>
    <row r="976" spans="1:4">
      <c r="A976" t="s">
        <v>1012</v>
      </c>
      <c r="B976" t="s">
        <v>1009</v>
      </c>
      <c r="C976" t="s">
        <v>1010</v>
      </c>
      <c r="D976" t="s">
        <v>8</v>
      </c>
    </row>
    <row r="977" spans="1:4">
      <c r="A977" t="s">
        <v>1013</v>
      </c>
      <c r="B977" t="s">
        <v>1009</v>
      </c>
      <c r="C977" t="s">
        <v>1010</v>
      </c>
      <c r="D977" t="s">
        <v>8</v>
      </c>
    </row>
    <row r="978" spans="1:4">
      <c r="A978" t="s">
        <v>1014</v>
      </c>
      <c r="B978" t="s">
        <v>1009</v>
      </c>
      <c r="C978" t="s">
        <v>1010</v>
      </c>
      <c r="D978" t="s">
        <v>8</v>
      </c>
    </row>
    <row r="979" spans="1:4">
      <c r="A979" t="s">
        <v>1015</v>
      </c>
      <c r="B979" t="s">
        <v>1009</v>
      </c>
      <c r="C979" t="s">
        <v>1010</v>
      </c>
      <c r="D979" t="s">
        <v>8</v>
      </c>
    </row>
    <row r="980" spans="1:4">
      <c r="A980" t="s">
        <v>1016</v>
      </c>
      <c r="B980" t="s">
        <v>1009</v>
      </c>
      <c r="C980" t="s">
        <v>1010</v>
      </c>
      <c r="D980" t="s">
        <v>8</v>
      </c>
    </row>
    <row r="981" spans="1:4">
      <c r="A981" t="s">
        <v>1017</v>
      </c>
      <c r="B981" t="s">
        <v>1009</v>
      </c>
      <c r="C981" t="s">
        <v>1010</v>
      </c>
      <c r="D981" t="s">
        <v>8</v>
      </c>
    </row>
    <row r="982" spans="1:4">
      <c r="A982" t="s">
        <v>1018</v>
      </c>
      <c r="B982" t="s">
        <v>1009</v>
      </c>
      <c r="C982" t="s">
        <v>1010</v>
      </c>
      <c r="D982" t="s">
        <v>8</v>
      </c>
    </row>
    <row r="983" spans="1:4">
      <c r="A983" t="s">
        <v>1019</v>
      </c>
      <c r="B983" t="s">
        <v>1009</v>
      </c>
      <c r="C983" t="s">
        <v>1010</v>
      </c>
      <c r="D983" t="s">
        <v>8</v>
      </c>
    </row>
    <row r="984" spans="1:4">
      <c r="A984" t="s">
        <v>1020</v>
      </c>
      <c r="B984" t="s">
        <v>1009</v>
      </c>
      <c r="C984" t="s">
        <v>1010</v>
      </c>
      <c r="D984" t="s">
        <v>8</v>
      </c>
    </row>
    <row r="985" spans="1:4">
      <c r="A985" t="s">
        <v>1021</v>
      </c>
      <c r="B985" t="s">
        <v>1009</v>
      </c>
      <c r="C985" t="s">
        <v>1010</v>
      </c>
      <c r="D985" t="s">
        <v>8</v>
      </c>
    </row>
    <row r="986" spans="1:4">
      <c r="A986" t="s">
        <v>1022</v>
      </c>
      <c r="B986" t="s">
        <v>1009</v>
      </c>
      <c r="C986" t="s">
        <v>1010</v>
      </c>
      <c r="D986" t="s">
        <v>8</v>
      </c>
    </row>
    <row r="987" spans="1:4">
      <c r="A987" t="s">
        <v>1023</v>
      </c>
      <c r="B987" t="s">
        <v>1009</v>
      </c>
      <c r="C987" t="s">
        <v>1010</v>
      </c>
      <c r="D987" t="s">
        <v>8</v>
      </c>
    </row>
    <row r="988" spans="1:4">
      <c r="A988" t="s">
        <v>1024</v>
      </c>
      <c r="B988" t="s">
        <v>1009</v>
      </c>
      <c r="C988" t="s">
        <v>1010</v>
      </c>
      <c r="D988" t="s">
        <v>8</v>
      </c>
    </row>
    <row r="989" spans="1:4">
      <c r="A989" t="s">
        <v>1025</v>
      </c>
      <c r="B989" t="s">
        <v>1009</v>
      </c>
      <c r="C989" t="s">
        <v>1010</v>
      </c>
      <c r="D989" t="s">
        <v>8</v>
      </c>
    </row>
    <row r="990" spans="1:4">
      <c r="A990" t="s">
        <v>1026</v>
      </c>
      <c r="B990" t="s">
        <v>1009</v>
      </c>
      <c r="C990" t="s">
        <v>1010</v>
      </c>
      <c r="D990" t="s">
        <v>8</v>
      </c>
    </row>
    <row r="991" spans="1:4">
      <c r="A991" t="s">
        <v>1027</v>
      </c>
      <c r="B991" t="s">
        <v>1028</v>
      </c>
      <c r="C991" t="s">
        <v>1010</v>
      </c>
      <c r="D991" t="s">
        <v>8</v>
      </c>
    </row>
    <row r="992" spans="1:4">
      <c r="A992" t="s">
        <v>1029</v>
      </c>
      <c r="B992" t="s">
        <v>1009</v>
      </c>
      <c r="C992" t="s">
        <v>1010</v>
      </c>
      <c r="D992" t="s">
        <v>8</v>
      </c>
    </row>
    <row r="993" spans="1:4">
      <c r="A993" t="s">
        <v>1030</v>
      </c>
      <c r="B993" t="s">
        <v>1009</v>
      </c>
      <c r="C993" t="s">
        <v>1010</v>
      </c>
      <c r="D993" t="s">
        <v>8</v>
      </c>
    </row>
    <row r="994" spans="1:4">
      <c r="A994" t="s">
        <v>1031</v>
      </c>
      <c r="B994" t="s">
        <v>1009</v>
      </c>
      <c r="C994" t="s">
        <v>1010</v>
      </c>
      <c r="D994" t="s">
        <v>8</v>
      </c>
    </row>
    <row r="995" spans="1:4">
      <c r="A995" t="s">
        <v>1032</v>
      </c>
      <c r="B995" t="s">
        <v>1009</v>
      </c>
      <c r="C995" t="s">
        <v>1010</v>
      </c>
      <c r="D995" t="s">
        <v>8</v>
      </c>
    </row>
    <row r="996" spans="1:4">
      <c r="A996" t="s">
        <v>1033</v>
      </c>
      <c r="B996" t="s">
        <v>1009</v>
      </c>
      <c r="C996" t="s">
        <v>1010</v>
      </c>
      <c r="D996" t="s">
        <v>8</v>
      </c>
    </row>
    <row r="997" spans="1:4">
      <c r="A997" t="s">
        <v>1034</v>
      </c>
      <c r="B997" t="s">
        <v>1028</v>
      </c>
      <c r="C997" t="s">
        <v>1010</v>
      </c>
      <c r="D997" t="s">
        <v>8</v>
      </c>
    </row>
    <row r="998" spans="1:4">
      <c r="A998" t="s">
        <v>1035</v>
      </c>
      <c r="B998" t="s">
        <v>1028</v>
      </c>
      <c r="C998" t="s">
        <v>1010</v>
      </c>
      <c r="D998" t="s">
        <v>8</v>
      </c>
    </row>
    <row r="999" spans="1:4">
      <c r="A999" t="s">
        <v>1036</v>
      </c>
      <c r="B999" t="s">
        <v>1028</v>
      </c>
      <c r="C999" t="s">
        <v>1010</v>
      </c>
      <c r="D999" t="s">
        <v>8</v>
      </c>
    </row>
    <row r="1000" spans="1:4">
      <c r="A1000" t="s">
        <v>1037</v>
      </c>
      <c r="B1000" t="s">
        <v>1028</v>
      </c>
      <c r="C1000" t="s">
        <v>1010</v>
      </c>
      <c r="D1000" t="s">
        <v>8</v>
      </c>
    </row>
    <row r="1001" spans="1:4">
      <c r="A1001" t="s">
        <v>1038</v>
      </c>
      <c r="B1001" t="s">
        <v>1028</v>
      </c>
      <c r="C1001" t="s">
        <v>1010</v>
      </c>
      <c r="D1001" t="s">
        <v>8</v>
      </c>
    </row>
    <row r="1002" spans="1:4">
      <c r="A1002" t="s">
        <v>1039</v>
      </c>
      <c r="B1002" t="s">
        <v>1028</v>
      </c>
      <c r="C1002" t="s">
        <v>1010</v>
      </c>
      <c r="D1002" t="s">
        <v>8</v>
      </c>
    </row>
    <row r="1003" spans="1:4">
      <c r="A1003" t="s">
        <v>1040</v>
      </c>
      <c r="B1003" t="s">
        <v>1028</v>
      </c>
      <c r="C1003" t="s">
        <v>1010</v>
      </c>
      <c r="D1003" t="s">
        <v>8</v>
      </c>
    </row>
    <row r="1004" spans="1:4">
      <c r="A1004" t="s">
        <v>1041</v>
      </c>
      <c r="B1004" t="s">
        <v>1009</v>
      </c>
      <c r="C1004" t="s">
        <v>1010</v>
      </c>
      <c r="D1004" t="s">
        <v>8</v>
      </c>
    </row>
    <row r="1005" spans="1:4">
      <c r="A1005" t="s">
        <v>1042</v>
      </c>
      <c r="B1005" t="s">
        <v>1009</v>
      </c>
      <c r="C1005" t="s">
        <v>1010</v>
      </c>
      <c r="D1005" t="s">
        <v>8</v>
      </c>
    </row>
    <row r="1006" spans="1:4">
      <c r="A1006" t="s">
        <v>1043</v>
      </c>
      <c r="B1006" t="s">
        <v>1009</v>
      </c>
      <c r="C1006" t="s">
        <v>1010</v>
      </c>
      <c r="D1006" t="s">
        <v>8</v>
      </c>
    </row>
    <row r="1007" spans="1:4">
      <c r="A1007" t="s">
        <v>1044</v>
      </c>
      <c r="B1007" t="s">
        <v>1045</v>
      </c>
      <c r="C1007" t="s">
        <v>1010</v>
      </c>
      <c r="D1007" t="s">
        <v>8</v>
      </c>
    </row>
    <row r="1008" spans="1:4">
      <c r="A1008" t="s">
        <v>1046</v>
      </c>
      <c r="B1008" t="s">
        <v>1045</v>
      </c>
      <c r="C1008" t="s">
        <v>1010</v>
      </c>
      <c r="D1008" t="s">
        <v>8</v>
      </c>
    </row>
    <row r="1009" spans="1:4">
      <c r="A1009" t="s">
        <v>1047</v>
      </c>
      <c r="B1009" t="s">
        <v>1045</v>
      </c>
      <c r="C1009" t="s">
        <v>1010</v>
      </c>
      <c r="D1009" t="s">
        <v>8</v>
      </c>
    </row>
    <row r="1010" spans="1:4">
      <c r="A1010" t="s">
        <v>1048</v>
      </c>
      <c r="B1010" t="s">
        <v>1009</v>
      </c>
      <c r="C1010" t="s">
        <v>1010</v>
      </c>
      <c r="D1010" t="s">
        <v>8</v>
      </c>
    </row>
    <row r="1011" spans="1:4">
      <c r="A1011" t="s">
        <v>1049</v>
      </c>
      <c r="B1011" t="s">
        <v>1009</v>
      </c>
      <c r="C1011" t="s">
        <v>1010</v>
      </c>
      <c r="D1011" t="s">
        <v>8</v>
      </c>
    </row>
    <row r="1012" spans="1:4">
      <c r="A1012" t="s">
        <v>1050</v>
      </c>
      <c r="B1012" t="s">
        <v>1045</v>
      </c>
      <c r="C1012" t="s">
        <v>1010</v>
      </c>
      <c r="D1012" t="s">
        <v>8</v>
      </c>
    </row>
    <row r="1013" spans="1:4">
      <c r="A1013" t="s">
        <v>1051</v>
      </c>
      <c r="B1013" t="s">
        <v>1045</v>
      </c>
      <c r="C1013" t="s">
        <v>1010</v>
      </c>
      <c r="D1013" t="s">
        <v>8</v>
      </c>
    </row>
    <row r="1014" spans="1:4">
      <c r="A1014" t="s">
        <v>1052</v>
      </c>
      <c r="B1014" t="s">
        <v>1045</v>
      </c>
      <c r="C1014" t="s">
        <v>1010</v>
      </c>
      <c r="D1014" t="s">
        <v>8</v>
      </c>
    </row>
    <row r="1015" spans="1:4">
      <c r="A1015" t="s">
        <v>1053</v>
      </c>
      <c r="B1015" t="s">
        <v>1045</v>
      </c>
      <c r="C1015" t="s">
        <v>1010</v>
      </c>
      <c r="D1015" t="s">
        <v>8</v>
      </c>
    </row>
    <row r="1016" spans="1:4">
      <c r="A1016" t="s">
        <v>1054</v>
      </c>
      <c r="B1016" t="s">
        <v>1045</v>
      </c>
      <c r="C1016" t="s">
        <v>1010</v>
      </c>
      <c r="D1016" t="s">
        <v>8</v>
      </c>
    </row>
    <row r="1017" spans="1:4">
      <c r="A1017" t="s">
        <v>1055</v>
      </c>
      <c r="B1017" t="s">
        <v>1009</v>
      </c>
      <c r="C1017" t="s">
        <v>1010</v>
      </c>
      <c r="D1017" t="s">
        <v>8</v>
      </c>
    </row>
    <row r="1018" spans="1:4">
      <c r="A1018" t="s">
        <v>1056</v>
      </c>
      <c r="B1018" t="s">
        <v>1009</v>
      </c>
      <c r="C1018" t="s">
        <v>1010</v>
      </c>
      <c r="D1018" t="s">
        <v>8</v>
      </c>
    </row>
    <row r="1019" spans="1:4">
      <c r="A1019" t="s">
        <v>1057</v>
      </c>
      <c r="B1019" t="s">
        <v>1009</v>
      </c>
      <c r="C1019" t="s">
        <v>1010</v>
      </c>
      <c r="D1019" t="s">
        <v>8</v>
      </c>
    </row>
    <row r="1020" spans="1:4">
      <c r="A1020" t="s">
        <v>1058</v>
      </c>
      <c r="B1020" t="s">
        <v>1059</v>
      </c>
      <c r="C1020" t="s">
        <v>1010</v>
      </c>
      <c r="D1020" t="s">
        <v>8</v>
      </c>
    </row>
    <row r="1021" spans="1:4">
      <c r="A1021" t="s">
        <v>1060</v>
      </c>
      <c r="B1021" t="s">
        <v>1059</v>
      </c>
      <c r="C1021" t="s">
        <v>1010</v>
      </c>
      <c r="D1021" t="s">
        <v>8</v>
      </c>
    </row>
    <row r="1022" spans="1:4">
      <c r="A1022" t="s">
        <v>1061</v>
      </c>
      <c r="B1022" t="s">
        <v>1059</v>
      </c>
      <c r="C1022" t="s">
        <v>1010</v>
      </c>
      <c r="D1022" t="s">
        <v>8</v>
      </c>
    </row>
    <row r="1023" spans="1:4">
      <c r="A1023" t="s">
        <v>1062</v>
      </c>
      <c r="B1023" t="s">
        <v>1059</v>
      </c>
      <c r="C1023" t="s">
        <v>1010</v>
      </c>
      <c r="D1023" t="s">
        <v>8</v>
      </c>
    </row>
    <row r="1024" spans="1:4">
      <c r="A1024" t="s">
        <v>1063</v>
      </c>
      <c r="B1024" t="s">
        <v>1045</v>
      </c>
      <c r="C1024" t="s">
        <v>1010</v>
      </c>
      <c r="D1024" t="s">
        <v>8</v>
      </c>
    </row>
    <row r="1025" spans="1:4">
      <c r="A1025" t="s">
        <v>1064</v>
      </c>
      <c r="B1025" t="s">
        <v>1045</v>
      </c>
      <c r="C1025" t="s">
        <v>1010</v>
      </c>
      <c r="D1025" t="s">
        <v>8</v>
      </c>
    </row>
    <row r="1026" spans="1:4">
      <c r="A1026" t="s">
        <v>1065</v>
      </c>
      <c r="B1026" t="s">
        <v>1045</v>
      </c>
      <c r="C1026" t="s">
        <v>1010</v>
      </c>
      <c r="D1026" t="s">
        <v>8</v>
      </c>
    </row>
    <row r="1027" spans="1:4">
      <c r="A1027" t="s">
        <v>1066</v>
      </c>
      <c r="B1027" t="s">
        <v>1009</v>
      </c>
      <c r="C1027" t="s">
        <v>1010</v>
      </c>
      <c r="D1027" t="s">
        <v>8</v>
      </c>
    </row>
    <row r="1028" spans="1:4">
      <c r="A1028" t="s">
        <v>1067</v>
      </c>
      <c r="B1028" t="s">
        <v>1009</v>
      </c>
      <c r="C1028" t="s">
        <v>1010</v>
      </c>
      <c r="D1028" t="s">
        <v>8</v>
      </c>
    </row>
    <row r="1029" spans="1:4">
      <c r="A1029" t="s">
        <v>1068</v>
      </c>
      <c r="B1029" t="s">
        <v>1059</v>
      </c>
      <c r="C1029" t="s">
        <v>1010</v>
      </c>
      <c r="D1029" t="s">
        <v>8</v>
      </c>
    </row>
    <row r="1030" spans="1:4">
      <c r="A1030" t="s">
        <v>1069</v>
      </c>
      <c r="B1030" t="s">
        <v>1059</v>
      </c>
      <c r="C1030" t="s">
        <v>1010</v>
      </c>
      <c r="D1030" t="s">
        <v>8</v>
      </c>
    </row>
    <row r="1031" spans="1:4">
      <c r="A1031" t="s">
        <v>1070</v>
      </c>
      <c r="B1031" t="s">
        <v>1059</v>
      </c>
      <c r="C1031" t="s">
        <v>1010</v>
      </c>
      <c r="D1031" t="s">
        <v>8</v>
      </c>
    </row>
    <row r="1032" spans="1:4">
      <c r="A1032" t="s">
        <v>1071</v>
      </c>
      <c r="B1032" t="s">
        <v>1059</v>
      </c>
      <c r="C1032" t="s">
        <v>1010</v>
      </c>
      <c r="D1032" t="s">
        <v>8</v>
      </c>
    </row>
    <row r="1033" spans="1:4">
      <c r="A1033" t="s">
        <v>1072</v>
      </c>
      <c r="B1033" t="s">
        <v>1059</v>
      </c>
      <c r="C1033" t="s">
        <v>1010</v>
      </c>
      <c r="D1033" t="s">
        <v>8</v>
      </c>
    </row>
    <row r="1034" spans="1:4">
      <c r="A1034" t="s">
        <v>1073</v>
      </c>
      <c r="B1034" t="s">
        <v>1059</v>
      </c>
      <c r="C1034" t="s">
        <v>1010</v>
      </c>
      <c r="D1034" t="s">
        <v>8</v>
      </c>
    </row>
    <row r="1035" spans="1:4">
      <c r="A1035" t="s">
        <v>1074</v>
      </c>
      <c r="B1035" t="s">
        <v>1059</v>
      </c>
      <c r="C1035" t="s">
        <v>1010</v>
      </c>
      <c r="D1035" t="s">
        <v>8</v>
      </c>
    </row>
    <row r="1036" spans="1:4">
      <c r="A1036" t="s">
        <v>1075</v>
      </c>
      <c r="B1036" t="s">
        <v>1059</v>
      </c>
      <c r="C1036" t="s">
        <v>1010</v>
      </c>
      <c r="D1036" t="s">
        <v>8</v>
      </c>
    </row>
    <row r="1037" spans="1:4">
      <c r="A1037" t="s">
        <v>1076</v>
      </c>
      <c r="B1037" t="s">
        <v>1028</v>
      </c>
      <c r="C1037" t="s">
        <v>1010</v>
      </c>
      <c r="D1037" t="s">
        <v>8</v>
      </c>
    </row>
    <row r="1038" spans="1:4">
      <c r="A1038" t="s">
        <v>1077</v>
      </c>
      <c r="B1038" t="s">
        <v>1028</v>
      </c>
      <c r="C1038" t="s">
        <v>1010</v>
      </c>
      <c r="D1038" t="s">
        <v>8</v>
      </c>
    </row>
    <row r="1039" spans="1:4">
      <c r="A1039" t="s">
        <v>1078</v>
      </c>
      <c r="B1039" t="s">
        <v>1028</v>
      </c>
      <c r="C1039" t="s">
        <v>1010</v>
      </c>
      <c r="D1039" t="s">
        <v>8</v>
      </c>
    </row>
    <row r="1040" spans="1:4">
      <c r="A1040" t="s">
        <v>1079</v>
      </c>
      <c r="B1040" t="s">
        <v>1028</v>
      </c>
      <c r="C1040" t="s">
        <v>1010</v>
      </c>
      <c r="D1040" t="s">
        <v>8</v>
      </c>
    </row>
    <row r="1041" spans="1:4">
      <c r="A1041" t="s">
        <v>1080</v>
      </c>
      <c r="B1041" t="s">
        <v>1028</v>
      </c>
      <c r="C1041" t="s">
        <v>1010</v>
      </c>
      <c r="D1041" t="s">
        <v>8</v>
      </c>
    </row>
    <row r="1042" spans="1:4">
      <c r="A1042" t="s">
        <v>1081</v>
      </c>
      <c r="B1042" t="s">
        <v>1028</v>
      </c>
      <c r="C1042" t="s">
        <v>1010</v>
      </c>
      <c r="D1042" t="s">
        <v>8</v>
      </c>
    </row>
    <row r="1043" spans="1:4">
      <c r="A1043" t="s">
        <v>1082</v>
      </c>
      <c r="B1043" t="s">
        <v>1028</v>
      </c>
      <c r="C1043" t="s">
        <v>1010</v>
      </c>
      <c r="D1043" t="s">
        <v>8</v>
      </c>
    </row>
    <row r="1044" spans="1:4">
      <c r="A1044" t="s">
        <v>1083</v>
      </c>
      <c r="B1044" t="s">
        <v>1028</v>
      </c>
      <c r="C1044" t="s">
        <v>1010</v>
      </c>
      <c r="D1044" t="s">
        <v>8</v>
      </c>
    </row>
    <row r="1045" spans="1:4">
      <c r="A1045" t="s">
        <v>1084</v>
      </c>
      <c r="B1045" t="s">
        <v>1028</v>
      </c>
      <c r="C1045" t="s">
        <v>1010</v>
      </c>
      <c r="D1045" t="s">
        <v>8</v>
      </c>
    </row>
    <row r="1046" spans="1:4">
      <c r="A1046" t="s">
        <v>1085</v>
      </c>
      <c r="B1046" t="s">
        <v>1028</v>
      </c>
      <c r="C1046" t="s">
        <v>1010</v>
      </c>
      <c r="D1046" t="s">
        <v>8</v>
      </c>
    </row>
    <row r="1047" spans="1:4">
      <c r="A1047" t="s">
        <v>1086</v>
      </c>
      <c r="B1047" t="s">
        <v>1028</v>
      </c>
      <c r="C1047" t="s">
        <v>1010</v>
      </c>
      <c r="D1047" t="s">
        <v>8</v>
      </c>
    </row>
    <row r="1048" spans="1:4">
      <c r="A1048" t="s">
        <v>1087</v>
      </c>
      <c r="B1048" t="s">
        <v>1045</v>
      </c>
      <c r="C1048" t="s">
        <v>1010</v>
      </c>
      <c r="D1048" t="s">
        <v>8</v>
      </c>
    </row>
    <row r="1049" spans="1:4">
      <c r="A1049" t="s">
        <v>1088</v>
      </c>
      <c r="B1049" t="s">
        <v>1045</v>
      </c>
      <c r="C1049" t="s">
        <v>1010</v>
      </c>
      <c r="D1049" t="s">
        <v>8</v>
      </c>
    </row>
    <row r="1050" spans="1:4">
      <c r="A1050" t="s">
        <v>1089</v>
      </c>
      <c r="B1050" t="s">
        <v>1059</v>
      </c>
      <c r="C1050" t="s">
        <v>1010</v>
      </c>
      <c r="D1050" t="s">
        <v>8</v>
      </c>
    </row>
    <row r="1051" spans="1:4">
      <c r="A1051" t="s">
        <v>1090</v>
      </c>
      <c r="B1051" t="s">
        <v>1059</v>
      </c>
      <c r="C1051" t="s">
        <v>1010</v>
      </c>
      <c r="D1051" t="s">
        <v>8</v>
      </c>
    </row>
    <row r="1052" spans="1:4">
      <c r="A1052" t="s">
        <v>1091</v>
      </c>
      <c r="B1052" t="s">
        <v>1059</v>
      </c>
      <c r="C1052" t="s">
        <v>1010</v>
      </c>
      <c r="D1052" t="s">
        <v>8</v>
      </c>
    </row>
    <row r="1053" spans="1:4">
      <c r="A1053" t="s">
        <v>1092</v>
      </c>
      <c r="B1053" t="s">
        <v>1059</v>
      </c>
      <c r="C1053" t="s">
        <v>1010</v>
      </c>
      <c r="D1053" t="s">
        <v>8</v>
      </c>
    </row>
    <row r="1054" spans="1:4">
      <c r="A1054" t="s">
        <v>1093</v>
      </c>
      <c r="B1054" t="s">
        <v>1059</v>
      </c>
      <c r="C1054" t="s">
        <v>1010</v>
      </c>
      <c r="D1054" t="s">
        <v>8</v>
      </c>
    </row>
    <row r="1055" spans="1:4">
      <c r="A1055" t="s">
        <v>1094</v>
      </c>
      <c r="B1055" t="s">
        <v>1045</v>
      </c>
      <c r="C1055" t="s">
        <v>1010</v>
      </c>
      <c r="D1055" t="s">
        <v>8</v>
      </c>
    </row>
    <row r="1056" spans="1:4">
      <c r="A1056" t="s">
        <v>1095</v>
      </c>
      <c r="B1056" t="s">
        <v>1045</v>
      </c>
      <c r="C1056" t="s">
        <v>1010</v>
      </c>
      <c r="D1056" t="s">
        <v>8</v>
      </c>
    </row>
    <row r="1057" spans="1:4">
      <c r="A1057" t="s">
        <v>1096</v>
      </c>
      <c r="B1057" t="s">
        <v>1045</v>
      </c>
      <c r="C1057" t="s">
        <v>1010</v>
      </c>
      <c r="D1057" t="s">
        <v>8</v>
      </c>
    </row>
    <row r="1058" spans="1:4">
      <c r="A1058" t="s">
        <v>1097</v>
      </c>
      <c r="B1058" t="s">
        <v>1028</v>
      </c>
      <c r="C1058" t="s">
        <v>1010</v>
      </c>
      <c r="D1058" t="s">
        <v>8</v>
      </c>
    </row>
    <row r="1059" spans="1:4">
      <c r="A1059" t="s">
        <v>1098</v>
      </c>
      <c r="B1059" t="s">
        <v>1028</v>
      </c>
      <c r="C1059" t="s">
        <v>1010</v>
      </c>
      <c r="D1059" t="s">
        <v>8</v>
      </c>
    </row>
    <row r="1060" spans="1:4">
      <c r="A1060" t="s">
        <v>1099</v>
      </c>
      <c r="B1060" t="s">
        <v>1028</v>
      </c>
      <c r="C1060" t="s">
        <v>1010</v>
      </c>
      <c r="D1060" t="s">
        <v>8</v>
      </c>
    </row>
    <row r="1061" spans="1:4">
      <c r="A1061" t="s">
        <v>1100</v>
      </c>
      <c r="B1061" t="s">
        <v>1028</v>
      </c>
      <c r="C1061" t="s">
        <v>1010</v>
      </c>
      <c r="D1061" t="s">
        <v>8</v>
      </c>
    </row>
    <row r="1062" spans="1:4">
      <c r="A1062" t="s">
        <v>1101</v>
      </c>
      <c r="B1062" t="s">
        <v>1028</v>
      </c>
      <c r="C1062" t="s">
        <v>1010</v>
      </c>
      <c r="D1062" t="s">
        <v>8</v>
      </c>
    </row>
    <row r="1063" spans="1:4">
      <c r="A1063" t="s">
        <v>1102</v>
      </c>
      <c r="B1063" t="s">
        <v>1028</v>
      </c>
      <c r="C1063" t="s">
        <v>1010</v>
      </c>
      <c r="D1063" t="s">
        <v>8</v>
      </c>
    </row>
    <row r="1064" spans="1:4">
      <c r="A1064" t="s">
        <v>1103</v>
      </c>
      <c r="B1064" t="s">
        <v>1028</v>
      </c>
      <c r="C1064" t="s">
        <v>1010</v>
      </c>
      <c r="D1064" t="s">
        <v>8</v>
      </c>
    </row>
    <row r="1065" spans="1:4">
      <c r="A1065" t="s">
        <v>1104</v>
      </c>
      <c r="B1065" t="s">
        <v>1028</v>
      </c>
      <c r="C1065" t="s">
        <v>1010</v>
      </c>
      <c r="D1065" t="s">
        <v>8</v>
      </c>
    </row>
    <row r="1066" spans="1:4">
      <c r="A1066" t="s">
        <v>1105</v>
      </c>
      <c r="B1066" t="s">
        <v>1028</v>
      </c>
      <c r="C1066" t="s">
        <v>1010</v>
      </c>
      <c r="D1066" t="s">
        <v>8</v>
      </c>
    </row>
    <row r="1067" spans="1:4">
      <c r="A1067" t="s">
        <v>1106</v>
      </c>
      <c r="B1067" t="s">
        <v>1028</v>
      </c>
      <c r="C1067" t="s">
        <v>1010</v>
      </c>
      <c r="D1067" t="s">
        <v>8</v>
      </c>
    </row>
    <row r="1068" spans="1:4">
      <c r="A1068" t="s">
        <v>1107</v>
      </c>
      <c r="B1068" t="s">
        <v>1028</v>
      </c>
      <c r="C1068" t="s">
        <v>1010</v>
      </c>
      <c r="D1068" t="s">
        <v>8</v>
      </c>
    </row>
    <row r="1069" spans="1:4">
      <c r="A1069" t="s">
        <v>1108</v>
      </c>
      <c r="B1069" t="s">
        <v>1028</v>
      </c>
      <c r="C1069" t="s">
        <v>1010</v>
      </c>
      <c r="D1069" t="s">
        <v>8</v>
      </c>
    </row>
    <row r="1070" spans="1:4">
      <c r="A1070" t="s">
        <v>1109</v>
      </c>
      <c r="B1070" t="s">
        <v>1045</v>
      </c>
      <c r="C1070" t="s">
        <v>1010</v>
      </c>
      <c r="D1070" t="s">
        <v>8</v>
      </c>
    </row>
    <row r="1071" spans="1:4">
      <c r="A1071" t="s">
        <v>1110</v>
      </c>
      <c r="B1071" t="s">
        <v>1045</v>
      </c>
      <c r="C1071" t="s">
        <v>1010</v>
      </c>
      <c r="D1071" t="s">
        <v>8</v>
      </c>
    </row>
    <row r="1072" spans="1:4">
      <c r="A1072" t="s">
        <v>1111</v>
      </c>
      <c r="B1072" t="s">
        <v>1045</v>
      </c>
      <c r="C1072" t="s">
        <v>1010</v>
      </c>
      <c r="D1072" t="s">
        <v>8</v>
      </c>
    </row>
    <row r="1073" spans="1:4">
      <c r="A1073" t="s">
        <v>1112</v>
      </c>
      <c r="B1073" t="s">
        <v>1045</v>
      </c>
      <c r="C1073" t="s">
        <v>1010</v>
      </c>
      <c r="D1073" t="s">
        <v>8</v>
      </c>
    </row>
    <row r="1074" spans="1:4">
      <c r="A1074" t="s">
        <v>1113</v>
      </c>
      <c r="B1074" t="s">
        <v>1059</v>
      </c>
      <c r="C1074" t="s">
        <v>1010</v>
      </c>
      <c r="D1074" t="s">
        <v>8</v>
      </c>
    </row>
    <row r="1075" spans="1:4">
      <c r="A1075" t="s">
        <v>1114</v>
      </c>
      <c r="B1075" t="s">
        <v>1059</v>
      </c>
      <c r="C1075" t="s">
        <v>1010</v>
      </c>
      <c r="D1075" t="s">
        <v>8</v>
      </c>
    </row>
    <row r="1076" spans="1:4">
      <c r="A1076" t="s">
        <v>1115</v>
      </c>
      <c r="B1076" t="s">
        <v>1059</v>
      </c>
      <c r="C1076" t="s">
        <v>1010</v>
      </c>
      <c r="D1076" t="s">
        <v>8</v>
      </c>
    </row>
    <row r="1077" spans="1:4">
      <c r="A1077" t="s">
        <v>1116</v>
      </c>
      <c r="B1077" t="s">
        <v>1045</v>
      </c>
      <c r="C1077" t="s">
        <v>1010</v>
      </c>
      <c r="D1077" t="s">
        <v>8</v>
      </c>
    </row>
    <row r="1078" spans="1:4">
      <c r="A1078" t="s">
        <v>1117</v>
      </c>
      <c r="B1078" t="s">
        <v>1045</v>
      </c>
      <c r="C1078" t="s">
        <v>1010</v>
      </c>
      <c r="D1078" t="s">
        <v>8</v>
      </c>
    </row>
    <row r="1079" spans="1:4">
      <c r="A1079" t="s">
        <v>1118</v>
      </c>
      <c r="B1079" t="s">
        <v>1059</v>
      </c>
      <c r="C1079" t="s">
        <v>1010</v>
      </c>
      <c r="D1079" t="s">
        <v>8</v>
      </c>
    </row>
    <row r="1080" spans="1:4">
      <c r="A1080" t="s">
        <v>1119</v>
      </c>
      <c r="B1080" t="s">
        <v>1059</v>
      </c>
      <c r="C1080" t="s">
        <v>1010</v>
      </c>
      <c r="D1080" t="s">
        <v>8</v>
      </c>
    </row>
    <row r="1081" spans="1:4">
      <c r="A1081" t="s">
        <v>1120</v>
      </c>
      <c r="B1081" t="s">
        <v>1059</v>
      </c>
      <c r="C1081" t="s">
        <v>1010</v>
      </c>
      <c r="D1081" t="s">
        <v>8</v>
      </c>
    </row>
    <row r="1082" spans="1:4">
      <c r="A1082" t="s">
        <v>1121</v>
      </c>
      <c r="B1082" t="s">
        <v>1059</v>
      </c>
      <c r="C1082" t="s">
        <v>1010</v>
      </c>
      <c r="D1082" t="s">
        <v>8</v>
      </c>
    </row>
    <row r="1083" spans="1:4">
      <c r="A1083" t="s">
        <v>1122</v>
      </c>
      <c r="B1083" t="s">
        <v>1059</v>
      </c>
      <c r="C1083" t="s">
        <v>1010</v>
      </c>
      <c r="D1083" t="s">
        <v>8</v>
      </c>
    </row>
    <row r="1084" spans="1:4">
      <c r="A1084" t="s">
        <v>1123</v>
      </c>
      <c r="B1084" t="s">
        <v>1045</v>
      </c>
      <c r="C1084" t="s">
        <v>1010</v>
      </c>
      <c r="D1084" t="s">
        <v>8</v>
      </c>
    </row>
    <row r="1085" spans="1:4">
      <c r="A1085" t="s">
        <v>1124</v>
      </c>
      <c r="B1085" t="s">
        <v>1045</v>
      </c>
      <c r="C1085" t="s">
        <v>1010</v>
      </c>
      <c r="D1085" t="s">
        <v>8</v>
      </c>
    </row>
    <row r="1086" spans="1:4">
      <c r="A1086" t="s">
        <v>1125</v>
      </c>
      <c r="B1086" t="s">
        <v>1059</v>
      </c>
      <c r="C1086" t="s">
        <v>1010</v>
      </c>
      <c r="D1086" t="s">
        <v>8</v>
      </c>
    </row>
    <row r="1087" spans="1:4">
      <c r="A1087" t="s">
        <v>1126</v>
      </c>
      <c r="B1087" t="s">
        <v>1059</v>
      </c>
      <c r="C1087" t="s">
        <v>1010</v>
      </c>
      <c r="D1087" t="s">
        <v>8</v>
      </c>
    </row>
    <row r="1088" spans="1:4">
      <c r="A1088" t="s">
        <v>1127</v>
      </c>
      <c r="B1088" t="s">
        <v>1059</v>
      </c>
      <c r="C1088" t="s">
        <v>1010</v>
      </c>
      <c r="D1088" t="s">
        <v>8</v>
      </c>
    </row>
    <row r="1089" spans="1:4">
      <c r="A1089" t="s">
        <v>1128</v>
      </c>
      <c r="B1089" t="s">
        <v>1045</v>
      </c>
      <c r="C1089" t="s">
        <v>1010</v>
      </c>
      <c r="D1089" t="s">
        <v>8</v>
      </c>
    </row>
    <row r="1090" spans="1:4">
      <c r="A1090" t="s">
        <v>1129</v>
      </c>
      <c r="B1090" t="s">
        <v>1059</v>
      </c>
      <c r="C1090" t="s">
        <v>1010</v>
      </c>
      <c r="D1090" t="s">
        <v>8</v>
      </c>
    </row>
    <row r="1091" spans="1:4">
      <c r="A1091" t="s">
        <v>1130</v>
      </c>
      <c r="B1091" t="s">
        <v>1059</v>
      </c>
      <c r="C1091" t="s">
        <v>1010</v>
      </c>
      <c r="D1091" t="s">
        <v>8</v>
      </c>
    </row>
    <row r="1092" spans="1:4">
      <c r="A1092" t="s">
        <v>1131</v>
      </c>
      <c r="B1092" t="s">
        <v>1045</v>
      </c>
      <c r="C1092" t="s">
        <v>1010</v>
      </c>
      <c r="D1092" t="s">
        <v>8</v>
      </c>
    </row>
    <row r="1093" spans="1:4">
      <c r="A1093" t="s">
        <v>1132</v>
      </c>
      <c r="B1093" t="s">
        <v>1059</v>
      </c>
      <c r="C1093" t="s">
        <v>1010</v>
      </c>
      <c r="D1093" t="s">
        <v>8</v>
      </c>
    </row>
    <row r="1094" spans="1:4">
      <c r="A1094" t="s">
        <v>1133</v>
      </c>
      <c r="B1094" t="s">
        <v>1028</v>
      </c>
      <c r="C1094" t="s">
        <v>1010</v>
      </c>
      <c r="D1094" t="s">
        <v>8</v>
      </c>
    </row>
    <row r="1095" spans="1:4">
      <c r="A1095" t="s">
        <v>1134</v>
      </c>
      <c r="B1095" t="s">
        <v>1028</v>
      </c>
      <c r="C1095" t="s">
        <v>1010</v>
      </c>
      <c r="D1095" t="s">
        <v>8</v>
      </c>
    </row>
    <row r="1096" spans="1:4">
      <c r="A1096" t="s">
        <v>1135</v>
      </c>
      <c r="B1096" t="s">
        <v>1028</v>
      </c>
      <c r="C1096" t="s">
        <v>1010</v>
      </c>
      <c r="D1096" t="s">
        <v>8</v>
      </c>
    </row>
    <row r="1097" spans="1:4">
      <c r="A1097" t="s">
        <v>1136</v>
      </c>
      <c r="B1097" t="s">
        <v>1028</v>
      </c>
      <c r="C1097" t="s">
        <v>1010</v>
      </c>
      <c r="D1097" t="s">
        <v>8</v>
      </c>
    </row>
    <row r="1098" spans="1:4">
      <c r="A1098" t="s">
        <v>1137</v>
      </c>
      <c r="B1098" t="s">
        <v>1028</v>
      </c>
      <c r="C1098" t="s">
        <v>1010</v>
      </c>
      <c r="D1098" t="s">
        <v>8</v>
      </c>
    </row>
    <row r="1099" spans="1:4">
      <c r="A1099" t="s">
        <v>1138</v>
      </c>
      <c r="B1099" t="s">
        <v>1028</v>
      </c>
      <c r="C1099" t="s">
        <v>1010</v>
      </c>
      <c r="D1099" t="s">
        <v>8</v>
      </c>
    </row>
    <row r="1100" spans="1:4">
      <c r="A1100" t="s">
        <v>1139</v>
      </c>
      <c r="B1100" t="s">
        <v>1028</v>
      </c>
      <c r="C1100" t="s">
        <v>1010</v>
      </c>
      <c r="D1100" t="s">
        <v>8</v>
      </c>
    </row>
    <row r="1101" spans="1:4">
      <c r="A1101" t="s">
        <v>1140</v>
      </c>
      <c r="B1101" t="s">
        <v>1028</v>
      </c>
      <c r="C1101" t="s">
        <v>1010</v>
      </c>
      <c r="D1101" t="s">
        <v>8</v>
      </c>
    </row>
    <row r="1102" spans="1:4">
      <c r="A1102" t="s">
        <v>1141</v>
      </c>
      <c r="B1102" t="s">
        <v>1028</v>
      </c>
      <c r="C1102" t="s">
        <v>1010</v>
      </c>
      <c r="D1102" t="s">
        <v>8</v>
      </c>
    </row>
    <row r="1103" spans="1:4">
      <c r="A1103" t="s">
        <v>1142</v>
      </c>
      <c r="B1103" t="s">
        <v>1028</v>
      </c>
      <c r="C1103" t="s">
        <v>1010</v>
      </c>
      <c r="D1103" t="s">
        <v>8</v>
      </c>
    </row>
    <row r="1104" spans="1:4">
      <c r="A1104" t="s">
        <v>1143</v>
      </c>
      <c r="B1104" t="s">
        <v>1028</v>
      </c>
      <c r="C1104" t="s">
        <v>1010</v>
      </c>
      <c r="D1104" t="s">
        <v>8</v>
      </c>
    </row>
    <row r="1105" spans="1:4">
      <c r="A1105" t="s">
        <v>1144</v>
      </c>
      <c r="B1105" t="s">
        <v>1028</v>
      </c>
      <c r="C1105" t="s">
        <v>1010</v>
      </c>
      <c r="D1105" t="s">
        <v>8</v>
      </c>
    </row>
    <row r="1106" spans="1:4">
      <c r="A1106" t="s">
        <v>1145</v>
      </c>
      <c r="B1106" t="s">
        <v>1059</v>
      </c>
      <c r="C1106" t="s">
        <v>1010</v>
      </c>
      <c r="D1106" t="s">
        <v>8</v>
      </c>
    </row>
    <row r="1107" spans="1:4">
      <c r="A1107" t="s">
        <v>1146</v>
      </c>
      <c r="B1107" t="s">
        <v>1059</v>
      </c>
      <c r="C1107" t="s">
        <v>1010</v>
      </c>
      <c r="D1107" t="s">
        <v>8</v>
      </c>
    </row>
    <row r="1108" spans="1:4">
      <c r="A1108" t="s">
        <v>1147</v>
      </c>
      <c r="B1108" t="s">
        <v>1059</v>
      </c>
      <c r="C1108" t="s">
        <v>1010</v>
      </c>
      <c r="D1108" t="s">
        <v>8</v>
      </c>
    </row>
    <row r="1109" spans="1:4">
      <c r="A1109" t="s">
        <v>1148</v>
      </c>
      <c r="B1109" t="s">
        <v>1059</v>
      </c>
      <c r="C1109" t="s">
        <v>1010</v>
      </c>
      <c r="D1109" t="s">
        <v>8</v>
      </c>
    </row>
    <row r="1110" spans="1:4">
      <c r="A1110" t="s">
        <v>1149</v>
      </c>
      <c r="B1110" t="s">
        <v>1059</v>
      </c>
      <c r="C1110" t="s">
        <v>1010</v>
      </c>
      <c r="D1110" t="s">
        <v>8</v>
      </c>
    </row>
    <row r="1111" spans="1:4">
      <c r="A1111" t="s">
        <v>1150</v>
      </c>
      <c r="B1111" t="s">
        <v>1045</v>
      </c>
      <c r="C1111" t="s">
        <v>1010</v>
      </c>
      <c r="D1111" t="s">
        <v>8</v>
      </c>
    </row>
    <row r="1112" spans="1:4">
      <c r="A1112" t="s">
        <v>1151</v>
      </c>
      <c r="B1112" t="s">
        <v>1152</v>
      </c>
      <c r="C1112" t="s">
        <v>1010</v>
      </c>
      <c r="D1112" t="s">
        <v>8</v>
      </c>
    </row>
    <row r="1113" spans="1:4">
      <c r="A1113" t="s">
        <v>1153</v>
      </c>
      <c r="B1113" t="s">
        <v>1152</v>
      </c>
      <c r="C1113" t="s">
        <v>1010</v>
      </c>
      <c r="D1113" t="s">
        <v>8</v>
      </c>
    </row>
    <row r="1114" spans="1:4">
      <c r="A1114" t="s">
        <v>1154</v>
      </c>
      <c r="B1114" t="s">
        <v>1152</v>
      </c>
      <c r="C1114" t="s">
        <v>1010</v>
      </c>
      <c r="D1114" t="s">
        <v>8</v>
      </c>
    </row>
    <row r="1115" spans="1:4">
      <c r="A1115" t="s">
        <v>1155</v>
      </c>
      <c r="B1115" t="s">
        <v>1152</v>
      </c>
      <c r="C1115" t="s">
        <v>1010</v>
      </c>
      <c r="D1115" t="s">
        <v>8</v>
      </c>
    </row>
    <row r="1116" spans="1:4">
      <c r="A1116" t="s">
        <v>1156</v>
      </c>
      <c r="B1116" t="s">
        <v>1152</v>
      </c>
      <c r="C1116" t="s">
        <v>1010</v>
      </c>
      <c r="D1116" t="s">
        <v>8</v>
      </c>
    </row>
    <row r="1117" spans="1:4">
      <c r="A1117" t="s">
        <v>1157</v>
      </c>
      <c r="B1117" t="s">
        <v>1152</v>
      </c>
      <c r="C1117" t="s">
        <v>1010</v>
      </c>
      <c r="D1117" t="s">
        <v>8</v>
      </c>
    </row>
    <row r="1118" spans="1:4">
      <c r="A1118" t="s">
        <v>1158</v>
      </c>
      <c r="B1118" t="s">
        <v>1152</v>
      </c>
      <c r="C1118" t="s">
        <v>1010</v>
      </c>
      <c r="D1118" t="s">
        <v>8</v>
      </c>
    </row>
    <row r="1119" spans="1:4">
      <c r="A1119" t="s">
        <v>1159</v>
      </c>
      <c r="B1119" t="s">
        <v>1152</v>
      </c>
      <c r="C1119" t="s">
        <v>1010</v>
      </c>
      <c r="D1119" t="s">
        <v>8</v>
      </c>
    </row>
    <row r="1120" spans="1:4">
      <c r="A1120" t="s">
        <v>1160</v>
      </c>
      <c r="B1120" t="s">
        <v>1152</v>
      </c>
      <c r="C1120" t="s">
        <v>1010</v>
      </c>
      <c r="D1120" t="s">
        <v>8</v>
      </c>
    </row>
    <row r="1121" spans="1:4">
      <c r="A1121" t="s">
        <v>1161</v>
      </c>
      <c r="B1121" t="s">
        <v>1152</v>
      </c>
      <c r="C1121" t="s">
        <v>1010</v>
      </c>
      <c r="D1121" t="s">
        <v>8</v>
      </c>
    </row>
    <row r="1122" spans="1:4">
      <c r="A1122" t="s">
        <v>1162</v>
      </c>
      <c r="B1122" t="s">
        <v>1152</v>
      </c>
      <c r="C1122" t="s">
        <v>1010</v>
      </c>
      <c r="D1122" t="s">
        <v>8</v>
      </c>
    </row>
    <row r="1123" spans="1:4">
      <c r="A1123" t="s">
        <v>1163</v>
      </c>
      <c r="B1123" t="s">
        <v>1152</v>
      </c>
      <c r="C1123" t="s">
        <v>1010</v>
      </c>
      <c r="D1123" t="s">
        <v>8</v>
      </c>
    </row>
    <row r="1124" spans="1:4">
      <c r="A1124" t="s">
        <v>1164</v>
      </c>
      <c r="B1124" t="s">
        <v>1152</v>
      </c>
      <c r="C1124" t="s">
        <v>1010</v>
      </c>
      <c r="D1124" t="s">
        <v>8</v>
      </c>
    </row>
    <row r="1125" spans="1:4">
      <c r="A1125" t="s">
        <v>1165</v>
      </c>
      <c r="B1125" t="s">
        <v>1152</v>
      </c>
      <c r="C1125" t="s">
        <v>1010</v>
      </c>
      <c r="D1125" t="s">
        <v>8</v>
      </c>
    </row>
    <row r="1126" spans="1:4">
      <c r="A1126" t="s">
        <v>1166</v>
      </c>
      <c r="B1126" t="s">
        <v>1152</v>
      </c>
      <c r="C1126" t="s">
        <v>1010</v>
      </c>
      <c r="D1126" t="s">
        <v>8</v>
      </c>
    </row>
    <row r="1127" spans="1:4">
      <c r="A1127" t="s">
        <v>1167</v>
      </c>
      <c r="B1127" t="s">
        <v>1152</v>
      </c>
      <c r="C1127" t="s">
        <v>1010</v>
      </c>
      <c r="D1127" t="s">
        <v>8</v>
      </c>
    </row>
    <row r="1128" spans="1:4">
      <c r="A1128" t="s">
        <v>1168</v>
      </c>
      <c r="B1128" t="s">
        <v>1152</v>
      </c>
      <c r="C1128" t="s">
        <v>1010</v>
      </c>
      <c r="D1128" t="s">
        <v>8</v>
      </c>
    </row>
    <row r="1129" spans="1:4">
      <c r="A1129" t="s">
        <v>1169</v>
      </c>
      <c r="B1129" t="s">
        <v>1152</v>
      </c>
      <c r="C1129" t="s">
        <v>1010</v>
      </c>
      <c r="D1129" t="s">
        <v>8</v>
      </c>
    </row>
    <row r="1130" spans="1:4">
      <c r="A1130" t="s">
        <v>1170</v>
      </c>
      <c r="B1130" t="s">
        <v>1152</v>
      </c>
      <c r="C1130" t="s">
        <v>1010</v>
      </c>
      <c r="D1130" t="s">
        <v>8</v>
      </c>
    </row>
    <row r="1131" spans="1:4">
      <c r="A1131" t="s">
        <v>1171</v>
      </c>
      <c r="B1131" t="s">
        <v>1152</v>
      </c>
      <c r="C1131" t="s">
        <v>1010</v>
      </c>
      <c r="D1131" t="s">
        <v>8</v>
      </c>
    </row>
    <row r="1132" spans="1:4">
      <c r="A1132" t="s">
        <v>1172</v>
      </c>
      <c r="B1132" t="s">
        <v>1152</v>
      </c>
      <c r="C1132" t="s">
        <v>1010</v>
      </c>
      <c r="D1132" t="s">
        <v>8</v>
      </c>
    </row>
    <row r="1133" spans="1:4">
      <c r="A1133" t="s">
        <v>1173</v>
      </c>
      <c r="B1133" t="s">
        <v>1152</v>
      </c>
      <c r="C1133" t="s">
        <v>1010</v>
      </c>
      <c r="D1133" t="s">
        <v>8</v>
      </c>
    </row>
    <row r="1134" spans="1:4">
      <c r="A1134" t="s">
        <v>1174</v>
      </c>
      <c r="B1134" t="s">
        <v>1152</v>
      </c>
      <c r="C1134" t="s">
        <v>1010</v>
      </c>
      <c r="D1134" t="s">
        <v>8</v>
      </c>
    </row>
    <row r="1135" spans="1:4">
      <c r="A1135" t="s">
        <v>1175</v>
      </c>
      <c r="B1135" t="s">
        <v>1152</v>
      </c>
      <c r="C1135" t="s">
        <v>1010</v>
      </c>
      <c r="D1135" t="s">
        <v>8</v>
      </c>
    </row>
    <row r="1136" spans="1:4">
      <c r="A1136" t="s">
        <v>1176</v>
      </c>
      <c r="B1136" t="s">
        <v>1152</v>
      </c>
      <c r="C1136" t="s">
        <v>1010</v>
      </c>
      <c r="D1136" t="s">
        <v>8</v>
      </c>
    </row>
    <row r="1137" spans="1:4">
      <c r="A1137" t="s">
        <v>1177</v>
      </c>
      <c r="B1137" t="s">
        <v>1152</v>
      </c>
      <c r="C1137" t="s">
        <v>1010</v>
      </c>
      <c r="D1137" t="s">
        <v>8</v>
      </c>
    </row>
    <row r="1138" spans="1:4">
      <c r="A1138" t="s">
        <v>1178</v>
      </c>
      <c r="B1138" t="s">
        <v>1152</v>
      </c>
      <c r="C1138" t="s">
        <v>1010</v>
      </c>
      <c r="D1138" t="s">
        <v>8</v>
      </c>
    </row>
    <row r="1139" spans="1:4">
      <c r="A1139" t="s">
        <v>1179</v>
      </c>
      <c r="B1139" t="s">
        <v>1152</v>
      </c>
      <c r="C1139" t="s">
        <v>1010</v>
      </c>
      <c r="D1139" t="s">
        <v>8</v>
      </c>
    </row>
    <row r="1140" spans="1:4">
      <c r="A1140" t="s">
        <v>1180</v>
      </c>
      <c r="B1140" t="s">
        <v>1152</v>
      </c>
      <c r="C1140" t="s">
        <v>1010</v>
      </c>
      <c r="D1140" t="s">
        <v>8</v>
      </c>
    </row>
    <row r="1141" spans="1:4">
      <c r="A1141" t="s">
        <v>1181</v>
      </c>
      <c r="B1141" t="s">
        <v>1152</v>
      </c>
      <c r="C1141" t="s">
        <v>1010</v>
      </c>
      <c r="D1141" t="s">
        <v>8</v>
      </c>
    </row>
    <row r="1142" spans="1:4">
      <c r="A1142" t="s">
        <v>1182</v>
      </c>
      <c r="B1142" t="s">
        <v>1152</v>
      </c>
      <c r="C1142" t="s">
        <v>1010</v>
      </c>
      <c r="D1142" t="s">
        <v>8</v>
      </c>
    </row>
    <row r="1143" spans="1:4">
      <c r="A1143" t="s">
        <v>1183</v>
      </c>
      <c r="B1143" t="s">
        <v>1152</v>
      </c>
      <c r="C1143" t="s">
        <v>1010</v>
      </c>
      <c r="D1143" t="s">
        <v>8</v>
      </c>
    </row>
    <row r="1144" spans="1:4">
      <c r="A1144" t="s">
        <v>1184</v>
      </c>
      <c r="B1144" t="s">
        <v>1152</v>
      </c>
      <c r="C1144" t="s">
        <v>1010</v>
      </c>
      <c r="D1144" t="s">
        <v>8</v>
      </c>
    </row>
    <row r="1145" spans="1:4">
      <c r="A1145" t="s">
        <v>1185</v>
      </c>
      <c r="B1145" t="s">
        <v>1152</v>
      </c>
      <c r="C1145" t="s">
        <v>1010</v>
      </c>
      <c r="D1145" t="s">
        <v>8</v>
      </c>
    </row>
    <row r="1146" spans="1:4">
      <c r="A1146" t="s">
        <v>1186</v>
      </c>
      <c r="B1146" t="s">
        <v>1152</v>
      </c>
      <c r="C1146" t="s">
        <v>1010</v>
      </c>
      <c r="D1146" t="s">
        <v>8</v>
      </c>
    </row>
    <row r="1147" spans="1:4">
      <c r="A1147" t="s">
        <v>1187</v>
      </c>
      <c r="B1147" t="s">
        <v>1152</v>
      </c>
      <c r="C1147" t="s">
        <v>1010</v>
      </c>
      <c r="D1147" t="s">
        <v>8</v>
      </c>
    </row>
    <row r="1148" spans="1:4">
      <c r="A1148" t="s">
        <v>1188</v>
      </c>
      <c r="B1148" t="s">
        <v>1152</v>
      </c>
      <c r="C1148" t="s">
        <v>1010</v>
      </c>
      <c r="D1148" t="s">
        <v>8</v>
      </c>
    </row>
    <row r="1149" spans="1:4">
      <c r="A1149" t="s">
        <v>1189</v>
      </c>
      <c r="B1149" t="s">
        <v>1152</v>
      </c>
      <c r="C1149" t="s">
        <v>1010</v>
      </c>
      <c r="D1149" t="s">
        <v>8</v>
      </c>
    </row>
    <row r="1150" spans="1:4">
      <c r="A1150" t="s">
        <v>1190</v>
      </c>
      <c r="B1150" t="s">
        <v>1152</v>
      </c>
      <c r="C1150" t="s">
        <v>1010</v>
      </c>
      <c r="D1150" t="s">
        <v>8</v>
      </c>
    </row>
    <row r="1151" spans="1:4">
      <c r="A1151" t="s">
        <v>1191</v>
      </c>
      <c r="B1151" t="s">
        <v>1152</v>
      </c>
      <c r="C1151" t="s">
        <v>1010</v>
      </c>
      <c r="D1151" t="s">
        <v>8</v>
      </c>
    </row>
    <row r="1152" spans="1:4">
      <c r="A1152" t="s">
        <v>1192</v>
      </c>
      <c r="B1152" t="s">
        <v>1152</v>
      </c>
      <c r="C1152" t="s">
        <v>1010</v>
      </c>
      <c r="D1152" t="s">
        <v>8</v>
      </c>
    </row>
    <row r="1153" spans="1:4">
      <c r="A1153" t="s">
        <v>1193</v>
      </c>
      <c r="B1153" t="s">
        <v>1152</v>
      </c>
      <c r="C1153" t="s">
        <v>1010</v>
      </c>
      <c r="D1153" t="s">
        <v>8</v>
      </c>
    </row>
    <row r="1154" spans="1:4">
      <c r="A1154" t="s">
        <v>1194</v>
      </c>
      <c r="B1154" t="s">
        <v>1152</v>
      </c>
      <c r="C1154" t="s">
        <v>1010</v>
      </c>
      <c r="D1154" t="s">
        <v>8</v>
      </c>
    </row>
    <row r="1155" spans="1:4">
      <c r="A1155" t="s">
        <v>1195</v>
      </c>
      <c r="B1155" t="s">
        <v>1152</v>
      </c>
      <c r="C1155" t="s">
        <v>1010</v>
      </c>
      <c r="D1155" t="s">
        <v>8</v>
      </c>
    </row>
    <row r="1156" spans="1:4">
      <c r="A1156" t="s">
        <v>1196</v>
      </c>
      <c r="B1156" t="s">
        <v>7</v>
      </c>
      <c r="C1156" t="s">
        <v>4</v>
      </c>
      <c r="D1156" t="s">
        <v>1197</v>
      </c>
    </row>
    <row r="1157" spans="1:4">
      <c r="A1157" t="s">
        <v>1198</v>
      </c>
      <c r="B1157" t="s">
        <v>7</v>
      </c>
      <c r="C1157" t="s">
        <v>4</v>
      </c>
      <c r="D1157" t="s">
        <v>1197</v>
      </c>
    </row>
    <row r="1158" spans="1:4">
      <c r="A1158" t="s">
        <v>1199</v>
      </c>
      <c r="B1158" t="s">
        <v>7</v>
      </c>
      <c r="C1158" t="s">
        <v>4</v>
      </c>
      <c r="D1158" t="s">
        <v>1197</v>
      </c>
    </row>
    <row r="1159" spans="1:4">
      <c r="A1159" t="s">
        <v>1200</v>
      </c>
      <c r="B1159" t="s">
        <v>7</v>
      </c>
      <c r="C1159" t="s">
        <v>4</v>
      </c>
      <c r="D1159" t="s">
        <v>1197</v>
      </c>
    </row>
    <row r="1160" spans="1:4">
      <c r="A1160" t="s">
        <v>1201</v>
      </c>
      <c r="B1160" t="s">
        <v>7</v>
      </c>
      <c r="C1160" t="s">
        <v>4</v>
      </c>
      <c r="D1160" t="s">
        <v>1197</v>
      </c>
    </row>
    <row r="1161" spans="1:4">
      <c r="A1161" t="s">
        <v>1202</v>
      </c>
      <c r="B1161" t="s">
        <v>7</v>
      </c>
      <c r="C1161" t="s">
        <v>4</v>
      </c>
      <c r="D1161" t="s">
        <v>1197</v>
      </c>
    </row>
    <row r="1162" spans="1:4">
      <c r="A1162" t="s">
        <v>1203</v>
      </c>
      <c r="B1162" t="s">
        <v>7</v>
      </c>
      <c r="C1162" t="s">
        <v>4</v>
      </c>
      <c r="D1162" t="s">
        <v>1197</v>
      </c>
    </row>
    <row r="1163" spans="1:4">
      <c r="A1163" t="s">
        <v>1204</v>
      </c>
      <c r="B1163" t="s">
        <v>7</v>
      </c>
      <c r="C1163" t="s">
        <v>4</v>
      </c>
      <c r="D1163" t="s">
        <v>1197</v>
      </c>
    </row>
    <row r="1164" spans="1:4">
      <c r="A1164" t="s">
        <v>1205</v>
      </c>
      <c r="B1164" t="s">
        <v>7</v>
      </c>
      <c r="C1164" t="s">
        <v>4</v>
      </c>
      <c r="D1164" t="s">
        <v>1197</v>
      </c>
    </row>
    <row r="1165" spans="1:4">
      <c r="A1165" t="s">
        <v>1206</v>
      </c>
      <c r="B1165" t="s">
        <v>7</v>
      </c>
      <c r="C1165" t="s">
        <v>4</v>
      </c>
      <c r="D1165" t="s">
        <v>1197</v>
      </c>
    </row>
    <row r="1166" spans="1:4">
      <c r="A1166" t="s">
        <v>1207</v>
      </c>
      <c r="B1166" t="s">
        <v>7</v>
      </c>
      <c r="C1166" t="s">
        <v>4</v>
      </c>
      <c r="D1166" t="s">
        <v>1197</v>
      </c>
    </row>
    <row r="1167" spans="1:4">
      <c r="A1167" t="s">
        <v>1208</v>
      </c>
      <c r="B1167" t="s">
        <v>7</v>
      </c>
      <c r="C1167" t="s">
        <v>4</v>
      </c>
      <c r="D1167" t="s">
        <v>1197</v>
      </c>
    </row>
    <row r="1168" spans="1:4">
      <c r="A1168" t="s">
        <v>1209</v>
      </c>
      <c r="B1168" t="s">
        <v>7</v>
      </c>
      <c r="C1168" t="s">
        <v>4</v>
      </c>
      <c r="D1168" t="s">
        <v>1197</v>
      </c>
    </row>
    <row r="1169" spans="1:4">
      <c r="A1169" t="s">
        <v>1210</v>
      </c>
      <c r="B1169" t="s">
        <v>7</v>
      </c>
      <c r="C1169" t="s">
        <v>4</v>
      </c>
      <c r="D1169" t="s">
        <v>1197</v>
      </c>
    </row>
    <row r="1170" spans="1:4">
      <c r="A1170" t="s">
        <v>1211</v>
      </c>
      <c r="B1170" t="s">
        <v>7</v>
      </c>
      <c r="C1170" t="s">
        <v>4</v>
      </c>
      <c r="D1170" t="s">
        <v>1197</v>
      </c>
    </row>
    <row r="1171" spans="1:4">
      <c r="A1171" t="s">
        <v>1212</v>
      </c>
      <c r="B1171" t="s">
        <v>7</v>
      </c>
      <c r="C1171" t="s">
        <v>4</v>
      </c>
      <c r="D1171" t="s">
        <v>1197</v>
      </c>
    </row>
    <row r="1172" spans="1:4">
      <c r="A1172" t="s">
        <v>1213</v>
      </c>
      <c r="B1172" t="s">
        <v>7</v>
      </c>
      <c r="C1172" t="s">
        <v>4</v>
      </c>
      <c r="D1172" t="s">
        <v>1197</v>
      </c>
    </row>
    <row r="1173" spans="1:4">
      <c r="A1173" t="s">
        <v>1214</v>
      </c>
      <c r="B1173" t="s">
        <v>7</v>
      </c>
      <c r="C1173" t="s">
        <v>4</v>
      </c>
      <c r="D1173" t="s">
        <v>1197</v>
      </c>
    </row>
    <row r="1174" spans="1:4">
      <c r="A1174" t="s">
        <v>1215</v>
      </c>
      <c r="B1174" t="s">
        <v>7</v>
      </c>
      <c r="C1174" t="s">
        <v>4</v>
      </c>
      <c r="D1174" t="s">
        <v>1197</v>
      </c>
    </row>
    <row r="1175" spans="1:4">
      <c r="A1175" t="s">
        <v>1216</v>
      </c>
      <c r="B1175" t="s">
        <v>7</v>
      </c>
      <c r="C1175" t="s">
        <v>4</v>
      </c>
      <c r="D1175" t="s">
        <v>1197</v>
      </c>
    </row>
    <row r="1176" spans="1:4">
      <c r="A1176" t="s">
        <v>1217</v>
      </c>
      <c r="B1176" t="s">
        <v>7</v>
      </c>
      <c r="C1176" t="s">
        <v>4</v>
      </c>
      <c r="D1176" t="s">
        <v>1197</v>
      </c>
    </row>
    <row r="1177" spans="1:4">
      <c r="A1177" t="s">
        <v>1218</v>
      </c>
      <c r="B1177" t="s">
        <v>7</v>
      </c>
      <c r="C1177" t="s">
        <v>4</v>
      </c>
      <c r="D1177" t="s">
        <v>1197</v>
      </c>
    </row>
    <row r="1178" spans="1:4">
      <c r="A1178" t="s">
        <v>1219</v>
      </c>
      <c r="B1178" t="s">
        <v>7</v>
      </c>
      <c r="C1178" t="s">
        <v>4</v>
      </c>
      <c r="D1178" t="s">
        <v>1197</v>
      </c>
    </row>
    <row r="1179" spans="1:4">
      <c r="A1179" t="s">
        <v>1220</v>
      </c>
      <c r="B1179" t="s">
        <v>7</v>
      </c>
      <c r="C1179" t="s">
        <v>4</v>
      </c>
      <c r="D1179" t="s">
        <v>1197</v>
      </c>
    </row>
    <row r="1180" spans="1:4">
      <c r="A1180" t="s">
        <v>1221</v>
      </c>
      <c r="B1180" t="s">
        <v>7</v>
      </c>
      <c r="C1180" t="s">
        <v>4</v>
      </c>
      <c r="D1180" t="s">
        <v>1197</v>
      </c>
    </row>
    <row r="1181" spans="1:4">
      <c r="A1181" t="s">
        <v>1222</v>
      </c>
      <c r="B1181" t="s">
        <v>7</v>
      </c>
      <c r="C1181" t="s">
        <v>4</v>
      </c>
      <c r="D1181" t="s">
        <v>1197</v>
      </c>
    </row>
    <row r="1182" spans="1:4">
      <c r="A1182" t="s">
        <v>1223</v>
      </c>
      <c r="B1182" t="s">
        <v>7</v>
      </c>
      <c r="C1182" t="s">
        <v>4</v>
      </c>
      <c r="D1182" t="s">
        <v>1197</v>
      </c>
    </row>
    <row r="1183" spans="1:4">
      <c r="A1183" t="s">
        <v>1224</v>
      </c>
      <c r="B1183" t="s">
        <v>7</v>
      </c>
      <c r="C1183" t="s">
        <v>4</v>
      </c>
      <c r="D1183" t="s">
        <v>1197</v>
      </c>
    </row>
    <row r="1184" spans="1:4">
      <c r="A1184" t="s">
        <v>1225</v>
      </c>
      <c r="B1184" t="s">
        <v>7</v>
      </c>
      <c r="C1184" t="s">
        <v>4</v>
      </c>
      <c r="D1184" t="s">
        <v>1197</v>
      </c>
    </row>
    <row r="1185" spans="1:4">
      <c r="A1185" t="s">
        <v>1226</v>
      </c>
      <c r="B1185" t="s">
        <v>7</v>
      </c>
      <c r="C1185" t="s">
        <v>4</v>
      </c>
      <c r="D1185" t="s">
        <v>1197</v>
      </c>
    </row>
    <row r="1186" spans="1:4">
      <c r="A1186" t="s">
        <v>1227</v>
      </c>
      <c r="B1186" t="s">
        <v>7</v>
      </c>
      <c r="C1186" t="s">
        <v>4</v>
      </c>
      <c r="D1186" t="s">
        <v>1197</v>
      </c>
    </row>
    <row r="1187" spans="1:4">
      <c r="A1187" t="s">
        <v>1228</v>
      </c>
      <c r="B1187" t="s">
        <v>7</v>
      </c>
      <c r="C1187" t="s">
        <v>4</v>
      </c>
      <c r="D1187" t="s">
        <v>1197</v>
      </c>
    </row>
    <row r="1188" spans="1:4">
      <c r="A1188" t="s">
        <v>1229</v>
      </c>
      <c r="B1188" t="s">
        <v>7</v>
      </c>
      <c r="C1188" t="s">
        <v>4</v>
      </c>
      <c r="D1188" t="s">
        <v>1197</v>
      </c>
    </row>
    <row r="1189" spans="1:4">
      <c r="A1189" t="s">
        <v>1230</v>
      </c>
      <c r="B1189" t="s">
        <v>7</v>
      </c>
      <c r="C1189" t="s">
        <v>4</v>
      </c>
      <c r="D1189" t="s">
        <v>1197</v>
      </c>
    </row>
    <row r="1190" spans="1:4">
      <c r="A1190" t="s">
        <v>1231</v>
      </c>
      <c r="B1190" t="s">
        <v>48</v>
      </c>
      <c r="C1190" t="s">
        <v>4</v>
      </c>
      <c r="D1190" t="s">
        <v>1197</v>
      </c>
    </row>
    <row r="1191" spans="1:4">
      <c r="A1191" t="s">
        <v>1232</v>
      </c>
      <c r="B1191" t="s">
        <v>7</v>
      </c>
      <c r="C1191" t="s">
        <v>4</v>
      </c>
      <c r="D1191" t="s">
        <v>1197</v>
      </c>
    </row>
    <row r="1192" spans="1:4">
      <c r="A1192" t="s">
        <v>1233</v>
      </c>
      <c r="B1192" t="s">
        <v>7</v>
      </c>
      <c r="C1192" t="s">
        <v>4</v>
      </c>
      <c r="D1192" t="s">
        <v>1197</v>
      </c>
    </row>
    <row r="1193" spans="1:4">
      <c r="A1193" t="s">
        <v>1234</v>
      </c>
      <c r="B1193" t="s">
        <v>7</v>
      </c>
      <c r="C1193" t="s">
        <v>4</v>
      </c>
      <c r="D1193" t="s">
        <v>1197</v>
      </c>
    </row>
    <row r="1194" spans="1:4">
      <c r="A1194" t="s">
        <v>1235</v>
      </c>
      <c r="B1194" t="s">
        <v>7</v>
      </c>
      <c r="C1194" t="s">
        <v>4</v>
      </c>
      <c r="D1194" t="s">
        <v>1197</v>
      </c>
    </row>
    <row r="1195" spans="1:4">
      <c r="A1195" t="s">
        <v>1236</v>
      </c>
      <c r="B1195" t="s">
        <v>7</v>
      </c>
      <c r="C1195" t="s">
        <v>4</v>
      </c>
      <c r="D1195" t="s">
        <v>1197</v>
      </c>
    </row>
    <row r="1196" spans="1:4">
      <c r="A1196" t="s">
        <v>1237</v>
      </c>
      <c r="B1196" t="s">
        <v>7</v>
      </c>
      <c r="C1196" t="s">
        <v>4</v>
      </c>
      <c r="D1196" t="s">
        <v>1197</v>
      </c>
    </row>
    <row r="1197" spans="1:4">
      <c r="A1197" t="s">
        <v>1238</v>
      </c>
      <c r="B1197" t="s">
        <v>7</v>
      </c>
      <c r="C1197" t="s">
        <v>4</v>
      </c>
      <c r="D1197" t="s">
        <v>1197</v>
      </c>
    </row>
    <row r="1198" spans="1:4">
      <c r="A1198" t="s">
        <v>1239</v>
      </c>
      <c r="B1198" t="s">
        <v>7</v>
      </c>
      <c r="C1198" t="s">
        <v>4</v>
      </c>
      <c r="D1198" t="s">
        <v>1197</v>
      </c>
    </row>
    <row r="1199" spans="1:4">
      <c r="A1199" t="s">
        <v>1240</v>
      </c>
      <c r="B1199" t="s">
        <v>7</v>
      </c>
      <c r="C1199" t="s">
        <v>4</v>
      </c>
      <c r="D1199" t="s">
        <v>1197</v>
      </c>
    </row>
    <row r="1200" spans="1:4">
      <c r="A1200" t="s">
        <v>1241</v>
      </c>
      <c r="B1200" t="s">
        <v>7</v>
      </c>
      <c r="C1200" t="s">
        <v>4</v>
      </c>
      <c r="D1200" t="s">
        <v>1197</v>
      </c>
    </row>
    <row r="1201" spans="1:4">
      <c r="A1201" t="s">
        <v>1242</v>
      </c>
      <c r="B1201" t="s">
        <v>7</v>
      </c>
      <c r="C1201" t="s">
        <v>4</v>
      </c>
      <c r="D1201" t="s">
        <v>1197</v>
      </c>
    </row>
    <row r="1202" spans="1:4">
      <c r="A1202" t="s">
        <v>1243</v>
      </c>
      <c r="B1202" t="s">
        <v>48</v>
      </c>
      <c r="C1202" t="s">
        <v>4</v>
      </c>
      <c r="D1202" t="s">
        <v>1197</v>
      </c>
    </row>
    <row r="1203" spans="1:4">
      <c r="A1203" t="s">
        <v>1244</v>
      </c>
      <c r="B1203" t="s">
        <v>48</v>
      </c>
      <c r="C1203" t="s">
        <v>4</v>
      </c>
      <c r="D1203" t="s">
        <v>1197</v>
      </c>
    </row>
    <row r="1204" spans="1:4">
      <c r="A1204" t="s">
        <v>1245</v>
      </c>
      <c r="B1204" t="s">
        <v>48</v>
      </c>
      <c r="C1204" t="s">
        <v>4</v>
      </c>
      <c r="D1204" t="s">
        <v>1197</v>
      </c>
    </row>
    <row r="1205" spans="1:4">
      <c r="A1205" t="s">
        <v>1246</v>
      </c>
      <c r="B1205" t="s">
        <v>48</v>
      </c>
      <c r="C1205" t="s">
        <v>4</v>
      </c>
      <c r="D1205" t="s">
        <v>1197</v>
      </c>
    </row>
    <row r="1206" spans="1:4">
      <c r="A1206" t="s">
        <v>1247</v>
      </c>
      <c r="B1206" t="s">
        <v>48</v>
      </c>
      <c r="C1206" t="s">
        <v>4</v>
      </c>
      <c r="D1206" t="s">
        <v>1197</v>
      </c>
    </row>
    <row r="1207" spans="1:4">
      <c r="A1207" t="s">
        <v>1248</v>
      </c>
      <c r="B1207" t="s">
        <v>48</v>
      </c>
      <c r="C1207" t="s">
        <v>4</v>
      </c>
      <c r="D1207" t="s">
        <v>1197</v>
      </c>
    </row>
    <row r="1208" spans="1:4">
      <c r="A1208" t="s">
        <v>1249</v>
      </c>
      <c r="B1208" t="s">
        <v>48</v>
      </c>
      <c r="C1208" t="s">
        <v>4</v>
      </c>
      <c r="D1208" t="s">
        <v>1197</v>
      </c>
    </row>
    <row r="1209" spans="1:4">
      <c r="A1209" t="s">
        <v>1250</v>
      </c>
      <c r="B1209" t="s">
        <v>48</v>
      </c>
      <c r="C1209" t="s">
        <v>4</v>
      </c>
      <c r="D1209" t="s">
        <v>1197</v>
      </c>
    </row>
    <row r="1210" spans="1:4">
      <c r="A1210" t="s">
        <v>1251</v>
      </c>
      <c r="B1210" t="s">
        <v>48</v>
      </c>
      <c r="C1210" t="s">
        <v>4</v>
      </c>
      <c r="D1210" t="s">
        <v>1197</v>
      </c>
    </row>
    <row r="1211" spans="1:4">
      <c r="A1211" t="s">
        <v>1252</v>
      </c>
      <c r="B1211" t="s">
        <v>48</v>
      </c>
      <c r="C1211" t="s">
        <v>4</v>
      </c>
      <c r="D1211" t="s">
        <v>1197</v>
      </c>
    </row>
    <row r="1212" spans="1:4">
      <c r="A1212" t="s">
        <v>1253</v>
      </c>
      <c r="B1212" t="s">
        <v>48</v>
      </c>
      <c r="C1212" t="s">
        <v>4</v>
      </c>
      <c r="D1212" t="s">
        <v>1197</v>
      </c>
    </row>
    <row r="1213" spans="1:4">
      <c r="A1213" t="s">
        <v>1254</v>
      </c>
      <c r="B1213" t="s">
        <v>48</v>
      </c>
      <c r="C1213" t="s">
        <v>4</v>
      </c>
      <c r="D1213" t="s">
        <v>1197</v>
      </c>
    </row>
    <row r="1214" spans="1:4">
      <c r="A1214" t="s">
        <v>1255</v>
      </c>
      <c r="B1214" t="s">
        <v>48</v>
      </c>
      <c r="C1214" t="s">
        <v>4</v>
      </c>
      <c r="D1214" t="s">
        <v>1197</v>
      </c>
    </row>
    <row r="1215" spans="1:4">
      <c r="A1215" t="s">
        <v>1256</v>
      </c>
      <c r="B1215" t="s">
        <v>48</v>
      </c>
      <c r="C1215" t="s">
        <v>4</v>
      </c>
      <c r="D1215" t="s">
        <v>1197</v>
      </c>
    </row>
    <row r="1216" spans="1:4">
      <c r="A1216" t="s">
        <v>1257</v>
      </c>
      <c r="B1216" t="s">
        <v>48</v>
      </c>
      <c r="C1216" t="s">
        <v>4</v>
      </c>
      <c r="D1216" t="s">
        <v>1197</v>
      </c>
    </row>
    <row r="1217" spans="1:4">
      <c r="A1217" t="s">
        <v>1258</v>
      </c>
      <c r="B1217" t="s">
        <v>48</v>
      </c>
      <c r="C1217" t="s">
        <v>4</v>
      </c>
      <c r="D1217" t="s">
        <v>1197</v>
      </c>
    </row>
    <row r="1218" spans="1:4">
      <c r="A1218" t="s">
        <v>1259</v>
      </c>
      <c r="B1218" t="s">
        <v>48</v>
      </c>
      <c r="C1218" t="s">
        <v>4</v>
      </c>
      <c r="D1218" t="s">
        <v>1197</v>
      </c>
    </row>
    <row r="1219" spans="1:4">
      <c r="A1219" t="s">
        <v>1260</v>
      </c>
      <c r="B1219" t="s">
        <v>48</v>
      </c>
      <c r="C1219" t="s">
        <v>4</v>
      </c>
      <c r="D1219" t="s">
        <v>1197</v>
      </c>
    </row>
    <row r="1220" spans="1:4">
      <c r="A1220" t="s">
        <v>1261</v>
      </c>
      <c r="B1220" t="s">
        <v>48</v>
      </c>
      <c r="C1220" t="s">
        <v>4</v>
      </c>
      <c r="D1220" t="s">
        <v>1197</v>
      </c>
    </row>
    <row r="1221" spans="1:4">
      <c r="A1221" t="s">
        <v>1262</v>
      </c>
      <c r="B1221" t="s">
        <v>48</v>
      </c>
      <c r="C1221" t="s">
        <v>4</v>
      </c>
      <c r="D1221" t="s">
        <v>1197</v>
      </c>
    </row>
    <row r="1222" spans="1:4">
      <c r="A1222" t="s">
        <v>1263</v>
      </c>
      <c r="B1222" t="s">
        <v>48</v>
      </c>
      <c r="C1222" t="s">
        <v>4</v>
      </c>
      <c r="D1222" t="s">
        <v>1197</v>
      </c>
    </row>
    <row r="1223" spans="1:4">
      <c r="A1223" t="s">
        <v>1264</v>
      </c>
      <c r="B1223" t="s">
        <v>48</v>
      </c>
      <c r="C1223" t="s">
        <v>4</v>
      </c>
      <c r="D1223" t="s">
        <v>1197</v>
      </c>
    </row>
    <row r="1224" spans="1:4">
      <c r="A1224" t="s">
        <v>1265</v>
      </c>
      <c r="B1224" t="s">
        <v>48</v>
      </c>
      <c r="C1224" t="s">
        <v>4</v>
      </c>
      <c r="D1224" t="s">
        <v>1197</v>
      </c>
    </row>
    <row r="1225" spans="1:4">
      <c r="A1225" t="s">
        <v>1266</v>
      </c>
      <c r="B1225" t="s">
        <v>48</v>
      </c>
      <c r="C1225" t="s">
        <v>4</v>
      </c>
      <c r="D1225" t="s">
        <v>1197</v>
      </c>
    </row>
    <row r="1226" spans="1:4">
      <c r="A1226" t="s">
        <v>1267</v>
      </c>
      <c r="B1226" t="s">
        <v>48</v>
      </c>
      <c r="C1226" t="s">
        <v>4</v>
      </c>
      <c r="D1226" t="s">
        <v>1197</v>
      </c>
    </row>
    <row r="1227" spans="1:4">
      <c r="A1227" t="s">
        <v>1268</v>
      </c>
      <c r="B1227" t="s">
        <v>48</v>
      </c>
      <c r="C1227" t="s">
        <v>4</v>
      </c>
      <c r="D1227" t="s">
        <v>1197</v>
      </c>
    </row>
    <row r="1228" spans="1:4">
      <c r="A1228" t="s">
        <v>1269</v>
      </c>
      <c r="B1228" t="s">
        <v>48</v>
      </c>
      <c r="C1228" t="s">
        <v>4</v>
      </c>
      <c r="D1228" t="s">
        <v>1197</v>
      </c>
    </row>
    <row r="1229" spans="1:4">
      <c r="A1229" t="s">
        <v>1270</v>
      </c>
      <c r="B1229" t="s">
        <v>48</v>
      </c>
      <c r="C1229" t="s">
        <v>4</v>
      </c>
      <c r="D1229" t="s">
        <v>1197</v>
      </c>
    </row>
    <row r="1230" spans="1:4">
      <c r="A1230" t="s">
        <v>1271</v>
      </c>
      <c r="B1230" t="s">
        <v>48</v>
      </c>
      <c r="C1230" t="s">
        <v>4</v>
      </c>
      <c r="D1230" t="s">
        <v>1197</v>
      </c>
    </row>
    <row r="1231" spans="1:4">
      <c r="A1231" t="s">
        <v>1272</v>
      </c>
      <c r="B1231" t="s">
        <v>48</v>
      </c>
      <c r="C1231" t="s">
        <v>4</v>
      </c>
      <c r="D1231" t="s">
        <v>1197</v>
      </c>
    </row>
    <row r="1232" spans="1:4">
      <c r="A1232" t="s">
        <v>1273</v>
      </c>
      <c r="B1232" t="s">
        <v>48</v>
      </c>
      <c r="C1232" t="s">
        <v>4</v>
      </c>
      <c r="D1232" t="s">
        <v>1197</v>
      </c>
    </row>
    <row r="1233" spans="1:4">
      <c r="A1233" t="s">
        <v>1274</v>
      </c>
      <c r="B1233" t="s">
        <v>48</v>
      </c>
      <c r="C1233" t="s">
        <v>4</v>
      </c>
      <c r="D1233" t="s">
        <v>1197</v>
      </c>
    </row>
    <row r="1234" spans="1:4">
      <c r="A1234" t="s">
        <v>1275</v>
      </c>
      <c r="B1234" t="s">
        <v>48</v>
      </c>
      <c r="C1234" t="s">
        <v>4</v>
      </c>
      <c r="D1234" t="s">
        <v>1197</v>
      </c>
    </row>
    <row r="1235" spans="1:4">
      <c r="A1235" t="s">
        <v>1276</v>
      </c>
      <c r="B1235" t="s">
        <v>48</v>
      </c>
      <c r="C1235" t="s">
        <v>4</v>
      </c>
      <c r="D1235" t="s">
        <v>1197</v>
      </c>
    </row>
    <row r="1236" spans="1:4">
      <c r="A1236" t="s">
        <v>1277</v>
      </c>
      <c r="B1236" t="s">
        <v>48</v>
      </c>
      <c r="C1236" t="s">
        <v>4</v>
      </c>
      <c r="D1236" t="s">
        <v>1197</v>
      </c>
    </row>
    <row r="1237" spans="1:4">
      <c r="A1237" t="s">
        <v>1278</v>
      </c>
      <c r="B1237" t="s">
        <v>48</v>
      </c>
      <c r="C1237" t="s">
        <v>4</v>
      </c>
      <c r="D1237" t="s">
        <v>1197</v>
      </c>
    </row>
    <row r="1238" spans="1:4">
      <c r="A1238" t="s">
        <v>1279</v>
      </c>
      <c r="B1238" t="s">
        <v>108</v>
      </c>
      <c r="C1238" t="s">
        <v>4</v>
      </c>
      <c r="D1238" t="s">
        <v>1197</v>
      </c>
    </row>
    <row r="1239" spans="1:4">
      <c r="A1239" t="s">
        <v>1280</v>
      </c>
      <c r="B1239" t="s">
        <v>108</v>
      </c>
      <c r="C1239" t="s">
        <v>4</v>
      </c>
      <c r="D1239" t="s">
        <v>1197</v>
      </c>
    </row>
    <row r="1240" spans="1:4">
      <c r="A1240" t="s">
        <v>1281</v>
      </c>
      <c r="B1240" t="s">
        <v>108</v>
      </c>
      <c r="C1240" t="s">
        <v>4</v>
      </c>
      <c r="D1240" t="s">
        <v>1197</v>
      </c>
    </row>
    <row r="1241" spans="1:4">
      <c r="A1241" t="s">
        <v>1282</v>
      </c>
      <c r="B1241" t="s">
        <v>108</v>
      </c>
      <c r="C1241" t="s">
        <v>4</v>
      </c>
      <c r="D1241" t="s">
        <v>1197</v>
      </c>
    </row>
    <row r="1242" spans="1:4">
      <c r="A1242" t="s">
        <v>1283</v>
      </c>
      <c r="B1242" t="s">
        <v>108</v>
      </c>
      <c r="C1242" t="s">
        <v>4</v>
      </c>
      <c r="D1242" t="s">
        <v>1197</v>
      </c>
    </row>
    <row r="1243" spans="1:4">
      <c r="A1243" t="s">
        <v>1284</v>
      </c>
      <c r="B1243" t="s">
        <v>108</v>
      </c>
      <c r="C1243" t="s">
        <v>4</v>
      </c>
      <c r="D1243" t="s">
        <v>1197</v>
      </c>
    </row>
    <row r="1244" spans="1:4">
      <c r="A1244" t="s">
        <v>1285</v>
      </c>
      <c r="B1244" t="s">
        <v>108</v>
      </c>
      <c r="C1244" t="s">
        <v>4</v>
      </c>
      <c r="D1244" t="s">
        <v>1197</v>
      </c>
    </row>
    <row r="1245" spans="1:4">
      <c r="A1245" t="s">
        <v>1286</v>
      </c>
      <c r="B1245" t="s">
        <v>108</v>
      </c>
      <c r="C1245" t="s">
        <v>4</v>
      </c>
      <c r="D1245" t="s">
        <v>1197</v>
      </c>
    </row>
    <row r="1246" spans="1:4">
      <c r="A1246" t="s">
        <v>1287</v>
      </c>
      <c r="B1246" t="s">
        <v>108</v>
      </c>
      <c r="C1246" t="s">
        <v>4</v>
      </c>
      <c r="D1246" t="s">
        <v>1197</v>
      </c>
    </row>
    <row r="1247" spans="1:4">
      <c r="A1247" t="s">
        <v>1288</v>
      </c>
      <c r="B1247" t="s">
        <v>108</v>
      </c>
      <c r="C1247" t="s">
        <v>4</v>
      </c>
      <c r="D1247" t="s">
        <v>1197</v>
      </c>
    </row>
    <row r="1248" spans="1:4">
      <c r="A1248" t="s">
        <v>1289</v>
      </c>
      <c r="B1248" t="s">
        <v>48</v>
      </c>
      <c r="C1248" t="s">
        <v>4</v>
      </c>
      <c r="D1248" t="s">
        <v>1197</v>
      </c>
    </row>
    <row r="1249" spans="1:4">
      <c r="A1249" t="s">
        <v>1290</v>
      </c>
      <c r="B1249" t="s">
        <v>48</v>
      </c>
      <c r="C1249" t="s">
        <v>4</v>
      </c>
      <c r="D1249" t="s">
        <v>1197</v>
      </c>
    </row>
    <row r="1250" spans="1:4">
      <c r="A1250" t="s">
        <v>1291</v>
      </c>
      <c r="B1250" t="s">
        <v>48</v>
      </c>
      <c r="C1250" t="s">
        <v>4</v>
      </c>
      <c r="D1250" t="s">
        <v>1197</v>
      </c>
    </row>
    <row r="1251" spans="1:4">
      <c r="A1251" t="s">
        <v>1292</v>
      </c>
      <c r="B1251" t="s">
        <v>48</v>
      </c>
      <c r="C1251" t="s">
        <v>4</v>
      </c>
      <c r="D1251" t="s">
        <v>1197</v>
      </c>
    </row>
    <row r="1252" spans="1:4">
      <c r="A1252" t="s">
        <v>1293</v>
      </c>
      <c r="B1252" t="s">
        <v>48</v>
      </c>
      <c r="C1252" t="s">
        <v>4</v>
      </c>
      <c r="D1252" t="s">
        <v>1197</v>
      </c>
    </row>
    <row r="1253" spans="1:4">
      <c r="A1253" t="s">
        <v>1294</v>
      </c>
      <c r="B1253" t="s">
        <v>48</v>
      </c>
      <c r="C1253" t="s">
        <v>4</v>
      </c>
      <c r="D1253" t="s">
        <v>1197</v>
      </c>
    </row>
    <row r="1254" spans="1:4">
      <c r="A1254" t="s">
        <v>1295</v>
      </c>
      <c r="B1254" t="s">
        <v>122</v>
      </c>
      <c r="C1254" t="s">
        <v>4</v>
      </c>
      <c r="D1254" t="s">
        <v>1197</v>
      </c>
    </row>
    <row r="1255" spans="1:4">
      <c r="A1255" t="s">
        <v>1296</v>
      </c>
      <c r="B1255" t="s">
        <v>122</v>
      </c>
      <c r="C1255" t="s">
        <v>4</v>
      </c>
      <c r="D1255" t="s">
        <v>1197</v>
      </c>
    </row>
    <row r="1256" spans="1:4">
      <c r="A1256" t="s">
        <v>1297</v>
      </c>
      <c r="B1256" t="s">
        <v>122</v>
      </c>
      <c r="C1256" t="s">
        <v>4</v>
      </c>
      <c r="D1256" t="s">
        <v>1197</v>
      </c>
    </row>
    <row r="1257" spans="1:4">
      <c r="A1257" t="s">
        <v>1298</v>
      </c>
      <c r="B1257" t="s">
        <v>122</v>
      </c>
      <c r="C1257" t="s">
        <v>4</v>
      </c>
      <c r="D1257" t="s">
        <v>1197</v>
      </c>
    </row>
    <row r="1258" spans="1:4">
      <c r="A1258" t="s">
        <v>1299</v>
      </c>
      <c r="B1258" t="s">
        <v>122</v>
      </c>
      <c r="C1258" t="s">
        <v>4</v>
      </c>
      <c r="D1258" t="s">
        <v>1197</v>
      </c>
    </row>
    <row r="1259" spans="1:4">
      <c r="A1259" t="s">
        <v>1300</v>
      </c>
      <c r="B1259" t="s">
        <v>122</v>
      </c>
      <c r="C1259" t="s">
        <v>4</v>
      </c>
      <c r="D1259" t="s">
        <v>1197</v>
      </c>
    </row>
    <row r="1260" spans="1:4">
      <c r="A1260" t="s">
        <v>1301</v>
      </c>
      <c r="B1260" t="s">
        <v>122</v>
      </c>
      <c r="C1260" t="s">
        <v>4</v>
      </c>
      <c r="D1260" t="s">
        <v>1197</v>
      </c>
    </row>
    <row r="1261" spans="1:4">
      <c r="A1261" t="s">
        <v>1302</v>
      </c>
      <c r="B1261" t="s">
        <v>122</v>
      </c>
      <c r="C1261" t="s">
        <v>4</v>
      </c>
      <c r="D1261" t="s">
        <v>1197</v>
      </c>
    </row>
    <row r="1262" spans="1:4">
      <c r="A1262" t="s">
        <v>1303</v>
      </c>
      <c r="B1262" t="s">
        <v>122</v>
      </c>
      <c r="C1262" t="s">
        <v>4</v>
      </c>
      <c r="D1262" t="s">
        <v>1197</v>
      </c>
    </row>
    <row r="1263" spans="1:4">
      <c r="A1263" t="s">
        <v>1304</v>
      </c>
      <c r="B1263" t="s">
        <v>122</v>
      </c>
      <c r="C1263" t="s">
        <v>4</v>
      </c>
      <c r="D1263" t="s">
        <v>1197</v>
      </c>
    </row>
    <row r="1264" spans="1:4">
      <c r="A1264" t="s">
        <v>1305</v>
      </c>
      <c r="B1264" t="s">
        <v>122</v>
      </c>
      <c r="C1264" t="s">
        <v>4</v>
      </c>
      <c r="D1264" t="s">
        <v>1197</v>
      </c>
    </row>
    <row r="1265" spans="1:4">
      <c r="A1265" t="s">
        <v>1306</v>
      </c>
      <c r="B1265" t="s">
        <v>122</v>
      </c>
      <c r="C1265" t="s">
        <v>4</v>
      </c>
      <c r="D1265" t="s">
        <v>1197</v>
      </c>
    </row>
    <row r="1266" spans="1:4">
      <c r="A1266" t="s">
        <v>1307</v>
      </c>
      <c r="B1266" t="s">
        <v>108</v>
      </c>
      <c r="C1266" t="s">
        <v>4</v>
      </c>
      <c r="D1266" t="s">
        <v>1197</v>
      </c>
    </row>
    <row r="1267" spans="1:4">
      <c r="A1267" t="s">
        <v>1308</v>
      </c>
      <c r="B1267" t="s">
        <v>108</v>
      </c>
      <c r="C1267" t="s">
        <v>4</v>
      </c>
      <c r="D1267" t="s">
        <v>1197</v>
      </c>
    </row>
    <row r="1268" spans="1:4">
      <c r="A1268" t="s">
        <v>1309</v>
      </c>
      <c r="B1268" t="s">
        <v>108</v>
      </c>
      <c r="C1268" t="s">
        <v>4</v>
      </c>
      <c r="D1268" t="s">
        <v>1197</v>
      </c>
    </row>
    <row r="1269" spans="1:4">
      <c r="A1269" t="s">
        <v>1310</v>
      </c>
      <c r="B1269" t="s">
        <v>108</v>
      </c>
      <c r="C1269" t="s">
        <v>4</v>
      </c>
      <c r="D1269" t="s">
        <v>1197</v>
      </c>
    </row>
    <row r="1270" spans="1:4">
      <c r="A1270" t="s">
        <v>1311</v>
      </c>
      <c r="B1270" t="s">
        <v>108</v>
      </c>
      <c r="C1270" t="s">
        <v>4</v>
      </c>
      <c r="D1270" t="s">
        <v>1197</v>
      </c>
    </row>
    <row r="1271" spans="1:4">
      <c r="A1271" t="s">
        <v>1312</v>
      </c>
      <c r="B1271" t="s">
        <v>108</v>
      </c>
      <c r="C1271" t="s">
        <v>4</v>
      </c>
      <c r="D1271" t="s">
        <v>1197</v>
      </c>
    </row>
    <row r="1272" spans="1:4">
      <c r="A1272" t="s">
        <v>1313</v>
      </c>
      <c r="B1272" t="s">
        <v>108</v>
      </c>
      <c r="C1272" t="s">
        <v>4</v>
      </c>
      <c r="D1272" t="s">
        <v>1197</v>
      </c>
    </row>
    <row r="1273" spans="1:4">
      <c r="A1273" t="s">
        <v>1314</v>
      </c>
      <c r="B1273" t="s">
        <v>108</v>
      </c>
      <c r="C1273" t="s">
        <v>4</v>
      </c>
      <c r="D1273" t="s">
        <v>1197</v>
      </c>
    </row>
    <row r="1274" spans="1:4">
      <c r="A1274" t="s">
        <v>1315</v>
      </c>
      <c r="B1274" t="s">
        <v>108</v>
      </c>
      <c r="C1274" t="s">
        <v>4</v>
      </c>
      <c r="D1274" t="s">
        <v>1197</v>
      </c>
    </row>
    <row r="1275" spans="1:4">
      <c r="A1275" t="s">
        <v>1316</v>
      </c>
      <c r="B1275" t="s">
        <v>108</v>
      </c>
      <c r="C1275" t="s">
        <v>4</v>
      </c>
      <c r="D1275" t="s">
        <v>1197</v>
      </c>
    </row>
    <row r="1276" spans="1:4">
      <c r="A1276" t="s">
        <v>1317</v>
      </c>
      <c r="B1276" t="s">
        <v>108</v>
      </c>
      <c r="C1276" t="s">
        <v>4</v>
      </c>
      <c r="D1276" t="s">
        <v>1197</v>
      </c>
    </row>
    <row r="1277" spans="1:4">
      <c r="A1277" t="s">
        <v>1318</v>
      </c>
      <c r="B1277" t="s">
        <v>108</v>
      </c>
      <c r="C1277" t="s">
        <v>4</v>
      </c>
      <c r="D1277" t="s">
        <v>1197</v>
      </c>
    </row>
    <row r="1278" spans="1:4">
      <c r="A1278" t="s">
        <v>1319</v>
      </c>
      <c r="B1278" t="s">
        <v>108</v>
      </c>
      <c r="C1278" t="s">
        <v>4</v>
      </c>
      <c r="D1278" t="s">
        <v>1197</v>
      </c>
    </row>
    <row r="1279" spans="1:4">
      <c r="A1279" t="s">
        <v>1320</v>
      </c>
      <c r="B1279" t="s">
        <v>108</v>
      </c>
      <c r="C1279" t="s">
        <v>4</v>
      </c>
      <c r="D1279" t="s">
        <v>1197</v>
      </c>
    </row>
    <row r="1280" spans="1:4">
      <c r="A1280" t="s">
        <v>1321</v>
      </c>
      <c r="B1280" t="s">
        <v>108</v>
      </c>
      <c r="C1280" t="s">
        <v>4</v>
      </c>
      <c r="D1280" t="s">
        <v>1197</v>
      </c>
    </row>
    <row r="1281" spans="1:4">
      <c r="A1281" t="s">
        <v>1322</v>
      </c>
      <c r="B1281" t="s">
        <v>108</v>
      </c>
      <c r="C1281" t="s">
        <v>4</v>
      </c>
      <c r="D1281" t="s">
        <v>1197</v>
      </c>
    </row>
    <row r="1282" spans="1:4">
      <c r="A1282" t="s">
        <v>1323</v>
      </c>
      <c r="B1282" t="s">
        <v>108</v>
      </c>
      <c r="C1282" t="s">
        <v>4</v>
      </c>
      <c r="D1282" t="s">
        <v>1197</v>
      </c>
    </row>
    <row r="1283" spans="1:4">
      <c r="A1283" t="s">
        <v>1324</v>
      </c>
      <c r="B1283" t="s">
        <v>108</v>
      </c>
      <c r="C1283" t="s">
        <v>4</v>
      </c>
      <c r="D1283" t="s">
        <v>1197</v>
      </c>
    </row>
    <row r="1284" spans="1:4">
      <c r="A1284" t="s">
        <v>1325</v>
      </c>
      <c r="B1284" t="s">
        <v>108</v>
      </c>
      <c r="C1284" t="s">
        <v>4</v>
      </c>
      <c r="D1284" t="s">
        <v>1197</v>
      </c>
    </row>
    <row r="1285" spans="1:4">
      <c r="A1285" t="s">
        <v>1326</v>
      </c>
      <c r="B1285" t="s">
        <v>108</v>
      </c>
      <c r="C1285" t="s">
        <v>4</v>
      </c>
      <c r="D1285" t="s">
        <v>1197</v>
      </c>
    </row>
    <row r="1286" spans="1:4">
      <c r="A1286" t="s">
        <v>1327</v>
      </c>
      <c r="B1286" t="s">
        <v>108</v>
      </c>
      <c r="C1286" t="s">
        <v>4</v>
      </c>
      <c r="D1286" t="s">
        <v>1197</v>
      </c>
    </row>
    <row r="1287" spans="1:4">
      <c r="A1287" t="s">
        <v>1328</v>
      </c>
      <c r="B1287" t="s">
        <v>108</v>
      </c>
      <c r="C1287" t="s">
        <v>4</v>
      </c>
      <c r="D1287" t="s">
        <v>1197</v>
      </c>
    </row>
    <row r="1288" spans="1:4">
      <c r="A1288" t="s">
        <v>1329</v>
      </c>
      <c r="B1288" t="s">
        <v>108</v>
      </c>
      <c r="C1288" t="s">
        <v>4</v>
      </c>
      <c r="D1288" t="s">
        <v>1197</v>
      </c>
    </row>
    <row r="1289" spans="1:4">
      <c r="A1289" t="s">
        <v>1330</v>
      </c>
      <c r="B1289" t="s">
        <v>122</v>
      </c>
      <c r="C1289" t="s">
        <v>4</v>
      </c>
      <c r="D1289" t="s">
        <v>1197</v>
      </c>
    </row>
    <row r="1290" spans="1:4">
      <c r="A1290" t="s">
        <v>1331</v>
      </c>
      <c r="B1290" t="s">
        <v>122</v>
      </c>
      <c r="C1290" t="s">
        <v>4</v>
      </c>
      <c r="D1290" t="s">
        <v>1197</v>
      </c>
    </row>
    <row r="1291" spans="1:4">
      <c r="A1291" t="s">
        <v>1332</v>
      </c>
      <c r="B1291" t="s">
        <v>122</v>
      </c>
      <c r="C1291" t="s">
        <v>4</v>
      </c>
      <c r="D1291" t="s">
        <v>1197</v>
      </c>
    </row>
    <row r="1292" spans="1:4">
      <c r="A1292" t="s">
        <v>1333</v>
      </c>
      <c r="B1292" t="s">
        <v>48</v>
      </c>
      <c r="C1292" t="s">
        <v>4</v>
      </c>
      <c r="D1292" t="s">
        <v>1197</v>
      </c>
    </row>
    <row r="1293" spans="1:4">
      <c r="A1293" t="s">
        <v>1334</v>
      </c>
      <c r="B1293" t="s">
        <v>48</v>
      </c>
      <c r="C1293" t="s">
        <v>4</v>
      </c>
      <c r="D1293" t="s">
        <v>1197</v>
      </c>
    </row>
    <row r="1294" spans="1:4">
      <c r="A1294" t="s">
        <v>1335</v>
      </c>
      <c r="B1294" t="s">
        <v>48</v>
      </c>
      <c r="C1294" t="s">
        <v>4</v>
      </c>
      <c r="D1294" t="s">
        <v>1197</v>
      </c>
    </row>
    <row r="1295" spans="1:4">
      <c r="A1295" t="s">
        <v>1336</v>
      </c>
      <c r="B1295" t="s">
        <v>108</v>
      </c>
      <c r="C1295" t="s">
        <v>4</v>
      </c>
      <c r="D1295" t="s">
        <v>1197</v>
      </c>
    </row>
    <row r="1296" spans="1:4">
      <c r="A1296" t="s">
        <v>1337</v>
      </c>
      <c r="B1296" t="s">
        <v>108</v>
      </c>
      <c r="C1296" t="s">
        <v>4</v>
      </c>
      <c r="D1296" t="s">
        <v>1197</v>
      </c>
    </row>
    <row r="1297" spans="1:4">
      <c r="A1297" t="s">
        <v>1338</v>
      </c>
      <c r="B1297" t="s">
        <v>108</v>
      </c>
      <c r="C1297" t="s">
        <v>4</v>
      </c>
      <c r="D1297" t="s">
        <v>1197</v>
      </c>
    </row>
    <row r="1298" spans="1:4">
      <c r="A1298" t="s">
        <v>1339</v>
      </c>
      <c r="B1298" t="s">
        <v>108</v>
      </c>
      <c r="C1298" t="s">
        <v>4</v>
      </c>
      <c r="D1298" t="s">
        <v>1197</v>
      </c>
    </row>
    <row r="1299" spans="1:4">
      <c r="A1299" t="s">
        <v>1340</v>
      </c>
      <c r="B1299" t="s">
        <v>108</v>
      </c>
      <c r="C1299" t="s">
        <v>4</v>
      </c>
      <c r="D1299" t="s">
        <v>1197</v>
      </c>
    </row>
    <row r="1300" spans="1:4">
      <c r="A1300" t="s">
        <v>1341</v>
      </c>
      <c r="B1300" t="s">
        <v>108</v>
      </c>
      <c r="C1300" t="s">
        <v>4</v>
      </c>
      <c r="D1300" t="s">
        <v>1197</v>
      </c>
    </row>
    <row r="1301" spans="1:4">
      <c r="A1301" t="s">
        <v>1342</v>
      </c>
      <c r="B1301" t="s">
        <v>108</v>
      </c>
      <c r="C1301" t="s">
        <v>4</v>
      </c>
      <c r="D1301" t="s">
        <v>1197</v>
      </c>
    </row>
    <row r="1302" spans="1:4">
      <c r="A1302" t="s">
        <v>1343</v>
      </c>
      <c r="B1302" t="s">
        <v>108</v>
      </c>
      <c r="C1302" t="s">
        <v>4</v>
      </c>
      <c r="D1302" t="s">
        <v>1197</v>
      </c>
    </row>
    <row r="1303" spans="1:4">
      <c r="A1303" t="s">
        <v>1344</v>
      </c>
      <c r="B1303" t="s">
        <v>108</v>
      </c>
      <c r="C1303" t="s">
        <v>4</v>
      </c>
      <c r="D1303" t="s">
        <v>1197</v>
      </c>
    </row>
    <row r="1304" spans="1:4">
      <c r="A1304" t="s">
        <v>1345</v>
      </c>
      <c r="B1304" t="s">
        <v>122</v>
      </c>
      <c r="C1304" t="s">
        <v>4</v>
      </c>
      <c r="D1304" t="s">
        <v>1197</v>
      </c>
    </row>
    <row r="1305" spans="1:4">
      <c r="A1305" t="s">
        <v>1346</v>
      </c>
      <c r="B1305" t="s">
        <v>122</v>
      </c>
      <c r="C1305" t="s">
        <v>4</v>
      </c>
      <c r="D1305" t="s">
        <v>1197</v>
      </c>
    </row>
    <row r="1306" spans="1:4">
      <c r="A1306" t="s">
        <v>1347</v>
      </c>
      <c r="B1306" t="s">
        <v>122</v>
      </c>
      <c r="C1306" t="s">
        <v>4</v>
      </c>
      <c r="D1306" t="s">
        <v>1197</v>
      </c>
    </row>
    <row r="1307" spans="1:4">
      <c r="A1307" t="s">
        <v>1348</v>
      </c>
      <c r="B1307" t="s">
        <v>122</v>
      </c>
      <c r="C1307" t="s">
        <v>4</v>
      </c>
      <c r="D1307" t="s">
        <v>1197</v>
      </c>
    </row>
    <row r="1308" spans="1:4">
      <c r="A1308" t="s">
        <v>1349</v>
      </c>
      <c r="B1308" t="s">
        <v>122</v>
      </c>
      <c r="C1308" t="s">
        <v>4</v>
      </c>
      <c r="D1308" t="s">
        <v>1197</v>
      </c>
    </row>
    <row r="1309" spans="1:4">
      <c r="A1309" t="s">
        <v>1350</v>
      </c>
      <c r="B1309" t="s">
        <v>122</v>
      </c>
      <c r="C1309" t="s">
        <v>4</v>
      </c>
      <c r="D1309" t="s">
        <v>1197</v>
      </c>
    </row>
    <row r="1310" spans="1:4">
      <c r="A1310" t="s">
        <v>1351</v>
      </c>
      <c r="B1310" t="s">
        <v>122</v>
      </c>
      <c r="C1310" t="s">
        <v>4</v>
      </c>
      <c r="D1310" t="s">
        <v>1197</v>
      </c>
    </row>
    <row r="1311" spans="1:4">
      <c r="A1311" t="s">
        <v>1352</v>
      </c>
      <c r="B1311" t="s">
        <v>122</v>
      </c>
      <c r="C1311" t="s">
        <v>4</v>
      </c>
      <c r="D1311" t="s">
        <v>1197</v>
      </c>
    </row>
    <row r="1312" spans="1:4">
      <c r="A1312" t="s">
        <v>1353</v>
      </c>
      <c r="B1312" t="s">
        <v>122</v>
      </c>
      <c r="C1312" t="s">
        <v>4</v>
      </c>
      <c r="D1312" t="s">
        <v>1197</v>
      </c>
    </row>
    <row r="1313" spans="1:4">
      <c r="A1313" t="s">
        <v>1354</v>
      </c>
      <c r="B1313" t="s">
        <v>122</v>
      </c>
      <c r="C1313" t="s">
        <v>4</v>
      </c>
      <c r="D1313" t="s">
        <v>1197</v>
      </c>
    </row>
    <row r="1314" spans="1:4">
      <c r="A1314" t="s">
        <v>1355</v>
      </c>
      <c r="B1314" t="s">
        <v>122</v>
      </c>
      <c r="C1314" t="s">
        <v>4</v>
      </c>
      <c r="D1314" t="s">
        <v>1197</v>
      </c>
    </row>
    <row r="1315" spans="1:4">
      <c r="A1315" t="s">
        <v>1356</v>
      </c>
      <c r="B1315" t="s">
        <v>122</v>
      </c>
      <c r="C1315" t="s">
        <v>4</v>
      </c>
      <c r="D1315" t="s">
        <v>1197</v>
      </c>
    </row>
    <row r="1316" spans="1:4">
      <c r="A1316" t="s">
        <v>1357</v>
      </c>
      <c r="B1316" t="s">
        <v>122</v>
      </c>
      <c r="C1316" t="s">
        <v>4</v>
      </c>
      <c r="D1316" t="s">
        <v>1197</v>
      </c>
    </row>
    <row r="1317" spans="1:4">
      <c r="A1317" t="s">
        <v>1358</v>
      </c>
      <c r="B1317" t="s">
        <v>122</v>
      </c>
      <c r="C1317" t="s">
        <v>4</v>
      </c>
      <c r="D1317" t="s">
        <v>1197</v>
      </c>
    </row>
    <row r="1318" spans="1:4">
      <c r="A1318" t="s">
        <v>1359</v>
      </c>
      <c r="B1318" t="s">
        <v>122</v>
      </c>
      <c r="C1318" t="s">
        <v>4</v>
      </c>
      <c r="D1318" t="s">
        <v>1197</v>
      </c>
    </row>
    <row r="1319" spans="1:4">
      <c r="A1319" t="s">
        <v>1360</v>
      </c>
      <c r="B1319" t="s">
        <v>122</v>
      </c>
      <c r="C1319" t="s">
        <v>4</v>
      </c>
      <c r="D1319" t="s">
        <v>1197</v>
      </c>
    </row>
    <row r="1320" spans="1:4">
      <c r="A1320" t="s">
        <v>1361</v>
      </c>
      <c r="B1320" t="s">
        <v>122</v>
      </c>
      <c r="C1320" t="s">
        <v>4</v>
      </c>
      <c r="D1320" t="s">
        <v>1197</v>
      </c>
    </row>
    <row r="1321" spans="1:4">
      <c r="A1321" t="s">
        <v>1362</v>
      </c>
      <c r="B1321" t="s">
        <v>122</v>
      </c>
      <c r="C1321" t="s">
        <v>4</v>
      </c>
      <c r="D1321" t="s">
        <v>1197</v>
      </c>
    </row>
    <row r="1322" spans="1:4">
      <c r="A1322" t="s">
        <v>1363</v>
      </c>
      <c r="B1322" t="s">
        <v>108</v>
      </c>
      <c r="C1322" t="s">
        <v>4</v>
      </c>
      <c r="D1322" t="s">
        <v>1197</v>
      </c>
    </row>
    <row r="1323" spans="1:4">
      <c r="A1323" t="s">
        <v>1364</v>
      </c>
      <c r="B1323" t="s">
        <v>108</v>
      </c>
      <c r="C1323" t="s">
        <v>4</v>
      </c>
      <c r="D1323" t="s">
        <v>1197</v>
      </c>
    </row>
    <row r="1324" spans="1:4">
      <c r="A1324" t="s">
        <v>1365</v>
      </c>
      <c r="B1324" t="s">
        <v>48</v>
      </c>
      <c r="C1324" t="s">
        <v>4</v>
      </c>
      <c r="D1324" t="s">
        <v>1197</v>
      </c>
    </row>
    <row r="1325" spans="1:4">
      <c r="A1325" t="s">
        <v>1366</v>
      </c>
      <c r="B1325" t="s">
        <v>122</v>
      </c>
      <c r="C1325" t="s">
        <v>4</v>
      </c>
      <c r="D1325" t="s">
        <v>1197</v>
      </c>
    </row>
    <row r="1326" spans="1:4">
      <c r="A1326" t="s">
        <v>1367</v>
      </c>
      <c r="B1326" t="s">
        <v>122</v>
      </c>
      <c r="C1326" t="s">
        <v>4</v>
      </c>
      <c r="D1326" t="s">
        <v>1197</v>
      </c>
    </row>
    <row r="1327" spans="1:4">
      <c r="A1327" t="s">
        <v>1368</v>
      </c>
      <c r="B1327" t="s">
        <v>122</v>
      </c>
      <c r="C1327" t="s">
        <v>4</v>
      </c>
      <c r="D1327" t="s">
        <v>1197</v>
      </c>
    </row>
    <row r="1328" spans="1:4">
      <c r="A1328" t="s">
        <v>1369</v>
      </c>
      <c r="B1328" t="s">
        <v>122</v>
      </c>
      <c r="C1328" t="s">
        <v>4</v>
      </c>
      <c r="D1328" t="s">
        <v>1197</v>
      </c>
    </row>
    <row r="1329" spans="1:4">
      <c r="A1329" t="s">
        <v>1370</v>
      </c>
      <c r="B1329" t="s">
        <v>122</v>
      </c>
      <c r="C1329" t="s">
        <v>4</v>
      </c>
      <c r="D1329" t="s">
        <v>1197</v>
      </c>
    </row>
    <row r="1330" spans="1:4">
      <c r="A1330" t="s">
        <v>1371</v>
      </c>
      <c r="B1330" t="s">
        <v>122</v>
      </c>
      <c r="C1330" t="s">
        <v>4</v>
      </c>
      <c r="D1330" t="s">
        <v>1197</v>
      </c>
    </row>
    <row r="1331" spans="1:4">
      <c r="A1331" t="s">
        <v>1372</v>
      </c>
      <c r="B1331" t="s">
        <v>194</v>
      </c>
      <c r="C1331" t="s">
        <v>4</v>
      </c>
      <c r="D1331" t="s">
        <v>1197</v>
      </c>
    </row>
    <row r="1332" spans="1:4">
      <c r="A1332" t="s">
        <v>1373</v>
      </c>
      <c r="B1332" t="s">
        <v>194</v>
      </c>
      <c r="C1332" t="s">
        <v>4</v>
      </c>
      <c r="D1332" t="s">
        <v>1197</v>
      </c>
    </row>
    <row r="1333" spans="1:4">
      <c r="A1333" t="s">
        <v>1374</v>
      </c>
      <c r="B1333" t="s">
        <v>194</v>
      </c>
      <c r="C1333" t="s">
        <v>4</v>
      </c>
      <c r="D1333" t="s">
        <v>1197</v>
      </c>
    </row>
    <row r="1334" spans="1:4">
      <c r="A1334" t="s">
        <v>1375</v>
      </c>
      <c r="B1334" t="s">
        <v>194</v>
      </c>
      <c r="C1334" t="s">
        <v>4</v>
      </c>
      <c r="D1334" t="s">
        <v>1197</v>
      </c>
    </row>
    <row r="1335" spans="1:4">
      <c r="A1335" t="s">
        <v>1376</v>
      </c>
      <c r="B1335" t="s">
        <v>194</v>
      </c>
      <c r="C1335" t="s">
        <v>4</v>
      </c>
      <c r="D1335" t="s">
        <v>1197</v>
      </c>
    </row>
    <row r="1336" spans="1:4">
      <c r="A1336" t="s">
        <v>1377</v>
      </c>
      <c r="B1336" t="s">
        <v>194</v>
      </c>
      <c r="C1336" t="s">
        <v>4</v>
      </c>
      <c r="D1336" t="s">
        <v>1197</v>
      </c>
    </row>
    <row r="1337" spans="1:4">
      <c r="A1337" t="s">
        <v>1378</v>
      </c>
      <c r="B1337" t="s">
        <v>194</v>
      </c>
      <c r="C1337" t="s">
        <v>4</v>
      </c>
      <c r="D1337" t="s">
        <v>1197</v>
      </c>
    </row>
    <row r="1338" spans="1:4">
      <c r="A1338" t="s">
        <v>1379</v>
      </c>
      <c r="B1338" t="s">
        <v>194</v>
      </c>
      <c r="C1338" t="s">
        <v>4</v>
      </c>
      <c r="D1338" t="s">
        <v>1197</v>
      </c>
    </row>
    <row r="1339" spans="1:4">
      <c r="A1339" t="s">
        <v>1380</v>
      </c>
      <c r="B1339" t="s">
        <v>194</v>
      </c>
      <c r="C1339" t="s">
        <v>4</v>
      </c>
      <c r="D1339" t="s">
        <v>1197</v>
      </c>
    </row>
    <row r="1340" spans="1:4">
      <c r="A1340" t="s">
        <v>1381</v>
      </c>
      <c r="B1340" t="s">
        <v>194</v>
      </c>
      <c r="C1340" t="s">
        <v>4</v>
      </c>
      <c r="D1340" t="s">
        <v>1197</v>
      </c>
    </row>
    <row r="1341" spans="1:4">
      <c r="A1341" t="s">
        <v>1382</v>
      </c>
      <c r="B1341" t="s">
        <v>194</v>
      </c>
      <c r="C1341" t="s">
        <v>4</v>
      </c>
      <c r="D1341" t="s">
        <v>1197</v>
      </c>
    </row>
    <row r="1342" spans="1:4">
      <c r="A1342" t="s">
        <v>1383</v>
      </c>
      <c r="B1342" t="s">
        <v>194</v>
      </c>
      <c r="C1342" t="s">
        <v>4</v>
      </c>
      <c r="D1342" t="s">
        <v>1197</v>
      </c>
    </row>
    <row r="1343" spans="1:4">
      <c r="A1343" t="s">
        <v>1384</v>
      </c>
      <c r="B1343" t="s">
        <v>194</v>
      </c>
      <c r="C1343" t="s">
        <v>4</v>
      </c>
      <c r="D1343" t="s">
        <v>1197</v>
      </c>
    </row>
    <row r="1344" spans="1:4">
      <c r="A1344" t="s">
        <v>1385</v>
      </c>
      <c r="B1344" t="s">
        <v>194</v>
      </c>
      <c r="C1344" t="s">
        <v>4</v>
      </c>
      <c r="D1344" t="s">
        <v>1197</v>
      </c>
    </row>
    <row r="1345" spans="1:4">
      <c r="A1345" t="s">
        <v>1386</v>
      </c>
      <c r="B1345" t="s">
        <v>194</v>
      </c>
      <c r="C1345" t="s">
        <v>4</v>
      </c>
      <c r="D1345" t="s">
        <v>1197</v>
      </c>
    </row>
    <row r="1346" spans="1:4">
      <c r="A1346" t="s">
        <v>1387</v>
      </c>
      <c r="B1346" t="s">
        <v>194</v>
      </c>
      <c r="C1346" t="s">
        <v>4</v>
      </c>
      <c r="D1346" t="s">
        <v>1197</v>
      </c>
    </row>
    <row r="1347" spans="1:4">
      <c r="A1347" t="s">
        <v>1388</v>
      </c>
      <c r="B1347" t="s">
        <v>194</v>
      </c>
      <c r="C1347" t="s">
        <v>4</v>
      </c>
      <c r="D1347" t="s">
        <v>1197</v>
      </c>
    </row>
    <row r="1348" spans="1:4">
      <c r="A1348" t="s">
        <v>1389</v>
      </c>
      <c r="B1348" t="s">
        <v>194</v>
      </c>
      <c r="C1348" t="s">
        <v>4</v>
      </c>
      <c r="D1348" t="s">
        <v>1197</v>
      </c>
    </row>
    <row r="1349" spans="1:4">
      <c r="A1349" t="s">
        <v>1390</v>
      </c>
      <c r="B1349" t="s">
        <v>194</v>
      </c>
      <c r="C1349" t="s">
        <v>4</v>
      </c>
      <c r="D1349" t="s">
        <v>1197</v>
      </c>
    </row>
    <row r="1350" spans="1:4">
      <c r="A1350" t="s">
        <v>1391</v>
      </c>
      <c r="B1350" t="s">
        <v>194</v>
      </c>
      <c r="C1350" t="s">
        <v>4</v>
      </c>
      <c r="D1350" t="s">
        <v>1197</v>
      </c>
    </row>
    <row r="1351" spans="1:4">
      <c r="A1351" t="s">
        <v>1392</v>
      </c>
      <c r="B1351" t="s">
        <v>194</v>
      </c>
      <c r="C1351" t="s">
        <v>4</v>
      </c>
      <c r="D1351" t="s">
        <v>1197</v>
      </c>
    </row>
    <row r="1352" spans="1:4">
      <c r="A1352" t="s">
        <v>1393</v>
      </c>
      <c r="B1352" t="s">
        <v>194</v>
      </c>
      <c r="C1352" t="s">
        <v>4</v>
      </c>
      <c r="D1352" t="s">
        <v>1197</v>
      </c>
    </row>
    <row r="1353" spans="1:4">
      <c r="A1353" t="s">
        <v>1394</v>
      </c>
      <c r="B1353" t="s">
        <v>194</v>
      </c>
      <c r="C1353" t="s">
        <v>4</v>
      </c>
      <c r="D1353" t="s">
        <v>1197</v>
      </c>
    </row>
    <row r="1354" spans="1:4">
      <c r="A1354" t="s">
        <v>1395</v>
      </c>
      <c r="B1354" t="s">
        <v>220</v>
      </c>
      <c r="C1354" t="s">
        <v>4</v>
      </c>
      <c r="D1354" t="s">
        <v>1197</v>
      </c>
    </row>
    <row r="1355" spans="1:4">
      <c r="A1355" t="s">
        <v>1396</v>
      </c>
      <c r="B1355" t="s">
        <v>220</v>
      </c>
      <c r="C1355" t="s">
        <v>4</v>
      </c>
      <c r="D1355" t="s">
        <v>1197</v>
      </c>
    </row>
    <row r="1356" spans="1:4">
      <c r="A1356" t="s">
        <v>1397</v>
      </c>
      <c r="B1356" t="s">
        <v>220</v>
      </c>
      <c r="C1356" t="s">
        <v>4</v>
      </c>
      <c r="D1356" t="s">
        <v>1197</v>
      </c>
    </row>
    <row r="1357" spans="1:4">
      <c r="A1357" t="s">
        <v>1398</v>
      </c>
      <c r="B1357" t="s">
        <v>220</v>
      </c>
      <c r="C1357" t="s">
        <v>4</v>
      </c>
      <c r="D1357" t="s">
        <v>1197</v>
      </c>
    </row>
    <row r="1358" spans="1:4">
      <c r="A1358" t="s">
        <v>1399</v>
      </c>
      <c r="B1358" t="s">
        <v>220</v>
      </c>
      <c r="C1358" t="s">
        <v>4</v>
      </c>
      <c r="D1358" t="s">
        <v>1197</v>
      </c>
    </row>
    <row r="1359" spans="1:4">
      <c r="A1359" t="s">
        <v>1400</v>
      </c>
      <c r="B1359" t="s">
        <v>220</v>
      </c>
      <c r="C1359" t="s">
        <v>4</v>
      </c>
      <c r="D1359" t="s">
        <v>1197</v>
      </c>
    </row>
    <row r="1360" spans="1:4">
      <c r="A1360" t="s">
        <v>1401</v>
      </c>
      <c r="B1360" t="s">
        <v>220</v>
      </c>
      <c r="C1360" t="s">
        <v>4</v>
      </c>
      <c r="D1360" t="s">
        <v>1197</v>
      </c>
    </row>
    <row r="1361" spans="1:4">
      <c r="A1361" t="s">
        <v>1402</v>
      </c>
      <c r="B1361" t="s">
        <v>220</v>
      </c>
      <c r="C1361" t="s">
        <v>4</v>
      </c>
      <c r="D1361" t="s">
        <v>1197</v>
      </c>
    </row>
    <row r="1362" spans="1:4">
      <c r="A1362" t="s">
        <v>1403</v>
      </c>
      <c r="B1362" t="s">
        <v>194</v>
      </c>
      <c r="C1362" t="s">
        <v>4</v>
      </c>
      <c r="D1362" t="s">
        <v>1197</v>
      </c>
    </row>
    <row r="1363" spans="1:4">
      <c r="A1363" t="s">
        <v>1404</v>
      </c>
      <c r="B1363" t="s">
        <v>194</v>
      </c>
      <c r="C1363" t="s">
        <v>4</v>
      </c>
      <c r="D1363" t="s">
        <v>1197</v>
      </c>
    </row>
    <row r="1364" spans="1:4">
      <c r="A1364" t="s">
        <v>1405</v>
      </c>
      <c r="B1364" t="s">
        <v>194</v>
      </c>
      <c r="C1364" t="s">
        <v>4</v>
      </c>
      <c r="D1364" t="s">
        <v>1197</v>
      </c>
    </row>
    <row r="1365" spans="1:4">
      <c r="A1365" t="s">
        <v>1406</v>
      </c>
      <c r="B1365" t="s">
        <v>194</v>
      </c>
      <c r="C1365" t="s">
        <v>4</v>
      </c>
      <c r="D1365" t="s">
        <v>1197</v>
      </c>
    </row>
    <row r="1366" spans="1:4">
      <c r="A1366" t="s">
        <v>1407</v>
      </c>
      <c r="B1366" t="s">
        <v>194</v>
      </c>
      <c r="C1366" t="s">
        <v>4</v>
      </c>
      <c r="D1366" t="s">
        <v>1197</v>
      </c>
    </row>
    <row r="1367" spans="1:4">
      <c r="A1367" t="s">
        <v>1408</v>
      </c>
      <c r="B1367" t="s">
        <v>194</v>
      </c>
      <c r="C1367" t="s">
        <v>4</v>
      </c>
      <c r="D1367" t="s">
        <v>1197</v>
      </c>
    </row>
    <row r="1368" spans="1:4">
      <c r="A1368" t="s">
        <v>1409</v>
      </c>
      <c r="B1368" t="s">
        <v>194</v>
      </c>
      <c r="C1368" t="s">
        <v>4</v>
      </c>
      <c r="D1368" t="s">
        <v>1197</v>
      </c>
    </row>
    <row r="1369" spans="1:4">
      <c r="A1369" t="s">
        <v>1410</v>
      </c>
      <c r="B1369" t="s">
        <v>194</v>
      </c>
      <c r="C1369" t="s">
        <v>4</v>
      </c>
      <c r="D1369" t="s">
        <v>1197</v>
      </c>
    </row>
    <row r="1370" spans="1:4">
      <c r="A1370" t="s">
        <v>1411</v>
      </c>
      <c r="B1370" t="s">
        <v>194</v>
      </c>
      <c r="C1370" t="s">
        <v>4</v>
      </c>
      <c r="D1370" t="s">
        <v>1197</v>
      </c>
    </row>
    <row r="1371" spans="1:4">
      <c r="A1371" t="s">
        <v>1412</v>
      </c>
      <c r="B1371" t="s">
        <v>194</v>
      </c>
      <c r="C1371" t="s">
        <v>4</v>
      </c>
      <c r="D1371" t="s">
        <v>1197</v>
      </c>
    </row>
    <row r="1372" spans="1:4">
      <c r="A1372" t="s">
        <v>1413</v>
      </c>
      <c r="B1372" t="s">
        <v>194</v>
      </c>
      <c r="C1372" t="s">
        <v>4</v>
      </c>
      <c r="D1372" t="s">
        <v>1197</v>
      </c>
    </row>
    <row r="1373" spans="1:4">
      <c r="A1373" t="s">
        <v>1414</v>
      </c>
      <c r="B1373" t="s">
        <v>194</v>
      </c>
      <c r="C1373" t="s">
        <v>4</v>
      </c>
      <c r="D1373" t="s">
        <v>1197</v>
      </c>
    </row>
    <row r="1374" spans="1:4">
      <c r="A1374" t="s">
        <v>1415</v>
      </c>
      <c r="B1374" t="s">
        <v>194</v>
      </c>
      <c r="C1374" t="s">
        <v>4</v>
      </c>
      <c r="D1374" t="s">
        <v>1197</v>
      </c>
    </row>
    <row r="1375" spans="1:4">
      <c r="A1375" t="s">
        <v>1416</v>
      </c>
      <c r="B1375" t="s">
        <v>194</v>
      </c>
      <c r="C1375" t="s">
        <v>4</v>
      </c>
      <c r="D1375" t="s">
        <v>1197</v>
      </c>
    </row>
    <row r="1376" spans="1:4">
      <c r="A1376" t="s">
        <v>1417</v>
      </c>
      <c r="B1376" t="s">
        <v>194</v>
      </c>
      <c r="C1376" t="s">
        <v>4</v>
      </c>
      <c r="D1376" t="s">
        <v>1197</v>
      </c>
    </row>
    <row r="1377" spans="1:4">
      <c r="A1377" t="s">
        <v>1418</v>
      </c>
      <c r="B1377" t="s">
        <v>194</v>
      </c>
      <c r="C1377" t="s">
        <v>4</v>
      </c>
      <c r="D1377" t="s">
        <v>1197</v>
      </c>
    </row>
    <row r="1378" spans="1:4">
      <c r="A1378" t="s">
        <v>1419</v>
      </c>
      <c r="B1378" t="s">
        <v>194</v>
      </c>
      <c r="C1378" t="s">
        <v>4</v>
      </c>
      <c r="D1378" t="s">
        <v>1197</v>
      </c>
    </row>
    <row r="1379" spans="1:4">
      <c r="A1379" t="s">
        <v>1420</v>
      </c>
      <c r="B1379" t="s">
        <v>194</v>
      </c>
      <c r="C1379" t="s">
        <v>4</v>
      </c>
      <c r="D1379" t="s">
        <v>1197</v>
      </c>
    </row>
    <row r="1380" spans="1:4">
      <c r="A1380" t="s">
        <v>1421</v>
      </c>
      <c r="B1380" t="s">
        <v>194</v>
      </c>
      <c r="C1380" t="s">
        <v>4</v>
      </c>
      <c r="D1380" t="s">
        <v>1197</v>
      </c>
    </row>
    <row r="1381" spans="1:4">
      <c r="A1381" t="s">
        <v>1422</v>
      </c>
      <c r="B1381" t="s">
        <v>194</v>
      </c>
      <c r="C1381" t="s">
        <v>4</v>
      </c>
      <c r="D1381" t="s">
        <v>1197</v>
      </c>
    </row>
    <row r="1382" spans="1:4">
      <c r="A1382" t="s">
        <v>1423</v>
      </c>
      <c r="B1382" t="s">
        <v>194</v>
      </c>
      <c r="C1382" t="s">
        <v>4</v>
      </c>
      <c r="D1382" t="s">
        <v>1197</v>
      </c>
    </row>
    <row r="1383" spans="1:4">
      <c r="A1383" t="s">
        <v>1424</v>
      </c>
      <c r="B1383" t="s">
        <v>194</v>
      </c>
      <c r="C1383" t="s">
        <v>4</v>
      </c>
      <c r="D1383" t="s">
        <v>1197</v>
      </c>
    </row>
    <row r="1384" spans="1:4">
      <c r="A1384" t="s">
        <v>1425</v>
      </c>
      <c r="B1384" t="s">
        <v>194</v>
      </c>
      <c r="C1384" t="s">
        <v>4</v>
      </c>
      <c r="D1384" t="s">
        <v>1197</v>
      </c>
    </row>
    <row r="1385" spans="1:4">
      <c r="A1385" t="s">
        <v>1426</v>
      </c>
      <c r="B1385" t="s">
        <v>194</v>
      </c>
      <c r="C1385" t="s">
        <v>4</v>
      </c>
      <c r="D1385" t="s">
        <v>1197</v>
      </c>
    </row>
    <row r="1386" spans="1:4">
      <c r="A1386" t="s">
        <v>1427</v>
      </c>
      <c r="B1386" t="s">
        <v>194</v>
      </c>
      <c r="C1386" t="s">
        <v>4</v>
      </c>
      <c r="D1386" t="s">
        <v>1197</v>
      </c>
    </row>
    <row r="1387" spans="1:4">
      <c r="A1387" t="s">
        <v>1428</v>
      </c>
      <c r="B1387" t="s">
        <v>194</v>
      </c>
      <c r="C1387" t="s">
        <v>4</v>
      </c>
      <c r="D1387" t="s">
        <v>1197</v>
      </c>
    </row>
    <row r="1388" spans="1:4">
      <c r="A1388" t="s">
        <v>1429</v>
      </c>
      <c r="B1388" t="s">
        <v>194</v>
      </c>
      <c r="C1388" t="s">
        <v>4</v>
      </c>
      <c r="D1388" t="s">
        <v>1197</v>
      </c>
    </row>
    <row r="1389" spans="1:4">
      <c r="A1389" t="s">
        <v>1430</v>
      </c>
      <c r="B1389" t="s">
        <v>194</v>
      </c>
      <c r="C1389" t="s">
        <v>4</v>
      </c>
      <c r="D1389" t="s">
        <v>1197</v>
      </c>
    </row>
    <row r="1390" spans="1:4">
      <c r="A1390" t="s">
        <v>1431</v>
      </c>
      <c r="B1390" t="s">
        <v>194</v>
      </c>
      <c r="C1390" t="s">
        <v>4</v>
      </c>
      <c r="D1390" t="s">
        <v>1197</v>
      </c>
    </row>
    <row r="1391" spans="1:4">
      <c r="A1391" t="s">
        <v>1432</v>
      </c>
      <c r="B1391" t="s">
        <v>220</v>
      </c>
      <c r="C1391" t="s">
        <v>4</v>
      </c>
      <c r="D1391" t="s">
        <v>1197</v>
      </c>
    </row>
    <row r="1392" spans="1:4">
      <c r="A1392" t="s">
        <v>1433</v>
      </c>
      <c r="B1392" t="s">
        <v>220</v>
      </c>
      <c r="C1392" t="s">
        <v>4</v>
      </c>
      <c r="D1392" t="s">
        <v>1197</v>
      </c>
    </row>
    <row r="1393" spans="1:4">
      <c r="A1393" t="s">
        <v>1434</v>
      </c>
      <c r="B1393" t="s">
        <v>220</v>
      </c>
      <c r="C1393" t="s">
        <v>4</v>
      </c>
      <c r="D1393" t="s">
        <v>1197</v>
      </c>
    </row>
    <row r="1394" spans="1:4">
      <c r="A1394" t="s">
        <v>1435</v>
      </c>
      <c r="B1394" t="s">
        <v>220</v>
      </c>
      <c r="C1394" t="s">
        <v>4</v>
      </c>
      <c r="D1394" t="s">
        <v>1197</v>
      </c>
    </row>
    <row r="1395" spans="1:4">
      <c r="A1395" t="s">
        <v>1436</v>
      </c>
      <c r="B1395" t="s">
        <v>220</v>
      </c>
      <c r="C1395" t="s">
        <v>4</v>
      </c>
      <c r="D1395" t="s">
        <v>1197</v>
      </c>
    </row>
    <row r="1396" spans="1:4">
      <c r="A1396" t="s">
        <v>1437</v>
      </c>
      <c r="B1396" t="s">
        <v>220</v>
      </c>
      <c r="C1396" t="s">
        <v>4</v>
      </c>
      <c r="D1396" t="s">
        <v>1197</v>
      </c>
    </row>
    <row r="1397" spans="1:4">
      <c r="A1397" t="s">
        <v>1438</v>
      </c>
      <c r="B1397" t="s">
        <v>220</v>
      </c>
      <c r="C1397" t="s">
        <v>4</v>
      </c>
      <c r="D1397" t="s">
        <v>1197</v>
      </c>
    </row>
    <row r="1398" spans="1:4">
      <c r="A1398" t="s">
        <v>1439</v>
      </c>
      <c r="B1398" t="s">
        <v>220</v>
      </c>
      <c r="C1398" t="s">
        <v>4</v>
      </c>
      <c r="D1398" t="s">
        <v>1197</v>
      </c>
    </row>
    <row r="1399" spans="1:4">
      <c r="A1399" t="s">
        <v>1440</v>
      </c>
      <c r="B1399" t="s">
        <v>220</v>
      </c>
      <c r="C1399" t="s">
        <v>4</v>
      </c>
      <c r="D1399" t="s">
        <v>1197</v>
      </c>
    </row>
    <row r="1400" spans="1:4">
      <c r="A1400" t="s">
        <v>1441</v>
      </c>
      <c r="B1400" t="s">
        <v>220</v>
      </c>
      <c r="C1400" t="s">
        <v>4</v>
      </c>
      <c r="D1400" t="s">
        <v>1197</v>
      </c>
    </row>
    <row r="1401" spans="1:4">
      <c r="A1401" t="s">
        <v>1442</v>
      </c>
      <c r="B1401" t="s">
        <v>220</v>
      </c>
      <c r="C1401" t="s">
        <v>4</v>
      </c>
      <c r="D1401" t="s">
        <v>1197</v>
      </c>
    </row>
    <row r="1402" spans="1:4">
      <c r="A1402" t="s">
        <v>1443</v>
      </c>
      <c r="B1402" t="s">
        <v>220</v>
      </c>
      <c r="C1402" t="s">
        <v>4</v>
      </c>
      <c r="D1402" t="s">
        <v>1197</v>
      </c>
    </row>
    <row r="1403" spans="1:4">
      <c r="A1403" t="s">
        <v>1444</v>
      </c>
      <c r="B1403" t="s">
        <v>220</v>
      </c>
      <c r="C1403" t="s">
        <v>4</v>
      </c>
      <c r="D1403" t="s">
        <v>1197</v>
      </c>
    </row>
    <row r="1404" spans="1:4">
      <c r="A1404" t="s">
        <v>1445</v>
      </c>
      <c r="B1404" t="s">
        <v>220</v>
      </c>
      <c r="C1404" t="s">
        <v>4</v>
      </c>
      <c r="D1404" t="s">
        <v>1197</v>
      </c>
    </row>
    <row r="1405" spans="1:4">
      <c r="A1405" t="s">
        <v>1446</v>
      </c>
      <c r="B1405" t="s">
        <v>220</v>
      </c>
      <c r="C1405" t="s">
        <v>4</v>
      </c>
      <c r="D1405" t="s">
        <v>1197</v>
      </c>
    </row>
    <row r="1406" spans="1:4">
      <c r="A1406" t="s">
        <v>1447</v>
      </c>
      <c r="B1406" t="s">
        <v>220</v>
      </c>
      <c r="C1406" t="s">
        <v>4</v>
      </c>
      <c r="D1406" t="s">
        <v>1197</v>
      </c>
    </row>
    <row r="1407" spans="1:4">
      <c r="A1407" t="s">
        <v>1448</v>
      </c>
      <c r="B1407" t="s">
        <v>220</v>
      </c>
      <c r="C1407" t="s">
        <v>4</v>
      </c>
      <c r="D1407" t="s">
        <v>1197</v>
      </c>
    </row>
    <row r="1408" spans="1:4">
      <c r="A1408" t="s">
        <v>1449</v>
      </c>
      <c r="B1408" t="s">
        <v>220</v>
      </c>
      <c r="C1408" t="s">
        <v>4</v>
      </c>
      <c r="D1408" t="s">
        <v>1197</v>
      </c>
    </row>
    <row r="1409" spans="1:4">
      <c r="A1409" t="s">
        <v>1450</v>
      </c>
      <c r="B1409" t="s">
        <v>220</v>
      </c>
      <c r="C1409" t="s">
        <v>4</v>
      </c>
      <c r="D1409" t="s">
        <v>1197</v>
      </c>
    </row>
    <row r="1410" spans="1:4">
      <c r="A1410" t="s">
        <v>1451</v>
      </c>
      <c r="B1410" t="s">
        <v>220</v>
      </c>
      <c r="C1410" t="s">
        <v>4</v>
      </c>
      <c r="D1410" t="s">
        <v>1197</v>
      </c>
    </row>
    <row r="1411" spans="1:4">
      <c r="A1411" t="s">
        <v>1452</v>
      </c>
      <c r="B1411" t="s">
        <v>299</v>
      </c>
      <c r="C1411" t="s">
        <v>4</v>
      </c>
      <c r="D1411" t="s">
        <v>1197</v>
      </c>
    </row>
    <row r="1412" spans="1:4">
      <c r="A1412" t="s">
        <v>1453</v>
      </c>
      <c r="B1412" t="s">
        <v>299</v>
      </c>
      <c r="C1412" t="s">
        <v>4</v>
      </c>
      <c r="D1412" t="s">
        <v>1197</v>
      </c>
    </row>
    <row r="1413" spans="1:4">
      <c r="A1413" t="s">
        <v>1454</v>
      </c>
      <c r="B1413" t="s">
        <v>299</v>
      </c>
      <c r="C1413" t="s">
        <v>4</v>
      </c>
      <c r="D1413" t="s">
        <v>1197</v>
      </c>
    </row>
    <row r="1414" spans="1:4">
      <c r="A1414" t="s">
        <v>1455</v>
      </c>
      <c r="B1414" t="s">
        <v>299</v>
      </c>
      <c r="C1414" t="s">
        <v>4</v>
      </c>
      <c r="D1414" t="s">
        <v>1197</v>
      </c>
    </row>
    <row r="1415" spans="1:4">
      <c r="A1415" t="s">
        <v>1456</v>
      </c>
      <c r="B1415" t="s">
        <v>299</v>
      </c>
      <c r="C1415" t="s">
        <v>4</v>
      </c>
      <c r="D1415" t="s">
        <v>1197</v>
      </c>
    </row>
    <row r="1416" spans="1:4">
      <c r="A1416" t="s">
        <v>1457</v>
      </c>
      <c r="B1416" t="s">
        <v>299</v>
      </c>
      <c r="C1416" t="s">
        <v>4</v>
      </c>
      <c r="D1416" t="s">
        <v>1197</v>
      </c>
    </row>
    <row r="1417" spans="1:4">
      <c r="A1417" t="s">
        <v>1458</v>
      </c>
      <c r="B1417" t="s">
        <v>299</v>
      </c>
      <c r="C1417" t="s">
        <v>4</v>
      </c>
      <c r="D1417" t="s">
        <v>1197</v>
      </c>
    </row>
    <row r="1418" spans="1:4">
      <c r="A1418" t="s">
        <v>1459</v>
      </c>
      <c r="B1418" t="s">
        <v>299</v>
      </c>
      <c r="C1418" t="s">
        <v>4</v>
      </c>
      <c r="D1418" t="s">
        <v>1197</v>
      </c>
    </row>
    <row r="1419" spans="1:4">
      <c r="A1419" t="s">
        <v>1460</v>
      </c>
      <c r="B1419" t="s">
        <v>299</v>
      </c>
      <c r="C1419" t="s">
        <v>4</v>
      </c>
      <c r="D1419" t="s">
        <v>1197</v>
      </c>
    </row>
    <row r="1420" spans="1:4">
      <c r="A1420" t="s">
        <v>1461</v>
      </c>
      <c r="B1420" t="s">
        <v>299</v>
      </c>
      <c r="C1420" t="s">
        <v>4</v>
      </c>
      <c r="D1420" t="s">
        <v>1197</v>
      </c>
    </row>
    <row r="1421" spans="1:4">
      <c r="A1421" t="s">
        <v>1462</v>
      </c>
      <c r="B1421" t="s">
        <v>299</v>
      </c>
      <c r="C1421" t="s">
        <v>4</v>
      </c>
      <c r="D1421" t="s">
        <v>1197</v>
      </c>
    </row>
    <row r="1422" spans="1:4">
      <c r="A1422" t="s">
        <v>1463</v>
      </c>
      <c r="B1422" t="s">
        <v>299</v>
      </c>
      <c r="C1422" t="s">
        <v>4</v>
      </c>
      <c r="D1422" t="s">
        <v>1197</v>
      </c>
    </row>
    <row r="1423" spans="1:4">
      <c r="A1423" t="s">
        <v>1464</v>
      </c>
      <c r="B1423" t="s">
        <v>299</v>
      </c>
      <c r="C1423" t="s">
        <v>4</v>
      </c>
      <c r="D1423" t="s">
        <v>1197</v>
      </c>
    </row>
    <row r="1424" spans="1:4">
      <c r="A1424" t="s">
        <v>1465</v>
      </c>
      <c r="B1424" t="s">
        <v>299</v>
      </c>
      <c r="C1424" t="s">
        <v>4</v>
      </c>
      <c r="D1424" t="s">
        <v>1197</v>
      </c>
    </row>
    <row r="1425" spans="1:4">
      <c r="A1425" t="s">
        <v>1466</v>
      </c>
      <c r="B1425" t="s">
        <v>299</v>
      </c>
      <c r="C1425" t="s">
        <v>4</v>
      </c>
      <c r="D1425" t="s">
        <v>1197</v>
      </c>
    </row>
    <row r="1426" spans="1:4">
      <c r="A1426" t="s">
        <v>1467</v>
      </c>
      <c r="B1426" t="s">
        <v>299</v>
      </c>
      <c r="C1426" t="s">
        <v>4</v>
      </c>
      <c r="D1426" t="s">
        <v>1197</v>
      </c>
    </row>
    <row r="1427" spans="1:4">
      <c r="A1427" t="s">
        <v>1468</v>
      </c>
      <c r="B1427" t="s">
        <v>299</v>
      </c>
      <c r="C1427" t="s">
        <v>4</v>
      </c>
      <c r="D1427" t="s">
        <v>1197</v>
      </c>
    </row>
    <row r="1428" spans="1:4">
      <c r="A1428" t="s">
        <v>1469</v>
      </c>
      <c r="B1428" t="s">
        <v>299</v>
      </c>
      <c r="C1428" t="s">
        <v>4</v>
      </c>
      <c r="D1428" t="s">
        <v>1197</v>
      </c>
    </row>
    <row r="1429" spans="1:4">
      <c r="A1429" t="s">
        <v>1470</v>
      </c>
      <c r="B1429" t="s">
        <v>299</v>
      </c>
      <c r="C1429" t="s">
        <v>4</v>
      </c>
      <c r="D1429" t="s">
        <v>1197</v>
      </c>
    </row>
    <row r="1430" spans="1:4">
      <c r="A1430" t="s">
        <v>1471</v>
      </c>
      <c r="B1430" t="s">
        <v>326</v>
      </c>
      <c r="C1430" t="s">
        <v>9</v>
      </c>
      <c r="D1430" t="s">
        <v>1197</v>
      </c>
    </row>
    <row r="1431" spans="1:4">
      <c r="A1431" t="s">
        <v>1472</v>
      </c>
      <c r="B1431" t="s">
        <v>326</v>
      </c>
      <c r="C1431" t="s">
        <v>9</v>
      </c>
      <c r="D1431" t="s">
        <v>1197</v>
      </c>
    </row>
    <row r="1432" spans="1:4">
      <c r="A1432" t="s">
        <v>1473</v>
      </c>
      <c r="B1432" t="s">
        <v>326</v>
      </c>
      <c r="C1432" t="s">
        <v>9</v>
      </c>
      <c r="D1432" t="s">
        <v>1197</v>
      </c>
    </row>
    <row r="1433" spans="1:4">
      <c r="A1433" t="s">
        <v>1474</v>
      </c>
      <c r="B1433" t="s">
        <v>326</v>
      </c>
      <c r="C1433" t="s">
        <v>9</v>
      </c>
      <c r="D1433" t="s">
        <v>1197</v>
      </c>
    </row>
    <row r="1434" spans="1:4">
      <c r="A1434" t="s">
        <v>1475</v>
      </c>
      <c r="B1434" t="s">
        <v>326</v>
      </c>
      <c r="C1434" t="s">
        <v>9</v>
      </c>
      <c r="D1434" t="s">
        <v>1197</v>
      </c>
    </row>
    <row r="1435" spans="1:4">
      <c r="A1435" t="s">
        <v>1476</v>
      </c>
      <c r="B1435" t="s">
        <v>326</v>
      </c>
      <c r="C1435" t="s">
        <v>9</v>
      </c>
      <c r="D1435" t="s">
        <v>1197</v>
      </c>
    </row>
    <row r="1436" spans="1:4">
      <c r="A1436" t="s">
        <v>1477</v>
      </c>
      <c r="B1436" t="s">
        <v>326</v>
      </c>
      <c r="C1436" t="s">
        <v>9</v>
      </c>
      <c r="D1436" t="s">
        <v>1197</v>
      </c>
    </row>
    <row r="1437" spans="1:4">
      <c r="A1437" t="s">
        <v>1478</v>
      </c>
      <c r="B1437" t="s">
        <v>326</v>
      </c>
      <c r="C1437" t="s">
        <v>9</v>
      </c>
      <c r="D1437" t="s">
        <v>1197</v>
      </c>
    </row>
    <row r="1438" spans="1:4">
      <c r="A1438" t="s">
        <v>1479</v>
      </c>
      <c r="B1438" t="s">
        <v>326</v>
      </c>
      <c r="C1438" t="s">
        <v>9</v>
      </c>
      <c r="D1438" t="s">
        <v>1197</v>
      </c>
    </row>
    <row r="1439" spans="1:4">
      <c r="A1439" t="s">
        <v>1480</v>
      </c>
      <c r="B1439" t="s">
        <v>326</v>
      </c>
      <c r="C1439" t="s">
        <v>9</v>
      </c>
      <c r="D1439" t="s">
        <v>1197</v>
      </c>
    </row>
    <row r="1440" spans="1:4">
      <c r="A1440" t="s">
        <v>1481</v>
      </c>
      <c r="B1440" t="s">
        <v>326</v>
      </c>
      <c r="C1440" t="s">
        <v>9</v>
      </c>
      <c r="D1440" t="s">
        <v>1197</v>
      </c>
    </row>
    <row r="1441" spans="1:4">
      <c r="A1441" t="s">
        <v>1482</v>
      </c>
      <c r="B1441" t="s">
        <v>326</v>
      </c>
      <c r="C1441" t="s">
        <v>9</v>
      </c>
      <c r="D1441" t="s">
        <v>1197</v>
      </c>
    </row>
    <row r="1442" spans="1:4">
      <c r="A1442" t="s">
        <v>1483</v>
      </c>
      <c r="B1442" t="s">
        <v>326</v>
      </c>
      <c r="C1442" t="s">
        <v>9</v>
      </c>
      <c r="D1442" t="s">
        <v>1197</v>
      </c>
    </row>
    <row r="1443" spans="1:4">
      <c r="A1443" t="s">
        <v>1484</v>
      </c>
      <c r="B1443" t="s">
        <v>326</v>
      </c>
      <c r="C1443" t="s">
        <v>9</v>
      </c>
      <c r="D1443" t="s">
        <v>1197</v>
      </c>
    </row>
    <row r="1444" spans="1:4">
      <c r="A1444" t="s">
        <v>1485</v>
      </c>
      <c r="B1444" t="s">
        <v>326</v>
      </c>
      <c r="C1444" t="s">
        <v>9</v>
      </c>
      <c r="D1444" t="s">
        <v>1197</v>
      </c>
    </row>
    <row r="1445" spans="1:4">
      <c r="A1445" t="s">
        <v>1486</v>
      </c>
      <c r="B1445" t="s">
        <v>326</v>
      </c>
      <c r="C1445" t="s">
        <v>9</v>
      </c>
      <c r="D1445" t="s">
        <v>1197</v>
      </c>
    </row>
    <row r="1446" spans="1:4">
      <c r="A1446" t="s">
        <v>1487</v>
      </c>
      <c r="B1446" t="s">
        <v>326</v>
      </c>
      <c r="C1446" t="s">
        <v>9</v>
      </c>
      <c r="D1446" t="s">
        <v>1197</v>
      </c>
    </row>
    <row r="1447" spans="1:4">
      <c r="A1447" t="s">
        <v>1488</v>
      </c>
      <c r="B1447" t="s">
        <v>326</v>
      </c>
      <c r="C1447" t="s">
        <v>9</v>
      </c>
      <c r="D1447" t="s">
        <v>1197</v>
      </c>
    </row>
    <row r="1448" spans="1:4">
      <c r="A1448" t="s">
        <v>1489</v>
      </c>
      <c r="B1448" t="s">
        <v>326</v>
      </c>
      <c r="C1448" t="s">
        <v>9</v>
      </c>
      <c r="D1448" t="s">
        <v>1197</v>
      </c>
    </row>
    <row r="1449" spans="1:4">
      <c r="A1449" t="s">
        <v>1490</v>
      </c>
      <c r="B1449" t="s">
        <v>326</v>
      </c>
      <c r="C1449" t="s">
        <v>9</v>
      </c>
      <c r="D1449" t="s">
        <v>1197</v>
      </c>
    </row>
    <row r="1450" spans="1:4">
      <c r="A1450" t="s">
        <v>1491</v>
      </c>
      <c r="B1450" t="s">
        <v>326</v>
      </c>
      <c r="C1450" t="s">
        <v>9</v>
      </c>
      <c r="D1450" t="s">
        <v>1197</v>
      </c>
    </row>
    <row r="1451" spans="1:4">
      <c r="A1451" t="s">
        <v>1492</v>
      </c>
      <c r="B1451" t="s">
        <v>326</v>
      </c>
      <c r="C1451" t="s">
        <v>9</v>
      </c>
      <c r="D1451" t="s">
        <v>1197</v>
      </c>
    </row>
    <row r="1452" spans="1:4">
      <c r="A1452" t="s">
        <v>1493</v>
      </c>
      <c r="B1452" t="s">
        <v>326</v>
      </c>
      <c r="C1452" t="s">
        <v>9</v>
      </c>
      <c r="D1452" t="s">
        <v>1197</v>
      </c>
    </row>
    <row r="1453" spans="1:4">
      <c r="A1453" t="s">
        <v>1494</v>
      </c>
      <c r="B1453" t="s">
        <v>326</v>
      </c>
      <c r="C1453" t="s">
        <v>9</v>
      </c>
      <c r="D1453" t="s">
        <v>1197</v>
      </c>
    </row>
    <row r="1454" spans="1:4">
      <c r="A1454" t="s">
        <v>1495</v>
      </c>
      <c r="B1454" t="s">
        <v>326</v>
      </c>
      <c r="C1454" t="s">
        <v>9</v>
      </c>
      <c r="D1454" t="s">
        <v>1197</v>
      </c>
    </row>
    <row r="1455" spans="1:4">
      <c r="A1455" t="s">
        <v>1496</v>
      </c>
      <c r="B1455" t="s">
        <v>326</v>
      </c>
      <c r="C1455" t="s">
        <v>9</v>
      </c>
      <c r="D1455" t="s">
        <v>1197</v>
      </c>
    </row>
    <row r="1456" spans="1:4">
      <c r="A1456" t="s">
        <v>1497</v>
      </c>
      <c r="B1456" t="s">
        <v>326</v>
      </c>
      <c r="C1456" t="s">
        <v>9</v>
      </c>
      <c r="D1456" t="s">
        <v>1197</v>
      </c>
    </row>
    <row r="1457" spans="1:4">
      <c r="A1457" t="s">
        <v>1498</v>
      </c>
      <c r="B1457" t="s">
        <v>355</v>
      </c>
      <c r="C1457" t="s">
        <v>9</v>
      </c>
      <c r="D1457" t="s">
        <v>1197</v>
      </c>
    </row>
    <row r="1458" spans="1:4">
      <c r="A1458" t="s">
        <v>1499</v>
      </c>
      <c r="B1458" t="s">
        <v>355</v>
      </c>
      <c r="C1458" t="s">
        <v>9</v>
      </c>
      <c r="D1458" t="s">
        <v>1197</v>
      </c>
    </row>
    <row r="1459" spans="1:4">
      <c r="A1459" t="s">
        <v>1500</v>
      </c>
      <c r="B1459" t="s">
        <v>355</v>
      </c>
      <c r="C1459" t="s">
        <v>9</v>
      </c>
      <c r="D1459" t="s">
        <v>1197</v>
      </c>
    </row>
    <row r="1460" spans="1:4">
      <c r="A1460" t="s">
        <v>1501</v>
      </c>
      <c r="B1460" t="s">
        <v>355</v>
      </c>
      <c r="C1460" t="s">
        <v>9</v>
      </c>
      <c r="D1460" t="s">
        <v>1197</v>
      </c>
    </row>
    <row r="1461" spans="1:4">
      <c r="A1461" t="s">
        <v>1502</v>
      </c>
      <c r="B1461" t="s">
        <v>355</v>
      </c>
      <c r="C1461" t="s">
        <v>9</v>
      </c>
      <c r="D1461" t="s">
        <v>1197</v>
      </c>
    </row>
    <row r="1462" spans="1:4">
      <c r="A1462" t="s">
        <v>1503</v>
      </c>
      <c r="B1462" t="s">
        <v>355</v>
      </c>
      <c r="C1462" t="s">
        <v>9</v>
      </c>
      <c r="D1462" t="s">
        <v>1197</v>
      </c>
    </row>
    <row r="1463" spans="1:4">
      <c r="A1463" t="s">
        <v>1504</v>
      </c>
      <c r="B1463" t="s">
        <v>355</v>
      </c>
      <c r="C1463" t="s">
        <v>9</v>
      </c>
      <c r="D1463" t="s">
        <v>1197</v>
      </c>
    </row>
    <row r="1464" spans="1:4">
      <c r="A1464" t="s">
        <v>1505</v>
      </c>
      <c r="B1464" t="s">
        <v>326</v>
      </c>
      <c r="C1464" t="s">
        <v>9</v>
      </c>
      <c r="D1464" t="s">
        <v>1197</v>
      </c>
    </row>
    <row r="1465" spans="1:4">
      <c r="A1465" t="s">
        <v>1506</v>
      </c>
      <c r="B1465" t="s">
        <v>326</v>
      </c>
      <c r="C1465" t="s">
        <v>9</v>
      </c>
      <c r="D1465" t="s">
        <v>1197</v>
      </c>
    </row>
    <row r="1466" spans="1:4">
      <c r="A1466" t="s">
        <v>1507</v>
      </c>
      <c r="B1466" t="s">
        <v>326</v>
      </c>
      <c r="C1466" t="s">
        <v>9</v>
      </c>
      <c r="D1466" t="s">
        <v>1197</v>
      </c>
    </row>
    <row r="1467" spans="1:4">
      <c r="A1467" t="s">
        <v>1508</v>
      </c>
      <c r="B1467" t="s">
        <v>326</v>
      </c>
      <c r="C1467" t="s">
        <v>9</v>
      </c>
      <c r="D1467" t="s">
        <v>1197</v>
      </c>
    </row>
    <row r="1468" spans="1:4">
      <c r="A1468" t="s">
        <v>1509</v>
      </c>
      <c r="B1468" t="s">
        <v>326</v>
      </c>
      <c r="C1468" t="s">
        <v>9</v>
      </c>
      <c r="D1468" t="s">
        <v>1197</v>
      </c>
    </row>
    <row r="1469" spans="1:4">
      <c r="A1469" t="s">
        <v>1510</v>
      </c>
      <c r="B1469" t="s">
        <v>326</v>
      </c>
      <c r="C1469" t="s">
        <v>9</v>
      </c>
      <c r="D1469" t="s">
        <v>1197</v>
      </c>
    </row>
    <row r="1470" spans="1:4">
      <c r="A1470" t="s">
        <v>1511</v>
      </c>
      <c r="B1470" t="s">
        <v>326</v>
      </c>
      <c r="C1470" t="s">
        <v>9</v>
      </c>
      <c r="D1470" t="s">
        <v>1197</v>
      </c>
    </row>
    <row r="1471" spans="1:4">
      <c r="A1471" t="s">
        <v>1512</v>
      </c>
      <c r="B1471" t="s">
        <v>326</v>
      </c>
      <c r="C1471" t="s">
        <v>9</v>
      </c>
      <c r="D1471" t="s">
        <v>1197</v>
      </c>
    </row>
    <row r="1472" spans="1:4">
      <c r="A1472" t="s">
        <v>1513</v>
      </c>
      <c r="B1472" t="s">
        <v>326</v>
      </c>
      <c r="C1472" t="s">
        <v>9</v>
      </c>
      <c r="D1472" t="s">
        <v>1197</v>
      </c>
    </row>
    <row r="1473" spans="1:4">
      <c r="A1473" t="s">
        <v>1514</v>
      </c>
      <c r="B1473" t="s">
        <v>326</v>
      </c>
      <c r="C1473" t="s">
        <v>9</v>
      </c>
      <c r="D1473" t="s">
        <v>1197</v>
      </c>
    </row>
    <row r="1474" spans="1:4">
      <c r="A1474" t="s">
        <v>1515</v>
      </c>
      <c r="B1474" t="s">
        <v>326</v>
      </c>
      <c r="C1474" t="s">
        <v>9</v>
      </c>
      <c r="D1474" t="s">
        <v>1197</v>
      </c>
    </row>
    <row r="1475" spans="1:4">
      <c r="A1475" t="s">
        <v>1516</v>
      </c>
      <c r="B1475" t="s">
        <v>326</v>
      </c>
      <c r="C1475" t="s">
        <v>9</v>
      </c>
      <c r="D1475" t="s">
        <v>1197</v>
      </c>
    </row>
    <row r="1476" spans="1:4">
      <c r="A1476" t="s">
        <v>1517</v>
      </c>
      <c r="B1476" t="s">
        <v>326</v>
      </c>
      <c r="C1476" t="s">
        <v>9</v>
      </c>
      <c r="D1476" t="s">
        <v>1197</v>
      </c>
    </row>
    <row r="1477" spans="1:4">
      <c r="A1477" t="s">
        <v>1518</v>
      </c>
      <c r="B1477" t="s">
        <v>355</v>
      </c>
      <c r="C1477" t="s">
        <v>9</v>
      </c>
      <c r="D1477" t="s">
        <v>1197</v>
      </c>
    </row>
    <row r="1478" spans="1:4">
      <c r="A1478" t="s">
        <v>1519</v>
      </c>
      <c r="B1478" t="s">
        <v>355</v>
      </c>
      <c r="C1478" t="s">
        <v>9</v>
      </c>
      <c r="D1478" t="s">
        <v>1197</v>
      </c>
    </row>
    <row r="1479" spans="1:4">
      <c r="A1479" t="s">
        <v>1520</v>
      </c>
      <c r="B1479" t="s">
        <v>355</v>
      </c>
      <c r="C1479" t="s">
        <v>9</v>
      </c>
      <c r="D1479" t="s">
        <v>1197</v>
      </c>
    </row>
    <row r="1480" spans="1:4">
      <c r="A1480" t="s">
        <v>1521</v>
      </c>
      <c r="B1480" t="s">
        <v>355</v>
      </c>
      <c r="C1480" t="s">
        <v>9</v>
      </c>
      <c r="D1480" t="s">
        <v>1197</v>
      </c>
    </row>
    <row r="1481" spans="1:4">
      <c r="A1481" t="s">
        <v>1522</v>
      </c>
      <c r="B1481" t="s">
        <v>355</v>
      </c>
      <c r="C1481" t="s">
        <v>9</v>
      </c>
      <c r="D1481" t="s">
        <v>1197</v>
      </c>
    </row>
    <row r="1482" spans="1:4">
      <c r="A1482" t="s">
        <v>1523</v>
      </c>
      <c r="B1482" t="s">
        <v>355</v>
      </c>
      <c r="C1482" t="s">
        <v>9</v>
      </c>
      <c r="D1482" t="s">
        <v>1197</v>
      </c>
    </row>
    <row r="1483" spans="1:4">
      <c r="A1483" t="s">
        <v>1524</v>
      </c>
      <c r="B1483" t="s">
        <v>326</v>
      </c>
      <c r="C1483" t="s">
        <v>9</v>
      </c>
      <c r="D1483" t="s">
        <v>1197</v>
      </c>
    </row>
    <row r="1484" spans="1:4">
      <c r="A1484" t="s">
        <v>1525</v>
      </c>
      <c r="B1484" t="s">
        <v>326</v>
      </c>
      <c r="C1484" t="s">
        <v>9</v>
      </c>
      <c r="D1484" t="s">
        <v>1197</v>
      </c>
    </row>
    <row r="1485" spans="1:4">
      <c r="A1485" t="s">
        <v>1526</v>
      </c>
      <c r="B1485" t="s">
        <v>326</v>
      </c>
      <c r="C1485" t="s">
        <v>9</v>
      </c>
      <c r="D1485" t="s">
        <v>1197</v>
      </c>
    </row>
    <row r="1486" spans="1:4">
      <c r="A1486" t="s">
        <v>1527</v>
      </c>
      <c r="B1486" t="s">
        <v>326</v>
      </c>
      <c r="C1486" t="s">
        <v>9</v>
      </c>
      <c r="D1486" t="s">
        <v>1197</v>
      </c>
    </row>
    <row r="1487" spans="1:4">
      <c r="A1487" t="s">
        <v>1528</v>
      </c>
      <c r="B1487" t="s">
        <v>326</v>
      </c>
      <c r="C1487" t="s">
        <v>9</v>
      </c>
      <c r="D1487" t="s">
        <v>1197</v>
      </c>
    </row>
    <row r="1488" spans="1:4">
      <c r="A1488" t="s">
        <v>1529</v>
      </c>
      <c r="B1488" t="s">
        <v>326</v>
      </c>
      <c r="C1488" t="s">
        <v>9</v>
      </c>
      <c r="D1488" t="s">
        <v>1197</v>
      </c>
    </row>
    <row r="1489" spans="1:4">
      <c r="A1489" t="s">
        <v>1530</v>
      </c>
      <c r="B1489" t="s">
        <v>355</v>
      </c>
      <c r="C1489" t="s">
        <v>9</v>
      </c>
      <c r="D1489" t="s">
        <v>1197</v>
      </c>
    </row>
    <row r="1490" spans="1:4">
      <c r="A1490" t="s">
        <v>1531</v>
      </c>
      <c r="B1490" t="s">
        <v>355</v>
      </c>
      <c r="C1490" t="s">
        <v>9</v>
      </c>
      <c r="D1490" t="s">
        <v>1197</v>
      </c>
    </row>
    <row r="1491" spans="1:4">
      <c r="A1491" t="s">
        <v>1532</v>
      </c>
      <c r="B1491" t="s">
        <v>355</v>
      </c>
      <c r="C1491" t="s">
        <v>9</v>
      </c>
      <c r="D1491" t="s">
        <v>1197</v>
      </c>
    </row>
    <row r="1492" spans="1:4">
      <c r="A1492" t="s">
        <v>1533</v>
      </c>
      <c r="B1492" t="s">
        <v>355</v>
      </c>
      <c r="C1492" t="s">
        <v>9</v>
      </c>
      <c r="D1492" t="s">
        <v>1197</v>
      </c>
    </row>
    <row r="1493" spans="1:4">
      <c r="A1493" t="s">
        <v>1534</v>
      </c>
      <c r="B1493" t="s">
        <v>355</v>
      </c>
      <c r="C1493" t="s">
        <v>9</v>
      </c>
      <c r="D1493" t="s">
        <v>1197</v>
      </c>
    </row>
    <row r="1494" spans="1:4">
      <c r="A1494" t="s">
        <v>1535</v>
      </c>
      <c r="B1494" t="s">
        <v>355</v>
      </c>
      <c r="C1494" t="s">
        <v>9</v>
      </c>
      <c r="D1494" t="s">
        <v>1197</v>
      </c>
    </row>
    <row r="1495" spans="1:4">
      <c r="A1495" t="s">
        <v>1536</v>
      </c>
      <c r="B1495" t="s">
        <v>355</v>
      </c>
      <c r="C1495" t="s">
        <v>9</v>
      </c>
      <c r="D1495" t="s">
        <v>1197</v>
      </c>
    </row>
    <row r="1496" spans="1:4">
      <c r="A1496" t="s">
        <v>1537</v>
      </c>
      <c r="B1496" t="s">
        <v>355</v>
      </c>
      <c r="C1496" t="s">
        <v>9</v>
      </c>
      <c r="D1496" t="s">
        <v>1197</v>
      </c>
    </row>
    <row r="1497" spans="1:4">
      <c r="A1497" t="s">
        <v>1538</v>
      </c>
      <c r="B1497" t="s">
        <v>355</v>
      </c>
      <c r="C1497" t="s">
        <v>9</v>
      </c>
      <c r="D1497" t="s">
        <v>1197</v>
      </c>
    </row>
    <row r="1498" spans="1:4">
      <c r="A1498" t="s">
        <v>1539</v>
      </c>
      <c r="B1498" t="s">
        <v>355</v>
      </c>
      <c r="C1498" t="s">
        <v>9</v>
      </c>
      <c r="D1498" t="s">
        <v>1197</v>
      </c>
    </row>
    <row r="1499" spans="1:4">
      <c r="A1499" t="s">
        <v>1540</v>
      </c>
      <c r="B1499" t="s">
        <v>355</v>
      </c>
      <c r="C1499" t="s">
        <v>9</v>
      </c>
      <c r="D1499" t="s">
        <v>1197</v>
      </c>
    </row>
    <row r="1500" spans="1:4">
      <c r="A1500" t="s">
        <v>1541</v>
      </c>
      <c r="B1500" t="s">
        <v>326</v>
      </c>
      <c r="C1500" t="s">
        <v>9</v>
      </c>
      <c r="D1500" t="s">
        <v>1197</v>
      </c>
    </row>
    <row r="1501" spans="1:4">
      <c r="A1501" t="s">
        <v>1542</v>
      </c>
      <c r="B1501" t="s">
        <v>326</v>
      </c>
      <c r="C1501" t="s">
        <v>9</v>
      </c>
      <c r="D1501" t="s">
        <v>1197</v>
      </c>
    </row>
    <row r="1502" spans="1:4">
      <c r="A1502" t="s">
        <v>1543</v>
      </c>
      <c r="B1502" t="s">
        <v>326</v>
      </c>
      <c r="C1502" t="s">
        <v>9</v>
      </c>
      <c r="D1502" t="s">
        <v>1197</v>
      </c>
    </row>
    <row r="1503" spans="1:4">
      <c r="A1503" t="s">
        <v>1544</v>
      </c>
      <c r="B1503" t="s">
        <v>326</v>
      </c>
      <c r="C1503" t="s">
        <v>9</v>
      </c>
      <c r="D1503" t="s">
        <v>1197</v>
      </c>
    </row>
    <row r="1504" spans="1:4">
      <c r="A1504" t="s">
        <v>1545</v>
      </c>
      <c r="B1504" t="s">
        <v>326</v>
      </c>
      <c r="C1504" t="s">
        <v>9</v>
      </c>
      <c r="D1504" t="s">
        <v>1197</v>
      </c>
    </row>
    <row r="1505" spans="1:4">
      <c r="A1505" t="s">
        <v>1546</v>
      </c>
      <c r="B1505" t="s">
        <v>326</v>
      </c>
      <c r="C1505" t="s">
        <v>9</v>
      </c>
      <c r="D1505" t="s">
        <v>1197</v>
      </c>
    </row>
    <row r="1506" spans="1:4">
      <c r="A1506" t="s">
        <v>1547</v>
      </c>
      <c r="B1506" t="s">
        <v>326</v>
      </c>
      <c r="C1506" t="s">
        <v>9</v>
      </c>
      <c r="D1506" t="s">
        <v>1197</v>
      </c>
    </row>
    <row r="1507" spans="1:4">
      <c r="A1507" t="s">
        <v>1548</v>
      </c>
      <c r="B1507" t="s">
        <v>355</v>
      </c>
      <c r="C1507" t="s">
        <v>9</v>
      </c>
      <c r="D1507" t="s">
        <v>1197</v>
      </c>
    </row>
    <row r="1508" spans="1:4">
      <c r="A1508" t="s">
        <v>1549</v>
      </c>
      <c r="B1508" t="s">
        <v>355</v>
      </c>
      <c r="C1508" t="s">
        <v>9</v>
      </c>
      <c r="D1508" t="s">
        <v>1197</v>
      </c>
    </row>
    <row r="1509" spans="1:4">
      <c r="A1509" t="s">
        <v>1550</v>
      </c>
      <c r="B1509" t="s">
        <v>355</v>
      </c>
      <c r="C1509" t="s">
        <v>9</v>
      </c>
      <c r="D1509" t="s">
        <v>1197</v>
      </c>
    </row>
    <row r="1510" spans="1:4">
      <c r="A1510" t="s">
        <v>1551</v>
      </c>
      <c r="B1510" t="s">
        <v>355</v>
      </c>
      <c r="C1510" t="s">
        <v>9</v>
      </c>
      <c r="D1510" t="s">
        <v>1197</v>
      </c>
    </row>
    <row r="1511" spans="1:4">
      <c r="A1511" t="s">
        <v>1552</v>
      </c>
      <c r="B1511" t="s">
        <v>355</v>
      </c>
      <c r="C1511" t="s">
        <v>9</v>
      </c>
      <c r="D1511" t="s">
        <v>1197</v>
      </c>
    </row>
    <row r="1512" spans="1:4">
      <c r="A1512" t="s">
        <v>1553</v>
      </c>
      <c r="B1512" t="s">
        <v>355</v>
      </c>
      <c r="C1512" t="s">
        <v>9</v>
      </c>
      <c r="D1512" t="s">
        <v>1197</v>
      </c>
    </row>
    <row r="1513" spans="1:4">
      <c r="A1513" t="s">
        <v>1554</v>
      </c>
      <c r="B1513" t="s">
        <v>355</v>
      </c>
      <c r="C1513" t="s">
        <v>9</v>
      </c>
      <c r="D1513" t="s">
        <v>1197</v>
      </c>
    </row>
    <row r="1514" spans="1:4">
      <c r="A1514" t="s">
        <v>1555</v>
      </c>
      <c r="B1514" t="s">
        <v>355</v>
      </c>
      <c r="C1514" t="s">
        <v>9</v>
      </c>
      <c r="D1514" t="s">
        <v>1197</v>
      </c>
    </row>
    <row r="1515" spans="1:4">
      <c r="A1515" t="s">
        <v>1556</v>
      </c>
      <c r="B1515" t="s">
        <v>355</v>
      </c>
      <c r="C1515" t="s">
        <v>9</v>
      </c>
      <c r="D1515" t="s">
        <v>1197</v>
      </c>
    </row>
    <row r="1516" spans="1:4">
      <c r="A1516" t="s">
        <v>1557</v>
      </c>
      <c r="B1516" t="s">
        <v>355</v>
      </c>
      <c r="C1516" t="s">
        <v>9</v>
      </c>
      <c r="D1516" t="s">
        <v>1197</v>
      </c>
    </row>
    <row r="1517" spans="1:4">
      <c r="A1517" t="s">
        <v>1558</v>
      </c>
      <c r="B1517" t="s">
        <v>355</v>
      </c>
      <c r="C1517" t="s">
        <v>9</v>
      </c>
      <c r="D1517" t="s">
        <v>1197</v>
      </c>
    </row>
    <row r="1518" spans="1:4">
      <c r="A1518" t="s">
        <v>1559</v>
      </c>
      <c r="B1518" t="s">
        <v>355</v>
      </c>
      <c r="C1518" t="s">
        <v>9</v>
      </c>
      <c r="D1518" t="s">
        <v>1197</v>
      </c>
    </row>
    <row r="1519" spans="1:4">
      <c r="A1519" t="s">
        <v>1560</v>
      </c>
      <c r="B1519" t="s">
        <v>355</v>
      </c>
      <c r="C1519" t="s">
        <v>9</v>
      </c>
      <c r="D1519" t="s">
        <v>1197</v>
      </c>
    </row>
    <row r="1520" spans="1:4">
      <c r="A1520" t="s">
        <v>1561</v>
      </c>
      <c r="B1520" t="s">
        <v>355</v>
      </c>
      <c r="C1520" t="s">
        <v>9</v>
      </c>
      <c r="D1520" t="s">
        <v>1197</v>
      </c>
    </row>
    <row r="1521" spans="1:4">
      <c r="A1521" t="s">
        <v>1562</v>
      </c>
      <c r="B1521" t="s">
        <v>417</v>
      </c>
      <c r="C1521" t="s">
        <v>9</v>
      </c>
      <c r="D1521" t="s">
        <v>1197</v>
      </c>
    </row>
    <row r="1522" spans="1:4">
      <c r="A1522" t="s">
        <v>1563</v>
      </c>
      <c r="B1522" t="s">
        <v>417</v>
      </c>
      <c r="C1522" t="s">
        <v>9</v>
      </c>
      <c r="D1522" t="s">
        <v>1197</v>
      </c>
    </row>
    <row r="1523" spans="1:4">
      <c r="A1523" t="s">
        <v>1564</v>
      </c>
      <c r="B1523" t="s">
        <v>417</v>
      </c>
      <c r="C1523" t="s">
        <v>9</v>
      </c>
      <c r="D1523" t="s">
        <v>1197</v>
      </c>
    </row>
    <row r="1524" spans="1:4">
      <c r="A1524" t="s">
        <v>1565</v>
      </c>
      <c r="B1524" t="s">
        <v>417</v>
      </c>
      <c r="C1524" t="s">
        <v>9</v>
      </c>
      <c r="D1524" t="s">
        <v>1197</v>
      </c>
    </row>
    <row r="1525" spans="1:4">
      <c r="A1525" t="s">
        <v>1566</v>
      </c>
      <c r="B1525" t="s">
        <v>417</v>
      </c>
      <c r="C1525" t="s">
        <v>9</v>
      </c>
      <c r="D1525" t="s">
        <v>1197</v>
      </c>
    </row>
    <row r="1526" spans="1:4">
      <c r="A1526" t="s">
        <v>1567</v>
      </c>
      <c r="B1526" t="s">
        <v>417</v>
      </c>
      <c r="C1526" t="s">
        <v>9</v>
      </c>
      <c r="D1526" t="s">
        <v>1197</v>
      </c>
    </row>
    <row r="1527" spans="1:4">
      <c r="A1527" t="s">
        <v>1568</v>
      </c>
      <c r="B1527" t="s">
        <v>417</v>
      </c>
      <c r="C1527" t="s">
        <v>9</v>
      </c>
      <c r="D1527" t="s">
        <v>1197</v>
      </c>
    </row>
    <row r="1528" spans="1:4">
      <c r="A1528" t="s">
        <v>1569</v>
      </c>
      <c r="B1528" t="s">
        <v>417</v>
      </c>
      <c r="C1528" t="s">
        <v>9</v>
      </c>
      <c r="D1528" t="s">
        <v>1197</v>
      </c>
    </row>
    <row r="1529" spans="1:4">
      <c r="A1529" t="s">
        <v>1570</v>
      </c>
      <c r="B1529" t="s">
        <v>417</v>
      </c>
      <c r="C1529" t="s">
        <v>9</v>
      </c>
      <c r="D1529" t="s">
        <v>1197</v>
      </c>
    </row>
    <row r="1530" spans="1:4">
      <c r="A1530" t="s">
        <v>1571</v>
      </c>
      <c r="B1530" t="s">
        <v>417</v>
      </c>
      <c r="C1530" t="s">
        <v>9</v>
      </c>
      <c r="D1530" t="s">
        <v>1197</v>
      </c>
    </row>
    <row r="1531" spans="1:4">
      <c r="A1531" t="s">
        <v>1572</v>
      </c>
      <c r="B1531" t="s">
        <v>417</v>
      </c>
      <c r="C1531" t="s">
        <v>9</v>
      </c>
      <c r="D1531" t="s">
        <v>1197</v>
      </c>
    </row>
    <row r="1532" spans="1:4">
      <c r="A1532" t="s">
        <v>1573</v>
      </c>
      <c r="B1532" t="s">
        <v>417</v>
      </c>
      <c r="C1532" t="s">
        <v>9</v>
      </c>
      <c r="D1532" t="s">
        <v>1197</v>
      </c>
    </row>
    <row r="1533" spans="1:4">
      <c r="A1533" t="s">
        <v>1574</v>
      </c>
      <c r="B1533" t="s">
        <v>417</v>
      </c>
      <c r="C1533" t="s">
        <v>9</v>
      </c>
      <c r="D1533" t="s">
        <v>1197</v>
      </c>
    </row>
    <row r="1534" spans="1:4">
      <c r="A1534" t="s">
        <v>1575</v>
      </c>
      <c r="B1534" t="s">
        <v>417</v>
      </c>
      <c r="C1534" t="s">
        <v>9</v>
      </c>
      <c r="D1534" t="s">
        <v>1197</v>
      </c>
    </row>
    <row r="1535" spans="1:4">
      <c r="A1535" t="s">
        <v>1576</v>
      </c>
      <c r="B1535" t="s">
        <v>417</v>
      </c>
      <c r="C1535" t="s">
        <v>9</v>
      </c>
      <c r="D1535" t="s">
        <v>1197</v>
      </c>
    </row>
    <row r="1536" spans="1:4">
      <c r="A1536" t="s">
        <v>1577</v>
      </c>
      <c r="B1536" t="s">
        <v>417</v>
      </c>
      <c r="C1536" t="s">
        <v>9</v>
      </c>
      <c r="D1536" t="s">
        <v>1197</v>
      </c>
    </row>
    <row r="1537" spans="1:4">
      <c r="A1537" t="s">
        <v>1578</v>
      </c>
      <c r="B1537" t="s">
        <v>417</v>
      </c>
      <c r="C1537" t="s">
        <v>9</v>
      </c>
      <c r="D1537" t="s">
        <v>1197</v>
      </c>
    </row>
    <row r="1538" spans="1:4">
      <c r="A1538" t="s">
        <v>1579</v>
      </c>
      <c r="B1538" t="s">
        <v>417</v>
      </c>
      <c r="C1538" t="s">
        <v>9</v>
      </c>
      <c r="D1538" t="s">
        <v>1197</v>
      </c>
    </row>
    <row r="1539" spans="1:4">
      <c r="A1539" t="s">
        <v>1580</v>
      </c>
      <c r="B1539" t="s">
        <v>417</v>
      </c>
      <c r="C1539" t="s">
        <v>9</v>
      </c>
      <c r="D1539" t="s">
        <v>1197</v>
      </c>
    </row>
    <row r="1540" spans="1:4">
      <c r="A1540" t="s">
        <v>1581</v>
      </c>
      <c r="B1540" t="s">
        <v>417</v>
      </c>
      <c r="C1540" t="s">
        <v>9</v>
      </c>
      <c r="D1540" t="s">
        <v>1197</v>
      </c>
    </row>
    <row r="1541" spans="1:4">
      <c r="A1541" t="s">
        <v>1582</v>
      </c>
      <c r="B1541" t="s">
        <v>417</v>
      </c>
      <c r="C1541" t="s">
        <v>9</v>
      </c>
      <c r="D1541" t="s">
        <v>1197</v>
      </c>
    </row>
    <row r="1542" spans="1:4">
      <c r="A1542" t="s">
        <v>1583</v>
      </c>
      <c r="B1542" t="s">
        <v>417</v>
      </c>
      <c r="C1542" t="s">
        <v>9</v>
      </c>
      <c r="D1542" t="s">
        <v>1197</v>
      </c>
    </row>
    <row r="1543" spans="1:4">
      <c r="A1543" t="s">
        <v>1584</v>
      </c>
      <c r="B1543" t="s">
        <v>417</v>
      </c>
      <c r="C1543" t="s">
        <v>9</v>
      </c>
      <c r="D1543" t="s">
        <v>1197</v>
      </c>
    </row>
    <row r="1544" spans="1:4">
      <c r="A1544" t="s">
        <v>1585</v>
      </c>
      <c r="B1544" t="s">
        <v>417</v>
      </c>
      <c r="C1544" t="s">
        <v>9</v>
      </c>
      <c r="D1544" t="s">
        <v>1197</v>
      </c>
    </row>
    <row r="1545" spans="1:4">
      <c r="A1545" t="s">
        <v>1586</v>
      </c>
      <c r="B1545" t="s">
        <v>417</v>
      </c>
      <c r="C1545" t="s">
        <v>9</v>
      </c>
      <c r="D1545" t="s">
        <v>1197</v>
      </c>
    </row>
    <row r="1546" spans="1:4">
      <c r="A1546" t="s">
        <v>1587</v>
      </c>
      <c r="B1546" t="s">
        <v>417</v>
      </c>
      <c r="C1546" t="s">
        <v>9</v>
      </c>
      <c r="D1546" t="s">
        <v>1197</v>
      </c>
    </row>
    <row r="1547" spans="1:4">
      <c r="A1547" t="s">
        <v>1588</v>
      </c>
      <c r="B1547" t="s">
        <v>417</v>
      </c>
      <c r="C1547" t="s">
        <v>9</v>
      </c>
      <c r="D1547" t="s">
        <v>1197</v>
      </c>
    </row>
    <row r="1548" spans="1:4">
      <c r="A1548" t="s">
        <v>1589</v>
      </c>
      <c r="B1548" t="s">
        <v>417</v>
      </c>
      <c r="C1548" t="s">
        <v>9</v>
      </c>
      <c r="D1548" t="s">
        <v>1197</v>
      </c>
    </row>
    <row r="1549" spans="1:4">
      <c r="A1549" t="s">
        <v>1590</v>
      </c>
      <c r="B1549" t="s">
        <v>417</v>
      </c>
      <c r="C1549" t="s">
        <v>9</v>
      </c>
      <c r="D1549" t="s">
        <v>1197</v>
      </c>
    </row>
    <row r="1550" spans="1:4">
      <c r="A1550" t="s">
        <v>1591</v>
      </c>
      <c r="B1550" t="s">
        <v>417</v>
      </c>
      <c r="C1550" t="s">
        <v>9</v>
      </c>
      <c r="D1550" t="s">
        <v>1197</v>
      </c>
    </row>
    <row r="1551" spans="1:4">
      <c r="A1551" t="s">
        <v>1592</v>
      </c>
      <c r="B1551" t="s">
        <v>417</v>
      </c>
      <c r="C1551" t="s">
        <v>9</v>
      </c>
      <c r="D1551" t="s">
        <v>1197</v>
      </c>
    </row>
    <row r="1552" spans="1:4">
      <c r="A1552" t="s">
        <v>1593</v>
      </c>
      <c r="B1552" t="s">
        <v>417</v>
      </c>
      <c r="C1552" t="s">
        <v>9</v>
      </c>
      <c r="D1552" t="s">
        <v>1197</v>
      </c>
    </row>
    <row r="1553" spans="1:4">
      <c r="A1553" t="s">
        <v>1594</v>
      </c>
      <c r="B1553" t="s">
        <v>417</v>
      </c>
      <c r="C1553" t="s">
        <v>9</v>
      </c>
      <c r="D1553" t="s">
        <v>1197</v>
      </c>
    </row>
    <row r="1554" spans="1:4">
      <c r="A1554" t="s">
        <v>1595</v>
      </c>
      <c r="B1554" t="s">
        <v>417</v>
      </c>
      <c r="C1554" t="s">
        <v>9</v>
      </c>
      <c r="D1554" t="s">
        <v>1197</v>
      </c>
    </row>
    <row r="1555" spans="1:4">
      <c r="A1555" t="s">
        <v>1596</v>
      </c>
      <c r="B1555" t="s">
        <v>417</v>
      </c>
      <c r="C1555" t="s">
        <v>9</v>
      </c>
      <c r="D1555" t="s">
        <v>1197</v>
      </c>
    </row>
    <row r="1556" spans="1:4">
      <c r="A1556" t="s">
        <v>1597</v>
      </c>
      <c r="B1556" t="s">
        <v>417</v>
      </c>
      <c r="C1556" t="s">
        <v>9</v>
      </c>
      <c r="D1556" t="s">
        <v>1197</v>
      </c>
    </row>
    <row r="1557" spans="1:4">
      <c r="A1557" t="s">
        <v>1598</v>
      </c>
      <c r="B1557" t="s">
        <v>461</v>
      </c>
      <c r="C1557" t="s">
        <v>9</v>
      </c>
      <c r="D1557" t="s">
        <v>1197</v>
      </c>
    </row>
    <row r="1558" spans="1:4">
      <c r="A1558" t="s">
        <v>1599</v>
      </c>
      <c r="B1558" t="s">
        <v>461</v>
      </c>
      <c r="C1558" t="s">
        <v>9</v>
      </c>
      <c r="D1558" t="s">
        <v>1197</v>
      </c>
    </row>
    <row r="1559" spans="1:4">
      <c r="A1559" t="s">
        <v>1600</v>
      </c>
      <c r="B1559" t="s">
        <v>461</v>
      </c>
      <c r="C1559" t="s">
        <v>9</v>
      </c>
      <c r="D1559" t="s">
        <v>1197</v>
      </c>
    </row>
    <row r="1560" spans="1:4">
      <c r="A1560" t="s">
        <v>1601</v>
      </c>
      <c r="B1560" t="s">
        <v>461</v>
      </c>
      <c r="C1560" t="s">
        <v>9</v>
      </c>
      <c r="D1560" t="s">
        <v>1197</v>
      </c>
    </row>
    <row r="1561" spans="1:4">
      <c r="A1561" t="s">
        <v>1602</v>
      </c>
      <c r="B1561" t="s">
        <v>461</v>
      </c>
      <c r="C1561" t="s">
        <v>9</v>
      </c>
      <c r="D1561" t="s">
        <v>1197</v>
      </c>
    </row>
    <row r="1562" spans="1:4">
      <c r="A1562" t="s">
        <v>1603</v>
      </c>
      <c r="B1562" t="s">
        <v>461</v>
      </c>
      <c r="C1562" t="s">
        <v>9</v>
      </c>
      <c r="D1562" t="s">
        <v>1197</v>
      </c>
    </row>
    <row r="1563" spans="1:4">
      <c r="A1563" t="s">
        <v>1604</v>
      </c>
      <c r="B1563" t="s">
        <v>461</v>
      </c>
      <c r="C1563" t="s">
        <v>9</v>
      </c>
      <c r="D1563" t="s">
        <v>1197</v>
      </c>
    </row>
    <row r="1564" spans="1:4">
      <c r="A1564" t="s">
        <v>1605</v>
      </c>
      <c r="B1564" t="s">
        <v>461</v>
      </c>
      <c r="C1564" t="s">
        <v>9</v>
      </c>
      <c r="D1564" t="s">
        <v>1197</v>
      </c>
    </row>
    <row r="1565" spans="1:4">
      <c r="A1565" t="s">
        <v>1606</v>
      </c>
      <c r="B1565" t="s">
        <v>461</v>
      </c>
      <c r="C1565" t="s">
        <v>9</v>
      </c>
      <c r="D1565" t="s">
        <v>1197</v>
      </c>
    </row>
    <row r="1566" spans="1:4">
      <c r="A1566" t="s">
        <v>1607</v>
      </c>
      <c r="B1566" t="s">
        <v>461</v>
      </c>
      <c r="C1566" t="s">
        <v>9</v>
      </c>
      <c r="D1566" t="s">
        <v>1197</v>
      </c>
    </row>
    <row r="1567" spans="1:4">
      <c r="A1567" t="s">
        <v>1608</v>
      </c>
      <c r="B1567" t="s">
        <v>461</v>
      </c>
      <c r="C1567" t="s">
        <v>9</v>
      </c>
      <c r="D1567" t="s">
        <v>1197</v>
      </c>
    </row>
    <row r="1568" spans="1:4">
      <c r="A1568" t="s">
        <v>1609</v>
      </c>
      <c r="B1568" t="s">
        <v>461</v>
      </c>
      <c r="C1568" t="s">
        <v>9</v>
      </c>
      <c r="D1568" t="s">
        <v>1197</v>
      </c>
    </row>
    <row r="1569" spans="1:4">
      <c r="A1569" t="s">
        <v>1610</v>
      </c>
      <c r="B1569" t="s">
        <v>461</v>
      </c>
      <c r="C1569" t="s">
        <v>9</v>
      </c>
      <c r="D1569" t="s">
        <v>1197</v>
      </c>
    </row>
    <row r="1570" spans="1:4">
      <c r="A1570" t="s">
        <v>1611</v>
      </c>
      <c r="B1570" t="s">
        <v>461</v>
      </c>
      <c r="C1570" t="s">
        <v>9</v>
      </c>
      <c r="D1570" t="s">
        <v>1197</v>
      </c>
    </row>
    <row r="1571" spans="1:4">
      <c r="A1571" t="s">
        <v>1612</v>
      </c>
      <c r="B1571" t="s">
        <v>461</v>
      </c>
      <c r="C1571" t="s">
        <v>9</v>
      </c>
      <c r="D1571" t="s">
        <v>1197</v>
      </c>
    </row>
    <row r="1572" spans="1:4">
      <c r="A1572" t="s">
        <v>1613</v>
      </c>
      <c r="B1572" t="s">
        <v>461</v>
      </c>
      <c r="C1572" t="s">
        <v>9</v>
      </c>
      <c r="D1572" t="s">
        <v>1197</v>
      </c>
    </row>
    <row r="1573" spans="1:4">
      <c r="A1573" t="s">
        <v>1614</v>
      </c>
      <c r="B1573" t="s">
        <v>461</v>
      </c>
      <c r="C1573" t="s">
        <v>9</v>
      </c>
      <c r="D1573" t="s">
        <v>1197</v>
      </c>
    </row>
    <row r="1574" spans="1:4">
      <c r="A1574" t="s">
        <v>1615</v>
      </c>
      <c r="B1574" t="s">
        <v>461</v>
      </c>
      <c r="C1574" t="s">
        <v>9</v>
      </c>
      <c r="D1574" t="s">
        <v>1197</v>
      </c>
    </row>
    <row r="1575" spans="1:4">
      <c r="A1575" t="s">
        <v>1616</v>
      </c>
      <c r="B1575" t="s">
        <v>461</v>
      </c>
      <c r="C1575" t="s">
        <v>9</v>
      </c>
      <c r="D1575" t="s">
        <v>1197</v>
      </c>
    </row>
    <row r="1576" spans="1:4">
      <c r="A1576" t="s">
        <v>1617</v>
      </c>
      <c r="B1576" t="s">
        <v>461</v>
      </c>
      <c r="C1576" t="s">
        <v>9</v>
      </c>
      <c r="D1576" t="s">
        <v>1197</v>
      </c>
    </row>
    <row r="1577" spans="1:4">
      <c r="A1577" t="s">
        <v>1618</v>
      </c>
      <c r="B1577" t="s">
        <v>461</v>
      </c>
      <c r="C1577" t="s">
        <v>9</v>
      </c>
      <c r="D1577" t="s">
        <v>1197</v>
      </c>
    </row>
    <row r="1578" spans="1:4">
      <c r="A1578" t="s">
        <v>1619</v>
      </c>
      <c r="B1578" t="s">
        <v>461</v>
      </c>
      <c r="C1578" t="s">
        <v>9</v>
      </c>
      <c r="D1578" t="s">
        <v>1197</v>
      </c>
    </row>
    <row r="1579" spans="1:4">
      <c r="A1579" t="s">
        <v>1620</v>
      </c>
      <c r="B1579" t="s">
        <v>461</v>
      </c>
      <c r="C1579" t="s">
        <v>9</v>
      </c>
      <c r="D1579" t="s">
        <v>1197</v>
      </c>
    </row>
    <row r="1580" spans="1:4">
      <c r="A1580" t="s">
        <v>1621</v>
      </c>
      <c r="B1580" t="s">
        <v>461</v>
      </c>
      <c r="C1580" t="s">
        <v>9</v>
      </c>
      <c r="D1580" t="s">
        <v>1197</v>
      </c>
    </row>
    <row r="1581" spans="1:4">
      <c r="A1581" t="s">
        <v>1622</v>
      </c>
      <c r="B1581" t="s">
        <v>461</v>
      </c>
      <c r="C1581" t="s">
        <v>9</v>
      </c>
      <c r="D1581" t="s">
        <v>1197</v>
      </c>
    </row>
    <row r="1582" spans="1:4">
      <c r="A1582" t="s">
        <v>1623</v>
      </c>
      <c r="B1582" t="s">
        <v>461</v>
      </c>
      <c r="C1582" t="s">
        <v>9</v>
      </c>
      <c r="D1582" t="s">
        <v>1197</v>
      </c>
    </row>
    <row r="1583" spans="1:4">
      <c r="A1583" t="s">
        <v>1624</v>
      </c>
      <c r="B1583" t="s">
        <v>461</v>
      </c>
      <c r="C1583" t="s">
        <v>9</v>
      </c>
      <c r="D1583" t="s">
        <v>1197</v>
      </c>
    </row>
    <row r="1584" spans="1:4">
      <c r="A1584" t="s">
        <v>1625</v>
      </c>
      <c r="B1584" t="s">
        <v>461</v>
      </c>
      <c r="C1584" t="s">
        <v>9</v>
      </c>
      <c r="D1584" t="s">
        <v>1197</v>
      </c>
    </row>
    <row r="1585" spans="1:4">
      <c r="A1585" t="s">
        <v>1626</v>
      </c>
      <c r="B1585" t="s">
        <v>492</v>
      </c>
      <c r="C1585" t="s">
        <v>15</v>
      </c>
      <c r="D1585" t="s">
        <v>1197</v>
      </c>
    </row>
    <row r="1586" spans="1:4">
      <c r="A1586" t="s">
        <v>1627</v>
      </c>
      <c r="B1586" t="s">
        <v>492</v>
      </c>
      <c r="C1586" t="s">
        <v>15</v>
      </c>
      <c r="D1586" t="s">
        <v>1197</v>
      </c>
    </row>
    <row r="1587" spans="1:4">
      <c r="A1587" t="s">
        <v>1628</v>
      </c>
      <c r="B1587" t="s">
        <v>492</v>
      </c>
      <c r="C1587" t="s">
        <v>15</v>
      </c>
      <c r="D1587" t="s">
        <v>1197</v>
      </c>
    </row>
    <row r="1588" spans="1:4">
      <c r="A1588" t="s">
        <v>1629</v>
      </c>
      <c r="B1588" t="s">
        <v>492</v>
      </c>
      <c r="C1588" t="s">
        <v>15</v>
      </c>
      <c r="D1588" t="s">
        <v>1197</v>
      </c>
    </row>
    <row r="1589" spans="1:4">
      <c r="A1589" t="s">
        <v>1630</v>
      </c>
      <c r="B1589" t="s">
        <v>492</v>
      </c>
      <c r="C1589" t="s">
        <v>15</v>
      </c>
      <c r="D1589" t="s">
        <v>1197</v>
      </c>
    </row>
    <row r="1590" spans="1:4">
      <c r="A1590" t="s">
        <v>1631</v>
      </c>
      <c r="B1590" t="s">
        <v>492</v>
      </c>
      <c r="C1590" t="s">
        <v>15</v>
      </c>
      <c r="D1590" t="s">
        <v>1197</v>
      </c>
    </row>
    <row r="1591" spans="1:4">
      <c r="A1591" t="s">
        <v>1632</v>
      </c>
      <c r="B1591" t="s">
        <v>492</v>
      </c>
      <c r="C1591" t="s">
        <v>15</v>
      </c>
      <c r="D1591" t="s">
        <v>1197</v>
      </c>
    </row>
    <row r="1592" spans="1:4">
      <c r="A1592" t="s">
        <v>1633</v>
      </c>
      <c r="B1592" t="s">
        <v>492</v>
      </c>
      <c r="C1592" t="s">
        <v>15</v>
      </c>
      <c r="D1592" t="s">
        <v>1197</v>
      </c>
    </row>
    <row r="1593" spans="1:4">
      <c r="A1593" t="s">
        <v>1634</v>
      </c>
      <c r="B1593" t="s">
        <v>492</v>
      </c>
      <c r="C1593" t="s">
        <v>15</v>
      </c>
      <c r="D1593" t="s">
        <v>1197</v>
      </c>
    </row>
    <row r="1594" spans="1:4">
      <c r="A1594" t="s">
        <v>1635</v>
      </c>
      <c r="B1594" t="s">
        <v>492</v>
      </c>
      <c r="C1594" t="s">
        <v>15</v>
      </c>
      <c r="D1594" t="s">
        <v>1197</v>
      </c>
    </row>
    <row r="1595" spans="1:4">
      <c r="A1595" t="s">
        <v>1636</v>
      </c>
      <c r="B1595" t="s">
        <v>492</v>
      </c>
      <c r="C1595" t="s">
        <v>15</v>
      </c>
      <c r="D1595" t="s">
        <v>1197</v>
      </c>
    </row>
    <row r="1596" spans="1:4">
      <c r="A1596" t="s">
        <v>1637</v>
      </c>
      <c r="B1596" t="s">
        <v>492</v>
      </c>
      <c r="C1596" t="s">
        <v>15</v>
      </c>
      <c r="D1596" t="s">
        <v>1197</v>
      </c>
    </row>
    <row r="1597" spans="1:4">
      <c r="A1597" t="s">
        <v>1638</v>
      </c>
      <c r="B1597" t="s">
        <v>492</v>
      </c>
      <c r="C1597" t="s">
        <v>15</v>
      </c>
      <c r="D1597" t="s">
        <v>1197</v>
      </c>
    </row>
    <row r="1598" spans="1:4">
      <c r="A1598" t="s">
        <v>1639</v>
      </c>
      <c r="B1598" t="s">
        <v>492</v>
      </c>
      <c r="C1598" t="s">
        <v>15</v>
      </c>
      <c r="D1598" t="s">
        <v>1197</v>
      </c>
    </row>
    <row r="1599" spans="1:4">
      <c r="A1599" t="s">
        <v>1640</v>
      </c>
      <c r="B1599" t="s">
        <v>492</v>
      </c>
      <c r="C1599" t="s">
        <v>15</v>
      </c>
      <c r="D1599" t="s">
        <v>1197</v>
      </c>
    </row>
    <row r="1600" spans="1:4">
      <c r="A1600" t="s">
        <v>1641</v>
      </c>
      <c r="B1600" t="s">
        <v>492</v>
      </c>
      <c r="C1600" t="s">
        <v>15</v>
      </c>
      <c r="D1600" t="s">
        <v>1197</v>
      </c>
    </row>
    <row r="1601" spans="1:4">
      <c r="A1601" t="s">
        <v>1642</v>
      </c>
      <c r="B1601" t="s">
        <v>492</v>
      </c>
      <c r="C1601" t="s">
        <v>15</v>
      </c>
      <c r="D1601" t="s">
        <v>1197</v>
      </c>
    </row>
    <row r="1602" spans="1:4">
      <c r="A1602" t="s">
        <v>1643</v>
      </c>
      <c r="B1602" t="s">
        <v>492</v>
      </c>
      <c r="C1602" t="s">
        <v>15</v>
      </c>
      <c r="D1602" t="s">
        <v>1197</v>
      </c>
    </row>
    <row r="1603" spans="1:4">
      <c r="A1603" t="s">
        <v>1644</v>
      </c>
      <c r="B1603" t="s">
        <v>492</v>
      </c>
      <c r="C1603" t="s">
        <v>15</v>
      </c>
      <c r="D1603" t="s">
        <v>1197</v>
      </c>
    </row>
    <row r="1604" spans="1:4">
      <c r="A1604" t="s">
        <v>1645</v>
      </c>
      <c r="B1604" t="s">
        <v>492</v>
      </c>
      <c r="C1604" t="s">
        <v>15</v>
      </c>
      <c r="D1604" t="s">
        <v>1197</v>
      </c>
    </row>
    <row r="1605" spans="1:4">
      <c r="A1605" t="s">
        <v>1646</v>
      </c>
      <c r="B1605" t="s">
        <v>492</v>
      </c>
      <c r="C1605" t="s">
        <v>15</v>
      </c>
      <c r="D1605" t="s">
        <v>1197</v>
      </c>
    </row>
    <row r="1606" spans="1:4">
      <c r="A1606" t="s">
        <v>1647</v>
      </c>
      <c r="B1606" t="s">
        <v>492</v>
      </c>
      <c r="C1606" t="s">
        <v>15</v>
      </c>
      <c r="D1606" t="s">
        <v>1197</v>
      </c>
    </row>
    <row r="1607" spans="1:4">
      <c r="A1607" t="s">
        <v>1648</v>
      </c>
      <c r="B1607" t="s">
        <v>492</v>
      </c>
      <c r="C1607" t="s">
        <v>15</v>
      </c>
      <c r="D1607" t="s">
        <v>1197</v>
      </c>
    </row>
    <row r="1608" spans="1:4">
      <c r="A1608" t="s">
        <v>1649</v>
      </c>
      <c r="B1608" t="s">
        <v>492</v>
      </c>
      <c r="C1608" t="s">
        <v>15</v>
      </c>
      <c r="D1608" t="s">
        <v>1197</v>
      </c>
    </row>
    <row r="1609" spans="1:4">
      <c r="A1609" t="s">
        <v>1650</v>
      </c>
      <c r="B1609" t="s">
        <v>492</v>
      </c>
      <c r="C1609" t="s">
        <v>15</v>
      </c>
      <c r="D1609" t="s">
        <v>1197</v>
      </c>
    </row>
    <row r="1610" spans="1:4">
      <c r="A1610" t="s">
        <v>1651</v>
      </c>
      <c r="B1610" t="s">
        <v>492</v>
      </c>
      <c r="C1610" t="s">
        <v>15</v>
      </c>
      <c r="D1610" t="s">
        <v>1197</v>
      </c>
    </row>
    <row r="1611" spans="1:4">
      <c r="A1611" t="s">
        <v>1652</v>
      </c>
      <c r="B1611" t="s">
        <v>492</v>
      </c>
      <c r="C1611" t="s">
        <v>15</v>
      </c>
      <c r="D1611" t="s">
        <v>1197</v>
      </c>
    </row>
    <row r="1612" spans="1:4">
      <c r="A1612" t="s">
        <v>1653</v>
      </c>
      <c r="B1612" t="s">
        <v>492</v>
      </c>
      <c r="C1612" t="s">
        <v>15</v>
      </c>
      <c r="D1612" t="s">
        <v>1197</v>
      </c>
    </row>
    <row r="1613" spans="1:4">
      <c r="A1613" t="s">
        <v>1654</v>
      </c>
      <c r="B1613" t="s">
        <v>492</v>
      </c>
      <c r="C1613" t="s">
        <v>15</v>
      </c>
      <c r="D1613" t="s">
        <v>1197</v>
      </c>
    </row>
    <row r="1614" spans="1:4">
      <c r="A1614" t="s">
        <v>1655</v>
      </c>
      <c r="B1614" t="s">
        <v>492</v>
      </c>
      <c r="C1614" t="s">
        <v>15</v>
      </c>
      <c r="D1614" t="s">
        <v>1197</v>
      </c>
    </row>
    <row r="1615" spans="1:4">
      <c r="A1615" t="s">
        <v>1656</v>
      </c>
      <c r="B1615" t="s">
        <v>492</v>
      </c>
      <c r="C1615" t="s">
        <v>15</v>
      </c>
      <c r="D1615" t="s">
        <v>1197</v>
      </c>
    </row>
    <row r="1616" spans="1:4">
      <c r="A1616" t="s">
        <v>1657</v>
      </c>
      <c r="B1616" t="s">
        <v>492</v>
      </c>
      <c r="C1616" t="s">
        <v>15</v>
      </c>
      <c r="D1616" t="s">
        <v>1197</v>
      </c>
    </row>
    <row r="1617" spans="1:4">
      <c r="A1617" t="s">
        <v>1658</v>
      </c>
      <c r="B1617" t="s">
        <v>492</v>
      </c>
      <c r="C1617" t="s">
        <v>15</v>
      </c>
      <c r="D1617" t="s">
        <v>1197</v>
      </c>
    </row>
    <row r="1618" spans="1:4">
      <c r="A1618" t="s">
        <v>1659</v>
      </c>
      <c r="B1618" t="s">
        <v>492</v>
      </c>
      <c r="C1618" t="s">
        <v>15</v>
      </c>
      <c r="D1618" t="s">
        <v>1197</v>
      </c>
    </row>
    <row r="1619" spans="1:4">
      <c r="A1619" t="s">
        <v>1660</v>
      </c>
      <c r="B1619" t="s">
        <v>492</v>
      </c>
      <c r="C1619" t="s">
        <v>15</v>
      </c>
      <c r="D1619" t="s">
        <v>1197</v>
      </c>
    </row>
    <row r="1620" spans="1:4">
      <c r="A1620" t="s">
        <v>1661</v>
      </c>
      <c r="B1620" t="s">
        <v>492</v>
      </c>
      <c r="C1620" t="s">
        <v>15</v>
      </c>
      <c r="D1620" t="s">
        <v>1197</v>
      </c>
    </row>
    <row r="1621" spans="1:4">
      <c r="A1621" t="s">
        <v>1662</v>
      </c>
      <c r="B1621" t="s">
        <v>492</v>
      </c>
      <c r="C1621" t="s">
        <v>15</v>
      </c>
      <c r="D1621" t="s">
        <v>1197</v>
      </c>
    </row>
    <row r="1622" spans="1:4">
      <c r="A1622" t="s">
        <v>1663</v>
      </c>
      <c r="B1622" t="s">
        <v>492</v>
      </c>
      <c r="C1622" t="s">
        <v>15</v>
      </c>
      <c r="D1622" t="s">
        <v>1197</v>
      </c>
    </row>
    <row r="1623" spans="1:4">
      <c r="A1623" t="s">
        <v>1664</v>
      </c>
      <c r="B1623" t="s">
        <v>492</v>
      </c>
      <c r="C1623" t="s">
        <v>15</v>
      </c>
      <c r="D1623" t="s">
        <v>1197</v>
      </c>
    </row>
    <row r="1624" spans="1:4">
      <c r="A1624" t="s">
        <v>1665</v>
      </c>
      <c r="B1624" t="s">
        <v>492</v>
      </c>
      <c r="C1624" t="s">
        <v>15</v>
      </c>
      <c r="D1624" t="s">
        <v>1197</v>
      </c>
    </row>
    <row r="1625" spans="1:4">
      <c r="A1625" t="s">
        <v>1666</v>
      </c>
      <c r="B1625" t="s">
        <v>492</v>
      </c>
      <c r="C1625" t="s">
        <v>15</v>
      </c>
      <c r="D1625" t="s">
        <v>1197</v>
      </c>
    </row>
    <row r="1626" spans="1:4">
      <c r="A1626" t="s">
        <v>1667</v>
      </c>
      <c r="B1626" t="s">
        <v>492</v>
      </c>
      <c r="C1626" t="s">
        <v>15</v>
      </c>
      <c r="D1626" t="s">
        <v>1197</v>
      </c>
    </row>
    <row r="1627" spans="1:4">
      <c r="A1627" t="s">
        <v>1668</v>
      </c>
      <c r="B1627" t="s">
        <v>492</v>
      </c>
      <c r="C1627" t="s">
        <v>15</v>
      </c>
      <c r="D1627" t="s">
        <v>1197</v>
      </c>
    </row>
    <row r="1628" spans="1:4">
      <c r="A1628" t="s">
        <v>1669</v>
      </c>
      <c r="B1628" t="s">
        <v>492</v>
      </c>
      <c r="C1628" t="s">
        <v>15</v>
      </c>
      <c r="D1628" t="s">
        <v>1197</v>
      </c>
    </row>
    <row r="1629" spans="1:4">
      <c r="A1629" t="s">
        <v>1670</v>
      </c>
      <c r="B1629" t="s">
        <v>492</v>
      </c>
      <c r="C1629" t="s">
        <v>15</v>
      </c>
      <c r="D1629" t="s">
        <v>1197</v>
      </c>
    </row>
    <row r="1630" spans="1:4">
      <c r="A1630" t="s">
        <v>1671</v>
      </c>
      <c r="B1630" t="s">
        <v>492</v>
      </c>
      <c r="C1630" t="s">
        <v>15</v>
      </c>
      <c r="D1630" t="s">
        <v>1197</v>
      </c>
    </row>
    <row r="1631" spans="1:4">
      <c r="A1631" t="s">
        <v>1672</v>
      </c>
      <c r="B1631" t="s">
        <v>492</v>
      </c>
      <c r="C1631" t="s">
        <v>15</v>
      </c>
      <c r="D1631" t="s">
        <v>1197</v>
      </c>
    </row>
    <row r="1632" spans="1:4">
      <c r="A1632" t="s">
        <v>1673</v>
      </c>
      <c r="B1632" t="s">
        <v>492</v>
      </c>
      <c r="C1632" t="s">
        <v>15</v>
      </c>
      <c r="D1632" t="s">
        <v>1197</v>
      </c>
    </row>
    <row r="1633" spans="1:4">
      <c r="A1633" t="s">
        <v>1674</v>
      </c>
      <c r="B1633" t="s">
        <v>544</v>
      </c>
      <c r="C1633" t="s">
        <v>15</v>
      </c>
      <c r="D1633" t="s">
        <v>1197</v>
      </c>
    </row>
    <row r="1634" spans="1:4">
      <c r="A1634" t="s">
        <v>1675</v>
      </c>
      <c r="B1634" t="s">
        <v>544</v>
      </c>
      <c r="C1634" t="s">
        <v>15</v>
      </c>
      <c r="D1634" t="s">
        <v>1197</v>
      </c>
    </row>
    <row r="1635" spans="1:4">
      <c r="A1635" t="s">
        <v>1676</v>
      </c>
      <c r="B1635" t="s">
        <v>544</v>
      </c>
      <c r="C1635" t="s">
        <v>15</v>
      </c>
      <c r="D1635" t="s">
        <v>1197</v>
      </c>
    </row>
    <row r="1636" spans="1:4">
      <c r="A1636" t="s">
        <v>1677</v>
      </c>
      <c r="B1636" t="s">
        <v>554</v>
      </c>
      <c r="C1636" t="s">
        <v>15</v>
      </c>
      <c r="D1636" t="s">
        <v>1197</v>
      </c>
    </row>
    <row r="1637" spans="1:4">
      <c r="A1637" t="s">
        <v>1678</v>
      </c>
      <c r="B1637" t="s">
        <v>544</v>
      </c>
      <c r="C1637" t="s">
        <v>15</v>
      </c>
      <c r="D1637" t="s">
        <v>1197</v>
      </c>
    </row>
    <row r="1638" spans="1:4">
      <c r="A1638" t="s">
        <v>1679</v>
      </c>
      <c r="B1638" t="s">
        <v>544</v>
      </c>
      <c r="C1638" t="s">
        <v>15</v>
      </c>
      <c r="D1638" t="s">
        <v>1197</v>
      </c>
    </row>
    <row r="1639" spans="1:4">
      <c r="A1639" t="s">
        <v>1680</v>
      </c>
      <c r="B1639" t="s">
        <v>554</v>
      </c>
      <c r="C1639" t="s">
        <v>15</v>
      </c>
      <c r="D1639" t="s">
        <v>1197</v>
      </c>
    </row>
    <row r="1640" spans="1:4">
      <c r="A1640" t="s">
        <v>1681</v>
      </c>
      <c r="B1640" t="s">
        <v>554</v>
      </c>
      <c r="C1640" t="s">
        <v>15</v>
      </c>
      <c r="D1640" t="s">
        <v>1197</v>
      </c>
    </row>
    <row r="1641" spans="1:4">
      <c r="A1641" t="s">
        <v>1682</v>
      </c>
      <c r="B1641" t="s">
        <v>554</v>
      </c>
      <c r="C1641" t="s">
        <v>15</v>
      </c>
      <c r="D1641" t="s">
        <v>1197</v>
      </c>
    </row>
    <row r="1642" spans="1:4">
      <c r="A1642" t="s">
        <v>1683</v>
      </c>
      <c r="B1642" t="s">
        <v>554</v>
      </c>
      <c r="C1642" t="s">
        <v>15</v>
      </c>
      <c r="D1642" t="s">
        <v>1197</v>
      </c>
    </row>
    <row r="1643" spans="1:4">
      <c r="A1643" t="s">
        <v>1684</v>
      </c>
      <c r="B1643" t="s">
        <v>554</v>
      </c>
      <c r="C1643" t="s">
        <v>15</v>
      </c>
      <c r="D1643" t="s">
        <v>1197</v>
      </c>
    </row>
    <row r="1644" spans="1:4">
      <c r="A1644" t="s">
        <v>1685</v>
      </c>
      <c r="B1644" t="s">
        <v>554</v>
      </c>
      <c r="C1644" t="s">
        <v>15</v>
      </c>
      <c r="D1644" t="s">
        <v>1197</v>
      </c>
    </row>
    <row r="1645" spans="1:4">
      <c r="A1645" t="s">
        <v>1686</v>
      </c>
      <c r="B1645" t="s">
        <v>554</v>
      </c>
      <c r="C1645" t="s">
        <v>15</v>
      </c>
      <c r="D1645" t="s">
        <v>1197</v>
      </c>
    </row>
    <row r="1646" spans="1:4">
      <c r="A1646" t="s">
        <v>1687</v>
      </c>
      <c r="B1646" t="s">
        <v>554</v>
      </c>
      <c r="C1646" t="s">
        <v>15</v>
      </c>
      <c r="D1646" t="s">
        <v>1197</v>
      </c>
    </row>
    <row r="1647" spans="1:4">
      <c r="A1647" t="s">
        <v>1688</v>
      </c>
      <c r="B1647" t="s">
        <v>554</v>
      </c>
      <c r="C1647" t="s">
        <v>15</v>
      </c>
      <c r="D1647" t="s">
        <v>1197</v>
      </c>
    </row>
    <row r="1648" spans="1:4">
      <c r="A1648" t="s">
        <v>1689</v>
      </c>
      <c r="B1648" t="s">
        <v>554</v>
      </c>
      <c r="C1648" t="s">
        <v>15</v>
      </c>
      <c r="D1648" t="s">
        <v>1197</v>
      </c>
    </row>
    <row r="1649" spans="1:4">
      <c r="A1649" t="s">
        <v>1690</v>
      </c>
      <c r="B1649" t="s">
        <v>554</v>
      </c>
      <c r="C1649" t="s">
        <v>15</v>
      </c>
      <c r="D1649" t="s">
        <v>1197</v>
      </c>
    </row>
    <row r="1650" spans="1:4">
      <c r="A1650" t="s">
        <v>1691</v>
      </c>
      <c r="B1650" t="s">
        <v>554</v>
      </c>
      <c r="C1650" t="s">
        <v>15</v>
      </c>
      <c r="D1650" t="s">
        <v>1197</v>
      </c>
    </row>
    <row r="1651" spans="1:4">
      <c r="A1651" t="s">
        <v>1692</v>
      </c>
      <c r="B1651" t="s">
        <v>554</v>
      </c>
      <c r="C1651" t="s">
        <v>15</v>
      </c>
      <c r="D1651" t="s">
        <v>1197</v>
      </c>
    </row>
    <row r="1652" spans="1:4">
      <c r="A1652" t="s">
        <v>1693</v>
      </c>
      <c r="B1652" t="s">
        <v>554</v>
      </c>
      <c r="C1652" t="s">
        <v>15</v>
      </c>
      <c r="D1652" t="s">
        <v>1197</v>
      </c>
    </row>
    <row r="1653" spans="1:4">
      <c r="A1653" t="s">
        <v>1694</v>
      </c>
      <c r="B1653" t="s">
        <v>554</v>
      </c>
      <c r="C1653" t="s">
        <v>15</v>
      </c>
      <c r="D1653" t="s">
        <v>1197</v>
      </c>
    </row>
    <row r="1654" spans="1:4">
      <c r="A1654" t="s">
        <v>1695</v>
      </c>
      <c r="B1654" t="s">
        <v>554</v>
      </c>
      <c r="C1654" t="s">
        <v>15</v>
      </c>
      <c r="D1654" t="s">
        <v>1197</v>
      </c>
    </row>
    <row r="1655" spans="1:4">
      <c r="A1655" t="s">
        <v>1696</v>
      </c>
      <c r="B1655" t="s">
        <v>554</v>
      </c>
      <c r="C1655" t="s">
        <v>15</v>
      </c>
      <c r="D1655" t="s">
        <v>1197</v>
      </c>
    </row>
    <row r="1656" spans="1:4">
      <c r="A1656" t="s">
        <v>1697</v>
      </c>
      <c r="B1656" t="s">
        <v>554</v>
      </c>
      <c r="C1656" t="s">
        <v>15</v>
      </c>
      <c r="D1656" t="s">
        <v>1197</v>
      </c>
    </row>
    <row r="1657" spans="1:4">
      <c r="A1657" t="s">
        <v>1698</v>
      </c>
      <c r="B1657" t="s">
        <v>554</v>
      </c>
      <c r="C1657" t="s">
        <v>15</v>
      </c>
      <c r="D1657" t="s">
        <v>1197</v>
      </c>
    </row>
    <row r="1658" spans="1:4">
      <c r="A1658" t="s">
        <v>1699</v>
      </c>
      <c r="B1658" t="s">
        <v>554</v>
      </c>
      <c r="C1658" t="s">
        <v>15</v>
      </c>
      <c r="D1658" t="s">
        <v>1197</v>
      </c>
    </row>
    <row r="1659" spans="1:4">
      <c r="A1659" t="s">
        <v>1700</v>
      </c>
      <c r="B1659" t="s">
        <v>554</v>
      </c>
      <c r="C1659" t="s">
        <v>15</v>
      </c>
      <c r="D1659" t="s">
        <v>1197</v>
      </c>
    </row>
    <row r="1660" spans="1:4">
      <c r="A1660" t="s">
        <v>1701</v>
      </c>
      <c r="B1660" t="s">
        <v>554</v>
      </c>
      <c r="C1660" t="s">
        <v>15</v>
      </c>
      <c r="D1660" t="s">
        <v>1197</v>
      </c>
    </row>
    <row r="1661" spans="1:4">
      <c r="A1661" t="s">
        <v>1702</v>
      </c>
      <c r="B1661" t="s">
        <v>554</v>
      </c>
      <c r="C1661" t="s">
        <v>15</v>
      </c>
      <c r="D1661" t="s">
        <v>1197</v>
      </c>
    </row>
    <row r="1662" spans="1:4">
      <c r="A1662" t="s">
        <v>1703</v>
      </c>
      <c r="B1662" t="s">
        <v>554</v>
      </c>
      <c r="C1662" t="s">
        <v>15</v>
      </c>
      <c r="D1662" t="s">
        <v>1197</v>
      </c>
    </row>
    <row r="1663" spans="1:4">
      <c r="A1663" t="s">
        <v>1704</v>
      </c>
      <c r="B1663" t="s">
        <v>554</v>
      </c>
      <c r="C1663" t="s">
        <v>15</v>
      </c>
      <c r="D1663" t="s">
        <v>1197</v>
      </c>
    </row>
    <row r="1664" spans="1:4">
      <c r="A1664" t="s">
        <v>1705</v>
      </c>
      <c r="B1664" t="s">
        <v>554</v>
      </c>
      <c r="C1664" t="s">
        <v>15</v>
      </c>
      <c r="D1664" t="s">
        <v>1197</v>
      </c>
    </row>
    <row r="1665" spans="1:4">
      <c r="A1665" t="s">
        <v>1706</v>
      </c>
      <c r="B1665" t="s">
        <v>554</v>
      </c>
      <c r="C1665" t="s">
        <v>15</v>
      </c>
      <c r="D1665" t="s">
        <v>1197</v>
      </c>
    </row>
    <row r="1666" spans="1:4">
      <c r="A1666" t="s">
        <v>1707</v>
      </c>
      <c r="B1666" t="s">
        <v>554</v>
      </c>
      <c r="C1666" t="s">
        <v>15</v>
      </c>
      <c r="D1666" t="s">
        <v>1197</v>
      </c>
    </row>
    <row r="1667" spans="1:4">
      <c r="A1667" t="s">
        <v>1708</v>
      </c>
      <c r="B1667" t="s">
        <v>554</v>
      </c>
      <c r="C1667" t="s">
        <v>15</v>
      </c>
      <c r="D1667" t="s">
        <v>1197</v>
      </c>
    </row>
    <row r="1668" spans="1:4">
      <c r="A1668" t="s">
        <v>1709</v>
      </c>
      <c r="B1668" t="s">
        <v>554</v>
      </c>
      <c r="C1668" t="s">
        <v>15</v>
      </c>
      <c r="D1668" t="s">
        <v>1197</v>
      </c>
    </row>
    <row r="1669" spans="1:4">
      <c r="A1669" t="s">
        <v>1710</v>
      </c>
      <c r="B1669" t="s">
        <v>554</v>
      </c>
      <c r="C1669" t="s">
        <v>15</v>
      </c>
      <c r="D1669" t="s">
        <v>1197</v>
      </c>
    </row>
    <row r="1670" spans="1:4">
      <c r="A1670" t="s">
        <v>1711</v>
      </c>
      <c r="B1670" t="s">
        <v>554</v>
      </c>
      <c r="C1670" t="s">
        <v>15</v>
      </c>
      <c r="D1670" t="s">
        <v>1197</v>
      </c>
    </row>
    <row r="1671" spans="1:4">
      <c r="A1671" t="s">
        <v>1712</v>
      </c>
      <c r="B1671" t="s">
        <v>554</v>
      </c>
      <c r="C1671" t="s">
        <v>15</v>
      </c>
      <c r="D1671" t="s">
        <v>1197</v>
      </c>
    </row>
    <row r="1672" spans="1:4">
      <c r="A1672" t="s">
        <v>1713</v>
      </c>
      <c r="B1672" t="s">
        <v>554</v>
      </c>
      <c r="C1672" t="s">
        <v>15</v>
      </c>
      <c r="D1672" t="s">
        <v>1197</v>
      </c>
    </row>
    <row r="1673" spans="1:4">
      <c r="A1673" t="s">
        <v>1714</v>
      </c>
      <c r="B1673" t="s">
        <v>554</v>
      </c>
      <c r="C1673" t="s">
        <v>15</v>
      </c>
      <c r="D1673" t="s">
        <v>1197</v>
      </c>
    </row>
    <row r="1674" spans="1:4">
      <c r="A1674" t="s">
        <v>1715</v>
      </c>
      <c r="B1674" t="s">
        <v>554</v>
      </c>
      <c r="C1674" t="s">
        <v>15</v>
      </c>
      <c r="D1674" t="s">
        <v>1197</v>
      </c>
    </row>
    <row r="1675" spans="1:4">
      <c r="A1675" t="s">
        <v>1716</v>
      </c>
      <c r="B1675" t="s">
        <v>554</v>
      </c>
      <c r="C1675" t="s">
        <v>15</v>
      </c>
      <c r="D1675" t="s">
        <v>1197</v>
      </c>
    </row>
    <row r="1676" spans="1:4">
      <c r="A1676" t="s">
        <v>1717</v>
      </c>
      <c r="B1676" t="s">
        <v>554</v>
      </c>
      <c r="C1676" t="s">
        <v>15</v>
      </c>
      <c r="D1676" t="s">
        <v>1197</v>
      </c>
    </row>
    <row r="1677" spans="1:4">
      <c r="A1677" t="s">
        <v>1718</v>
      </c>
      <c r="B1677" t="s">
        <v>554</v>
      </c>
      <c r="C1677" t="s">
        <v>15</v>
      </c>
      <c r="D1677" t="s">
        <v>1197</v>
      </c>
    </row>
    <row r="1678" spans="1:4">
      <c r="A1678" t="s">
        <v>1719</v>
      </c>
      <c r="B1678" t="s">
        <v>554</v>
      </c>
      <c r="C1678" t="s">
        <v>15</v>
      </c>
      <c r="D1678" t="s">
        <v>1197</v>
      </c>
    </row>
    <row r="1679" spans="1:4">
      <c r="A1679" t="s">
        <v>1720</v>
      </c>
      <c r="B1679" t="s">
        <v>554</v>
      </c>
      <c r="C1679" t="s">
        <v>15</v>
      </c>
      <c r="D1679" t="s">
        <v>1197</v>
      </c>
    </row>
    <row r="1680" spans="1:4">
      <c r="A1680" t="s">
        <v>1721</v>
      </c>
      <c r="B1680" t="s">
        <v>554</v>
      </c>
      <c r="C1680" t="s">
        <v>15</v>
      </c>
      <c r="D1680" t="s">
        <v>1197</v>
      </c>
    </row>
    <row r="1681" spans="1:4">
      <c r="A1681" t="s">
        <v>1722</v>
      </c>
      <c r="B1681" t="s">
        <v>554</v>
      </c>
      <c r="C1681" t="s">
        <v>15</v>
      </c>
      <c r="D1681" t="s">
        <v>1197</v>
      </c>
    </row>
    <row r="1682" spans="1:4">
      <c r="A1682" t="s">
        <v>1723</v>
      </c>
      <c r="B1682" t="s">
        <v>544</v>
      </c>
      <c r="C1682" t="s">
        <v>15</v>
      </c>
      <c r="D1682" t="s">
        <v>1197</v>
      </c>
    </row>
    <row r="1683" spans="1:4">
      <c r="A1683" t="s">
        <v>1724</v>
      </c>
      <c r="B1683" t="s">
        <v>544</v>
      </c>
      <c r="C1683" t="s">
        <v>15</v>
      </c>
      <c r="D1683" t="s">
        <v>1197</v>
      </c>
    </row>
    <row r="1684" spans="1:4">
      <c r="A1684" t="s">
        <v>1725</v>
      </c>
      <c r="B1684" t="s">
        <v>544</v>
      </c>
      <c r="C1684" t="s">
        <v>15</v>
      </c>
      <c r="D1684" t="s">
        <v>1197</v>
      </c>
    </row>
    <row r="1685" spans="1:4">
      <c r="A1685" t="s">
        <v>1726</v>
      </c>
      <c r="B1685" t="s">
        <v>544</v>
      </c>
      <c r="C1685" t="s">
        <v>15</v>
      </c>
      <c r="D1685" t="s">
        <v>1197</v>
      </c>
    </row>
    <row r="1686" spans="1:4">
      <c r="A1686" t="s">
        <v>1727</v>
      </c>
      <c r="B1686" t="s">
        <v>544</v>
      </c>
      <c r="C1686" t="s">
        <v>15</v>
      </c>
      <c r="D1686" t="s">
        <v>1197</v>
      </c>
    </row>
    <row r="1687" spans="1:4">
      <c r="A1687" t="s">
        <v>1728</v>
      </c>
      <c r="B1687" t="s">
        <v>544</v>
      </c>
      <c r="C1687" t="s">
        <v>15</v>
      </c>
      <c r="D1687" t="s">
        <v>1197</v>
      </c>
    </row>
    <row r="1688" spans="1:4">
      <c r="A1688" t="s">
        <v>1729</v>
      </c>
      <c r="B1688" t="s">
        <v>544</v>
      </c>
      <c r="C1688" t="s">
        <v>15</v>
      </c>
      <c r="D1688" t="s">
        <v>1197</v>
      </c>
    </row>
    <row r="1689" spans="1:4">
      <c r="A1689" t="s">
        <v>1730</v>
      </c>
      <c r="B1689" t="s">
        <v>544</v>
      </c>
      <c r="C1689" t="s">
        <v>15</v>
      </c>
      <c r="D1689" t="s">
        <v>1197</v>
      </c>
    </row>
    <row r="1690" spans="1:4">
      <c r="A1690" t="s">
        <v>1731</v>
      </c>
      <c r="B1690" t="s">
        <v>544</v>
      </c>
      <c r="C1690" t="s">
        <v>15</v>
      </c>
      <c r="D1690" t="s">
        <v>1197</v>
      </c>
    </row>
    <row r="1691" spans="1:4">
      <c r="A1691" t="s">
        <v>1732</v>
      </c>
      <c r="B1691" t="s">
        <v>544</v>
      </c>
      <c r="C1691" t="s">
        <v>15</v>
      </c>
      <c r="D1691" t="s">
        <v>1197</v>
      </c>
    </row>
    <row r="1692" spans="1:4">
      <c r="A1692" t="s">
        <v>1733</v>
      </c>
      <c r="B1692" t="s">
        <v>544</v>
      </c>
      <c r="C1692" t="s">
        <v>15</v>
      </c>
      <c r="D1692" t="s">
        <v>1197</v>
      </c>
    </row>
    <row r="1693" spans="1:4">
      <c r="A1693" t="s">
        <v>1734</v>
      </c>
      <c r="B1693" t="s">
        <v>544</v>
      </c>
      <c r="C1693" t="s">
        <v>15</v>
      </c>
      <c r="D1693" t="s">
        <v>1197</v>
      </c>
    </row>
    <row r="1694" spans="1:4">
      <c r="A1694" t="s">
        <v>1735</v>
      </c>
      <c r="B1694" t="s">
        <v>544</v>
      </c>
      <c r="C1694" t="s">
        <v>15</v>
      </c>
      <c r="D1694" t="s">
        <v>1197</v>
      </c>
    </row>
    <row r="1695" spans="1:4">
      <c r="A1695" t="s">
        <v>1736</v>
      </c>
      <c r="B1695" t="s">
        <v>544</v>
      </c>
      <c r="C1695" t="s">
        <v>15</v>
      </c>
      <c r="D1695" t="s">
        <v>1197</v>
      </c>
    </row>
    <row r="1696" spans="1:4">
      <c r="A1696" t="s">
        <v>1737</v>
      </c>
      <c r="B1696" t="s">
        <v>544</v>
      </c>
      <c r="C1696" t="s">
        <v>15</v>
      </c>
      <c r="D1696" t="s">
        <v>1197</v>
      </c>
    </row>
    <row r="1697" spans="1:4">
      <c r="A1697" t="s">
        <v>1738</v>
      </c>
      <c r="B1697" t="s">
        <v>544</v>
      </c>
      <c r="C1697" t="s">
        <v>15</v>
      </c>
      <c r="D1697" t="s">
        <v>1197</v>
      </c>
    </row>
    <row r="1698" spans="1:4">
      <c r="A1698" t="s">
        <v>1739</v>
      </c>
      <c r="B1698" t="s">
        <v>544</v>
      </c>
      <c r="C1698" t="s">
        <v>15</v>
      </c>
      <c r="D1698" t="s">
        <v>1197</v>
      </c>
    </row>
    <row r="1699" spans="1:4">
      <c r="A1699" t="s">
        <v>1740</v>
      </c>
      <c r="B1699" t="s">
        <v>544</v>
      </c>
      <c r="C1699" t="s">
        <v>15</v>
      </c>
      <c r="D1699" t="s">
        <v>1197</v>
      </c>
    </row>
    <row r="1700" spans="1:4">
      <c r="A1700" t="s">
        <v>1741</v>
      </c>
      <c r="B1700" t="s">
        <v>544</v>
      </c>
      <c r="C1700" t="s">
        <v>15</v>
      </c>
      <c r="D1700" t="s">
        <v>1197</v>
      </c>
    </row>
    <row r="1701" spans="1:4">
      <c r="A1701" t="s">
        <v>1742</v>
      </c>
      <c r="B1701" t="s">
        <v>544</v>
      </c>
      <c r="C1701" t="s">
        <v>15</v>
      </c>
      <c r="D1701" t="s">
        <v>1197</v>
      </c>
    </row>
    <row r="1702" spans="1:4">
      <c r="A1702" t="s">
        <v>1743</v>
      </c>
      <c r="B1702" t="s">
        <v>544</v>
      </c>
      <c r="C1702" t="s">
        <v>15</v>
      </c>
      <c r="D1702" t="s">
        <v>1197</v>
      </c>
    </row>
    <row r="1703" spans="1:4">
      <c r="A1703" t="s">
        <v>1744</v>
      </c>
      <c r="B1703" t="s">
        <v>544</v>
      </c>
      <c r="C1703" t="s">
        <v>15</v>
      </c>
      <c r="D1703" t="s">
        <v>1197</v>
      </c>
    </row>
    <row r="1704" spans="1:4">
      <c r="A1704" t="s">
        <v>1745</v>
      </c>
      <c r="B1704" t="s">
        <v>544</v>
      </c>
      <c r="C1704" t="s">
        <v>15</v>
      </c>
      <c r="D1704" t="s">
        <v>1197</v>
      </c>
    </row>
    <row r="1705" spans="1:4">
      <c r="A1705" t="s">
        <v>1746</v>
      </c>
      <c r="B1705" t="s">
        <v>544</v>
      </c>
      <c r="C1705" t="s">
        <v>15</v>
      </c>
      <c r="D1705" t="s">
        <v>1197</v>
      </c>
    </row>
    <row r="1706" spans="1:4">
      <c r="A1706" t="s">
        <v>1747</v>
      </c>
      <c r="B1706" t="s">
        <v>544</v>
      </c>
      <c r="C1706" t="s">
        <v>15</v>
      </c>
      <c r="D1706" t="s">
        <v>1197</v>
      </c>
    </row>
    <row r="1707" spans="1:4">
      <c r="A1707" t="s">
        <v>1748</v>
      </c>
      <c r="B1707" t="s">
        <v>544</v>
      </c>
      <c r="C1707" t="s">
        <v>15</v>
      </c>
      <c r="D1707" t="s">
        <v>1197</v>
      </c>
    </row>
    <row r="1708" spans="1:4">
      <c r="A1708" t="s">
        <v>1749</v>
      </c>
      <c r="B1708" t="s">
        <v>544</v>
      </c>
      <c r="C1708" t="s">
        <v>15</v>
      </c>
      <c r="D1708" t="s">
        <v>1197</v>
      </c>
    </row>
    <row r="1709" spans="1:4">
      <c r="A1709" t="s">
        <v>1750</v>
      </c>
      <c r="B1709" t="s">
        <v>544</v>
      </c>
      <c r="C1709" t="s">
        <v>15</v>
      </c>
      <c r="D1709" t="s">
        <v>1197</v>
      </c>
    </row>
    <row r="1710" spans="1:4">
      <c r="A1710" t="s">
        <v>1751</v>
      </c>
      <c r="B1710" t="s">
        <v>544</v>
      </c>
      <c r="C1710" t="s">
        <v>15</v>
      </c>
      <c r="D1710" t="s">
        <v>1197</v>
      </c>
    </row>
    <row r="1711" spans="1:4">
      <c r="A1711" t="s">
        <v>1752</v>
      </c>
      <c r="B1711" t="s">
        <v>544</v>
      </c>
      <c r="C1711" t="s">
        <v>15</v>
      </c>
      <c r="D1711" t="s">
        <v>1197</v>
      </c>
    </row>
    <row r="1712" spans="1:4">
      <c r="A1712" t="s">
        <v>1753</v>
      </c>
      <c r="B1712" t="s">
        <v>544</v>
      </c>
      <c r="C1712" t="s">
        <v>15</v>
      </c>
      <c r="D1712" t="s">
        <v>1197</v>
      </c>
    </row>
    <row r="1713" spans="1:4">
      <c r="A1713" t="s">
        <v>1754</v>
      </c>
      <c r="B1713" t="s">
        <v>544</v>
      </c>
      <c r="C1713" t="s">
        <v>15</v>
      </c>
      <c r="D1713" t="s">
        <v>1197</v>
      </c>
    </row>
    <row r="1714" spans="1:4">
      <c r="A1714" t="s">
        <v>1755</v>
      </c>
      <c r="B1714" t="s">
        <v>554</v>
      </c>
      <c r="C1714" t="s">
        <v>15</v>
      </c>
      <c r="D1714" t="s">
        <v>1197</v>
      </c>
    </row>
    <row r="1715" spans="1:4">
      <c r="A1715" t="s">
        <v>1756</v>
      </c>
      <c r="B1715" t="s">
        <v>554</v>
      </c>
      <c r="C1715" t="s">
        <v>15</v>
      </c>
      <c r="D1715" t="s">
        <v>1197</v>
      </c>
    </row>
    <row r="1716" spans="1:4">
      <c r="A1716" t="s">
        <v>1757</v>
      </c>
      <c r="B1716" t="s">
        <v>643</v>
      </c>
      <c r="C1716" t="s">
        <v>15</v>
      </c>
      <c r="D1716" t="s">
        <v>1197</v>
      </c>
    </row>
    <row r="1717" spans="1:4">
      <c r="A1717" t="s">
        <v>1758</v>
      </c>
      <c r="B1717" t="s">
        <v>643</v>
      </c>
      <c r="C1717" t="s">
        <v>15</v>
      </c>
      <c r="D1717" t="s">
        <v>1197</v>
      </c>
    </row>
    <row r="1718" spans="1:4">
      <c r="A1718" t="s">
        <v>1759</v>
      </c>
      <c r="B1718" t="s">
        <v>643</v>
      </c>
      <c r="C1718" t="s">
        <v>15</v>
      </c>
      <c r="D1718" t="s">
        <v>1197</v>
      </c>
    </row>
    <row r="1719" spans="1:4">
      <c r="A1719" t="s">
        <v>1760</v>
      </c>
      <c r="B1719" t="s">
        <v>643</v>
      </c>
      <c r="C1719" t="s">
        <v>15</v>
      </c>
      <c r="D1719" t="s">
        <v>1197</v>
      </c>
    </row>
    <row r="1720" spans="1:4">
      <c r="A1720" t="s">
        <v>1761</v>
      </c>
      <c r="B1720" t="s">
        <v>643</v>
      </c>
      <c r="C1720" t="s">
        <v>15</v>
      </c>
      <c r="D1720" t="s">
        <v>1197</v>
      </c>
    </row>
    <row r="1721" spans="1:4">
      <c r="A1721" t="s">
        <v>1762</v>
      </c>
      <c r="B1721" t="s">
        <v>643</v>
      </c>
      <c r="C1721" t="s">
        <v>15</v>
      </c>
      <c r="D1721" t="s">
        <v>1197</v>
      </c>
    </row>
    <row r="1722" spans="1:4">
      <c r="A1722" t="s">
        <v>1763</v>
      </c>
      <c r="B1722" t="s">
        <v>643</v>
      </c>
      <c r="C1722" t="s">
        <v>15</v>
      </c>
      <c r="D1722" t="s">
        <v>1197</v>
      </c>
    </row>
    <row r="1723" spans="1:4">
      <c r="A1723" t="s">
        <v>1764</v>
      </c>
      <c r="B1723" t="s">
        <v>643</v>
      </c>
      <c r="C1723" t="s">
        <v>15</v>
      </c>
      <c r="D1723" t="s">
        <v>1197</v>
      </c>
    </row>
    <row r="1724" spans="1:4">
      <c r="A1724" t="s">
        <v>1765</v>
      </c>
      <c r="B1724" t="s">
        <v>643</v>
      </c>
      <c r="C1724" t="s">
        <v>15</v>
      </c>
      <c r="D1724" t="s">
        <v>1197</v>
      </c>
    </row>
    <row r="1725" spans="1:4">
      <c r="A1725" t="s">
        <v>1766</v>
      </c>
      <c r="B1725" t="s">
        <v>643</v>
      </c>
      <c r="C1725" t="s">
        <v>15</v>
      </c>
      <c r="D1725" t="s">
        <v>1197</v>
      </c>
    </row>
    <row r="1726" spans="1:4">
      <c r="A1726" t="s">
        <v>1767</v>
      </c>
      <c r="B1726" t="s">
        <v>643</v>
      </c>
      <c r="C1726" t="s">
        <v>15</v>
      </c>
      <c r="D1726" t="s">
        <v>1197</v>
      </c>
    </row>
    <row r="1727" spans="1:4">
      <c r="A1727" t="s">
        <v>1768</v>
      </c>
      <c r="B1727" t="s">
        <v>643</v>
      </c>
      <c r="C1727" t="s">
        <v>15</v>
      </c>
      <c r="D1727" t="s">
        <v>1197</v>
      </c>
    </row>
    <row r="1728" spans="1:4">
      <c r="A1728" t="s">
        <v>1769</v>
      </c>
      <c r="B1728" t="s">
        <v>643</v>
      </c>
      <c r="C1728" t="s">
        <v>15</v>
      </c>
      <c r="D1728" t="s">
        <v>1197</v>
      </c>
    </row>
    <row r="1729" spans="1:4">
      <c r="A1729" t="s">
        <v>1770</v>
      </c>
      <c r="B1729" t="s">
        <v>643</v>
      </c>
      <c r="C1729" t="s">
        <v>15</v>
      </c>
      <c r="D1729" t="s">
        <v>1197</v>
      </c>
    </row>
    <row r="1730" spans="1:4">
      <c r="A1730" t="s">
        <v>1771</v>
      </c>
      <c r="B1730" t="s">
        <v>643</v>
      </c>
      <c r="C1730" t="s">
        <v>15</v>
      </c>
      <c r="D1730" t="s">
        <v>1197</v>
      </c>
    </row>
    <row r="1731" spans="1:4">
      <c r="A1731" t="s">
        <v>1772</v>
      </c>
      <c r="B1731" t="s">
        <v>643</v>
      </c>
      <c r="C1731" t="s">
        <v>15</v>
      </c>
      <c r="D1731" t="s">
        <v>1197</v>
      </c>
    </row>
    <row r="1732" spans="1:4">
      <c r="A1732" t="s">
        <v>1773</v>
      </c>
      <c r="B1732" t="s">
        <v>643</v>
      </c>
      <c r="C1732" t="s">
        <v>15</v>
      </c>
      <c r="D1732" t="s">
        <v>1197</v>
      </c>
    </row>
    <row r="1733" spans="1:4">
      <c r="A1733" t="s">
        <v>1774</v>
      </c>
      <c r="B1733" t="s">
        <v>643</v>
      </c>
      <c r="C1733" t="s">
        <v>15</v>
      </c>
      <c r="D1733" t="s">
        <v>1197</v>
      </c>
    </row>
    <row r="1734" spans="1:4">
      <c r="A1734" t="s">
        <v>1775</v>
      </c>
      <c r="B1734" t="s">
        <v>643</v>
      </c>
      <c r="C1734" t="s">
        <v>15</v>
      </c>
      <c r="D1734" t="s">
        <v>1197</v>
      </c>
    </row>
    <row r="1735" spans="1:4">
      <c r="A1735" t="s">
        <v>1776</v>
      </c>
      <c r="B1735" t="s">
        <v>643</v>
      </c>
      <c r="C1735" t="s">
        <v>15</v>
      </c>
      <c r="D1735" t="s">
        <v>1197</v>
      </c>
    </row>
    <row r="1736" spans="1:4">
      <c r="A1736" t="s">
        <v>1777</v>
      </c>
      <c r="B1736" t="s">
        <v>643</v>
      </c>
      <c r="C1736" t="s">
        <v>15</v>
      </c>
      <c r="D1736" t="s">
        <v>1197</v>
      </c>
    </row>
    <row r="1737" spans="1:4">
      <c r="A1737" t="s">
        <v>1778</v>
      </c>
      <c r="B1737" t="s">
        <v>643</v>
      </c>
      <c r="C1737" t="s">
        <v>15</v>
      </c>
      <c r="D1737" t="s">
        <v>1197</v>
      </c>
    </row>
    <row r="1738" spans="1:4">
      <c r="A1738" t="s">
        <v>1779</v>
      </c>
      <c r="B1738" t="s">
        <v>643</v>
      </c>
      <c r="C1738" t="s">
        <v>15</v>
      </c>
      <c r="D1738" t="s">
        <v>1197</v>
      </c>
    </row>
    <row r="1739" spans="1:4">
      <c r="A1739" t="s">
        <v>1780</v>
      </c>
      <c r="B1739" t="s">
        <v>643</v>
      </c>
      <c r="C1739" t="s">
        <v>15</v>
      </c>
      <c r="D1739" t="s">
        <v>1197</v>
      </c>
    </row>
    <row r="1740" spans="1:4">
      <c r="A1740" t="s">
        <v>1781</v>
      </c>
      <c r="B1740" t="s">
        <v>643</v>
      </c>
      <c r="C1740" t="s">
        <v>15</v>
      </c>
      <c r="D1740" t="s">
        <v>1197</v>
      </c>
    </row>
    <row r="1741" spans="1:4">
      <c r="A1741" t="s">
        <v>1782</v>
      </c>
      <c r="B1741" t="s">
        <v>643</v>
      </c>
      <c r="C1741" t="s">
        <v>15</v>
      </c>
      <c r="D1741" t="s">
        <v>1197</v>
      </c>
    </row>
    <row r="1742" spans="1:4">
      <c r="A1742" t="s">
        <v>1783</v>
      </c>
      <c r="B1742" t="s">
        <v>643</v>
      </c>
      <c r="C1742" t="s">
        <v>15</v>
      </c>
      <c r="D1742" t="s">
        <v>1197</v>
      </c>
    </row>
    <row r="1743" spans="1:4">
      <c r="A1743" t="s">
        <v>1784</v>
      </c>
      <c r="B1743" t="s">
        <v>643</v>
      </c>
      <c r="C1743" t="s">
        <v>15</v>
      </c>
      <c r="D1743" t="s">
        <v>1197</v>
      </c>
    </row>
    <row r="1744" spans="1:4">
      <c r="A1744" t="s">
        <v>1785</v>
      </c>
      <c r="B1744" t="s">
        <v>643</v>
      </c>
      <c r="C1744" t="s">
        <v>15</v>
      </c>
      <c r="D1744" t="s">
        <v>1197</v>
      </c>
    </row>
    <row r="1745" spans="1:4">
      <c r="A1745" t="s">
        <v>1786</v>
      </c>
      <c r="B1745" t="s">
        <v>643</v>
      </c>
      <c r="C1745" t="s">
        <v>15</v>
      </c>
      <c r="D1745" t="s">
        <v>1197</v>
      </c>
    </row>
    <row r="1746" spans="1:4">
      <c r="A1746" t="s">
        <v>1787</v>
      </c>
      <c r="B1746" t="s">
        <v>643</v>
      </c>
      <c r="C1746" t="s">
        <v>15</v>
      </c>
      <c r="D1746" t="s">
        <v>1197</v>
      </c>
    </row>
    <row r="1747" spans="1:4">
      <c r="A1747" t="s">
        <v>1788</v>
      </c>
      <c r="B1747" t="s">
        <v>643</v>
      </c>
      <c r="C1747" t="s">
        <v>15</v>
      </c>
      <c r="D1747" t="s">
        <v>1197</v>
      </c>
    </row>
    <row r="1748" spans="1:4">
      <c r="A1748" t="s">
        <v>1789</v>
      </c>
      <c r="B1748" t="s">
        <v>643</v>
      </c>
      <c r="C1748" t="s">
        <v>15</v>
      </c>
      <c r="D1748" t="s">
        <v>1197</v>
      </c>
    </row>
    <row r="1749" spans="1:4">
      <c r="A1749" t="s">
        <v>1790</v>
      </c>
      <c r="B1749" t="s">
        <v>643</v>
      </c>
      <c r="C1749" t="s">
        <v>15</v>
      </c>
      <c r="D1749" t="s">
        <v>1197</v>
      </c>
    </row>
    <row r="1750" spans="1:4">
      <c r="A1750" t="s">
        <v>1791</v>
      </c>
      <c r="B1750" t="s">
        <v>643</v>
      </c>
      <c r="C1750" t="s">
        <v>15</v>
      </c>
      <c r="D1750" t="s">
        <v>1197</v>
      </c>
    </row>
    <row r="1751" spans="1:4">
      <c r="A1751" t="s">
        <v>1792</v>
      </c>
      <c r="B1751" t="s">
        <v>643</v>
      </c>
      <c r="C1751" t="s">
        <v>15</v>
      </c>
      <c r="D1751" t="s">
        <v>1197</v>
      </c>
    </row>
    <row r="1752" spans="1:4">
      <c r="A1752" t="s">
        <v>1793</v>
      </c>
      <c r="B1752" t="s">
        <v>643</v>
      </c>
      <c r="C1752" t="s">
        <v>15</v>
      </c>
      <c r="D1752" t="s">
        <v>1197</v>
      </c>
    </row>
    <row r="1753" spans="1:4">
      <c r="A1753" t="s">
        <v>1794</v>
      </c>
      <c r="B1753" t="s">
        <v>643</v>
      </c>
      <c r="C1753" t="s">
        <v>15</v>
      </c>
      <c r="D1753" t="s">
        <v>1197</v>
      </c>
    </row>
    <row r="1754" spans="1:4">
      <c r="A1754" t="s">
        <v>1795</v>
      </c>
      <c r="B1754" t="s">
        <v>643</v>
      </c>
      <c r="C1754" t="s">
        <v>15</v>
      </c>
      <c r="D1754" t="s">
        <v>1197</v>
      </c>
    </row>
    <row r="1755" spans="1:4">
      <c r="A1755" t="s">
        <v>1796</v>
      </c>
      <c r="B1755" t="s">
        <v>643</v>
      </c>
      <c r="C1755" t="s">
        <v>15</v>
      </c>
      <c r="D1755" t="s">
        <v>1197</v>
      </c>
    </row>
    <row r="1756" spans="1:4">
      <c r="A1756" t="s">
        <v>1797</v>
      </c>
      <c r="B1756" t="s">
        <v>643</v>
      </c>
      <c r="C1756" t="s">
        <v>15</v>
      </c>
      <c r="D1756" t="s">
        <v>1197</v>
      </c>
    </row>
    <row r="1757" spans="1:4">
      <c r="A1757" t="s">
        <v>1798</v>
      </c>
      <c r="B1757" t="s">
        <v>643</v>
      </c>
      <c r="C1757" t="s">
        <v>15</v>
      </c>
      <c r="D1757" t="s">
        <v>1197</v>
      </c>
    </row>
    <row r="1758" spans="1:4">
      <c r="A1758" t="s">
        <v>1799</v>
      </c>
      <c r="B1758" t="s">
        <v>643</v>
      </c>
      <c r="C1758" t="s">
        <v>15</v>
      </c>
      <c r="D1758" t="s">
        <v>1197</v>
      </c>
    </row>
    <row r="1759" spans="1:4">
      <c r="A1759" t="s">
        <v>1800</v>
      </c>
      <c r="B1759" t="s">
        <v>643</v>
      </c>
      <c r="C1759" t="s">
        <v>15</v>
      </c>
      <c r="D1759" t="s">
        <v>1197</v>
      </c>
    </row>
    <row r="1760" spans="1:4">
      <c r="A1760" t="s">
        <v>1801</v>
      </c>
      <c r="B1760" t="s">
        <v>643</v>
      </c>
      <c r="C1760" t="s">
        <v>15</v>
      </c>
      <c r="D1760" t="s">
        <v>1197</v>
      </c>
    </row>
    <row r="1761" spans="1:4">
      <c r="A1761" t="s">
        <v>1802</v>
      </c>
      <c r="B1761" t="s">
        <v>701</v>
      </c>
      <c r="C1761" t="s">
        <v>15</v>
      </c>
      <c r="D1761" t="s">
        <v>1197</v>
      </c>
    </row>
    <row r="1762" spans="1:4">
      <c r="A1762" t="s">
        <v>1803</v>
      </c>
      <c r="B1762" t="s">
        <v>701</v>
      </c>
      <c r="C1762" t="s">
        <v>15</v>
      </c>
      <c r="D1762" t="s">
        <v>1197</v>
      </c>
    </row>
    <row r="1763" spans="1:4">
      <c r="A1763" t="s">
        <v>1804</v>
      </c>
      <c r="B1763" t="s">
        <v>701</v>
      </c>
      <c r="C1763" t="s">
        <v>15</v>
      </c>
      <c r="D1763" t="s">
        <v>1197</v>
      </c>
    </row>
    <row r="1764" spans="1:4">
      <c r="A1764" t="s">
        <v>1805</v>
      </c>
      <c r="B1764" t="s">
        <v>701</v>
      </c>
      <c r="C1764" t="s">
        <v>15</v>
      </c>
      <c r="D1764" t="s">
        <v>1197</v>
      </c>
    </row>
    <row r="1765" spans="1:4">
      <c r="A1765" t="s">
        <v>1806</v>
      </c>
      <c r="B1765" t="s">
        <v>701</v>
      </c>
      <c r="C1765" t="s">
        <v>15</v>
      </c>
      <c r="D1765" t="s">
        <v>1197</v>
      </c>
    </row>
    <row r="1766" spans="1:4">
      <c r="A1766" t="s">
        <v>1807</v>
      </c>
      <c r="B1766" t="s">
        <v>701</v>
      </c>
      <c r="C1766" t="s">
        <v>15</v>
      </c>
      <c r="D1766" t="s">
        <v>1197</v>
      </c>
    </row>
    <row r="1767" spans="1:4">
      <c r="A1767" t="s">
        <v>1808</v>
      </c>
      <c r="B1767" t="s">
        <v>701</v>
      </c>
      <c r="C1767" t="s">
        <v>15</v>
      </c>
      <c r="D1767" t="s">
        <v>1197</v>
      </c>
    </row>
    <row r="1768" spans="1:4">
      <c r="A1768" t="s">
        <v>1809</v>
      </c>
      <c r="B1768" t="s">
        <v>701</v>
      </c>
      <c r="C1768" t="s">
        <v>15</v>
      </c>
      <c r="D1768" t="s">
        <v>1197</v>
      </c>
    </row>
    <row r="1769" spans="1:4">
      <c r="A1769" t="s">
        <v>1810</v>
      </c>
      <c r="B1769" t="s">
        <v>701</v>
      </c>
      <c r="C1769" t="s">
        <v>15</v>
      </c>
      <c r="D1769" t="s">
        <v>1197</v>
      </c>
    </row>
    <row r="1770" spans="1:4">
      <c r="A1770" t="s">
        <v>1811</v>
      </c>
      <c r="B1770" t="s">
        <v>701</v>
      </c>
      <c r="C1770" t="s">
        <v>15</v>
      </c>
      <c r="D1770" t="s">
        <v>1197</v>
      </c>
    </row>
    <row r="1771" spans="1:4">
      <c r="A1771" t="s">
        <v>1812</v>
      </c>
      <c r="B1771" t="s">
        <v>701</v>
      </c>
      <c r="C1771" t="s">
        <v>15</v>
      </c>
      <c r="D1771" t="s">
        <v>1197</v>
      </c>
    </row>
    <row r="1772" spans="1:4">
      <c r="A1772" t="s">
        <v>1813</v>
      </c>
      <c r="B1772" t="s">
        <v>701</v>
      </c>
      <c r="C1772" t="s">
        <v>15</v>
      </c>
      <c r="D1772" t="s">
        <v>1197</v>
      </c>
    </row>
    <row r="1773" spans="1:4">
      <c r="A1773" t="s">
        <v>1814</v>
      </c>
      <c r="B1773" t="s">
        <v>701</v>
      </c>
      <c r="C1773" t="s">
        <v>15</v>
      </c>
      <c r="D1773" t="s">
        <v>1197</v>
      </c>
    </row>
    <row r="1774" spans="1:4">
      <c r="A1774" t="s">
        <v>1815</v>
      </c>
      <c r="B1774" t="s">
        <v>701</v>
      </c>
      <c r="C1774" t="s">
        <v>15</v>
      </c>
      <c r="D1774" t="s">
        <v>1197</v>
      </c>
    </row>
    <row r="1775" spans="1:4">
      <c r="A1775" t="s">
        <v>1816</v>
      </c>
      <c r="B1775" t="s">
        <v>701</v>
      </c>
      <c r="C1775" t="s">
        <v>15</v>
      </c>
      <c r="D1775" t="s">
        <v>1197</v>
      </c>
    </row>
    <row r="1776" spans="1:4">
      <c r="A1776" t="s">
        <v>1817</v>
      </c>
      <c r="B1776" t="s">
        <v>701</v>
      </c>
      <c r="C1776" t="s">
        <v>15</v>
      </c>
      <c r="D1776" t="s">
        <v>1197</v>
      </c>
    </row>
    <row r="1777" spans="1:4">
      <c r="A1777" t="s">
        <v>1818</v>
      </c>
      <c r="B1777" t="s">
        <v>701</v>
      </c>
      <c r="C1777" t="s">
        <v>15</v>
      </c>
      <c r="D1777" t="s">
        <v>1197</v>
      </c>
    </row>
    <row r="1778" spans="1:4">
      <c r="A1778" t="s">
        <v>1819</v>
      </c>
      <c r="B1778" t="s">
        <v>701</v>
      </c>
      <c r="C1778" t="s">
        <v>15</v>
      </c>
      <c r="D1778" t="s">
        <v>1197</v>
      </c>
    </row>
    <row r="1779" spans="1:4">
      <c r="A1779" t="s">
        <v>1820</v>
      </c>
      <c r="B1779" t="s">
        <v>701</v>
      </c>
      <c r="C1779" t="s">
        <v>15</v>
      </c>
      <c r="D1779" t="s">
        <v>1197</v>
      </c>
    </row>
    <row r="1780" spans="1:4">
      <c r="A1780" t="s">
        <v>1821</v>
      </c>
      <c r="B1780" t="s">
        <v>701</v>
      </c>
      <c r="C1780" t="s">
        <v>15</v>
      </c>
      <c r="D1780" t="s">
        <v>1197</v>
      </c>
    </row>
    <row r="1781" spans="1:4">
      <c r="A1781" t="s">
        <v>1822</v>
      </c>
      <c r="B1781" t="s">
        <v>701</v>
      </c>
      <c r="C1781" t="s">
        <v>15</v>
      </c>
      <c r="D1781" t="s">
        <v>1197</v>
      </c>
    </row>
    <row r="1782" spans="1:4">
      <c r="A1782" t="s">
        <v>1823</v>
      </c>
      <c r="B1782" t="s">
        <v>701</v>
      </c>
      <c r="C1782" t="s">
        <v>15</v>
      </c>
      <c r="D1782" t="s">
        <v>1197</v>
      </c>
    </row>
    <row r="1783" spans="1:4">
      <c r="A1783" t="s">
        <v>1824</v>
      </c>
      <c r="B1783" t="s">
        <v>701</v>
      </c>
      <c r="C1783" t="s">
        <v>15</v>
      </c>
      <c r="D1783" t="s">
        <v>1197</v>
      </c>
    </row>
    <row r="1784" spans="1:4">
      <c r="A1784" t="s">
        <v>1825</v>
      </c>
      <c r="B1784" t="s">
        <v>701</v>
      </c>
      <c r="C1784" t="s">
        <v>15</v>
      </c>
      <c r="D1784" t="s">
        <v>1197</v>
      </c>
    </row>
    <row r="1785" spans="1:4">
      <c r="A1785" t="s">
        <v>1826</v>
      </c>
      <c r="B1785" t="s">
        <v>701</v>
      </c>
      <c r="C1785" t="s">
        <v>15</v>
      </c>
      <c r="D1785" t="s">
        <v>1197</v>
      </c>
    </row>
    <row r="1786" spans="1:4">
      <c r="A1786" t="s">
        <v>1827</v>
      </c>
      <c r="B1786" t="s">
        <v>701</v>
      </c>
      <c r="C1786" t="s">
        <v>15</v>
      </c>
      <c r="D1786" t="s">
        <v>1197</v>
      </c>
    </row>
    <row r="1787" spans="1:4">
      <c r="A1787" t="s">
        <v>1828</v>
      </c>
      <c r="B1787" t="s">
        <v>701</v>
      </c>
      <c r="C1787" t="s">
        <v>15</v>
      </c>
      <c r="D1787" t="s">
        <v>1197</v>
      </c>
    </row>
    <row r="1788" spans="1:4">
      <c r="A1788" t="s">
        <v>1829</v>
      </c>
      <c r="B1788" t="s">
        <v>701</v>
      </c>
      <c r="C1788" t="s">
        <v>15</v>
      </c>
      <c r="D1788" t="s">
        <v>1197</v>
      </c>
    </row>
    <row r="1789" spans="1:4">
      <c r="A1789" t="s">
        <v>1830</v>
      </c>
      <c r="B1789" t="s">
        <v>701</v>
      </c>
      <c r="C1789" t="s">
        <v>15</v>
      </c>
      <c r="D1789" t="s">
        <v>1197</v>
      </c>
    </row>
    <row r="1790" spans="1:4">
      <c r="A1790" t="s">
        <v>1831</v>
      </c>
      <c r="B1790" t="s">
        <v>701</v>
      </c>
      <c r="C1790" t="s">
        <v>15</v>
      </c>
      <c r="D1790" t="s">
        <v>1197</v>
      </c>
    </row>
    <row r="1791" spans="1:4">
      <c r="A1791" t="s">
        <v>1832</v>
      </c>
      <c r="B1791" t="s">
        <v>701</v>
      </c>
      <c r="C1791" t="s">
        <v>15</v>
      </c>
      <c r="D1791" t="s">
        <v>1197</v>
      </c>
    </row>
    <row r="1792" spans="1:4">
      <c r="A1792" t="s">
        <v>1833</v>
      </c>
      <c r="B1792" t="s">
        <v>701</v>
      </c>
      <c r="C1792" t="s">
        <v>15</v>
      </c>
      <c r="D1792" t="s">
        <v>1197</v>
      </c>
    </row>
    <row r="1793" spans="1:4">
      <c r="A1793" t="s">
        <v>1834</v>
      </c>
      <c r="B1793" t="s">
        <v>701</v>
      </c>
      <c r="C1793" t="s">
        <v>15</v>
      </c>
      <c r="D1793" t="s">
        <v>1197</v>
      </c>
    </row>
    <row r="1794" spans="1:4">
      <c r="A1794" t="s">
        <v>1835</v>
      </c>
      <c r="B1794" t="s">
        <v>701</v>
      </c>
      <c r="C1794" t="s">
        <v>15</v>
      </c>
      <c r="D1794" t="s">
        <v>1197</v>
      </c>
    </row>
    <row r="1795" spans="1:4">
      <c r="A1795" t="s">
        <v>1836</v>
      </c>
      <c r="B1795" t="s">
        <v>701</v>
      </c>
      <c r="C1795" t="s">
        <v>15</v>
      </c>
      <c r="D1795" t="s">
        <v>1197</v>
      </c>
    </row>
    <row r="1796" spans="1:4">
      <c r="A1796" t="s">
        <v>1837</v>
      </c>
      <c r="B1796" t="s">
        <v>701</v>
      </c>
      <c r="C1796" t="s">
        <v>15</v>
      </c>
      <c r="D1796" t="s">
        <v>1197</v>
      </c>
    </row>
    <row r="1797" spans="1:4">
      <c r="A1797" t="s">
        <v>1838</v>
      </c>
      <c r="B1797" t="s">
        <v>701</v>
      </c>
      <c r="C1797" t="s">
        <v>15</v>
      </c>
      <c r="D1797" t="s">
        <v>1197</v>
      </c>
    </row>
    <row r="1798" spans="1:4">
      <c r="A1798" t="s">
        <v>1839</v>
      </c>
      <c r="B1798" t="s">
        <v>701</v>
      </c>
      <c r="C1798" t="s">
        <v>15</v>
      </c>
      <c r="D1798" t="s">
        <v>1197</v>
      </c>
    </row>
    <row r="1799" spans="1:4">
      <c r="A1799" t="s">
        <v>1840</v>
      </c>
      <c r="B1799" t="s">
        <v>701</v>
      </c>
      <c r="C1799" t="s">
        <v>15</v>
      </c>
      <c r="D1799" t="s">
        <v>1197</v>
      </c>
    </row>
    <row r="1800" spans="1:4">
      <c r="A1800" t="s">
        <v>1841</v>
      </c>
      <c r="B1800" t="s">
        <v>701</v>
      </c>
      <c r="C1800" t="s">
        <v>15</v>
      </c>
      <c r="D1800" t="s">
        <v>1197</v>
      </c>
    </row>
    <row r="1801" spans="1:4">
      <c r="A1801" t="s">
        <v>1842</v>
      </c>
      <c r="B1801" t="s">
        <v>701</v>
      </c>
      <c r="C1801" t="s">
        <v>15</v>
      </c>
      <c r="D1801" t="s">
        <v>1197</v>
      </c>
    </row>
    <row r="1802" spans="1:4">
      <c r="A1802" t="s">
        <v>1843</v>
      </c>
      <c r="B1802" t="s">
        <v>701</v>
      </c>
      <c r="C1802" t="s">
        <v>15</v>
      </c>
      <c r="D1802" t="s">
        <v>1197</v>
      </c>
    </row>
    <row r="1803" spans="1:4">
      <c r="A1803" t="s">
        <v>1844</v>
      </c>
      <c r="B1803" t="s">
        <v>701</v>
      </c>
      <c r="C1803" t="s">
        <v>15</v>
      </c>
      <c r="D1803" t="s">
        <v>1197</v>
      </c>
    </row>
    <row r="1804" spans="1:4">
      <c r="A1804" t="s">
        <v>1845</v>
      </c>
      <c r="B1804" t="s">
        <v>701</v>
      </c>
      <c r="C1804" t="s">
        <v>15</v>
      </c>
      <c r="D1804" t="s">
        <v>1197</v>
      </c>
    </row>
    <row r="1805" spans="1:4">
      <c r="A1805" t="s">
        <v>1846</v>
      </c>
      <c r="B1805" t="s">
        <v>701</v>
      </c>
      <c r="C1805" t="s">
        <v>15</v>
      </c>
      <c r="D1805" t="s">
        <v>1197</v>
      </c>
    </row>
    <row r="1806" spans="1:4">
      <c r="A1806" t="s">
        <v>1847</v>
      </c>
      <c r="B1806" t="s">
        <v>701</v>
      </c>
      <c r="C1806" t="s">
        <v>15</v>
      </c>
      <c r="D1806" t="s">
        <v>1197</v>
      </c>
    </row>
    <row r="1807" spans="1:4">
      <c r="A1807" t="s">
        <v>1848</v>
      </c>
      <c r="B1807" t="s">
        <v>701</v>
      </c>
      <c r="C1807" t="s">
        <v>15</v>
      </c>
      <c r="D1807" t="s">
        <v>1197</v>
      </c>
    </row>
    <row r="1808" spans="1:4">
      <c r="A1808" t="s">
        <v>1849</v>
      </c>
      <c r="B1808" t="s">
        <v>701</v>
      </c>
      <c r="C1808" t="s">
        <v>15</v>
      </c>
      <c r="D1808" t="s">
        <v>1197</v>
      </c>
    </row>
    <row r="1809" spans="1:4">
      <c r="A1809" t="s">
        <v>1850</v>
      </c>
      <c r="B1809" t="s">
        <v>701</v>
      </c>
      <c r="C1809" t="s">
        <v>15</v>
      </c>
      <c r="D1809" t="s">
        <v>1197</v>
      </c>
    </row>
    <row r="1810" spans="1:4">
      <c r="A1810" t="s">
        <v>1851</v>
      </c>
      <c r="B1810" t="s">
        <v>701</v>
      </c>
      <c r="C1810" t="s">
        <v>15</v>
      </c>
      <c r="D1810" t="s">
        <v>1197</v>
      </c>
    </row>
    <row r="1811" spans="1:4">
      <c r="A1811" t="s">
        <v>1852</v>
      </c>
      <c r="B1811" t="s">
        <v>701</v>
      </c>
      <c r="C1811" t="s">
        <v>15</v>
      </c>
      <c r="D1811" t="s">
        <v>1197</v>
      </c>
    </row>
    <row r="1812" spans="1:4">
      <c r="A1812" t="s">
        <v>1853</v>
      </c>
      <c r="B1812" t="s">
        <v>701</v>
      </c>
      <c r="C1812" t="s">
        <v>15</v>
      </c>
      <c r="D1812" t="s">
        <v>1197</v>
      </c>
    </row>
    <row r="1813" spans="1:4">
      <c r="A1813" t="s">
        <v>1854</v>
      </c>
      <c r="B1813" t="s">
        <v>701</v>
      </c>
      <c r="C1813" t="s">
        <v>15</v>
      </c>
      <c r="D1813" t="s">
        <v>1197</v>
      </c>
    </row>
    <row r="1814" spans="1:4">
      <c r="A1814" t="s">
        <v>1855</v>
      </c>
      <c r="B1814" t="s">
        <v>701</v>
      </c>
      <c r="C1814" t="s">
        <v>15</v>
      </c>
      <c r="D1814" t="s">
        <v>1197</v>
      </c>
    </row>
    <row r="1815" spans="1:4">
      <c r="A1815" t="s">
        <v>1856</v>
      </c>
      <c r="B1815" t="s">
        <v>748</v>
      </c>
      <c r="C1815" t="s">
        <v>12</v>
      </c>
      <c r="D1815" t="s">
        <v>1197</v>
      </c>
    </row>
    <row r="1816" spans="1:4">
      <c r="A1816" t="s">
        <v>1857</v>
      </c>
      <c r="B1816" t="s">
        <v>748</v>
      </c>
      <c r="C1816" t="s">
        <v>12</v>
      </c>
      <c r="D1816" t="s">
        <v>1197</v>
      </c>
    </row>
    <row r="1817" spans="1:4">
      <c r="A1817" t="s">
        <v>1858</v>
      </c>
      <c r="B1817" t="s">
        <v>748</v>
      </c>
      <c r="C1817" t="s">
        <v>12</v>
      </c>
      <c r="D1817" t="s">
        <v>1197</v>
      </c>
    </row>
    <row r="1818" spans="1:4">
      <c r="A1818" t="s">
        <v>1859</v>
      </c>
      <c r="B1818" t="s">
        <v>748</v>
      </c>
      <c r="C1818" t="s">
        <v>12</v>
      </c>
      <c r="D1818" t="s">
        <v>1197</v>
      </c>
    </row>
    <row r="1819" spans="1:4">
      <c r="A1819" t="s">
        <v>1860</v>
      </c>
      <c r="B1819" t="s">
        <v>748</v>
      </c>
      <c r="C1819" t="s">
        <v>12</v>
      </c>
      <c r="D1819" t="s">
        <v>1197</v>
      </c>
    </row>
    <row r="1820" spans="1:4">
      <c r="A1820" t="s">
        <v>1861</v>
      </c>
      <c r="B1820" t="s">
        <v>748</v>
      </c>
      <c r="C1820" t="s">
        <v>12</v>
      </c>
      <c r="D1820" t="s">
        <v>1197</v>
      </c>
    </row>
    <row r="1821" spans="1:4">
      <c r="A1821" t="s">
        <v>1862</v>
      </c>
      <c r="B1821" t="s">
        <v>748</v>
      </c>
      <c r="C1821" t="s">
        <v>12</v>
      </c>
      <c r="D1821" t="s">
        <v>1197</v>
      </c>
    </row>
    <row r="1822" spans="1:4">
      <c r="A1822" t="s">
        <v>1863</v>
      </c>
      <c r="B1822" t="s">
        <v>748</v>
      </c>
      <c r="C1822" t="s">
        <v>12</v>
      </c>
      <c r="D1822" t="s">
        <v>1197</v>
      </c>
    </row>
    <row r="1823" spans="1:4">
      <c r="A1823" t="s">
        <v>1864</v>
      </c>
      <c r="B1823" t="s">
        <v>748</v>
      </c>
      <c r="C1823" t="s">
        <v>12</v>
      </c>
      <c r="D1823" t="s">
        <v>1197</v>
      </c>
    </row>
    <row r="1824" spans="1:4">
      <c r="A1824" t="s">
        <v>1865</v>
      </c>
      <c r="B1824" t="s">
        <v>748</v>
      </c>
      <c r="C1824" t="s">
        <v>12</v>
      </c>
      <c r="D1824" t="s">
        <v>1197</v>
      </c>
    </row>
    <row r="1825" spans="1:4">
      <c r="A1825" t="s">
        <v>1866</v>
      </c>
      <c r="B1825" t="s">
        <v>748</v>
      </c>
      <c r="C1825" t="s">
        <v>12</v>
      </c>
      <c r="D1825" t="s">
        <v>1197</v>
      </c>
    </row>
    <row r="1826" spans="1:4">
      <c r="A1826" t="s">
        <v>1867</v>
      </c>
      <c r="B1826" t="s">
        <v>748</v>
      </c>
      <c r="C1826" t="s">
        <v>12</v>
      </c>
      <c r="D1826" t="s">
        <v>1197</v>
      </c>
    </row>
    <row r="1827" spans="1:4">
      <c r="A1827" t="s">
        <v>1868</v>
      </c>
      <c r="B1827" t="s">
        <v>748</v>
      </c>
      <c r="C1827" t="s">
        <v>12</v>
      </c>
      <c r="D1827" t="s">
        <v>1197</v>
      </c>
    </row>
    <row r="1828" spans="1:4">
      <c r="A1828" t="s">
        <v>1869</v>
      </c>
      <c r="B1828" t="s">
        <v>748</v>
      </c>
      <c r="C1828" t="s">
        <v>12</v>
      </c>
      <c r="D1828" t="s">
        <v>1197</v>
      </c>
    </row>
    <row r="1829" spans="1:4">
      <c r="A1829" t="s">
        <v>1870</v>
      </c>
      <c r="B1829" t="s">
        <v>748</v>
      </c>
      <c r="C1829" t="s">
        <v>12</v>
      </c>
      <c r="D1829" t="s">
        <v>1197</v>
      </c>
    </row>
    <row r="1830" spans="1:4">
      <c r="A1830" t="s">
        <v>1871</v>
      </c>
      <c r="B1830" t="s">
        <v>748</v>
      </c>
      <c r="C1830" t="s">
        <v>12</v>
      </c>
      <c r="D1830" t="s">
        <v>1197</v>
      </c>
    </row>
    <row r="1831" spans="1:4">
      <c r="A1831" t="s">
        <v>1872</v>
      </c>
      <c r="B1831" t="s">
        <v>748</v>
      </c>
      <c r="C1831" t="s">
        <v>12</v>
      </c>
      <c r="D1831" t="s">
        <v>1197</v>
      </c>
    </row>
    <row r="1832" spans="1:4">
      <c r="A1832" t="s">
        <v>1873</v>
      </c>
      <c r="B1832" t="s">
        <v>748</v>
      </c>
      <c r="C1832" t="s">
        <v>12</v>
      </c>
      <c r="D1832" t="s">
        <v>1197</v>
      </c>
    </row>
    <row r="1833" spans="1:4">
      <c r="A1833" t="s">
        <v>1874</v>
      </c>
      <c r="B1833" t="s">
        <v>748</v>
      </c>
      <c r="C1833" t="s">
        <v>12</v>
      </c>
      <c r="D1833" t="s">
        <v>1197</v>
      </c>
    </row>
    <row r="1834" spans="1:4">
      <c r="A1834" t="s">
        <v>1875</v>
      </c>
      <c r="B1834" t="s">
        <v>748</v>
      </c>
      <c r="C1834" t="s">
        <v>12</v>
      </c>
      <c r="D1834" t="s">
        <v>1197</v>
      </c>
    </row>
    <row r="1835" spans="1:4">
      <c r="A1835" t="s">
        <v>1876</v>
      </c>
      <c r="B1835" t="s">
        <v>748</v>
      </c>
      <c r="C1835" t="s">
        <v>12</v>
      </c>
      <c r="D1835" t="s">
        <v>1197</v>
      </c>
    </row>
    <row r="1836" spans="1:4">
      <c r="A1836" t="s">
        <v>1877</v>
      </c>
      <c r="B1836" t="s">
        <v>748</v>
      </c>
      <c r="C1836" t="s">
        <v>12</v>
      </c>
      <c r="D1836" t="s">
        <v>1197</v>
      </c>
    </row>
    <row r="1837" spans="1:4">
      <c r="A1837" t="s">
        <v>1878</v>
      </c>
      <c r="B1837" t="s">
        <v>748</v>
      </c>
      <c r="C1837" t="s">
        <v>12</v>
      </c>
      <c r="D1837" t="s">
        <v>1197</v>
      </c>
    </row>
    <row r="1838" spans="1:4">
      <c r="A1838" t="s">
        <v>1879</v>
      </c>
      <c r="B1838" t="s">
        <v>748</v>
      </c>
      <c r="C1838" t="s">
        <v>12</v>
      </c>
      <c r="D1838" t="s">
        <v>1197</v>
      </c>
    </row>
    <row r="1839" spans="1:4">
      <c r="A1839" t="s">
        <v>1880</v>
      </c>
      <c r="B1839" t="s">
        <v>748</v>
      </c>
      <c r="C1839" t="s">
        <v>12</v>
      </c>
      <c r="D1839" t="s">
        <v>1197</v>
      </c>
    </row>
    <row r="1840" spans="1:4">
      <c r="A1840" t="s">
        <v>1881</v>
      </c>
      <c r="B1840" t="s">
        <v>748</v>
      </c>
      <c r="C1840" t="s">
        <v>12</v>
      </c>
      <c r="D1840" t="s">
        <v>1197</v>
      </c>
    </row>
    <row r="1841" spans="1:4">
      <c r="A1841" t="s">
        <v>1882</v>
      </c>
      <c r="B1841" t="s">
        <v>748</v>
      </c>
      <c r="C1841" t="s">
        <v>12</v>
      </c>
      <c r="D1841" t="s">
        <v>1197</v>
      </c>
    </row>
    <row r="1842" spans="1:4">
      <c r="A1842" t="s">
        <v>1883</v>
      </c>
      <c r="B1842" t="s">
        <v>748</v>
      </c>
      <c r="C1842" t="s">
        <v>12</v>
      </c>
      <c r="D1842" t="s">
        <v>1197</v>
      </c>
    </row>
    <row r="1843" spans="1:4">
      <c r="A1843" t="s">
        <v>1884</v>
      </c>
      <c r="B1843" t="s">
        <v>748</v>
      </c>
      <c r="C1843" t="s">
        <v>12</v>
      </c>
      <c r="D1843" t="s">
        <v>1197</v>
      </c>
    </row>
    <row r="1844" spans="1:4">
      <c r="A1844" t="s">
        <v>1885</v>
      </c>
      <c r="B1844" t="s">
        <v>748</v>
      </c>
      <c r="C1844" t="s">
        <v>12</v>
      </c>
      <c r="D1844" t="s">
        <v>1197</v>
      </c>
    </row>
    <row r="1845" spans="1:4">
      <c r="A1845" t="s">
        <v>1886</v>
      </c>
      <c r="B1845" t="s">
        <v>769</v>
      </c>
      <c r="C1845" t="s">
        <v>12</v>
      </c>
      <c r="D1845" t="s">
        <v>1197</v>
      </c>
    </row>
    <row r="1846" spans="1:4">
      <c r="A1846" t="s">
        <v>1887</v>
      </c>
      <c r="B1846" t="s">
        <v>769</v>
      </c>
      <c r="C1846" t="s">
        <v>12</v>
      </c>
      <c r="D1846" t="s">
        <v>1197</v>
      </c>
    </row>
    <row r="1847" spans="1:4">
      <c r="A1847" t="s">
        <v>1888</v>
      </c>
      <c r="B1847" t="s">
        <v>769</v>
      </c>
      <c r="C1847" t="s">
        <v>12</v>
      </c>
      <c r="D1847" t="s">
        <v>1197</v>
      </c>
    </row>
    <row r="1848" spans="1:4">
      <c r="A1848" t="s">
        <v>1889</v>
      </c>
      <c r="B1848" t="s">
        <v>769</v>
      </c>
      <c r="C1848" t="s">
        <v>12</v>
      </c>
      <c r="D1848" t="s">
        <v>1197</v>
      </c>
    </row>
    <row r="1849" spans="1:4">
      <c r="A1849" t="s">
        <v>1890</v>
      </c>
      <c r="B1849" t="s">
        <v>769</v>
      </c>
      <c r="C1849" t="s">
        <v>12</v>
      </c>
      <c r="D1849" t="s">
        <v>1197</v>
      </c>
    </row>
    <row r="1850" spans="1:4">
      <c r="A1850" t="s">
        <v>1891</v>
      </c>
      <c r="B1850" t="s">
        <v>769</v>
      </c>
      <c r="C1850" t="s">
        <v>12</v>
      </c>
      <c r="D1850" t="s">
        <v>1197</v>
      </c>
    </row>
    <row r="1851" spans="1:4">
      <c r="A1851" t="s">
        <v>1892</v>
      </c>
      <c r="B1851" t="s">
        <v>769</v>
      </c>
      <c r="C1851" t="s">
        <v>12</v>
      </c>
      <c r="D1851" t="s">
        <v>1197</v>
      </c>
    </row>
    <row r="1852" spans="1:4">
      <c r="A1852" t="s">
        <v>1893</v>
      </c>
      <c r="B1852" t="s">
        <v>769</v>
      </c>
      <c r="C1852" t="s">
        <v>12</v>
      </c>
      <c r="D1852" t="s">
        <v>1197</v>
      </c>
    </row>
    <row r="1853" spans="1:4">
      <c r="A1853" t="s">
        <v>1894</v>
      </c>
      <c r="B1853" t="s">
        <v>769</v>
      </c>
      <c r="C1853" t="s">
        <v>12</v>
      </c>
      <c r="D1853" t="s">
        <v>1197</v>
      </c>
    </row>
    <row r="1854" spans="1:4">
      <c r="A1854" t="s">
        <v>1895</v>
      </c>
      <c r="B1854" t="s">
        <v>748</v>
      </c>
      <c r="C1854" t="s">
        <v>12</v>
      </c>
      <c r="D1854" t="s">
        <v>1197</v>
      </c>
    </row>
    <row r="1855" spans="1:4">
      <c r="A1855" t="s">
        <v>1896</v>
      </c>
      <c r="B1855" t="s">
        <v>748</v>
      </c>
      <c r="C1855" t="s">
        <v>12</v>
      </c>
      <c r="D1855" t="s">
        <v>1197</v>
      </c>
    </row>
    <row r="1856" spans="1:4">
      <c r="A1856" t="s">
        <v>1897</v>
      </c>
      <c r="B1856" t="s">
        <v>748</v>
      </c>
      <c r="C1856" t="s">
        <v>12</v>
      </c>
      <c r="D1856" t="s">
        <v>1197</v>
      </c>
    </row>
    <row r="1857" spans="1:4">
      <c r="A1857" t="s">
        <v>1898</v>
      </c>
      <c r="B1857" t="s">
        <v>748</v>
      </c>
      <c r="C1857" t="s">
        <v>12</v>
      </c>
      <c r="D1857" t="s">
        <v>1197</v>
      </c>
    </row>
    <row r="1858" spans="1:4">
      <c r="A1858" t="s">
        <v>1899</v>
      </c>
      <c r="B1858" t="s">
        <v>748</v>
      </c>
      <c r="C1858" t="s">
        <v>12</v>
      </c>
      <c r="D1858" t="s">
        <v>1197</v>
      </c>
    </row>
    <row r="1859" spans="1:4">
      <c r="A1859" t="s">
        <v>1900</v>
      </c>
      <c r="B1859" t="s">
        <v>748</v>
      </c>
      <c r="C1859" t="s">
        <v>12</v>
      </c>
      <c r="D1859" t="s">
        <v>1197</v>
      </c>
    </row>
    <row r="1860" spans="1:4">
      <c r="A1860" t="s">
        <v>1901</v>
      </c>
      <c r="B1860" t="s">
        <v>748</v>
      </c>
      <c r="C1860" t="s">
        <v>12</v>
      </c>
      <c r="D1860" t="s">
        <v>1197</v>
      </c>
    </row>
    <row r="1861" spans="1:4">
      <c r="A1861" t="s">
        <v>1902</v>
      </c>
      <c r="B1861" t="s">
        <v>748</v>
      </c>
      <c r="C1861" t="s">
        <v>12</v>
      </c>
      <c r="D1861" t="s">
        <v>1197</v>
      </c>
    </row>
    <row r="1862" spans="1:4">
      <c r="A1862" t="s">
        <v>1903</v>
      </c>
      <c r="B1862" t="s">
        <v>748</v>
      </c>
      <c r="C1862" t="s">
        <v>12</v>
      </c>
      <c r="D1862" t="s">
        <v>1197</v>
      </c>
    </row>
    <row r="1863" spans="1:4">
      <c r="A1863" t="s">
        <v>1904</v>
      </c>
      <c r="B1863" t="s">
        <v>748</v>
      </c>
      <c r="C1863" t="s">
        <v>12</v>
      </c>
      <c r="D1863" t="s">
        <v>1197</v>
      </c>
    </row>
    <row r="1864" spans="1:4">
      <c r="A1864" t="s">
        <v>1905</v>
      </c>
      <c r="B1864" t="s">
        <v>748</v>
      </c>
      <c r="C1864" t="s">
        <v>12</v>
      </c>
      <c r="D1864" t="s">
        <v>1197</v>
      </c>
    </row>
    <row r="1865" spans="1:4">
      <c r="A1865" t="s">
        <v>1906</v>
      </c>
      <c r="B1865" t="s">
        <v>769</v>
      </c>
      <c r="C1865" t="s">
        <v>12</v>
      </c>
      <c r="D1865" t="s">
        <v>1197</v>
      </c>
    </row>
    <row r="1866" spans="1:4">
      <c r="A1866" t="s">
        <v>1907</v>
      </c>
      <c r="B1866" t="s">
        <v>769</v>
      </c>
      <c r="C1866" t="s">
        <v>12</v>
      </c>
      <c r="D1866" t="s">
        <v>1197</v>
      </c>
    </row>
    <row r="1867" spans="1:4">
      <c r="A1867" t="s">
        <v>1908</v>
      </c>
      <c r="B1867" t="s">
        <v>769</v>
      </c>
      <c r="C1867" t="s">
        <v>12</v>
      </c>
      <c r="D1867" t="s">
        <v>1197</v>
      </c>
    </row>
    <row r="1868" spans="1:4">
      <c r="A1868" t="s">
        <v>1909</v>
      </c>
      <c r="B1868" t="s">
        <v>769</v>
      </c>
      <c r="C1868" t="s">
        <v>12</v>
      </c>
      <c r="D1868" t="s">
        <v>1197</v>
      </c>
    </row>
    <row r="1869" spans="1:4">
      <c r="A1869" t="s">
        <v>1910</v>
      </c>
      <c r="B1869" t="s">
        <v>769</v>
      </c>
      <c r="C1869" t="s">
        <v>12</v>
      </c>
      <c r="D1869" t="s">
        <v>1197</v>
      </c>
    </row>
    <row r="1870" spans="1:4">
      <c r="A1870" t="s">
        <v>1911</v>
      </c>
      <c r="B1870" t="s">
        <v>769</v>
      </c>
      <c r="C1870" t="s">
        <v>12</v>
      </c>
      <c r="D1870" t="s">
        <v>1197</v>
      </c>
    </row>
    <row r="1871" spans="1:4">
      <c r="A1871" t="s">
        <v>1912</v>
      </c>
      <c r="B1871" t="s">
        <v>769</v>
      </c>
      <c r="C1871" t="s">
        <v>12</v>
      </c>
      <c r="D1871" t="s">
        <v>1197</v>
      </c>
    </row>
    <row r="1872" spans="1:4">
      <c r="A1872" t="s">
        <v>1913</v>
      </c>
      <c r="B1872" t="s">
        <v>769</v>
      </c>
      <c r="C1872" t="s">
        <v>12</v>
      </c>
      <c r="D1872" t="s">
        <v>1197</v>
      </c>
    </row>
    <row r="1873" spans="1:4">
      <c r="A1873" t="s">
        <v>1914</v>
      </c>
      <c r="B1873" t="s">
        <v>769</v>
      </c>
      <c r="C1873" t="s">
        <v>12</v>
      </c>
      <c r="D1873" t="s">
        <v>1197</v>
      </c>
    </row>
    <row r="1874" spans="1:4">
      <c r="A1874" t="s">
        <v>1915</v>
      </c>
      <c r="B1874" t="s">
        <v>769</v>
      </c>
      <c r="C1874" t="s">
        <v>12</v>
      </c>
      <c r="D1874" t="s">
        <v>1197</v>
      </c>
    </row>
    <row r="1875" spans="1:4">
      <c r="A1875" t="s">
        <v>1916</v>
      </c>
      <c r="B1875" t="s">
        <v>769</v>
      </c>
      <c r="C1875" t="s">
        <v>12</v>
      </c>
      <c r="D1875" t="s">
        <v>1197</v>
      </c>
    </row>
    <row r="1876" spans="1:4">
      <c r="A1876" t="s">
        <v>1917</v>
      </c>
      <c r="B1876" t="s">
        <v>769</v>
      </c>
      <c r="C1876" t="s">
        <v>12</v>
      </c>
      <c r="D1876" t="s">
        <v>1197</v>
      </c>
    </row>
    <row r="1877" spans="1:4">
      <c r="A1877" t="s">
        <v>1918</v>
      </c>
      <c r="B1877" t="s">
        <v>769</v>
      </c>
      <c r="C1877" t="s">
        <v>12</v>
      </c>
      <c r="D1877" t="s">
        <v>1197</v>
      </c>
    </row>
    <row r="1878" spans="1:4">
      <c r="A1878" t="s">
        <v>1919</v>
      </c>
      <c r="B1878" t="s">
        <v>769</v>
      </c>
      <c r="C1878" t="s">
        <v>12</v>
      </c>
      <c r="D1878" t="s">
        <v>1197</v>
      </c>
    </row>
    <row r="1879" spans="1:4">
      <c r="A1879" t="s">
        <v>1920</v>
      </c>
      <c r="B1879" t="s">
        <v>769</v>
      </c>
      <c r="C1879" t="s">
        <v>12</v>
      </c>
      <c r="D1879" t="s">
        <v>1197</v>
      </c>
    </row>
    <row r="1880" spans="1:4">
      <c r="A1880" t="s">
        <v>1921</v>
      </c>
      <c r="B1880" t="s">
        <v>769</v>
      </c>
      <c r="C1880" t="s">
        <v>12</v>
      </c>
      <c r="D1880" t="s">
        <v>1197</v>
      </c>
    </row>
    <row r="1881" spans="1:4">
      <c r="A1881" t="s">
        <v>1922</v>
      </c>
      <c r="B1881" t="s">
        <v>769</v>
      </c>
      <c r="C1881" t="s">
        <v>12</v>
      </c>
      <c r="D1881" t="s">
        <v>1197</v>
      </c>
    </row>
    <row r="1882" spans="1:4">
      <c r="A1882" t="s">
        <v>1923</v>
      </c>
      <c r="B1882" t="s">
        <v>769</v>
      </c>
      <c r="C1882" t="s">
        <v>12</v>
      </c>
      <c r="D1882" t="s">
        <v>1197</v>
      </c>
    </row>
    <row r="1883" spans="1:4">
      <c r="A1883" t="s">
        <v>1924</v>
      </c>
      <c r="B1883" t="s">
        <v>769</v>
      </c>
      <c r="C1883" t="s">
        <v>12</v>
      </c>
      <c r="D1883" t="s">
        <v>1197</v>
      </c>
    </row>
    <row r="1884" spans="1:4">
      <c r="A1884" t="s">
        <v>1925</v>
      </c>
      <c r="B1884" t="s">
        <v>769</v>
      </c>
      <c r="C1884" t="s">
        <v>12</v>
      </c>
      <c r="D1884" t="s">
        <v>1197</v>
      </c>
    </row>
    <row r="1885" spans="1:4">
      <c r="A1885" t="s">
        <v>1926</v>
      </c>
      <c r="B1885" t="s">
        <v>769</v>
      </c>
      <c r="C1885" t="s">
        <v>12</v>
      </c>
      <c r="D1885" t="s">
        <v>1197</v>
      </c>
    </row>
    <row r="1886" spans="1:4">
      <c r="A1886" t="s">
        <v>1927</v>
      </c>
      <c r="B1886" t="s">
        <v>769</v>
      </c>
      <c r="C1886" t="s">
        <v>12</v>
      </c>
      <c r="D1886" t="s">
        <v>1197</v>
      </c>
    </row>
    <row r="1887" spans="1:4">
      <c r="A1887" t="s">
        <v>1928</v>
      </c>
      <c r="B1887" t="s">
        <v>769</v>
      </c>
      <c r="C1887" t="s">
        <v>12</v>
      </c>
      <c r="D1887" t="s">
        <v>1197</v>
      </c>
    </row>
    <row r="1888" spans="1:4">
      <c r="A1888" t="s">
        <v>1929</v>
      </c>
      <c r="B1888" t="s">
        <v>769</v>
      </c>
      <c r="C1888" t="s">
        <v>12</v>
      </c>
      <c r="D1888" t="s">
        <v>1197</v>
      </c>
    </row>
    <row r="1889" spans="1:4">
      <c r="A1889" t="s">
        <v>1930</v>
      </c>
      <c r="B1889" t="s">
        <v>769</v>
      </c>
      <c r="C1889" t="s">
        <v>12</v>
      </c>
      <c r="D1889" t="s">
        <v>1197</v>
      </c>
    </row>
    <row r="1890" spans="1:4">
      <c r="A1890" t="s">
        <v>1931</v>
      </c>
      <c r="B1890" t="s">
        <v>769</v>
      </c>
      <c r="C1890" t="s">
        <v>12</v>
      </c>
      <c r="D1890" t="s">
        <v>1197</v>
      </c>
    </row>
    <row r="1891" spans="1:4">
      <c r="A1891" t="s">
        <v>1932</v>
      </c>
      <c r="B1891" t="s">
        <v>769</v>
      </c>
      <c r="C1891" t="s">
        <v>12</v>
      </c>
      <c r="D1891" t="s">
        <v>1197</v>
      </c>
    </row>
    <row r="1892" spans="1:4">
      <c r="A1892" t="s">
        <v>1933</v>
      </c>
      <c r="B1892" t="s">
        <v>769</v>
      </c>
      <c r="C1892" t="s">
        <v>12</v>
      </c>
      <c r="D1892" t="s">
        <v>1197</v>
      </c>
    </row>
    <row r="1893" spans="1:4">
      <c r="A1893" t="s">
        <v>1934</v>
      </c>
      <c r="B1893" t="s">
        <v>769</v>
      </c>
      <c r="C1893" t="s">
        <v>12</v>
      </c>
      <c r="D1893" t="s">
        <v>1197</v>
      </c>
    </row>
    <row r="1894" spans="1:4">
      <c r="A1894" t="s">
        <v>1935</v>
      </c>
      <c r="B1894" t="s">
        <v>748</v>
      </c>
      <c r="C1894" t="s">
        <v>12</v>
      </c>
      <c r="D1894" t="s">
        <v>1197</v>
      </c>
    </row>
    <row r="1895" spans="1:4">
      <c r="A1895" t="s">
        <v>1936</v>
      </c>
      <c r="B1895" t="s">
        <v>850</v>
      </c>
      <c r="C1895" t="s">
        <v>12</v>
      </c>
      <c r="D1895" t="s">
        <v>1197</v>
      </c>
    </row>
    <row r="1896" spans="1:4">
      <c r="A1896" t="s">
        <v>1937</v>
      </c>
      <c r="B1896" t="s">
        <v>850</v>
      </c>
      <c r="C1896" t="s">
        <v>12</v>
      </c>
      <c r="D1896" t="s">
        <v>1197</v>
      </c>
    </row>
    <row r="1897" spans="1:4">
      <c r="A1897" t="s">
        <v>1938</v>
      </c>
      <c r="B1897" t="s">
        <v>850</v>
      </c>
      <c r="C1897" t="s">
        <v>12</v>
      </c>
      <c r="D1897" t="s">
        <v>1197</v>
      </c>
    </row>
    <row r="1898" spans="1:4">
      <c r="A1898" t="s">
        <v>1939</v>
      </c>
      <c r="B1898" t="s">
        <v>850</v>
      </c>
      <c r="C1898" t="s">
        <v>12</v>
      </c>
      <c r="D1898" t="s">
        <v>1197</v>
      </c>
    </row>
    <row r="1899" spans="1:4">
      <c r="A1899" t="s">
        <v>1940</v>
      </c>
      <c r="B1899" t="s">
        <v>850</v>
      </c>
      <c r="C1899" t="s">
        <v>12</v>
      </c>
      <c r="D1899" t="s">
        <v>1197</v>
      </c>
    </row>
    <row r="1900" spans="1:4">
      <c r="A1900" t="s">
        <v>1941</v>
      </c>
      <c r="B1900" t="s">
        <v>850</v>
      </c>
      <c r="C1900" t="s">
        <v>12</v>
      </c>
      <c r="D1900" t="s">
        <v>1197</v>
      </c>
    </row>
    <row r="1901" spans="1:4">
      <c r="A1901" t="s">
        <v>1942</v>
      </c>
      <c r="B1901" t="s">
        <v>850</v>
      </c>
      <c r="C1901" t="s">
        <v>12</v>
      </c>
      <c r="D1901" t="s">
        <v>1197</v>
      </c>
    </row>
    <row r="1902" spans="1:4">
      <c r="A1902" t="s">
        <v>1943</v>
      </c>
      <c r="B1902" t="s">
        <v>850</v>
      </c>
      <c r="C1902" t="s">
        <v>12</v>
      </c>
      <c r="D1902" t="s">
        <v>1197</v>
      </c>
    </row>
    <row r="1903" spans="1:4">
      <c r="A1903" t="s">
        <v>1944</v>
      </c>
      <c r="B1903" t="s">
        <v>850</v>
      </c>
      <c r="C1903" t="s">
        <v>12</v>
      </c>
      <c r="D1903" t="s">
        <v>1197</v>
      </c>
    </row>
    <row r="1904" spans="1:4">
      <c r="A1904" t="s">
        <v>1945</v>
      </c>
      <c r="B1904" t="s">
        <v>850</v>
      </c>
      <c r="C1904" t="s">
        <v>12</v>
      </c>
      <c r="D1904" t="s">
        <v>1197</v>
      </c>
    </row>
    <row r="1905" spans="1:4">
      <c r="A1905" t="s">
        <v>1946</v>
      </c>
      <c r="B1905" t="s">
        <v>850</v>
      </c>
      <c r="C1905" t="s">
        <v>12</v>
      </c>
      <c r="D1905" t="s">
        <v>1197</v>
      </c>
    </row>
    <row r="1906" spans="1:4">
      <c r="A1906" t="s">
        <v>1947</v>
      </c>
      <c r="B1906" t="s">
        <v>850</v>
      </c>
      <c r="C1906" t="s">
        <v>12</v>
      </c>
      <c r="D1906" t="s">
        <v>1197</v>
      </c>
    </row>
    <row r="1907" spans="1:4">
      <c r="A1907" t="s">
        <v>1948</v>
      </c>
      <c r="B1907" t="s">
        <v>850</v>
      </c>
      <c r="C1907" t="s">
        <v>12</v>
      </c>
      <c r="D1907" t="s">
        <v>1197</v>
      </c>
    </row>
    <row r="1908" spans="1:4">
      <c r="A1908" t="s">
        <v>1949</v>
      </c>
      <c r="B1908" t="s">
        <v>850</v>
      </c>
      <c r="C1908" t="s">
        <v>12</v>
      </c>
      <c r="D1908" t="s">
        <v>1197</v>
      </c>
    </row>
    <row r="1909" spans="1:4">
      <c r="A1909" t="s">
        <v>1950</v>
      </c>
      <c r="B1909" t="s">
        <v>850</v>
      </c>
      <c r="C1909" t="s">
        <v>12</v>
      </c>
      <c r="D1909" t="s">
        <v>1197</v>
      </c>
    </row>
    <row r="1910" spans="1:4">
      <c r="A1910" t="s">
        <v>1951</v>
      </c>
      <c r="B1910" t="s">
        <v>850</v>
      </c>
      <c r="C1910" t="s">
        <v>12</v>
      </c>
      <c r="D1910" t="s">
        <v>1197</v>
      </c>
    </row>
    <row r="1911" spans="1:4">
      <c r="A1911" t="s">
        <v>1952</v>
      </c>
      <c r="B1911" t="s">
        <v>850</v>
      </c>
      <c r="C1911" t="s">
        <v>12</v>
      </c>
      <c r="D1911" t="s">
        <v>1197</v>
      </c>
    </row>
    <row r="1912" spans="1:4">
      <c r="A1912" t="s">
        <v>1953</v>
      </c>
      <c r="B1912" t="s">
        <v>850</v>
      </c>
      <c r="C1912" t="s">
        <v>12</v>
      </c>
      <c r="D1912" t="s">
        <v>1197</v>
      </c>
    </row>
    <row r="1913" spans="1:4">
      <c r="A1913" t="s">
        <v>1954</v>
      </c>
      <c r="B1913" t="s">
        <v>850</v>
      </c>
      <c r="C1913" t="s">
        <v>12</v>
      </c>
      <c r="D1913" t="s">
        <v>1197</v>
      </c>
    </row>
    <row r="1914" spans="1:4">
      <c r="A1914" t="s">
        <v>1955</v>
      </c>
      <c r="B1914" t="s">
        <v>850</v>
      </c>
      <c r="C1914" t="s">
        <v>12</v>
      </c>
      <c r="D1914" t="s">
        <v>1197</v>
      </c>
    </row>
    <row r="1915" spans="1:4">
      <c r="A1915" t="s">
        <v>1956</v>
      </c>
      <c r="B1915" t="s">
        <v>850</v>
      </c>
      <c r="C1915" t="s">
        <v>12</v>
      </c>
      <c r="D1915" t="s">
        <v>1197</v>
      </c>
    </row>
    <row r="1916" spans="1:4">
      <c r="A1916" t="s">
        <v>1957</v>
      </c>
      <c r="B1916" t="s">
        <v>850</v>
      </c>
      <c r="C1916" t="s">
        <v>12</v>
      </c>
      <c r="D1916" t="s">
        <v>1197</v>
      </c>
    </row>
    <row r="1917" spans="1:4">
      <c r="A1917" t="s">
        <v>1958</v>
      </c>
      <c r="B1917" t="s">
        <v>850</v>
      </c>
      <c r="C1917" t="s">
        <v>12</v>
      </c>
      <c r="D1917" t="s">
        <v>1197</v>
      </c>
    </row>
    <row r="1918" spans="1:4">
      <c r="A1918" t="s">
        <v>1959</v>
      </c>
      <c r="B1918" t="s">
        <v>850</v>
      </c>
      <c r="C1918" t="s">
        <v>12</v>
      </c>
      <c r="D1918" t="s">
        <v>1197</v>
      </c>
    </row>
    <row r="1919" spans="1:4">
      <c r="A1919" t="s">
        <v>1960</v>
      </c>
      <c r="B1919" t="s">
        <v>850</v>
      </c>
      <c r="C1919" t="s">
        <v>12</v>
      </c>
      <c r="D1919" t="s">
        <v>1197</v>
      </c>
    </row>
    <row r="1920" spans="1:4">
      <c r="A1920" t="s">
        <v>1961</v>
      </c>
      <c r="B1920" t="s">
        <v>850</v>
      </c>
      <c r="C1920" t="s">
        <v>12</v>
      </c>
      <c r="D1920" t="s">
        <v>1197</v>
      </c>
    </row>
    <row r="1921" spans="1:4">
      <c r="A1921" t="s">
        <v>1962</v>
      </c>
      <c r="B1921" t="s">
        <v>850</v>
      </c>
      <c r="C1921" t="s">
        <v>12</v>
      </c>
      <c r="D1921" t="s">
        <v>1197</v>
      </c>
    </row>
    <row r="1922" spans="1:4">
      <c r="A1922" t="s">
        <v>1963</v>
      </c>
      <c r="B1922" t="s">
        <v>850</v>
      </c>
      <c r="C1922" t="s">
        <v>12</v>
      </c>
      <c r="D1922" t="s">
        <v>1197</v>
      </c>
    </row>
    <row r="1923" spans="1:4">
      <c r="A1923" t="s">
        <v>1964</v>
      </c>
      <c r="B1923" t="s">
        <v>850</v>
      </c>
      <c r="C1923" t="s">
        <v>12</v>
      </c>
      <c r="D1923" t="s">
        <v>1197</v>
      </c>
    </row>
    <row r="1924" spans="1:4">
      <c r="A1924" t="s">
        <v>1965</v>
      </c>
      <c r="B1924" t="s">
        <v>850</v>
      </c>
      <c r="C1924" t="s">
        <v>12</v>
      </c>
      <c r="D1924" t="s">
        <v>1197</v>
      </c>
    </row>
    <row r="1925" spans="1:4">
      <c r="A1925" t="s">
        <v>1966</v>
      </c>
      <c r="B1925" t="s">
        <v>850</v>
      </c>
      <c r="C1925" t="s">
        <v>12</v>
      </c>
      <c r="D1925" t="s">
        <v>1197</v>
      </c>
    </row>
    <row r="1926" spans="1:4">
      <c r="A1926" t="s">
        <v>1967</v>
      </c>
      <c r="B1926" t="s">
        <v>850</v>
      </c>
      <c r="C1926" t="s">
        <v>12</v>
      </c>
      <c r="D1926" t="s">
        <v>1197</v>
      </c>
    </row>
    <row r="1927" spans="1:4">
      <c r="A1927" t="s">
        <v>1968</v>
      </c>
      <c r="B1927" t="s">
        <v>850</v>
      </c>
      <c r="C1927" t="s">
        <v>12</v>
      </c>
      <c r="D1927" t="s">
        <v>1197</v>
      </c>
    </row>
    <row r="1928" spans="1:4">
      <c r="A1928" t="s">
        <v>1969</v>
      </c>
      <c r="B1928" t="s">
        <v>850</v>
      </c>
      <c r="C1928" t="s">
        <v>12</v>
      </c>
      <c r="D1928" t="s">
        <v>1197</v>
      </c>
    </row>
    <row r="1929" spans="1:4">
      <c r="A1929" t="s">
        <v>1970</v>
      </c>
      <c r="B1929" t="s">
        <v>850</v>
      </c>
      <c r="C1929" t="s">
        <v>12</v>
      </c>
      <c r="D1929" t="s">
        <v>1197</v>
      </c>
    </row>
    <row r="1930" spans="1:4">
      <c r="A1930" t="s">
        <v>1971</v>
      </c>
      <c r="B1930" t="s">
        <v>850</v>
      </c>
      <c r="C1930" t="s">
        <v>12</v>
      </c>
      <c r="D1930" t="s">
        <v>1197</v>
      </c>
    </row>
    <row r="1931" spans="1:4">
      <c r="A1931" t="s">
        <v>1972</v>
      </c>
      <c r="B1931" t="s">
        <v>850</v>
      </c>
      <c r="C1931" t="s">
        <v>12</v>
      </c>
      <c r="D1931" t="s">
        <v>1197</v>
      </c>
    </row>
    <row r="1932" spans="1:4">
      <c r="A1932" t="s">
        <v>1973</v>
      </c>
      <c r="B1932" t="s">
        <v>850</v>
      </c>
      <c r="C1932" t="s">
        <v>12</v>
      </c>
      <c r="D1932" t="s">
        <v>1197</v>
      </c>
    </row>
    <row r="1933" spans="1:4">
      <c r="A1933" t="s">
        <v>1974</v>
      </c>
      <c r="B1933" t="s">
        <v>850</v>
      </c>
      <c r="C1933" t="s">
        <v>12</v>
      </c>
      <c r="D1933" t="s">
        <v>1197</v>
      </c>
    </row>
    <row r="1934" spans="1:4">
      <c r="A1934" t="s">
        <v>1975</v>
      </c>
      <c r="B1934" t="s">
        <v>850</v>
      </c>
      <c r="C1934" t="s">
        <v>12</v>
      </c>
      <c r="D1934" t="s">
        <v>1197</v>
      </c>
    </row>
    <row r="1935" spans="1:4">
      <c r="A1935" t="s">
        <v>1976</v>
      </c>
      <c r="B1935" t="s">
        <v>850</v>
      </c>
      <c r="C1935" t="s">
        <v>12</v>
      </c>
      <c r="D1935" t="s">
        <v>1197</v>
      </c>
    </row>
    <row r="1936" spans="1:4">
      <c r="A1936" t="s">
        <v>1977</v>
      </c>
      <c r="B1936" t="s">
        <v>850</v>
      </c>
      <c r="C1936" t="s">
        <v>12</v>
      </c>
      <c r="D1936" t="s">
        <v>1197</v>
      </c>
    </row>
    <row r="1937" spans="1:4">
      <c r="A1937" t="s">
        <v>1978</v>
      </c>
      <c r="B1937" t="s">
        <v>850</v>
      </c>
      <c r="C1937" t="s">
        <v>12</v>
      </c>
      <c r="D1937" t="s">
        <v>1197</v>
      </c>
    </row>
    <row r="1938" spans="1:4">
      <c r="A1938" t="s">
        <v>1979</v>
      </c>
      <c r="B1938" t="s">
        <v>850</v>
      </c>
      <c r="C1938" t="s">
        <v>12</v>
      </c>
      <c r="D1938" t="s">
        <v>1197</v>
      </c>
    </row>
    <row r="1939" spans="1:4">
      <c r="A1939" t="s">
        <v>1980</v>
      </c>
      <c r="B1939" t="s">
        <v>850</v>
      </c>
      <c r="C1939" t="s">
        <v>12</v>
      </c>
      <c r="D1939" t="s">
        <v>1197</v>
      </c>
    </row>
    <row r="1940" spans="1:4">
      <c r="A1940" t="s">
        <v>1981</v>
      </c>
      <c r="B1940" t="s">
        <v>850</v>
      </c>
      <c r="C1940" t="s">
        <v>12</v>
      </c>
      <c r="D1940" t="s">
        <v>1197</v>
      </c>
    </row>
    <row r="1941" spans="1:4">
      <c r="A1941" t="s">
        <v>1982</v>
      </c>
      <c r="B1941" t="s">
        <v>850</v>
      </c>
      <c r="C1941" t="s">
        <v>12</v>
      </c>
      <c r="D1941" t="s">
        <v>1197</v>
      </c>
    </row>
    <row r="1942" spans="1:4">
      <c r="A1942" t="s">
        <v>1983</v>
      </c>
      <c r="B1942" t="s">
        <v>748</v>
      </c>
      <c r="C1942" t="s">
        <v>12</v>
      </c>
      <c r="D1942" t="s">
        <v>1197</v>
      </c>
    </row>
    <row r="1943" spans="1:4">
      <c r="A1943" t="s">
        <v>1984</v>
      </c>
      <c r="B1943" t="s">
        <v>748</v>
      </c>
      <c r="C1943" t="s">
        <v>12</v>
      </c>
      <c r="D1943" t="s">
        <v>1197</v>
      </c>
    </row>
    <row r="1944" spans="1:4">
      <c r="A1944" t="s">
        <v>1985</v>
      </c>
      <c r="B1944" t="s">
        <v>850</v>
      </c>
      <c r="C1944" t="s">
        <v>12</v>
      </c>
      <c r="D1944" t="s">
        <v>1197</v>
      </c>
    </row>
    <row r="1945" spans="1:4">
      <c r="A1945" t="s">
        <v>1986</v>
      </c>
      <c r="B1945" t="s">
        <v>850</v>
      </c>
      <c r="C1945" t="s">
        <v>12</v>
      </c>
      <c r="D1945" t="s">
        <v>1197</v>
      </c>
    </row>
    <row r="1946" spans="1:4">
      <c r="A1946" t="s">
        <v>1987</v>
      </c>
      <c r="B1946" t="s">
        <v>850</v>
      </c>
      <c r="C1946" t="s">
        <v>12</v>
      </c>
      <c r="D1946" t="s">
        <v>1197</v>
      </c>
    </row>
    <row r="1947" spans="1:4">
      <c r="A1947" t="s">
        <v>1988</v>
      </c>
      <c r="B1947" t="s">
        <v>850</v>
      </c>
      <c r="C1947" t="s">
        <v>12</v>
      </c>
      <c r="D1947" t="s">
        <v>1197</v>
      </c>
    </row>
    <row r="1948" spans="1:4">
      <c r="A1948" t="s">
        <v>1989</v>
      </c>
      <c r="B1948" t="s">
        <v>850</v>
      </c>
      <c r="C1948" t="s">
        <v>12</v>
      </c>
      <c r="D1948" t="s">
        <v>1197</v>
      </c>
    </row>
    <row r="1949" spans="1:4">
      <c r="A1949" t="s">
        <v>1990</v>
      </c>
      <c r="B1949" t="s">
        <v>850</v>
      </c>
      <c r="C1949" t="s">
        <v>12</v>
      </c>
      <c r="D1949" t="s">
        <v>1197</v>
      </c>
    </row>
    <row r="1950" spans="1:4">
      <c r="A1950" t="s">
        <v>1991</v>
      </c>
      <c r="B1950" t="s">
        <v>850</v>
      </c>
      <c r="C1950" t="s">
        <v>12</v>
      </c>
      <c r="D1950" t="s">
        <v>1197</v>
      </c>
    </row>
    <row r="1951" spans="1:4">
      <c r="A1951" t="s">
        <v>1992</v>
      </c>
      <c r="B1951" t="s">
        <v>906</v>
      </c>
      <c r="C1951" t="s">
        <v>12</v>
      </c>
      <c r="D1951" t="s">
        <v>1197</v>
      </c>
    </row>
    <row r="1952" spans="1:4">
      <c r="A1952" t="s">
        <v>1993</v>
      </c>
      <c r="B1952" t="s">
        <v>906</v>
      </c>
      <c r="C1952" t="s">
        <v>12</v>
      </c>
      <c r="D1952" t="s">
        <v>1197</v>
      </c>
    </row>
    <row r="1953" spans="1:4">
      <c r="A1953" t="s">
        <v>1994</v>
      </c>
      <c r="B1953" t="s">
        <v>906</v>
      </c>
      <c r="C1953" t="s">
        <v>12</v>
      </c>
      <c r="D1953" t="s">
        <v>1197</v>
      </c>
    </row>
    <row r="1954" spans="1:4">
      <c r="A1954" t="s">
        <v>1995</v>
      </c>
      <c r="B1954" t="s">
        <v>906</v>
      </c>
      <c r="C1954" t="s">
        <v>12</v>
      </c>
      <c r="D1954" t="s">
        <v>1197</v>
      </c>
    </row>
    <row r="1955" spans="1:4">
      <c r="A1955" t="s">
        <v>1996</v>
      </c>
      <c r="B1955" t="s">
        <v>906</v>
      </c>
      <c r="C1955" t="s">
        <v>12</v>
      </c>
      <c r="D1955" t="s">
        <v>1197</v>
      </c>
    </row>
    <row r="1956" spans="1:4">
      <c r="A1956" t="s">
        <v>1997</v>
      </c>
      <c r="B1956" t="s">
        <v>906</v>
      </c>
      <c r="C1956" t="s">
        <v>12</v>
      </c>
      <c r="D1956" t="s">
        <v>1197</v>
      </c>
    </row>
    <row r="1957" spans="1:4">
      <c r="A1957" t="s">
        <v>1998</v>
      </c>
      <c r="B1957" t="s">
        <v>906</v>
      </c>
      <c r="C1957" t="s">
        <v>12</v>
      </c>
      <c r="D1957" t="s">
        <v>1197</v>
      </c>
    </row>
    <row r="1958" spans="1:4">
      <c r="A1958" t="s">
        <v>1999</v>
      </c>
      <c r="B1958" t="s">
        <v>906</v>
      </c>
      <c r="C1958" t="s">
        <v>12</v>
      </c>
      <c r="D1958" t="s">
        <v>1197</v>
      </c>
    </row>
    <row r="1959" spans="1:4">
      <c r="A1959" t="s">
        <v>2000</v>
      </c>
      <c r="B1959" t="s">
        <v>906</v>
      </c>
      <c r="C1959" t="s">
        <v>12</v>
      </c>
      <c r="D1959" t="s">
        <v>1197</v>
      </c>
    </row>
    <row r="1960" spans="1:4">
      <c r="A1960" t="s">
        <v>2001</v>
      </c>
      <c r="B1960" t="s">
        <v>906</v>
      </c>
      <c r="C1960" t="s">
        <v>12</v>
      </c>
      <c r="D1960" t="s">
        <v>1197</v>
      </c>
    </row>
    <row r="1961" spans="1:4">
      <c r="A1961" t="s">
        <v>2002</v>
      </c>
      <c r="B1961" t="s">
        <v>906</v>
      </c>
      <c r="C1961" t="s">
        <v>12</v>
      </c>
      <c r="D1961" t="s">
        <v>1197</v>
      </c>
    </row>
    <row r="1962" spans="1:4">
      <c r="A1962" t="s">
        <v>2003</v>
      </c>
      <c r="B1962" t="s">
        <v>906</v>
      </c>
      <c r="C1962" t="s">
        <v>12</v>
      </c>
      <c r="D1962" t="s">
        <v>1197</v>
      </c>
    </row>
    <row r="1963" spans="1:4">
      <c r="A1963" t="s">
        <v>2004</v>
      </c>
      <c r="B1963" t="s">
        <v>906</v>
      </c>
      <c r="C1963" t="s">
        <v>12</v>
      </c>
      <c r="D1963" t="s">
        <v>1197</v>
      </c>
    </row>
    <row r="1964" spans="1:4">
      <c r="A1964" t="s">
        <v>2005</v>
      </c>
      <c r="B1964" t="s">
        <v>906</v>
      </c>
      <c r="C1964" t="s">
        <v>12</v>
      </c>
      <c r="D1964" t="s">
        <v>1197</v>
      </c>
    </row>
    <row r="1965" spans="1:4">
      <c r="A1965" t="s">
        <v>2006</v>
      </c>
      <c r="B1965" t="s">
        <v>906</v>
      </c>
      <c r="C1965" t="s">
        <v>12</v>
      </c>
      <c r="D1965" t="s">
        <v>1197</v>
      </c>
    </row>
    <row r="1966" spans="1:4">
      <c r="A1966" t="s">
        <v>2007</v>
      </c>
      <c r="B1966" t="s">
        <v>906</v>
      </c>
      <c r="C1966" t="s">
        <v>12</v>
      </c>
      <c r="D1966" t="s">
        <v>1197</v>
      </c>
    </row>
    <row r="1967" spans="1:4">
      <c r="A1967" t="s">
        <v>2008</v>
      </c>
      <c r="B1967" t="s">
        <v>906</v>
      </c>
      <c r="C1967" t="s">
        <v>12</v>
      </c>
      <c r="D1967" t="s">
        <v>1197</v>
      </c>
    </row>
    <row r="1968" spans="1:4">
      <c r="A1968" t="s">
        <v>2009</v>
      </c>
      <c r="B1968" t="s">
        <v>906</v>
      </c>
      <c r="C1968" t="s">
        <v>12</v>
      </c>
      <c r="D1968" t="s">
        <v>1197</v>
      </c>
    </row>
    <row r="1969" spans="1:4">
      <c r="A1969" t="s">
        <v>2010</v>
      </c>
      <c r="B1969" t="s">
        <v>906</v>
      </c>
      <c r="C1969" t="s">
        <v>12</v>
      </c>
      <c r="D1969" t="s">
        <v>1197</v>
      </c>
    </row>
    <row r="1970" spans="1:4">
      <c r="A1970" t="s">
        <v>2011</v>
      </c>
      <c r="B1970" t="s">
        <v>906</v>
      </c>
      <c r="C1970" t="s">
        <v>12</v>
      </c>
      <c r="D1970" t="s">
        <v>1197</v>
      </c>
    </row>
    <row r="1971" spans="1:4">
      <c r="A1971" t="s">
        <v>2012</v>
      </c>
      <c r="B1971" t="s">
        <v>906</v>
      </c>
      <c r="C1971" t="s">
        <v>12</v>
      </c>
      <c r="D1971" t="s">
        <v>1197</v>
      </c>
    </row>
    <row r="1972" spans="1:4">
      <c r="A1972" t="s">
        <v>2013</v>
      </c>
      <c r="B1972" t="s">
        <v>906</v>
      </c>
      <c r="C1972" t="s">
        <v>12</v>
      </c>
      <c r="D1972" t="s">
        <v>1197</v>
      </c>
    </row>
    <row r="1973" spans="1:4">
      <c r="A1973" t="s">
        <v>2014</v>
      </c>
      <c r="B1973" t="s">
        <v>906</v>
      </c>
      <c r="C1973" t="s">
        <v>12</v>
      </c>
      <c r="D1973" t="s">
        <v>1197</v>
      </c>
    </row>
    <row r="1974" spans="1:4">
      <c r="A1974" t="s">
        <v>2015</v>
      </c>
      <c r="B1974" t="s">
        <v>906</v>
      </c>
      <c r="C1974" t="s">
        <v>12</v>
      </c>
      <c r="D1974" t="s">
        <v>1197</v>
      </c>
    </row>
    <row r="1975" spans="1:4">
      <c r="A1975" t="s">
        <v>2016</v>
      </c>
      <c r="B1975" t="s">
        <v>906</v>
      </c>
      <c r="C1975" t="s">
        <v>12</v>
      </c>
      <c r="D1975" t="s">
        <v>1197</v>
      </c>
    </row>
    <row r="1976" spans="1:4">
      <c r="A1976" t="s">
        <v>2017</v>
      </c>
      <c r="B1976" t="s">
        <v>906</v>
      </c>
      <c r="C1976" t="s">
        <v>12</v>
      </c>
      <c r="D1976" t="s">
        <v>1197</v>
      </c>
    </row>
    <row r="1977" spans="1:4">
      <c r="A1977" t="s">
        <v>2018</v>
      </c>
      <c r="B1977" t="s">
        <v>906</v>
      </c>
      <c r="C1977" t="s">
        <v>12</v>
      </c>
      <c r="D1977" t="s">
        <v>1197</v>
      </c>
    </row>
    <row r="1978" spans="1:4">
      <c r="A1978" t="s">
        <v>2019</v>
      </c>
      <c r="B1978" t="s">
        <v>906</v>
      </c>
      <c r="C1978" t="s">
        <v>12</v>
      </c>
      <c r="D1978" t="s">
        <v>1197</v>
      </c>
    </row>
    <row r="1979" spans="1:4">
      <c r="A1979" t="s">
        <v>2020</v>
      </c>
      <c r="B1979" t="s">
        <v>906</v>
      </c>
      <c r="C1979" t="s">
        <v>12</v>
      </c>
      <c r="D1979" t="s">
        <v>1197</v>
      </c>
    </row>
    <row r="1980" spans="1:4">
      <c r="A1980" t="s">
        <v>2021</v>
      </c>
      <c r="B1980" t="s">
        <v>906</v>
      </c>
      <c r="C1980" t="s">
        <v>12</v>
      </c>
      <c r="D1980" t="s">
        <v>1197</v>
      </c>
    </row>
    <row r="1981" spans="1:4">
      <c r="A1981" t="s">
        <v>2022</v>
      </c>
      <c r="B1981" t="s">
        <v>906</v>
      </c>
      <c r="C1981" t="s">
        <v>12</v>
      </c>
      <c r="D1981" t="s">
        <v>1197</v>
      </c>
    </row>
    <row r="1982" spans="1:4">
      <c r="A1982" t="s">
        <v>2023</v>
      </c>
      <c r="B1982" t="s">
        <v>906</v>
      </c>
      <c r="C1982" t="s">
        <v>12</v>
      </c>
      <c r="D1982" t="s">
        <v>1197</v>
      </c>
    </row>
    <row r="1983" spans="1:4">
      <c r="A1983" t="s">
        <v>2024</v>
      </c>
      <c r="B1983" t="s">
        <v>906</v>
      </c>
      <c r="C1983" t="s">
        <v>12</v>
      </c>
      <c r="D1983" t="s">
        <v>1197</v>
      </c>
    </row>
    <row r="1984" spans="1:4">
      <c r="A1984" t="s">
        <v>2025</v>
      </c>
      <c r="B1984" t="s">
        <v>906</v>
      </c>
      <c r="C1984" t="s">
        <v>12</v>
      </c>
      <c r="D1984" t="s">
        <v>1197</v>
      </c>
    </row>
    <row r="1985" spans="1:4">
      <c r="A1985" t="s">
        <v>2026</v>
      </c>
      <c r="B1985" t="s">
        <v>906</v>
      </c>
      <c r="C1985" t="s">
        <v>12</v>
      </c>
      <c r="D1985" t="s">
        <v>1197</v>
      </c>
    </row>
    <row r="1986" spans="1:4">
      <c r="A1986" t="s">
        <v>2027</v>
      </c>
      <c r="B1986" t="s">
        <v>906</v>
      </c>
      <c r="C1986" t="s">
        <v>12</v>
      </c>
      <c r="D1986" t="s">
        <v>1197</v>
      </c>
    </row>
    <row r="1987" spans="1:4">
      <c r="A1987" t="s">
        <v>2028</v>
      </c>
      <c r="B1987" t="s">
        <v>906</v>
      </c>
      <c r="C1987" t="s">
        <v>12</v>
      </c>
      <c r="D1987" t="s">
        <v>1197</v>
      </c>
    </row>
    <row r="1988" spans="1:4">
      <c r="A1988" t="s">
        <v>2029</v>
      </c>
      <c r="B1988" t="s">
        <v>906</v>
      </c>
      <c r="C1988" t="s">
        <v>12</v>
      </c>
      <c r="D1988" t="s">
        <v>1197</v>
      </c>
    </row>
    <row r="1989" spans="1:4">
      <c r="A1989" t="s">
        <v>2030</v>
      </c>
      <c r="B1989" t="s">
        <v>906</v>
      </c>
      <c r="C1989" t="s">
        <v>12</v>
      </c>
      <c r="D1989" t="s">
        <v>1197</v>
      </c>
    </row>
    <row r="1990" spans="1:4">
      <c r="A1990" t="s">
        <v>2031</v>
      </c>
      <c r="B1990" t="s">
        <v>906</v>
      </c>
      <c r="C1990" t="s">
        <v>12</v>
      </c>
      <c r="D1990" t="s">
        <v>1197</v>
      </c>
    </row>
    <row r="1991" spans="1:4">
      <c r="A1991" t="s">
        <v>2032</v>
      </c>
      <c r="B1991" t="s">
        <v>906</v>
      </c>
      <c r="C1991" t="s">
        <v>12</v>
      </c>
      <c r="D1991" t="s">
        <v>1197</v>
      </c>
    </row>
    <row r="1992" spans="1:4">
      <c r="A1992" t="s">
        <v>2033</v>
      </c>
      <c r="B1992" t="s">
        <v>906</v>
      </c>
      <c r="C1992" t="s">
        <v>12</v>
      </c>
      <c r="D1992" t="s">
        <v>1197</v>
      </c>
    </row>
    <row r="1993" spans="1:4">
      <c r="A1993" t="s">
        <v>2034</v>
      </c>
      <c r="B1993" t="s">
        <v>906</v>
      </c>
      <c r="C1993" t="s">
        <v>12</v>
      </c>
      <c r="D1993" t="s">
        <v>1197</v>
      </c>
    </row>
    <row r="1994" spans="1:4">
      <c r="A1994" t="s">
        <v>2035</v>
      </c>
      <c r="B1994" t="s">
        <v>906</v>
      </c>
      <c r="C1994" t="s">
        <v>12</v>
      </c>
      <c r="D1994" t="s">
        <v>1197</v>
      </c>
    </row>
    <row r="1995" spans="1:4">
      <c r="A1995" t="s">
        <v>2036</v>
      </c>
      <c r="B1995" t="s">
        <v>906</v>
      </c>
      <c r="C1995" t="s">
        <v>12</v>
      </c>
      <c r="D1995" t="s">
        <v>1197</v>
      </c>
    </row>
    <row r="1996" spans="1:4">
      <c r="A1996" t="s">
        <v>2037</v>
      </c>
      <c r="B1996" t="s">
        <v>906</v>
      </c>
      <c r="C1996" t="s">
        <v>12</v>
      </c>
      <c r="D1996" t="s">
        <v>1197</v>
      </c>
    </row>
    <row r="1997" spans="1:4">
      <c r="A1997" t="s">
        <v>2038</v>
      </c>
      <c r="B1997" t="s">
        <v>955</v>
      </c>
      <c r="C1997" t="s">
        <v>12</v>
      </c>
      <c r="D1997" t="s">
        <v>1197</v>
      </c>
    </row>
    <row r="1998" spans="1:4">
      <c r="A1998" t="s">
        <v>2039</v>
      </c>
      <c r="B1998" t="s">
        <v>955</v>
      </c>
      <c r="C1998" t="s">
        <v>12</v>
      </c>
      <c r="D1998" t="s">
        <v>1197</v>
      </c>
    </row>
    <row r="1999" spans="1:4">
      <c r="A1999" t="s">
        <v>2040</v>
      </c>
      <c r="B1999" t="s">
        <v>955</v>
      </c>
      <c r="C1999" t="s">
        <v>12</v>
      </c>
      <c r="D1999" t="s">
        <v>1197</v>
      </c>
    </row>
    <row r="2000" spans="1:4">
      <c r="A2000" t="s">
        <v>2041</v>
      </c>
      <c r="B2000" t="s">
        <v>955</v>
      </c>
      <c r="C2000" t="s">
        <v>12</v>
      </c>
      <c r="D2000" t="s">
        <v>1197</v>
      </c>
    </row>
    <row r="2001" spans="1:4">
      <c r="A2001" t="s">
        <v>2042</v>
      </c>
      <c r="B2001" t="s">
        <v>955</v>
      </c>
      <c r="C2001" t="s">
        <v>12</v>
      </c>
      <c r="D2001" t="s">
        <v>1197</v>
      </c>
    </row>
    <row r="2002" spans="1:4">
      <c r="A2002" t="s">
        <v>2043</v>
      </c>
      <c r="B2002" t="s">
        <v>955</v>
      </c>
      <c r="C2002" t="s">
        <v>12</v>
      </c>
      <c r="D2002" t="s">
        <v>1197</v>
      </c>
    </row>
    <row r="2003" spans="1:4">
      <c r="A2003" t="s">
        <v>2044</v>
      </c>
      <c r="B2003" t="s">
        <v>955</v>
      </c>
      <c r="C2003" t="s">
        <v>12</v>
      </c>
      <c r="D2003" t="s">
        <v>1197</v>
      </c>
    </row>
    <row r="2004" spans="1:4">
      <c r="A2004" t="s">
        <v>2045</v>
      </c>
      <c r="B2004" t="s">
        <v>955</v>
      </c>
      <c r="C2004" t="s">
        <v>12</v>
      </c>
      <c r="D2004" t="s">
        <v>1197</v>
      </c>
    </row>
    <row r="2005" spans="1:4">
      <c r="A2005" t="s">
        <v>2046</v>
      </c>
      <c r="B2005" t="s">
        <v>955</v>
      </c>
      <c r="C2005" t="s">
        <v>12</v>
      </c>
      <c r="D2005" t="s">
        <v>1197</v>
      </c>
    </row>
    <row r="2006" spans="1:4">
      <c r="A2006" t="s">
        <v>2047</v>
      </c>
      <c r="B2006" t="s">
        <v>955</v>
      </c>
      <c r="C2006" t="s">
        <v>12</v>
      </c>
      <c r="D2006" t="s">
        <v>1197</v>
      </c>
    </row>
    <row r="2007" spans="1:4">
      <c r="A2007" t="s">
        <v>2048</v>
      </c>
      <c r="B2007" t="s">
        <v>955</v>
      </c>
      <c r="C2007" t="s">
        <v>12</v>
      </c>
      <c r="D2007" t="s">
        <v>1197</v>
      </c>
    </row>
    <row r="2008" spans="1:4">
      <c r="A2008" t="s">
        <v>2049</v>
      </c>
      <c r="B2008" t="s">
        <v>955</v>
      </c>
      <c r="C2008" t="s">
        <v>12</v>
      </c>
      <c r="D2008" t="s">
        <v>1197</v>
      </c>
    </row>
    <row r="2009" spans="1:4">
      <c r="A2009" t="s">
        <v>2050</v>
      </c>
      <c r="B2009" t="s">
        <v>955</v>
      </c>
      <c r="C2009" t="s">
        <v>12</v>
      </c>
      <c r="D2009" t="s">
        <v>1197</v>
      </c>
    </row>
    <row r="2010" spans="1:4">
      <c r="A2010" t="s">
        <v>2051</v>
      </c>
      <c r="B2010" t="s">
        <v>955</v>
      </c>
      <c r="C2010" t="s">
        <v>12</v>
      </c>
      <c r="D2010" t="s">
        <v>1197</v>
      </c>
    </row>
    <row r="2011" spans="1:4">
      <c r="A2011" t="s">
        <v>2052</v>
      </c>
      <c r="B2011" t="s">
        <v>955</v>
      </c>
      <c r="C2011" t="s">
        <v>12</v>
      </c>
      <c r="D2011" t="s">
        <v>1197</v>
      </c>
    </row>
    <row r="2012" spans="1:4">
      <c r="A2012" t="s">
        <v>2053</v>
      </c>
      <c r="B2012" t="s">
        <v>955</v>
      </c>
      <c r="C2012" t="s">
        <v>12</v>
      </c>
      <c r="D2012" t="s">
        <v>1197</v>
      </c>
    </row>
    <row r="2013" spans="1:4">
      <c r="A2013" t="s">
        <v>2054</v>
      </c>
      <c r="B2013" t="s">
        <v>955</v>
      </c>
      <c r="C2013" t="s">
        <v>12</v>
      </c>
      <c r="D2013" t="s">
        <v>1197</v>
      </c>
    </row>
    <row r="2014" spans="1:4">
      <c r="A2014" t="s">
        <v>2055</v>
      </c>
      <c r="B2014" t="s">
        <v>955</v>
      </c>
      <c r="C2014" t="s">
        <v>12</v>
      </c>
      <c r="D2014" t="s">
        <v>1197</v>
      </c>
    </row>
    <row r="2015" spans="1:4">
      <c r="A2015" t="s">
        <v>2056</v>
      </c>
      <c r="B2015" t="s">
        <v>955</v>
      </c>
      <c r="C2015" t="s">
        <v>12</v>
      </c>
      <c r="D2015" t="s">
        <v>1197</v>
      </c>
    </row>
    <row r="2016" spans="1:4">
      <c r="A2016" t="s">
        <v>2057</v>
      </c>
      <c r="B2016" t="s">
        <v>955</v>
      </c>
      <c r="C2016" t="s">
        <v>12</v>
      </c>
      <c r="D2016" t="s">
        <v>1197</v>
      </c>
    </row>
    <row r="2017" spans="1:4">
      <c r="A2017" t="s">
        <v>2058</v>
      </c>
      <c r="B2017" t="s">
        <v>955</v>
      </c>
      <c r="C2017" t="s">
        <v>12</v>
      </c>
      <c r="D2017" t="s">
        <v>1197</v>
      </c>
    </row>
    <row r="2018" spans="1:4">
      <c r="A2018" t="s">
        <v>2059</v>
      </c>
      <c r="B2018" t="s">
        <v>955</v>
      </c>
      <c r="C2018" t="s">
        <v>12</v>
      </c>
      <c r="D2018" t="s">
        <v>1197</v>
      </c>
    </row>
    <row r="2019" spans="1:4">
      <c r="A2019" t="s">
        <v>2060</v>
      </c>
      <c r="B2019" t="s">
        <v>955</v>
      </c>
      <c r="C2019" t="s">
        <v>12</v>
      </c>
      <c r="D2019" t="s">
        <v>1197</v>
      </c>
    </row>
    <row r="2020" spans="1:4">
      <c r="A2020" t="s">
        <v>2061</v>
      </c>
      <c r="B2020" t="s">
        <v>955</v>
      </c>
      <c r="C2020" t="s">
        <v>12</v>
      </c>
      <c r="D2020" t="s">
        <v>1197</v>
      </c>
    </row>
    <row r="2021" spans="1:4">
      <c r="A2021" t="s">
        <v>2062</v>
      </c>
      <c r="B2021" t="s">
        <v>955</v>
      </c>
      <c r="C2021" t="s">
        <v>12</v>
      </c>
      <c r="D2021" t="s">
        <v>1197</v>
      </c>
    </row>
    <row r="2022" spans="1:4">
      <c r="A2022" t="s">
        <v>2063</v>
      </c>
      <c r="B2022" t="s">
        <v>955</v>
      </c>
      <c r="C2022" t="s">
        <v>12</v>
      </c>
      <c r="D2022" t="s">
        <v>1197</v>
      </c>
    </row>
    <row r="2023" spans="1:4">
      <c r="A2023" t="s">
        <v>2064</v>
      </c>
      <c r="B2023" t="s">
        <v>955</v>
      </c>
      <c r="C2023" t="s">
        <v>12</v>
      </c>
      <c r="D2023" t="s">
        <v>1197</v>
      </c>
    </row>
    <row r="2024" spans="1:4">
      <c r="A2024" t="s">
        <v>2065</v>
      </c>
      <c r="B2024" t="s">
        <v>955</v>
      </c>
      <c r="C2024" t="s">
        <v>12</v>
      </c>
      <c r="D2024" t="s">
        <v>1197</v>
      </c>
    </row>
    <row r="2025" spans="1:4">
      <c r="A2025" t="s">
        <v>2066</v>
      </c>
      <c r="B2025" t="s">
        <v>955</v>
      </c>
      <c r="C2025" t="s">
        <v>12</v>
      </c>
      <c r="D2025" t="s">
        <v>1197</v>
      </c>
    </row>
    <row r="2026" spans="1:4">
      <c r="A2026" t="s">
        <v>2067</v>
      </c>
      <c r="B2026" t="s">
        <v>955</v>
      </c>
      <c r="C2026" t="s">
        <v>12</v>
      </c>
      <c r="D2026" t="s">
        <v>1197</v>
      </c>
    </row>
    <row r="2027" spans="1:4">
      <c r="A2027" t="s">
        <v>2068</v>
      </c>
      <c r="B2027" t="s">
        <v>955</v>
      </c>
      <c r="C2027" t="s">
        <v>12</v>
      </c>
      <c r="D2027" t="s">
        <v>1197</v>
      </c>
    </row>
    <row r="2028" spans="1:4">
      <c r="A2028" t="s">
        <v>2069</v>
      </c>
      <c r="B2028" t="s">
        <v>955</v>
      </c>
      <c r="C2028" t="s">
        <v>12</v>
      </c>
      <c r="D2028" t="s">
        <v>1197</v>
      </c>
    </row>
    <row r="2029" spans="1:4">
      <c r="A2029" t="s">
        <v>2070</v>
      </c>
      <c r="B2029" t="s">
        <v>955</v>
      </c>
      <c r="C2029" t="s">
        <v>12</v>
      </c>
      <c r="D2029" t="s">
        <v>1197</v>
      </c>
    </row>
    <row r="2030" spans="1:4">
      <c r="A2030" t="s">
        <v>2071</v>
      </c>
      <c r="B2030" t="s">
        <v>955</v>
      </c>
      <c r="C2030" t="s">
        <v>12</v>
      </c>
      <c r="D2030" t="s">
        <v>1197</v>
      </c>
    </row>
    <row r="2031" spans="1:4">
      <c r="A2031" t="s">
        <v>2072</v>
      </c>
      <c r="B2031" t="s">
        <v>955</v>
      </c>
      <c r="C2031" t="s">
        <v>12</v>
      </c>
      <c r="D2031" t="s">
        <v>1197</v>
      </c>
    </row>
    <row r="2032" spans="1:4">
      <c r="A2032" t="s">
        <v>2073</v>
      </c>
      <c r="B2032" t="s">
        <v>955</v>
      </c>
      <c r="C2032" t="s">
        <v>12</v>
      </c>
      <c r="D2032" t="s">
        <v>1197</v>
      </c>
    </row>
    <row r="2033" spans="1:4">
      <c r="A2033" t="s">
        <v>2074</v>
      </c>
      <c r="B2033" t="s">
        <v>955</v>
      </c>
      <c r="C2033" t="s">
        <v>12</v>
      </c>
      <c r="D2033" t="s">
        <v>1197</v>
      </c>
    </row>
    <row r="2034" spans="1:4">
      <c r="A2034" t="s">
        <v>2075</v>
      </c>
      <c r="B2034" t="s">
        <v>955</v>
      </c>
      <c r="C2034" t="s">
        <v>12</v>
      </c>
      <c r="D2034" t="s">
        <v>1197</v>
      </c>
    </row>
    <row r="2035" spans="1:4">
      <c r="A2035" t="s">
        <v>2076</v>
      </c>
      <c r="B2035" t="s">
        <v>955</v>
      </c>
      <c r="C2035" t="s">
        <v>12</v>
      </c>
      <c r="D2035" t="s">
        <v>1197</v>
      </c>
    </row>
    <row r="2036" spans="1:4">
      <c r="A2036" t="s">
        <v>2077</v>
      </c>
      <c r="B2036" t="s">
        <v>955</v>
      </c>
      <c r="C2036" t="s">
        <v>12</v>
      </c>
      <c r="D2036" t="s">
        <v>1197</v>
      </c>
    </row>
    <row r="2037" spans="1:4">
      <c r="A2037" t="s">
        <v>2078</v>
      </c>
      <c r="B2037" t="s">
        <v>955</v>
      </c>
      <c r="C2037" t="s">
        <v>12</v>
      </c>
      <c r="D2037" t="s">
        <v>1197</v>
      </c>
    </row>
    <row r="2038" spans="1:4">
      <c r="A2038" t="s">
        <v>2079</v>
      </c>
      <c r="B2038" t="s">
        <v>955</v>
      </c>
      <c r="C2038" t="s">
        <v>12</v>
      </c>
      <c r="D2038" t="s">
        <v>1197</v>
      </c>
    </row>
    <row r="2039" spans="1:4">
      <c r="A2039" t="s">
        <v>2080</v>
      </c>
      <c r="B2039" t="s">
        <v>955</v>
      </c>
      <c r="C2039" t="s">
        <v>12</v>
      </c>
      <c r="D2039" t="s">
        <v>1197</v>
      </c>
    </row>
    <row r="2040" spans="1:4">
      <c r="A2040" t="s">
        <v>2081</v>
      </c>
      <c r="B2040" t="s">
        <v>955</v>
      </c>
      <c r="C2040" t="s">
        <v>12</v>
      </c>
      <c r="D2040" t="s">
        <v>1197</v>
      </c>
    </row>
    <row r="2041" spans="1:4">
      <c r="A2041" t="s">
        <v>2082</v>
      </c>
      <c r="B2041" t="s">
        <v>955</v>
      </c>
      <c r="C2041" t="s">
        <v>12</v>
      </c>
      <c r="D2041" t="s">
        <v>1197</v>
      </c>
    </row>
    <row r="2042" spans="1:4">
      <c r="A2042" t="s">
        <v>2083</v>
      </c>
      <c r="B2042" t="s">
        <v>955</v>
      </c>
      <c r="C2042" t="s">
        <v>12</v>
      </c>
      <c r="D2042" t="s">
        <v>1197</v>
      </c>
    </row>
    <row r="2043" spans="1:4">
      <c r="A2043" t="s">
        <v>2084</v>
      </c>
      <c r="B2043" t="s">
        <v>955</v>
      </c>
      <c r="C2043" t="s">
        <v>12</v>
      </c>
      <c r="D2043" t="s">
        <v>1197</v>
      </c>
    </row>
    <row r="2044" spans="1:4">
      <c r="A2044" t="s">
        <v>2085</v>
      </c>
      <c r="B2044" t="s">
        <v>955</v>
      </c>
      <c r="C2044" t="s">
        <v>12</v>
      </c>
      <c r="D2044" t="s">
        <v>1197</v>
      </c>
    </row>
    <row r="2045" spans="1:4">
      <c r="A2045" t="s">
        <v>2086</v>
      </c>
      <c r="B2045" t="s">
        <v>955</v>
      </c>
      <c r="C2045" t="s">
        <v>12</v>
      </c>
      <c r="D2045" t="s">
        <v>1197</v>
      </c>
    </row>
    <row r="2046" spans="1:4">
      <c r="A2046" t="s">
        <v>2087</v>
      </c>
      <c r="B2046" t="s">
        <v>955</v>
      </c>
      <c r="C2046" t="s">
        <v>12</v>
      </c>
      <c r="D2046" t="s">
        <v>1197</v>
      </c>
    </row>
    <row r="2047" spans="1:4">
      <c r="A2047" t="s">
        <v>2088</v>
      </c>
      <c r="B2047" t="s">
        <v>955</v>
      </c>
      <c r="C2047" t="s">
        <v>12</v>
      </c>
      <c r="D2047" t="s">
        <v>1197</v>
      </c>
    </row>
    <row r="2048" spans="1:4">
      <c r="A2048" t="s">
        <v>2089</v>
      </c>
      <c r="B2048" t="s">
        <v>1009</v>
      </c>
      <c r="C2048" t="s">
        <v>1010</v>
      </c>
      <c r="D2048" t="s">
        <v>1197</v>
      </c>
    </row>
    <row r="2049" spans="1:4">
      <c r="A2049" t="s">
        <v>2090</v>
      </c>
      <c r="B2049" t="s">
        <v>1009</v>
      </c>
      <c r="C2049" t="s">
        <v>1010</v>
      </c>
      <c r="D2049" t="s">
        <v>1197</v>
      </c>
    </row>
    <row r="2050" spans="1:4">
      <c r="A2050" t="s">
        <v>2091</v>
      </c>
      <c r="B2050" t="s">
        <v>1009</v>
      </c>
      <c r="C2050" t="s">
        <v>1010</v>
      </c>
      <c r="D2050" t="s">
        <v>1197</v>
      </c>
    </row>
    <row r="2051" spans="1:4">
      <c r="A2051" t="s">
        <v>2092</v>
      </c>
      <c r="B2051" t="s">
        <v>1009</v>
      </c>
      <c r="C2051" t="s">
        <v>1010</v>
      </c>
      <c r="D2051" t="s">
        <v>1197</v>
      </c>
    </row>
    <row r="2052" spans="1:4">
      <c r="A2052" t="s">
        <v>2093</v>
      </c>
      <c r="B2052" t="s">
        <v>1009</v>
      </c>
      <c r="C2052" t="s">
        <v>1010</v>
      </c>
      <c r="D2052" t="s">
        <v>1197</v>
      </c>
    </row>
    <row r="2053" spans="1:4">
      <c r="A2053" t="s">
        <v>2094</v>
      </c>
      <c r="B2053" t="s">
        <v>1009</v>
      </c>
      <c r="C2053" t="s">
        <v>1010</v>
      </c>
      <c r="D2053" t="s">
        <v>1197</v>
      </c>
    </row>
    <row r="2054" spans="1:4">
      <c r="A2054" t="s">
        <v>2095</v>
      </c>
      <c r="B2054" t="s">
        <v>1009</v>
      </c>
      <c r="C2054" t="s">
        <v>1010</v>
      </c>
      <c r="D2054" t="s">
        <v>1197</v>
      </c>
    </row>
    <row r="2055" spans="1:4">
      <c r="A2055" t="s">
        <v>2096</v>
      </c>
      <c r="B2055" t="s">
        <v>1009</v>
      </c>
      <c r="C2055" t="s">
        <v>1010</v>
      </c>
      <c r="D2055" t="s">
        <v>1197</v>
      </c>
    </row>
    <row r="2056" spans="1:4">
      <c r="A2056" t="s">
        <v>2097</v>
      </c>
      <c r="B2056" t="s">
        <v>1009</v>
      </c>
      <c r="C2056" t="s">
        <v>1010</v>
      </c>
      <c r="D2056" t="s">
        <v>1197</v>
      </c>
    </row>
    <row r="2057" spans="1:4">
      <c r="A2057" t="s">
        <v>2098</v>
      </c>
      <c r="B2057" t="s">
        <v>1009</v>
      </c>
      <c r="C2057" t="s">
        <v>1010</v>
      </c>
      <c r="D2057" t="s">
        <v>1197</v>
      </c>
    </row>
    <row r="2058" spans="1:4">
      <c r="A2058" t="s">
        <v>2099</v>
      </c>
      <c r="B2058" t="s">
        <v>1009</v>
      </c>
      <c r="C2058" t="s">
        <v>1010</v>
      </c>
      <c r="D2058" t="s">
        <v>1197</v>
      </c>
    </row>
    <row r="2059" spans="1:4">
      <c r="A2059" t="s">
        <v>2100</v>
      </c>
      <c r="B2059" t="s">
        <v>1009</v>
      </c>
      <c r="C2059" t="s">
        <v>1010</v>
      </c>
      <c r="D2059" t="s">
        <v>1197</v>
      </c>
    </row>
    <row r="2060" spans="1:4">
      <c r="A2060" t="s">
        <v>2101</v>
      </c>
      <c r="B2060" t="s">
        <v>1009</v>
      </c>
      <c r="C2060" t="s">
        <v>1010</v>
      </c>
      <c r="D2060" t="s">
        <v>1197</v>
      </c>
    </row>
    <row r="2061" spans="1:4">
      <c r="A2061" t="s">
        <v>2102</v>
      </c>
      <c r="B2061" t="s">
        <v>1009</v>
      </c>
      <c r="C2061" t="s">
        <v>1010</v>
      </c>
      <c r="D2061" t="s">
        <v>1197</v>
      </c>
    </row>
    <row r="2062" spans="1:4">
      <c r="A2062" t="s">
        <v>2103</v>
      </c>
      <c r="B2062" t="s">
        <v>1009</v>
      </c>
      <c r="C2062" t="s">
        <v>1010</v>
      </c>
      <c r="D2062" t="s">
        <v>1197</v>
      </c>
    </row>
    <row r="2063" spans="1:4">
      <c r="A2063" t="s">
        <v>2104</v>
      </c>
      <c r="B2063" t="s">
        <v>1009</v>
      </c>
      <c r="C2063" t="s">
        <v>1010</v>
      </c>
      <c r="D2063" t="s">
        <v>1197</v>
      </c>
    </row>
    <row r="2064" spans="1:4">
      <c r="A2064" t="s">
        <v>2105</v>
      </c>
      <c r="B2064" t="s">
        <v>1009</v>
      </c>
      <c r="C2064" t="s">
        <v>1010</v>
      </c>
      <c r="D2064" t="s">
        <v>1197</v>
      </c>
    </row>
    <row r="2065" spans="1:4">
      <c r="A2065" t="s">
        <v>2106</v>
      </c>
      <c r="B2065" t="s">
        <v>1009</v>
      </c>
      <c r="C2065" t="s">
        <v>1010</v>
      </c>
      <c r="D2065" t="s">
        <v>1197</v>
      </c>
    </row>
    <row r="2066" spans="1:4">
      <c r="A2066" t="s">
        <v>2107</v>
      </c>
      <c r="B2066" t="s">
        <v>1028</v>
      </c>
      <c r="C2066" t="s">
        <v>1010</v>
      </c>
      <c r="D2066" t="s">
        <v>1197</v>
      </c>
    </row>
    <row r="2067" spans="1:4">
      <c r="A2067" t="s">
        <v>2108</v>
      </c>
      <c r="B2067" t="s">
        <v>1028</v>
      </c>
      <c r="C2067" t="s">
        <v>1010</v>
      </c>
      <c r="D2067" t="s">
        <v>1197</v>
      </c>
    </row>
    <row r="2068" spans="1:4">
      <c r="A2068" t="s">
        <v>2109</v>
      </c>
      <c r="B2068" t="s">
        <v>1028</v>
      </c>
      <c r="C2068" t="s">
        <v>1010</v>
      </c>
      <c r="D2068" t="s">
        <v>1197</v>
      </c>
    </row>
    <row r="2069" spans="1:4">
      <c r="A2069" t="s">
        <v>2110</v>
      </c>
      <c r="B2069" t="s">
        <v>1009</v>
      </c>
      <c r="C2069" t="s">
        <v>1010</v>
      </c>
      <c r="D2069" t="s">
        <v>1197</v>
      </c>
    </row>
    <row r="2070" spans="1:4">
      <c r="A2070" t="s">
        <v>2111</v>
      </c>
      <c r="B2070" t="s">
        <v>1009</v>
      </c>
      <c r="C2070" t="s">
        <v>1010</v>
      </c>
      <c r="D2070" t="s">
        <v>1197</v>
      </c>
    </row>
    <row r="2071" spans="1:4">
      <c r="A2071" t="s">
        <v>2112</v>
      </c>
      <c r="B2071" t="s">
        <v>1009</v>
      </c>
      <c r="C2071" t="s">
        <v>1010</v>
      </c>
      <c r="D2071" t="s">
        <v>1197</v>
      </c>
    </row>
    <row r="2072" spans="1:4">
      <c r="A2072" t="s">
        <v>2113</v>
      </c>
      <c r="B2072" t="s">
        <v>1009</v>
      </c>
      <c r="C2072" t="s">
        <v>1010</v>
      </c>
      <c r="D2072" t="s">
        <v>1197</v>
      </c>
    </row>
    <row r="2073" spans="1:4">
      <c r="A2073" t="s">
        <v>2114</v>
      </c>
      <c r="B2073" t="s">
        <v>1028</v>
      </c>
      <c r="C2073" t="s">
        <v>1010</v>
      </c>
      <c r="D2073" t="s">
        <v>1197</v>
      </c>
    </row>
    <row r="2074" spans="1:4">
      <c r="A2074" t="s">
        <v>2115</v>
      </c>
      <c r="B2074" t="s">
        <v>1028</v>
      </c>
      <c r="C2074" t="s">
        <v>1010</v>
      </c>
      <c r="D2074" t="s">
        <v>1197</v>
      </c>
    </row>
    <row r="2075" spans="1:4">
      <c r="A2075" t="s">
        <v>2116</v>
      </c>
      <c r="B2075" t="s">
        <v>1028</v>
      </c>
      <c r="C2075" t="s">
        <v>1010</v>
      </c>
      <c r="D2075" t="s">
        <v>1197</v>
      </c>
    </row>
    <row r="2076" spans="1:4">
      <c r="A2076" t="s">
        <v>2117</v>
      </c>
      <c r="B2076" t="s">
        <v>1028</v>
      </c>
      <c r="C2076" t="s">
        <v>1010</v>
      </c>
      <c r="D2076" t="s">
        <v>1197</v>
      </c>
    </row>
    <row r="2077" spans="1:4">
      <c r="A2077" t="s">
        <v>2118</v>
      </c>
      <c r="B2077" t="s">
        <v>1028</v>
      </c>
      <c r="C2077" t="s">
        <v>1010</v>
      </c>
      <c r="D2077" t="s">
        <v>1197</v>
      </c>
    </row>
    <row r="2078" spans="1:4">
      <c r="A2078" t="s">
        <v>2119</v>
      </c>
      <c r="B2078" t="s">
        <v>1009</v>
      </c>
      <c r="C2078" t="s">
        <v>1010</v>
      </c>
      <c r="D2078" t="s">
        <v>1197</v>
      </c>
    </row>
    <row r="2079" spans="1:4">
      <c r="A2079" t="s">
        <v>2120</v>
      </c>
      <c r="B2079" t="s">
        <v>1009</v>
      </c>
      <c r="C2079" t="s">
        <v>1010</v>
      </c>
      <c r="D2079" t="s">
        <v>1197</v>
      </c>
    </row>
    <row r="2080" spans="1:4">
      <c r="A2080" t="s">
        <v>2121</v>
      </c>
      <c r="B2080" t="s">
        <v>1009</v>
      </c>
      <c r="C2080" t="s">
        <v>1010</v>
      </c>
      <c r="D2080" t="s">
        <v>1197</v>
      </c>
    </row>
    <row r="2081" spans="1:4">
      <c r="A2081" t="s">
        <v>2122</v>
      </c>
      <c r="B2081" t="s">
        <v>1045</v>
      </c>
      <c r="C2081" t="s">
        <v>1010</v>
      </c>
      <c r="D2081" t="s">
        <v>1197</v>
      </c>
    </row>
    <row r="2082" spans="1:4">
      <c r="A2082" t="s">
        <v>2123</v>
      </c>
      <c r="B2082" t="s">
        <v>1045</v>
      </c>
      <c r="C2082" t="s">
        <v>1010</v>
      </c>
      <c r="D2082" t="s">
        <v>1197</v>
      </c>
    </row>
    <row r="2083" spans="1:4">
      <c r="A2083" t="s">
        <v>2124</v>
      </c>
      <c r="B2083" t="s">
        <v>1009</v>
      </c>
      <c r="C2083" t="s">
        <v>1010</v>
      </c>
      <c r="D2083" t="s">
        <v>1197</v>
      </c>
    </row>
    <row r="2084" spans="1:4">
      <c r="A2084" t="s">
        <v>2125</v>
      </c>
      <c r="B2084" t="s">
        <v>1009</v>
      </c>
      <c r="C2084" t="s">
        <v>1010</v>
      </c>
      <c r="D2084" t="s">
        <v>1197</v>
      </c>
    </row>
    <row r="2085" spans="1:4">
      <c r="A2085" t="s">
        <v>2126</v>
      </c>
      <c r="B2085" t="s">
        <v>1009</v>
      </c>
      <c r="C2085" t="s">
        <v>1010</v>
      </c>
      <c r="D2085" t="s">
        <v>1197</v>
      </c>
    </row>
    <row r="2086" spans="1:4">
      <c r="A2086" t="s">
        <v>2127</v>
      </c>
      <c r="B2086" t="s">
        <v>1009</v>
      </c>
      <c r="C2086" t="s">
        <v>1010</v>
      </c>
      <c r="D2086" t="s">
        <v>1197</v>
      </c>
    </row>
    <row r="2087" spans="1:4">
      <c r="A2087" t="s">
        <v>2128</v>
      </c>
      <c r="B2087" t="s">
        <v>1009</v>
      </c>
      <c r="C2087" t="s">
        <v>1010</v>
      </c>
      <c r="D2087" t="s">
        <v>1197</v>
      </c>
    </row>
    <row r="2088" spans="1:4">
      <c r="A2088" t="s">
        <v>2129</v>
      </c>
      <c r="B2088" t="s">
        <v>1045</v>
      </c>
      <c r="C2088" t="s">
        <v>1010</v>
      </c>
      <c r="D2088" t="s">
        <v>1197</v>
      </c>
    </row>
    <row r="2089" spans="1:4">
      <c r="A2089" t="s">
        <v>2130</v>
      </c>
      <c r="B2089" t="s">
        <v>1045</v>
      </c>
      <c r="C2089" t="s">
        <v>1010</v>
      </c>
      <c r="D2089" t="s">
        <v>1197</v>
      </c>
    </row>
    <row r="2090" spans="1:4">
      <c r="A2090" t="s">
        <v>2131</v>
      </c>
      <c r="B2090" t="s">
        <v>1045</v>
      </c>
      <c r="C2090" t="s">
        <v>1010</v>
      </c>
      <c r="D2090" t="s">
        <v>1197</v>
      </c>
    </row>
    <row r="2091" spans="1:4">
      <c r="A2091" t="s">
        <v>2132</v>
      </c>
      <c r="B2091" t="s">
        <v>1045</v>
      </c>
      <c r="C2091" t="s">
        <v>1010</v>
      </c>
      <c r="D2091" t="s">
        <v>1197</v>
      </c>
    </row>
    <row r="2092" spans="1:4">
      <c r="A2092" t="s">
        <v>2133</v>
      </c>
      <c r="B2092" t="s">
        <v>1045</v>
      </c>
      <c r="C2092" t="s">
        <v>1010</v>
      </c>
      <c r="D2092" t="s">
        <v>1197</v>
      </c>
    </row>
    <row r="2093" spans="1:4">
      <c r="A2093" t="s">
        <v>2134</v>
      </c>
      <c r="B2093" t="s">
        <v>1045</v>
      </c>
      <c r="C2093" t="s">
        <v>1010</v>
      </c>
      <c r="D2093" t="s">
        <v>1197</v>
      </c>
    </row>
    <row r="2094" spans="1:4">
      <c r="A2094" t="s">
        <v>2135</v>
      </c>
      <c r="B2094" t="s">
        <v>1045</v>
      </c>
      <c r="C2094" t="s">
        <v>1010</v>
      </c>
      <c r="D2094" t="s">
        <v>1197</v>
      </c>
    </row>
    <row r="2095" spans="1:4">
      <c r="A2095" t="s">
        <v>2136</v>
      </c>
      <c r="B2095" t="s">
        <v>1045</v>
      </c>
      <c r="C2095" t="s">
        <v>1010</v>
      </c>
      <c r="D2095" t="s">
        <v>1197</v>
      </c>
    </row>
    <row r="2096" spans="1:4">
      <c r="A2096" t="s">
        <v>2137</v>
      </c>
      <c r="B2096" t="s">
        <v>1045</v>
      </c>
      <c r="C2096" t="s">
        <v>1010</v>
      </c>
      <c r="D2096" t="s">
        <v>1197</v>
      </c>
    </row>
    <row r="2097" spans="1:4">
      <c r="A2097" t="s">
        <v>2138</v>
      </c>
      <c r="B2097" t="s">
        <v>1045</v>
      </c>
      <c r="C2097" t="s">
        <v>1010</v>
      </c>
      <c r="D2097" t="s">
        <v>1197</v>
      </c>
    </row>
    <row r="2098" spans="1:4">
      <c r="A2098" t="s">
        <v>2139</v>
      </c>
      <c r="B2098" t="s">
        <v>1009</v>
      </c>
      <c r="C2098" t="s">
        <v>1010</v>
      </c>
      <c r="D2098" t="s">
        <v>1197</v>
      </c>
    </row>
    <row r="2099" spans="1:4">
      <c r="A2099" t="s">
        <v>2140</v>
      </c>
      <c r="B2099" t="s">
        <v>1009</v>
      </c>
      <c r="C2099" t="s">
        <v>1010</v>
      </c>
      <c r="D2099" t="s">
        <v>1197</v>
      </c>
    </row>
    <row r="2100" spans="1:4">
      <c r="A2100" t="s">
        <v>2141</v>
      </c>
      <c r="B2100" t="s">
        <v>1009</v>
      </c>
      <c r="C2100" t="s">
        <v>1010</v>
      </c>
      <c r="D2100" t="s">
        <v>1197</v>
      </c>
    </row>
    <row r="2101" spans="1:4">
      <c r="A2101" t="s">
        <v>2142</v>
      </c>
      <c r="B2101" t="s">
        <v>1059</v>
      </c>
      <c r="C2101" t="s">
        <v>1010</v>
      </c>
      <c r="D2101" t="s">
        <v>1197</v>
      </c>
    </row>
    <row r="2102" spans="1:4">
      <c r="A2102" t="s">
        <v>2143</v>
      </c>
      <c r="B2102" t="s">
        <v>1059</v>
      </c>
      <c r="C2102" t="s">
        <v>1010</v>
      </c>
      <c r="D2102" t="s">
        <v>1197</v>
      </c>
    </row>
    <row r="2103" spans="1:4">
      <c r="A2103" t="s">
        <v>2144</v>
      </c>
      <c r="B2103" t="s">
        <v>1059</v>
      </c>
      <c r="C2103" t="s">
        <v>1010</v>
      </c>
      <c r="D2103" t="s">
        <v>1197</v>
      </c>
    </row>
    <row r="2104" spans="1:4">
      <c r="A2104" t="s">
        <v>2145</v>
      </c>
      <c r="B2104" t="s">
        <v>1059</v>
      </c>
      <c r="C2104" t="s">
        <v>1010</v>
      </c>
      <c r="D2104" t="s">
        <v>1197</v>
      </c>
    </row>
    <row r="2105" spans="1:4">
      <c r="A2105" t="s">
        <v>2146</v>
      </c>
      <c r="B2105" t="s">
        <v>1059</v>
      </c>
      <c r="C2105" t="s">
        <v>1010</v>
      </c>
      <c r="D2105" t="s">
        <v>1197</v>
      </c>
    </row>
    <row r="2106" spans="1:4">
      <c r="A2106" t="s">
        <v>2147</v>
      </c>
      <c r="B2106" t="s">
        <v>1059</v>
      </c>
      <c r="C2106" t="s">
        <v>1010</v>
      </c>
      <c r="D2106" t="s">
        <v>1197</v>
      </c>
    </row>
    <row r="2107" spans="1:4">
      <c r="A2107" t="s">
        <v>2148</v>
      </c>
      <c r="B2107" t="s">
        <v>1059</v>
      </c>
      <c r="C2107" t="s">
        <v>1010</v>
      </c>
      <c r="D2107" t="s">
        <v>1197</v>
      </c>
    </row>
    <row r="2108" spans="1:4">
      <c r="A2108" t="s">
        <v>2149</v>
      </c>
      <c r="B2108" t="s">
        <v>1045</v>
      </c>
      <c r="C2108" t="s">
        <v>1010</v>
      </c>
      <c r="D2108" t="s">
        <v>1197</v>
      </c>
    </row>
    <row r="2109" spans="1:4">
      <c r="A2109" t="s">
        <v>2150</v>
      </c>
      <c r="B2109" t="s">
        <v>1045</v>
      </c>
      <c r="C2109" t="s">
        <v>1010</v>
      </c>
      <c r="D2109" t="s">
        <v>1197</v>
      </c>
    </row>
    <row r="2110" spans="1:4">
      <c r="A2110" t="s">
        <v>2151</v>
      </c>
      <c r="B2110" t="s">
        <v>1045</v>
      </c>
      <c r="C2110" t="s">
        <v>1010</v>
      </c>
      <c r="D2110" t="s">
        <v>1197</v>
      </c>
    </row>
    <row r="2111" spans="1:4">
      <c r="A2111" t="s">
        <v>2152</v>
      </c>
      <c r="B2111" t="s">
        <v>1045</v>
      </c>
      <c r="C2111" t="s">
        <v>1010</v>
      </c>
      <c r="D2111" t="s">
        <v>1197</v>
      </c>
    </row>
    <row r="2112" spans="1:4">
      <c r="A2112" t="s">
        <v>2153</v>
      </c>
      <c r="B2112" t="s">
        <v>1045</v>
      </c>
      <c r="C2112" t="s">
        <v>1010</v>
      </c>
      <c r="D2112" t="s">
        <v>1197</v>
      </c>
    </row>
    <row r="2113" spans="1:4">
      <c r="A2113" t="s">
        <v>2154</v>
      </c>
      <c r="B2113" t="s">
        <v>1045</v>
      </c>
      <c r="C2113" t="s">
        <v>1010</v>
      </c>
      <c r="D2113" t="s">
        <v>1197</v>
      </c>
    </row>
    <row r="2114" spans="1:4">
      <c r="A2114" t="s">
        <v>2155</v>
      </c>
      <c r="B2114" t="s">
        <v>1009</v>
      </c>
      <c r="C2114" t="s">
        <v>1010</v>
      </c>
      <c r="D2114" t="s">
        <v>1197</v>
      </c>
    </row>
    <row r="2115" spans="1:4">
      <c r="A2115" t="s">
        <v>2156</v>
      </c>
      <c r="B2115" t="s">
        <v>1059</v>
      </c>
      <c r="C2115" t="s">
        <v>1010</v>
      </c>
      <c r="D2115" t="s">
        <v>1197</v>
      </c>
    </row>
    <row r="2116" spans="1:4">
      <c r="A2116" t="s">
        <v>2157</v>
      </c>
      <c r="B2116" t="s">
        <v>1059</v>
      </c>
      <c r="C2116" t="s">
        <v>1010</v>
      </c>
      <c r="D2116" t="s">
        <v>1197</v>
      </c>
    </row>
    <row r="2117" spans="1:4">
      <c r="A2117" t="s">
        <v>2158</v>
      </c>
      <c r="B2117" t="s">
        <v>1059</v>
      </c>
      <c r="C2117" t="s">
        <v>1010</v>
      </c>
      <c r="D2117" t="s">
        <v>1197</v>
      </c>
    </row>
    <row r="2118" spans="1:4">
      <c r="A2118" t="s">
        <v>2159</v>
      </c>
      <c r="B2118" t="s">
        <v>1059</v>
      </c>
      <c r="C2118" t="s">
        <v>1010</v>
      </c>
      <c r="D2118" t="s">
        <v>1197</v>
      </c>
    </row>
    <row r="2119" spans="1:4">
      <c r="A2119" t="s">
        <v>2160</v>
      </c>
      <c r="B2119" t="s">
        <v>1059</v>
      </c>
      <c r="C2119" t="s">
        <v>1010</v>
      </c>
      <c r="D2119" t="s">
        <v>1197</v>
      </c>
    </row>
    <row r="2120" spans="1:4">
      <c r="A2120" t="s">
        <v>2161</v>
      </c>
      <c r="B2120" t="s">
        <v>1059</v>
      </c>
      <c r="C2120" t="s">
        <v>1010</v>
      </c>
      <c r="D2120" t="s">
        <v>1197</v>
      </c>
    </row>
    <row r="2121" spans="1:4">
      <c r="A2121" t="s">
        <v>2162</v>
      </c>
      <c r="B2121" t="s">
        <v>1059</v>
      </c>
      <c r="C2121" t="s">
        <v>1010</v>
      </c>
      <c r="D2121" t="s">
        <v>1197</v>
      </c>
    </row>
    <row r="2122" spans="1:4">
      <c r="A2122" t="s">
        <v>2163</v>
      </c>
      <c r="B2122" t="s">
        <v>1059</v>
      </c>
      <c r="C2122" t="s">
        <v>1010</v>
      </c>
      <c r="D2122" t="s">
        <v>1197</v>
      </c>
    </row>
    <row r="2123" spans="1:4">
      <c r="A2123" t="s">
        <v>2164</v>
      </c>
      <c r="B2123" t="s">
        <v>1059</v>
      </c>
      <c r="C2123" t="s">
        <v>1010</v>
      </c>
      <c r="D2123" t="s">
        <v>1197</v>
      </c>
    </row>
    <row r="2124" spans="1:4">
      <c r="A2124" t="s">
        <v>2165</v>
      </c>
      <c r="B2124" t="s">
        <v>1059</v>
      </c>
      <c r="C2124" t="s">
        <v>1010</v>
      </c>
      <c r="D2124" t="s">
        <v>1197</v>
      </c>
    </row>
    <row r="2125" spans="1:4">
      <c r="A2125" t="s">
        <v>2166</v>
      </c>
      <c r="B2125" t="s">
        <v>1059</v>
      </c>
      <c r="C2125" t="s">
        <v>1010</v>
      </c>
      <c r="D2125" t="s">
        <v>1197</v>
      </c>
    </row>
    <row r="2126" spans="1:4">
      <c r="A2126" t="s">
        <v>2167</v>
      </c>
      <c r="B2126" t="s">
        <v>1028</v>
      </c>
      <c r="C2126" t="s">
        <v>1010</v>
      </c>
      <c r="D2126" t="s">
        <v>1197</v>
      </c>
    </row>
    <row r="2127" spans="1:4">
      <c r="A2127" t="s">
        <v>2168</v>
      </c>
      <c r="B2127" t="s">
        <v>1028</v>
      </c>
      <c r="C2127" t="s">
        <v>1010</v>
      </c>
      <c r="D2127" t="s">
        <v>1197</v>
      </c>
    </row>
    <row r="2128" spans="1:4">
      <c r="A2128" t="s">
        <v>2169</v>
      </c>
      <c r="B2128" t="s">
        <v>1028</v>
      </c>
      <c r="C2128" t="s">
        <v>1010</v>
      </c>
      <c r="D2128" t="s">
        <v>1197</v>
      </c>
    </row>
    <row r="2129" spans="1:4">
      <c r="A2129" t="s">
        <v>2170</v>
      </c>
      <c r="B2129" t="s">
        <v>1028</v>
      </c>
      <c r="C2129" t="s">
        <v>1010</v>
      </c>
      <c r="D2129" t="s">
        <v>1197</v>
      </c>
    </row>
    <row r="2130" spans="1:4">
      <c r="A2130" t="s">
        <v>2171</v>
      </c>
      <c r="B2130" t="s">
        <v>1028</v>
      </c>
      <c r="C2130" t="s">
        <v>1010</v>
      </c>
      <c r="D2130" t="s">
        <v>1197</v>
      </c>
    </row>
    <row r="2131" spans="1:4">
      <c r="A2131" t="s">
        <v>2172</v>
      </c>
      <c r="B2131" t="s">
        <v>1028</v>
      </c>
      <c r="C2131" t="s">
        <v>1010</v>
      </c>
      <c r="D2131" t="s">
        <v>1197</v>
      </c>
    </row>
    <row r="2132" spans="1:4">
      <c r="A2132" t="s">
        <v>2173</v>
      </c>
      <c r="B2132" t="s">
        <v>1028</v>
      </c>
      <c r="C2132" t="s">
        <v>1010</v>
      </c>
      <c r="D2132" t="s">
        <v>1197</v>
      </c>
    </row>
    <row r="2133" spans="1:4">
      <c r="A2133" t="s">
        <v>2174</v>
      </c>
      <c r="B2133" t="s">
        <v>1028</v>
      </c>
      <c r="C2133" t="s">
        <v>1010</v>
      </c>
      <c r="D2133" t="s">
        <v>1197</v>
      </c>
    </row>
    <row r="2134" spans="1:4">
      <c r="A2134" t="s">
        <v>2175</v>
      </c>
      <c r="B2134" t="s">
        <v>1028</v>
      </c>
      <c r="C2134" t="s">
        <v>1010</v>
      </c>
      <c r="D2134" t="s">
        <v>1197</v>
      </c>
    </row>
    <row r="2135" spans="1:4">
      <c r="A2135" t="s">
        <v>2176</v>
      </c>
      <c r="B2135" t="s">
        <v>1045</v>
      </c>
      <c r="C2135" t="s">
        <v>1010</v>
      </c>
      <c r="D2135" t="s">
        <v>1197</v>
      </c>
    </row>
    <row r="2136" spans="1:4">
      <c r="A2136" t="s">
        <v>2177</v>
      </c>
      <c r="B2136" t="s">
        <v>1045</v>
      </c>
      <c r="C2136" t="s">
        <v>1010</v>
      </c>
      <c r="D2136" t="s">
        <v>1197</v>
      </c>
    </row>
    <row r="2137" spans="1:4">
      <c r="A2137" t="s">
        <v>2178</v>
      </c>
      <c r="B2137" t="s">
        <v>1045</v>
      </c>
      <c r="C2137" t="s">
        <v>1010</v>
      </c>
      <c r="D2137" t="s">
        <v>1197</v>
      </c>
    </row>
    <row r="2138" spans="1:4">
      <c r="A2138" t="s">
        <v>2179</v>
      </c>
      <c r="B2138" t="s">
        <v>1045</v>
      </c>
      <c r="C2138" t="s">
        <v>1010</v>
      </c>
      <c r="D2138" t="s">
        <v>1197</v>
      </c>
    </row>
    <row r="2139" spans="1:4">
      <c r="A2139" t="s">
        <v>2180</v>
      </c>
      <c r="B2139" t="s">
        <v>1045</v>
      </c>
      <c r="C2139" t="s">
        <v>1010</v>
      </c>
      <c r="D2139" t="s">
        <v>1197</v>
      </c>
    </row>
    <row r="2140" spans="1:4">
      <c r="A2140" t="s">
        <v>2181</v>
      </c>
      <c r="B2140" t="s">
        <v>1045</v>
      </c>
      <c r="C2140" t="s">
        <v>1010</v>
      </c>
      <c r="D2140" t="s">
        <v>1197</v>
      </c>
    </row>
    <row r="2141" spans="1:4">
      <c r="A2141" t="s">
        <v>2182</v>
      </c>
      <c r="B2141" t="s">
        <v>1059</v>
      </c>
      <c r="C2141" t="s">
        <v>1010</v>
      </c>
      <c r="D2141" t="s">
        <v>1197</v>
      </c>
    </row>
    <row r="2142" spans="1:4">
      <c r="A2142" t="s">
        <v>2183</v>
      </c>
      <c r="B2142" t="s">
        <v>1059</v>
      </c>
      <c r="C2142" t="s">
        <v>1010</v>
      </c>
      <c r="D2142" t="s">
        <v>1197</v>
      </c>
    </row>
    <row r="2143" spans="1:4">
      <c r="A2143" t="s">
        <v>2184</v>
      </c>
      <c r="B2143" t="s">
        <v>1059</v>
      </c>
      <c r="C2143" t="s">
        <v>1010</v>
      </c>
      <c r="D2143" t="s">
        <v>1197</v>
      </c>
    </row>
    <row r="2144" spans="1:4">
      <c r="A2144" t="s">
        <v>2185</v>
      </c>
      <c r="B2144" t="s">
        <v>1059</v>
      </c>
      <c r="C2144" t="s">
        <v>1010</v>
      </c>
      <c r="D2144" t="s">
        <v>1197</v>
      </c>
    </row>
    <row r="2145" spans="1:4">
      <c r="A2145" t="s">
        <v>2186</v>
      </c>
      <c r="B2145" t="s">
        <v>1059</v>
      </c>
      <c r="C2145" t="s">
        <v>1010</v>
      </c>
      <c r="D2145" t="s">
        <v>1197</v>
      </c>
    </row>
    <row r="2146" spans="1:4">
      <c r="A2146" t="s">
        <v>2187</v>
      </c>
      <c r="B2146" t="s">
        <v>1059</v>
      </c>
      <c r="C2146" t="s">
        <v>1010</v>
      </c>
      <c r="D2146" t="s">
        <v>1197</v>
      </c>
    </row>
    <row r="2147" spans="1:4">
      <c r="A2147" t="s">
        <v>2188</v>
      </c>
      <c r="B2147" t="s">
        <v>1045</v>
      </c>
      <c r="C2147" t="s">
        <v>1010</v>
      </c>
      <c r="D2147" t="s">
        <v>1197</v>
      </c>
    </row>
    <row r="2148" spans="1:4">
      <c r="A2148" t="s">
        <v>2189</v>
      </c>
      <c r="B2148" t="s">
        <v>1045</v>
      </c>
      <c r="C2148" t="s">
        <v>1010</v>
      </c>
      <c r="D2148" t="s">
        <v>1197</v>
      </c>
    </row>
    <row r="2149" spans="1:4">
      <c r="A2149" t="s">
        <v>2190</v>
      </c>
      <c r="B2149" t="s">
        <v>1028</v>
      </c>
      <c r="C2149" t="s">
        <v>1010</v>
      </c>
      <c r="D2149" t="s">
        <v>1197</v>
      </c>
    </row>
    <row r="2150" spans="1:4">
      <c r="A2150" t="s">
        <v>2191</v>
      </c>
      <c r="B2150" t="s">
        <v>1028</v>
      </c>
      <c r="C2150" t="s">
        <v>1010</v>
      </c>
      <c r="D2150" t="s">
        <v>1197</v>
      </c>
    </row>
    <row r="2151" spans="1:4">
      <c r="A2151" t="s">
        <v>2192</v>
      </c>
      <c r="B2151" t="s">
        <v>1028</v>
      </c>
      <c r="C2151" t="s">
        <v>1010</v>
      </c>
      <c r="D2151" t="s">
        <v>1197</v>
      </c>
    </row>
    <row r="2152" spans="1:4">
      <c r="A2152" t="s">
        <v>2193</v>
      </c>
      <c r="B2152" t="s">
        <v>1028</v>
      </c>
      <c r="C2152" t="s">
        <v>1010</v>
      </c>
      <c r="D2152" t="s">
        <v>1197</v>
      </c>
    </row>
    <row r="2153" spans="1:4">
      <c r="A2153" t="s">
        <v>2194</v>
      </c>
      <c r="B2153" t="s">
        <v>1028</v>
      </c>
      <c r="C2153" t="s">
        <v>1010</v>
      </c>
      <c r="D2153" t="s">
        <v>1197</v>
      </c>
    </row>
    <row r="2154" spans="1:4">
      <c r="A2154" t="s">
        <v>2195</v>
      </c>
      <c r="B2154" t="s">
        <v>1028</v>
      </c>
      <c r="C2154" t="s">
        <v>1010</v>
      </c>
      <c r="D2154" t="s">
        <v>1197</v>
      </c>
    </row>
    <row r="2155" spans="1:4">
      <c r="A2155" t="s">
        <v>2196</v>
      </c>
      <c r="B2155" t="s">
        <v>1028</v>
      </c>
      <c r="C2155" t="s">
        <v>1010</v>
      </c>
      <c r="D2155" t="s">
        <v>1197</v>
      </c>
    </row>
    <row r="2156" spans="1:4">
      <c r="A2156" t="s">
        <v>2197</v>
      </c>
      <c r="B2156" t="s">
        <v>1028</v>
      </c>
      <c r="C2156" t="s">
        <v>1010</v>
      </c>
      <c r="D2156" t="s">
        <v>1197</v>
      </c>
    </row>
    <row r="2157" spans="1:4">
      <c r="A2157" t="s">
        <v>2198</v>
      </c>
      <c r="B2157" t="s">
        <v>1028</v>
      </c>
      <c r="C2157" t="s">
        <v>1010</v>
      </c>
      <c r="D2157" t="s">
        <v>1197</v>
      </c>
    </row>
    <row r="2158" spans="1:4">
      <c r="A2158" t="s">
        <v>2199</v>
      </c>
      <c r="B2158" t="s">
        <v>1045</v>
      </c>
      <c r="C2158" t="s">
        <v>1010</v>
      </c>
      <c r="D2158" t="s">
        <v>1197</v>
      </c>
    </row>
    <row r="2159" spans="1:4">
      <c r="A2159" t="s">
        <v>2200</v>
      </c>
      <c r="B2159" t="s">
        <v>1045</v>
      </c>
      <c r="C2159" t="s">
        <v>1010</v>
      </c>
      <c r="D2159" t="s">
        <v>1197</v>
      </c>
    </row>
    <row r="2160" spans="1:4">
      <c r="A2160" t="s">
        <v>2201</v>
      </c>
      <c r="B2160" t="s">
        <v>1045</v>
      </c>
      <c r="C2160" t="s">
        <v>1010</v>
      </c>
      <c r="D2160" t="s">
        <v>1197</v>
      </c>
    </row>
    <row r="2161" spans="1:4">
      <c r="A2161" t="s">
        <v>2202</v>
      </c>
      <c r="B2161" t="s">
        <v>1059</v>
      </c>
      <c r="C2161" t="s">
        <v>1010</v>
      </c>
      <c r="D2161" t="s">
        <v>1197</v>
      </c>
    </row>
    <row r="2162" spans="1:4">
      <c r="A2162" t="s">
        <v>2203</v>
      </c>
      <c r="B2162" t="s">
        <v>1059</v>
      </c>
      <c r="C2162" t="s">
        <v>1010</v>
      </c>
      <c r="D2162" t="s">
        <v>1197</v>
      </c>
    </row>
    <row r="2163" spans="1:4">
      <c r="A2163" t="s">
        <v>2204</v>
      </c>
      <c r="B2163" t="s">
        <v>1059</v>
      </c>
      <c r="C2163" t="s">
        <v>1010</v>
      </c>
      <c r="D2163" t="s">
        <v>1197</v>
      </c>
    </row>
    <row r="2164" spans="1:4">
      <c r="A2164" t="s">
        <v>2205</v>
      </c>
      <c r="B2164" t="s">
        <v>1059</v>
      </c>
      <c r="C2164" t="s">
        <v>1010</v>
      </c>
      <c r="D2164" t="s">
        <v>1197</v>
      </c>
    </row>
    <row r="2165" spans="1:4">
      <c r="A2165" t="s">
        <v>2206</v>
      </c>
      <c r="B2165" t="s">
        <v>1059</v>
      </c>
      <c r="C2165" t="s">
        <v>1010</v>
      </c>
      <c r="D2165" t="s">
        <v>1197</v>
      </c>
    </row>
    <row r="2166" spans="1:4">
      <c r="A2166" t="s">
        <v>2207</v>
      </c>
      <c r="B2166" t="s">
        <v>1059</v>
      </c>
      <c r="C2166" t="s">
        <v>1010</v>
      </c>
      <c r="D2166" t="s">
        <v>1197</v>
      </c>
    </row>
    <row r="2167" spans="1:4">
      <c r="A2167" t="s">
        <v>2208</v>
      </c>
      <c r="B2167" t="s">
        <v>1059</v>
      </c>
      <c r="C2167" t="s">
        <v>1010</v>
      </c>
      <c r="D2167" t="s">
        <v>1197</v>
      </c>
    </row>
    <row r="2168" spans="1:4">
      <c r="A2168" t="s">
        <v>2209</v>
      </c>
      <c r="B2168" t="s">
        <v>1045</v>
      </c>
      <c r="C2168" t="s">
        <v>1010</v>
      </c>
      <c r="D2168" t="s">
        <v>1197</v>
      </c>
    </row>
    <row r="2169" spans="1:4">
      <c r="A2169" t="s">
        <v>2210</v>
      </c>
      <c r="B2169" t="s">
        <v>1045</v>
      </c>
      <c r="C2169" t="s">
        <v>1010</v>
      </c>
      <c r="D2169" t="s">
        <v>1197</v>
      </c>
    </row>
    <row r="2170" spans="1:4">
      <c r="A2170" t="s">
        <v>2211</v>
      </c>
      <c r="B2170" t="s">
        <v>1045</v>
      </c>
      <c r="C2170" t="s">
        <v>1010</v>
      </c>
      <c r="D2170" t="s">
        <v>1197</v>
      </c>
    </row>
    <row r="2171" spans="1:4">
      <c r="A2171" t="s">
        <v>2212</v>
      </c>
      <c r="B2171" t="s">
        <v>1059</v>
      </c>
      <c r="C2171" t="s">
        <v>1010</v>
      </c>
      <c r="D2171" t="s">
        <v>1197</v>
      </c>
    </row>
    <row r="2172" spans="1:4">
      <c r="A2172" t="s">
        <v>2213</v>
      </c>
      <c r="B2172" t="s">
        <v>1045</v>
      </c>
      <c r="C2172" t="s">
        <v>1010</v>
      </c>
      <c r="D2172" t="s">
        <v>1197</v>
      </c>
    </row>
    <row r="2173" spans="1:4">
      <c r="A2173" t="s">
        <v>2214</v>
      </c>
      <c r="B2173" t="s">
        <v>1045</v>
      </c>
      <c r="C2173" t="s">
        <v>1010</v>
      </c>
      <c r="D2173" t="s">
        <v>1197</v>
      </c>
    </row>
    <row r="2174" spans="1:4">
      <c r="A2174" t="s">
        <v>2215</v>
      </c>
      <c r="B2174" t="s">
        <v>1059</v>
      </c>
      <c r="C2174" t="s">
        <v>1010</v>
      </c>
      <c r="D2174" t="s">
        <v>1197</v>
      </c>
    </row>
    <row r="2175" spans="1:4">
      <c r="A2175" t="s">
        <v>2216</v>
      </c>
      <c r="B2175" t="s">
        <v>1059</v>
      </c>
      <c r="C2175" t="s">
        <v>1010</v>
      </c>
      <c r="D2175" t="s">
        <v>1197</v>
      </c>
    </row>
    <row r="2176" spans="1:4">
      <c r="A2176" t="s">
        <v>2217</v>
      </c>
      <c r="B2176" t="s">
        <v>1059</v>
      </c>
      <c r="C2176" t="s">
        <v>1010</v>
      </c>
      <c r="D2176" t="s">
        <v>1197</v>
      </c>
    </row>
    <row r="2177" spans="1:4">
      <c r="A2177" t="s">
        <v>2218</v>
      </c>
      <c r="B2177" t="s">
        <v>1059</v>
      </c>
      <c r="C2177" t="s">
        <v>1010</v>
      </c>
      <c r="D2177" t="s">
        <v>1197</v>
      </c>
    </row>
    <row r="2178" spans="1:4">
      <c r="A2178" t="s">
        <v>2219</v>
      </c>
      <c r="B2178" t="s">
        <v>1059</v>
      </c>
      <c r="C2178" t="s">
        <v>1010</v>
      </c>
      <c r="D2178" t="s">
        <v>1197</v>
      </c>
    </row>
    <row r="2179" spans="1:4">
      <c r="A2179" t="s">
        <v>2220</v>
      </c>
      <c r="B2179" t="s">
        <v>1045</v>
      </c>
      <c r="C2179" t="s">
        <v>1010</v>
      </c>
      <c r="D2179" t="s">
        <v>1197</v>
      </c>
    </row>
    <row r="2180" spans="1:4">
      <c r="A2180" t="s">
        <v>2221</v>
      </c>
      <c r="B2180" t="s">
        <v>1045</v>
      </c>
      <c r="C2180" t="s">
        <v>1010</v>
      </c>
      <c r="D2180" t="s">
        <v>1197</v>
      </c>
    </row>
    <row r="2181" spans="1:4">
      <c r="A2181" t="s">
        <v>2222</v>
      </c>
      <c r="B2181" t="s">
        <v>1059</v>
      </c>
      <c r="C2181" t="s">
        <v>1010</v>
      </c>
      <c r="D2181" t="s">
        <v>1197</v>
      </c>
    </row>
    <row r="2182" spans="1:4">
      <c r="A2182" t="s">
        <v>2223</v>
      </c>
      <c r="B2182" t="s">
        <v>1059</v>
      </c>
      <c r="C2182" t="s">
        <v>1010</v>
      </c>
      <c r="D2182" t="s">
        <v>1197</v>
      </c>
    </row>
    <row r="2183" spans="1:4">
      <c r="A2183" t="s">
        <v>2224</v>
      </c>
      <c r="B2183" t="s">
        <v>1059</v>
      </c>
      <c r="C2183" t="s">
        <v>1010</v>
      </c>
      <c r="D2183" t="s">
        <v>1197</v>
      </c>
    </row>
    <row r="2184" spans="1:4">
      <c r="A2184" t="s">
        <v>2225</v>
      </c>
      <c r="B2184" t="s">
        <v>1059</v>
      </c>
      <c r="C2184" t="s">
        <v>1010</v>
      </c>
      <c r="D2184" t="s">
        <v>1197</v>
      </c>
    </row>
    <row r="2185" spans="1:4">
      <c r="A2185" t="s">
        <v>2226</v>
      </c>
      <c r="B2185" t="s">
        <v>1059</v>
      </c>
      <c r="C2185" t="s">
        <v>1010</v>
      </c>
      <c r="D2185" t="s">
        <v>1197</v>
      </c>
    </row>
    <row r="2186" spans="1:4">
      <c r="A2186" t="s">
        <v>2227</v>
      </c>
      <c r="B2186" t="s">
        <v>1059</v>
      </c>
      <c r="C2186" t="s">
        <v>1010</v>
      </c>
      <c r="D2186" t="s">
        <v>1197</v>
      </c>
    </row>
    <row r="2187" spans="1:4">
      <c r="A2187" t="s">
        <v>2228</v>
      </c>
      <c r="B2187" t="s">
        <v>1045</v>
      </c>
      <c r="C2187" t="s">
        <v>1010</v>
      </c>
      <c r="D2187" t="s">
        <v>1197</v>
      </c>
    </row>
    <row r="2188" spans="1:4">
      <c r="A2188" t="s">
        <v>2229</v>
      </c>
      <c r="B2188" t="s">
        <v>1028</v>
      </c>
      <c r="C2188" t="s">
        <v>1010</v>
      </c>
      <c r="D2188" t="s">
        <v>1197</v>
      </c>
    </row>
    <row r="2189" spans="1:4">
      <c r="A2189" t="s">
        <v>2230</v>
      </c>
      <c r="B2189" t="s">
        <v>1028</v>
      </c>
      <c r="C2189" t="s">
        <v>1010</v>
      </c>
      <c r="D2189" t="s">
        <v>1197</v>
      </c>
    </row>
    <row r="2190" spans="1:4">
      <c r="A2190" t="s">
        <v>2231</v>
      </c>
      <c r="B2190" t="s">
        <v>1028</v>
      </c>
      <c r="C2190" t="s">
        <v>1010</v>
      </c>
      <c r="D2190" t="s">
        <v>1197</v>
      </c>
    </row>
    <row r="2191" spans="1:4">
      <c r="A2191" t="s">
        <v>2232</v>
      </c>
      <c r="B2191" t="s">
        <v>1028</v>
      </c>
      <c r="C2191" t="s">
        <v>1010</v>
      </c>
      <c r="D2191" t="s">
        <v>1197</v>
      </c>
    </row>
    <row r="2192" spans="1:4">
      <c r="A2192" t="s">
        <v>2233</v>
      </c>
      <c r="B2192" t="s">
        <v>1028</v>
      </c>
      <c r="C2192" t="s">
        <v>1010</v>
      </c>
      <c r="D2192" t="s">
        <v>1197</v>
      </c>
    </row>
    <row r="2193" spans="1:4">
      <c r="A2193" t="s">
        <v>2234</v>
      </c>
      <c r="B2193" t="s">
        <v>1028</v>
      </c>
      <c r="C2193" t="s">
        <v>1010</v>
      </c>
      <c r="D2193" t="s">
        <v>1197</v>
      </c>
    </row>
    <row r="2194" spans="1:4">
      <c r="A2194" t="s">
        <v>2235</v>
      </c>
      <c r="B2194" t="s">
        <v>1028</v>
      </c>
      <c r="C2194" t="s">
        <v>1010</v>
      </c>
      <c r="D2194" t="s">
        <v>1197</v>
      </c>
    </row>
    <row r="2195" spans="1:4">
      <c r="A2195" t="s">
        <v>2236</v>
      </c>
      <c r="B2195" t="s">
        <v>1028</v>
      </c>
      <c r="C2195" t="s">
        <v>1010</v>
      </c>
      <c r="D2195" t="s">
        <v>1197</v>
      </c>
    </row>
    <row r="2196" spans="1:4">
      <c r="A2196" t="s">
        <v>2237</v>
      </c>
      <c r="B2196" t="s">
        <v>1028</v>
      </c>
      <c r="C2196" t="s">
        <v>1010</v>
      </c>
      <c r="D2196" t="s">
        <v>1197</v>
      </c>
    </row>
    <row r="2197" spans="1:4">
      <c r="A2197" t="s">
        <v>2238</v>
      </c>
      <c r="B2197" t="s">
        <v>1028</v>
      </c>
      <c r="C2197" t="s">
        <v>1010</v>
      </c>
      <c r="D2197" t="s">
        <v>1197</v>
      </c>
    </row>
    <row r="2198" spans="1:4">
      <c r="A2198" t="s">
        <v>2239</v>
      </c>
      <c r="B2198" t="s">
        <v>1028</v>
      </c>
      <c r="C2198" t="s">
        <v>1010</v>
      </c>
      <c r="D2198" t="s">
        <v>1197</v>
      </c>
    </row>
    <row r="2199" spans="1:4">
      <c r="A2199" t="s">
        <v>2240</v>
      </c>
      <c r="B2199" t="s">
        <v>1028</v>
      </c>
      <c r="C2199" t="s">
        <v>1010</v>
      </c>
      <c r="D2199" t="s">
        <v>1197</v>
      </c>
    </row>
    <row r="2200" spans="1:4">
      <c r="A2200" t="s">
        <v>2241</v>
      </c>
      <c r="B2200" t="s">
        <v>1028</v>
      </c>
      <c r="C2200" t="s">
        <v>1010</v>
      </c>
      <c r="D2200" t="s">
        <v>1197</v>
      </c>
    </row>
    <row r="2201" spans="1:4">
      <c r="A2201" t="s">
        <v>2242</v>
      </c>
      <c r="B2201" t="s">
        <v>1028</v>
      </c>
      <c r="C2201" t="s">
        <v>1010</v>
      </c>
      <c r="D2201" t="s">
        <v>1197</v>
      </c>
    </row>
    <row r="2202" spans="1:4">
      <c r="A2202" t="s">
        <v>2243</v>
      </c>
      <c r="B2202" t="s">
        <v>1059</v>
      </c>
      <c r="C2202" t="s">
        <v>1010</v>
      </c>
      <c r="D2202" t="s">
        <v>1197</v>
      </c>
    </row>
    <row r="2203" spans="1:4">
      <c r="A2203" t="s">
        <v>2244</v>
      </c>
      <c r="B2203" t="s">
        <v>1045</v>
      </c>
      <c r="C2203" t="s">
        <v>1010</v>
      </c>
      <c r="D2203" t="s">
        <v>1197</v>
      </c>
    </row>
    <row r="2204" spans="1:4">
      <c r="A2204" t="s">
        <v>2245</v>
      </c>
      <c r="B2204" t="s">
        <v>1059</v>
      </c>
      <c r="C2204" t="s">
        <v>1010</v>
      </c>
      <c r="D2204" t="s">
        <v>1197</v>
      </c>
    </row>
    <row r="2205" spans="1:4">
      <c r="A2205" t="s">
        <v>2246</v>
      </c>
      <c r="B2205" t="s">
        <v>1059</v>
      </c>
      <c r="C2205" t="s">
        <v>1010</v>
      </c>
      <c r="D2205" t="s">
        <v>1197</v>
      </c>
    </row>
    <row r="2206" spans="1:4">
      <c r="A2206" t="s">
        <v>2247</v>
      </c>
      <c r="B2206" t="s">
        <v>1059</v>
      </c>
      <c r="C2206" t="s">
        <v>1010</v>
      </c>
      <c r="D2206" t="s">
        <v>1197</v>
      </c>
    </row>
    <row r="2207" spans="1:4">
      <c r="A2207" t="s">
        <v>2248</v>
      </c>
      <c r="B2207" t="s">
        <v>1045</v>
      </c>
      <c r="C2207" t="s">
        <v>1010</v>
      </c>
      <c r="D2207" t="s">
        <v>1197</v>
      </c>
    </row>
    <row r="2208" spans="1:4">
      <c r="A2208" t="s">
        <v>2249</v>
      </c>
      <c r="B2208" t="s">
        <v>1059</v>
      </c>
      <c r="C2208" t="s">
        <v>1010</v>
      </c>
      <c r="D2208" t="s">
        <v>1197</v>
      </c>
    </row>
    <row r="2209" spans="1:4">
      <c r="A2209" t="s">
        <v>2250</v>
      </c>
      <c r="B2209" t="s">
        <v>1059</v>
      </c>
      <c r="C2209" t="s">
        <v>1010</v>
      </c>
      <c r="D2209" t="s">
        <v>1197</v>
      </c>
    </row>
    <row r="2210" spans="1:4">
      <c r="A2210" t="s">
        <v>2251</v>
      </c>
      <c r="B2210" t="s">
        <v>1059</v>
      </c>
      <c r="C2210" t="s">
        <v>1010</v>
      </c>
      <c r="D2210" t="s">
        <v>1197</v>
      </c>
    </row>
    <row r="2211" spans="1:4">
      <c r="A2211" t="s">
        <v>2252</v>
      </c>
      <c r="B2211" t="s">
        <v>1152</v>
      </c>
      <c r="C2211" t="s">
        <v>1010</v>
      </c>
      <c r="D2211" t="s">
        <v>1197</v>
      </c>
    </row>
    <row r="2212" spans="1:4">
      <c r="A2212" t="s">
        <v>2253</v>
      </c>
      <c r="B2212" t="s">
        <v>1152</v>
      </c>
      <c r="C2212" t="s">
        <v>1010</v>
      </c>
      <c r="D2212" t="s">
        <v>1197</v>
      </c>
    </row>
    <row r="2213" spans="1:4">
      <c r="A2213" t="s">
        <v>2254</v>
      </c>
      <c r="B2213" t="s">
        <v>1152</v>
      </c>
      <c r="C2213" t="s">
        <v>1010</v>
      </c>
      <c r="D2213" t="s">
        <v>1197</v>
      </c>
    </row>
    <row r="2214" spans="1:4">
      <c r="A2214" t="s">
        <v>2255</v>
      </c>
      <c r="B2214" t="s">
        <v>1152</v>
      </c>
      <c r="C2214" t="s">
        <v>1010</v>
      </c>
      <c r="D2214" t="s">
        <v>1197</v>
      </c>
    </row>
    <row r="2215" spans="1:4">
      <c r="A2215" t="s">
        <v>2256</v>
      </c>
      <c r="B2215" t="s">
        <v>1152</v>
      </c>
      <c r="C2215" t="s">
        <v>1010</v>
      </c>
      <c r="D2215" t="s">
        <v>1197</v>
      </c>
    </row>
    <row r="2216" spans="1:4">
      <c r="A2216" t="s">
        <v>2257</v>
      </c>
      <c r="B2216" t="s">
        <v>1152</v>
      </c>
      <c r="C2216" t="s">
        <v>1010</v>
      </c>
      <c r="D2216" t="s">
        <v>1197</v>
      </c>
    </row>
    <row r="2217" spans="1:4">
      <c r="A2217" t="s">
        <v>2258</v>
      </c>
      <c r="B2217" t="s">
        <v>1152</v>
      </c>
      <c r="C2217" t="s">
        <v>1010</v>
      </c>
      <c r="D2217" t="s">
        <v>1197</v>
      </c>
    </row>
    <row r="2218" spans="1:4">
      <c r="A2218" t="s">
        <v>2259</v>
      </c>
      <c r="B2218" t="s">
        <v>1152</v>
      </c>
      <c r="C2218" t="s">
        <v>1010</v>
      </c>
      <c r="D2218" t="s">
        <v>1197</v>
      </c>
    </row>
    <row r="2219" spans="1:4">
      <c r="A2219" t="s">
        <v>2260</v>
      </c>
      <c r="B2219" t="s">
        <v>1152</v>
      </c>
      <c r="C2219" t="s">
        <v>1010</v>
      </c>
      <c r="D2219" t="s">
        <v>1197</v>
      </c>
    </row>
    <row r="2220" spans="1:4">
      <c r="A2220" t="s">
        <v>2261</v>
      </c>
      <c r="B2220" t="s">
        <v>1152</v>
      </c>
      <c r="C2220" t="s">
        <v>1010</v>
      </c>
      <c r="D2220" t="s">
        <v>1197</v>
      </c>
    </row>
    <row r="2221" spans="1:4">
      <c r="A2221" t="s">
        <v>2262</v>
      </c>
      <c r="B2221" t="s">
        <v>1152</v>
      </c>
      <c r="C2221" t="s">
        <v>1010</v>
      </c>
      <c r="D2221" t="s">
        <v>1197</v>
      </c>
    </row>
    <row r="2222" spans="1:4">
      <c r="A2222" t="s">
        <v>2263</v>
      </c>
      <c r="B2222" t="s">
        <v>1152</v>
      </c>
      <c r="C2222" t="s">
        <v>1010</v>
      </c>
      <c r="D2222" t="s">
        <v>1197</v>
      </c>
    </row>
    <row r="2223" spans="1:4">
      <c r="A2223" t="s">
        <v>2264</v>
      </c>
      <c r="B2223" t="s">
        <v>1152</v>
      </c>
      <c r="C2223" t="s">
        <v>1010</v>
      </c>
      <c r="D2223" t="s">
        <v>1197</v>
      </c>
    </row>
    <row r="2224" spans="1:4">
      <c r="A2224" t="s">
        <v>2265</v>
      </c>
      <c r="B2224" t="s">
        <v>1152</v>
      </c>
      <c r="C2224" t="s">
        <v>1010</v>
      </c>
      <c r="D2224" t="s">
        <v>1197</v>
      </c>
    </row>
    <row r="2225" spans="1:4">
      <c r="A2225" t="s">
        <v>2266</v>
      </c>
      <c r="B2225" t="s">
        <v>1152</v>
      </c>
      <c r="C2225" t="s">
        <v>1010</v>
      </c>
      <c r="D2225" t="s">
        <v>1197</v>
      </c>
    </row>
    <row r="2226" spans="1:4">
      <c r="A2226" t="s">
        <v>2267</v>
      </c>
      <c r="B2226" t="s">
        <v>1152</v>
      </c>
      <c r="C2226" t="s">
        <v>1010</v>
      </c>
      <c r="D2226" t="s">
        <v>1197</v>
      </c>
    </row>
    <row r="2227" spans="1:4">
      <c r="A2227" t="s">
        <v>2268</v>
      </c>
      <c r="B2227" t="s">
        <v>1152</v>
      </c>
      <c r="C2227" t="s">
        <v>1010</v>
      </c>
      <c r="D2227" t="s">
        <v>1197</v>
      </c>
    </row>
    <row r="2228" spans="1:4">
      <c r="A2228" t="s">
        <v>2269</v>
      </c>
      <c r="B2228" t="s">
        <v>1152</v>
      </c>
      <c r="C2228" t="s">
        <v>1010</v>
      </c>
      <c r="D2228" t="s">
        <v>1197</v>
      </c>
    </row>
    <row r="2229" spans="1:4">
      <c r="A2229" t="s">
        <v>2270</v>
      </c>
      <c r="B2229" t="s">
        <v>1152</v>
      </c>
      <c r="C2229" t="s">
        <v>1010</v>
      </c>
      <c r="D2229" t="s">
        <v>1197</v>
      </c>
    </row>
    <row r="2230" spans="1:4">
      <c r="A2230" t="s">
        <v>2271</v>
      </c>
      <c r="B2230" t="s">
        <v>1152</v>
      </c>
      <c r="C2230" t="s">
        <v>1010</v>
      </c>
      <c r="D2230" t="s">
        <v>1197</v>
      </c>
    </row>
    <row r="2231" spans="1:4">
      <c r="A2231" t="s">
        <v>2272</v>
      </c>
      <c r="B2231" t="s">
        <v>1152</v>
      </c>
      <c r="C2231" t="s">
        <v>1010</v>
      </c>
      <c r="D2231" t="s">
        <v>1197</v>
      </c>
    </row>
    <row r="2232" spans="1:4">
      <c r="A2232" t="s">
        <v>2273</v>
      </c>
      <c r="B2232" t="s">
        <v>1152</v>
      </c>
      <c r="C2232" t="s">
        <v>1010</v>
      </c>
      <c r="D2232" t="s">
        <v>1197</v>
      </c>
    </row>
    <row r="2233" spans="1:4">
      <c r="A2233" t="s">
        <v>2274</v>
      </c>
      <c r="B2233" t="s">
        <v>1152</v>
      </c>
      <c r="C2233" t="s">
        <v>1010</v>
      </c>
      <c r="D2233" t="s">
        <v>1197</v>
      </c>
    </row>
    <row r="2234" spans="1:4">
      <c r="A2234" t="s">
        <v>2275</v>
      </c>
      <c r="B2234" t="s">
        <v>1152</v>
      </c>
      <c r="C2234" t="s">
        <v>1010</v>
      </c>
      <c r="D2234" t="s">
        <v>1197</v>
      </c>
    </row>
    <row r="2235" spans="1:4">
      <c r="A2235" t="s">
        <v>2276</v>
      </c>
      <c r="B2235" t="s">
        <v>1152</v>
      </c>
      <c r="C2235" t="s">
        <v>1010</v>
      </c>
      <c r="D2235" t="s">
        <v>1197</v>
      </c>
    </row>
    <row r="2236" spans="1:4">
      <c r="A2236" t="s">
        <v>2277</v>
      </c>
      <c r="B2236" t="s">
        <v>1152</v>
      </c>
      <c r="C2236" t="s">
        <v>1010</v>
      </c>
      <c r="D2236" t="s">
        <v>1197</v>
      </c>
    </row>
    <row r="2237" spans="1:4">
      <c r="A2237" t="s">
        <v>2278</v>
      </c>
      <c r="B2237" t="s">
        <v>1152</v>
      </c>
      <c r="C2237" t="s">
        <v>1010</v>
      </c>
      <c r="D2237" t="s">
        <v>1197</v>
      </c>
    </row>
    <row r="2238" spans="1:4">
      <c r="A2238" t="s">
        <v>2279</v>
      </c>
      <c r="B2238" t="s">
        <v>1152</v>
      </c>
      <c r="C2238" t="s">
        <v>1010</v>
      </c>
      <c r="D2238" t="s">
        <v>1197</v>
      </c>
    </row>
    <row r="2239" spans="1:4">
      <c r="A2239" t="s">
        <v>2280</v>
      </c>
      <c r="B2239" t="s">
        <v>1152</v>
      </c>
      <c r="C2239" t="s">
        <v>1010</v>
      </c>
      <c r="D2239" t="s">
        <v>1197</v>
      </c>
    </row>
    <row r="2240" spans="1:4">
      <c r="A2240" t="s">
        <v>2281</v>
      </c>
      <c r="B2240" t="s">
        <v>1152</v>
      </c>
      <c r="C2240" t="s">
        <v>1010</v>
      </c>
      <c r="D2240" t="s">
        <v>1197</v>
      </c>
    </row>
    <row r="2241" spans="1:4">
      <c r="A2241" t="s">
        <v>2282</v>
      </c>
      <c r="B2241" t="s">
        <v>1152</v>
      </c>
      <c r="C2241" t="s">
        <v>1010</v>
      </c>
      <c r="D2241" t="s">
        <v>1197</v>
      </c>
    </row>
    <row r="2242" spans="1:4">
      <c r="A2242" t="s">
        <v>2283</v>
      </c>
      <c r="B2242" t="s">
        <v>1152</v>
      </c>
      <c r="C2242" t="s">
        <v>1010</v>
      </c>
      <c r="D2242" t="s">
        <v>1197</v>
      </c>
    </row>
    <row r="2243" spans="1:4">
      <c r="A2243" t="s">
        <v>2284</v>
      </c>
      <c r="B2243" t="s">
        <v>1152</v>
      </c>
      <c r="C2243" t="s">
        <v>1010</v>
      </c>
      <c r="D2243" t="s">
        <v>1197</v>
      </c>
    </row>
    <row r="2244" spans="1:4">
      <c r="A2244" t="s">
        <v>2285</v>
      </c>
      <c r="B2244" t="s">
        <v>1152</v>
      </c>
      <c r="C2244" t="s">
        <v>1010</v>
      </c>
      <c r="D2244" t="s">
        <v>1197</v>
      </c>
    </row>
    <row r="2245" spans="1:4">
      <c r="A2245" t="s">
        <v>2286</v>
      </c>
      <c r="B2245" t="s">
        <v>1152</v>
      </c>
      <c r="C2245" t="s">
        <v>1010</v>
      </c>
      <c r="D2245" t="s">
        <v>1197</v>
      </c>
    </row>
    <row r="2246" spans="1:4">
      <c r="A2246" t="s">
        <v>2287</v>
      </c>
      <c r="B2246" t="s">
        <v>1152</v>
      </c>
      <c r="C2246" t="s">
        <v>1010</v>
      </c>
      <c r="D2246" t="s">
        <v>1197</v>
      </c>
    </row>
    <row r="2247" spans="1:4">
      <c r="A2247" t="s">
        <v>2288</v>
      </c>
      <c r="B2247" t="s">
        <v>1152</v>
      </c>
      <c r="C2247" t="s">
        <v>1010</v>
      </c>
      <c r="D2247" t="s">
        <v>1197</v>
      </c>
    </row>
    <row r="2248" spans="1:4">
      <c r="A2248" t="s">
        <v>2289</v>
      </c>
      <c r="B2248" t="s">
        <v>1152</v>
      </c>
      <c r="C2248" t="s">
        <v>1010</v>
      </c>
      <c r="D2248" t="s">
        <v>1197</v>
      </c>
    </row>
    <row r="2249" spans="1:4">
      <c r="A2249" t="s">
        <v>2290</v>
      </c>
      <c r="B2249" t="s">
        <v>1152</v>
      </c>
      <c r="C2249" t="s">
        <v>1010</v>
      </c>
      <c r="D2249" t="s">
        <v>1197</v>
      </c>
    </row>
    <row r="2250" spans="1:4">
      <c r="A2250" t="s">
        <v>2291</v>
      </c>
      <c r="B2250" t="s">
        <v>1152</v>
      </c>
      <c r="C2250" t="s">
        <v>1010</v>
      </c>
      <c r="D2250" t="s">
        <v>1197</v>
      </c>
    </row>
    <row r="2251" spans="1:4">
      <c r="A2251" t="s">
        <v>2292</v>
      </c>
      <c r="B2251" t="s">
        <v>1152</v>
      </c>
      <c r="C2251" t="s">
        <v>1010</v>
      </c>
      <c r="D2251" t="s">
        <v>1197</v>
      </c>
    </row>
    <row r="2252" spans="1:4">
      <c r="A2252" t="s">
        <v>2293</v>
      </c>
      <c r="B2252" t="s">
        <v>1152</v>
      </c>
      <c r="C2252" t="s">
        <v>1010</v>
      </c>
      <c r="D2252" t="s">
        <v>1197</v>
      </c>
    </row>
    <row r="2253" spans="1:4">
      <c r="A2253" t="s">
        <v>2294</v>
      </c>
      <c r="B2253" t="s">
        <v>1152</v>
      </c>
      <c r="C2253" t="s">
        <v>1010</v>
      </c>
      <c r="D2253" t="s">
        <v>1197</v>
      </c>
    </row>
    <row r="2254" spans="1:4">
      <c r="A2254" t="s">
        <v>2295</v>
      </c>
      <c r="B2254" t="s">
        <v>1152</v>
      </c>
      <c r="C2254" t="s">
        <v>1010</v>
      </c>
      <c r="D2254" t="s">
        <v>1197</v>
      </c>
    </row>
    <row r="2255" spans="1:4">
      <c r="A2255" t="s">
        <v>2296</v>
      </c>
      <c r="B2255" t="s">
        <v>1152</v>
      </c>
      <c r="C2255" t="s">
        <v>1010</v>
      </c>
      <c r="D2255" t="s">
        <v>1197</v>
      </c>
    </row>
    <row r="2256" spans="1:4">
      <c r="A2256" t="s">
        <v>2297</v>
      </c>
      <c r="B2256" t="s">
        <v>1152</v>
      </c>
      <c r="C2256" t="s">
        <v>1010</v>
      </c>
      <c r="D2256" t="s">
        <v>1197</v>
      </c>
    </row>
    <row r="2257" spans="1:4">
      <c r="A2257" t="s">
        <v>2298</v>
      </c>
      <c r="B2257" t="s">
        <v>1152</v>
      </c>
      <c r="C2257" t="s">
        <v>1010</v>
      </c>
      <c r="D2257" t="s">
        <v>1197</v>
      </c>
    </row>
    <row r="2258" spans="1:4">
      <c r="A2258" t="s">
        <v>2299</v>
      </c>
      <c r="B2258" t="s">
        <v>1152</v>
      </c>
      <c r="C2258" t="s">
        <v>1010</v>
      </c>
      <c r="D2258" t="s">
        <v>1197</v>
      </c>
    </row>
    <row r="2259" spans="1:4">
      <c r="A2259" t="s">
        <v>2300</v>
      </c>
      <c r="B2259" t="s">
        <v>1152</v>
      </c>
      <c r="C2259" t="s">
        <v>1010</v>
      </c>
      <c r="D2259" t="s">
        <v>1197</v>
      </c>
    </row>
    <row r="2260" spans="1:4">
      <c r="A2260" t="s">
        <v>2301</v>
      </c>
      <c r="B2260" t="s">
        <v>1152</v>
      </c>
      <c r="C2260" t="s">
        <v>1010</v>
      </c>
      <c r="D2260" t="s">
        <v>1197</v>
      </c>
    </row>
    <row r="2261" spans="1:4">
      <c r="A2261" t="s">
        <v>2302</v>
      </c>
      <c r="B2261" t="s">
        <v>1152</v>
      </c>
      <c r="C2261" t="s">
        <v>1010</v>
      </c>
      <c r="D2261" t="s">
        <v>1197</v>
      </c>
    </row>
    <row r="2262" spans="1:4">
      <c r="A2262" t="s">
        <v>2303</v>
      </c>
      <c r="B2262" t="s">
        <v>1152</v>
      </c>
      <c r="C2262" t="s">
        <v>1010</v>
      </c>
      <c r="D2262" t="s">
        <v>1197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82"/>
  <sheetViews>
    <sheetView topLeftCell="A184" workbookViewId="0">
      <selection activeCell="A184" sqref="A184"/>
    </sheetView>
  </sheetViews>
  <sheetFormatPr baseColWidth="10" defaultColWidth="8.83203125" defaultRowHeight="14" x14ac:dyDescent="0"/>
  <cols>
    <col min="1" max="1" width="8.83203125" customWidth="1"/>
    <col min="2" max="2" width="14.33203125" customWidth="1"/>
    <col min="3" max="3" width="14.5" customWidth="1"/>
    <col min="4" max="4" width="12.5" customWidth="1"/>
    <col min="5" max="5" width="12.83203125" customWidth="1"/>
    <col min="6" max="6" width="11.33203125" customWidth="1"/>
    <col min="7" max="7" width="12.1640625" customWidth="1"/>
    <col min="8" max="8" width="17.5" customWidth="1"/>
    <col min="9" max="9" width="11.5" customWidth="1"/>
    <col min="10" max="10" width="20.5" customWidth="1"/>
    <col min="11" max="11" width="12" customWidth="1"/>
    <col min="12" max="12" width="11.33203125" customWidth="1"/>
    <col min="13" max="13" width="10" customWidth="1"/>
    <col min="14" max="14" width="10.5" customWidth="1"/>
    <col min="15" max="15" width="14.6640625" customWidth="1"/>
    <col min="16" max="16" width="8.83203125" customWidth="1"/>
    <col min="17" max="17" width="10.1640625" customWidth="1"/>
    <col min="18" max="18" width="11" customWidth="1"/>
    <col min="19" max="19" width="15.6640625" customWidth="1"/>
    <col min="20" max="20" width="12.5" customWidth="1"/>
    <col min="21" max="21" width="11.5" customWidth="1"/>
    <col min="22" max="22" width="13.1640625" customWidth="1"/>
    <col min="23" max="23" width="13.33203125" customWidth="1"/>
    <col min="24" max="24" width="12" customWidth="1"/>
    <col min="25" max="25" width="11.33203125" customWidth="1"/>
    <col min="26" max="26" width="12.83203125" customWidth="1"/>
    <col min="27" max="28" width="8.83203125" customWidth="1"/>
    <col min="29" max="29" width="12.1640625" customWidth="1"/>
    <col min="30" max="30" width="8.83203125" customWidth="1"/>
    <col min="31" max="31" width="16.33203125" customWidth="1"/>
    <col min="32" max="32" width="8.83203125" customWidth="1"/>
    <col min="33" max="33" width="11.5" customWidth="1"/>
    <col min="34" max="34" width="8.83203125" customWidth="1"/>
    <col min="35" max="35" width="10.33203125" customWidth="1"/>
    <col min="36" max="36" width="13.83203125" customWidth="1"/>
    <col min="37" max="37" width="11.83203125" customWidth="1"/>
    <col min="38" max="38" width="14.5" customWidth="1"/>
    <col min="39" max="39" width="12.83203125" customWidth="1"/>
    <col min="40" max="40" width="8.83203125" customWidth="1"/>
    <col min="41" max="41" width="10.6640625" customWidth="1"/>
    <col min="42" max="43" width="8.83203125" customWidth="1"/>
    <col min="44" max="44" width="11.5" customWidth="1"/>
    <col min="45" max="45" width="11.33203125" customWidth="1"/>
    <col min="46" max="46" width="13.83203125" customWidth="1"/>
    <col min="47" max="47" width="11.1640625" customWidth="1"/>
    <col min="48" max="48" width="11.33203125" customWidth="1"/>
    <col min="49" max="51" width="8.83203125" customWidth="1"/>
    <col min="52" max="52" width="11.1640625" customWidth="1"/>
    <col min="53" max="53" width="10" customWidth="1"/>
    <col min="54" max="56" width="8.83203125" customWidth="1"/>
    <col min="57" max="57" width="10.6640625" customWidth="1"/>
    <col min="58" max="58" width="13.5" customWidth="1"/>
    <col min="59" max="1025" width="8.83203125" customWidth="1"/>
  </cols>
  <sheetData>
    <row r="1" spans="1:26" s="269" customFormat="1" ht="27" customHeight="1">
      <c r="A1" s="270" t="s">
        <v>2688</v>
      </c>
      <c r="B1" s="270"/>
      <c r="C1" s="270"/>
    </row>
    <row r="2" spans="1:26">
      <c r="A2" s="1"/>
      <c r="B2" s="2" t="s">
        <v>2304</v>
      </c>
      <c r="C2" s="3"/>
      <c r="D2" s="3"/>
      <c r="E2" s="3"/>
      <c r="F2" s="3"/>
      <c r="G2" s="271"/>
      <c r="H2" s="3"/>
      <c r="I2" s="3"/>
      <c r="J2" s="3"/>
      <c r="K2" s="272" t="s">
        <v>2305</v>
      </c>
      <c r="L2" s="272"/>
      <c r="M2" s="273"/>
      <c r="N2" s="273"/>
      <c r="O2" s="273"/>
      <c r="P2" s="274"/>
      <c r="Q2" s="274"/>
      <c r="R2" s="274"/>
      <c r="S2" s="274"/>
      <c r="U2" t="s">
        <v>2728</v>
      </c>
      <c r="Z2">
        <v>26376.169133292835</v>
      </c>
    </row>
    <row r="3" spans="1:26">
      <c r="A3" s="1" t="s">
        <v>2306</v>
      </c>
      <c r="B3" s="3" t="s">
        <v>2307</v>
      </c>
      <c r="C3" s="3" t="s">
        <v>2692</v>
      </c>
      <c r="D3" s="3" t="s">
        <v>2693</v>
      </c>
      <c r="E3" s="3" t="s">
        <v>2485</v>
      </c>
      <c r="F3" s="3" t="s">
        <v>2308</v>
      </c>
      <c r="G3" s="3" t="s">
        <v>2309</v>
      </c>
      <c r="H3" s="3" t="s">
        <v>2694</v>
      </c>
      <c r="I3" s="3" t="s">
        <v>2310</v>
      </c>
      <c r="J3" s="3" t="s">
        <v>2311</v>
      </c>
      <c r="K3" s="273" t="s">
        <v>2307</v>
      </c>
      <c r="L3" s="275" t="s">
        <v>2692</v>
      </c>
      <c r="M3" s="275" t="s">
        <v>2693</v>
      </c>
      <c r="N3" s="275" t="s">
        <v>2485</v>
      </c>
      <c r="O3" s="275" t="s">
        <v>2308</v>
      </c>
      <c r="P3" s="275" t="s">
        <v>2309</v>
      </c>
      <c r="Q3" s="275" t="s">
        <v>2694</v>
      </c>
      <c r="R3" s="275" t="s">
        <v>2310</v>
      </c>
      <c r="S3" s="275" t="s">
        <v>2311</v>
      </c>
      <c r="U3" s="314"/>
      <c r="Y3" t="s">
        <v>2729</v>
      </c>
      <c r="Z3">
        <v>0</v>
      </c>
    </row>
    <row r="4" spans="1:26" ht="17">
      <c r="A4" s="4">
        <v>1</v>
      </c>
      <c r="B4" s="42">
        <v>33232</v>
      </c>
      <c r="C4" s="42">
        <v>1395</v>
      </c>
      <c r="D4" s="42">
        <v>20</v>
      </c>
      <c r="E4" s="42">
        <v>1.537675E-2</v>
      </c>
      <c r="F4">
        <v>9.0298236639383724E-4</v>
      </c>
      <c r="G4">
        <v>4.6671581608088587E-3</v>
      </c>
      <c r="H4" s="181">
        <v>1.16679E-7</v>
      </c>
      <c r="I4" s="42">
        <v>-2.2396470000000002</v>
      </c>
      <c r="J4" s="42">
        <v>-8.4089729999999996</v>
      </c>
      <c r="K4" s="5">
        <v>144870</v>
      </c>
      <c r="L4" s="5">
        <v>13201</v>
      </c>
      <c r="M4">
        <v>105</v>
      </c>
      <c r="N4" s="42">
        <v>2.8370260000000001E-2</v>
      </c>
      <c r="O4">
        <v>2.0523503831020918E-3</v>
      </c>
      <c r="P4">
        <v>1.0131262511216953E-2</v>
      </c>
      <c r="Q4" s="42">
        <v>2.5328159999999998E-7</v>
      </c>
      <c r="R4" s="42">
        <v>-2.215433</v>
      </c>
      <c r="S4" s="42">
        <v>-11.25122</v>
      </c>
      <c r="U4" s="325"/>
    </row>
    <row r="5" spans="1:26">
      <c r="A5" s="4">
        <v>2</v>
      </c>
      <c r="B5" s="4">
        <v>1265288</v>
      </c>
      <c r="C5">
        <v>5901</v>
      </c>
      <c r="D5">
        <v>35</v>
      </c>
      <c r="E5" s="42">
        <v>2.778024E-3</v>
      </c>
      <c r="F5">
        <v>7.8871110766876788E-5</v>
      </c>
      <c r="G5">
        <v>5.1852850892445041E-4</v>
      </c>
      <c r="H5" s="181">
        <v>1.2963210000000001E-8</v>
      </c>
      <c r="I5" s="42">
        <v>-2.3367079999999998</v>
      </c>
      <c r="J5" s="42">
        <v>-1.693589</v>
      </c>
      <c r="K5" s="5">
        <v>117983</v>
      </c>
      <c r="L5" s="5">
        <v>6965</v>
      </c>
      <c r="M5">
        <v>61</v>
      </c>
      <c r="N5" s="42">
        <v>1.864675E-2</v>
      </c>
      <c r="O5">
        <v>1.2110795623098242E-3</v>
      </c>
      <c r="P5">
        <v>6.563521863319292E-3</v>
      </c>
      <c r="Q5" s="42">
        <v>1.6408800000000001E-7</v>
      </c>
      <c r="R5" s="42">
        <v>-2.26458</v>
      </c>
      <c r="S5" s="42">
        <v>-10.06977</v>
      </c>
    </row>
    <row r="6" spans="1:26" ht="17">
      <c r="A6" s="4">
        <v>3</v>
      </c>
      <c r="B6" s="4">
        <v>29868</v>
      </c>
      <c r="C6" s="5">
        <v>1407</v>
      </c>
      <c r="D6">
        <v>13</v>
      </c>
      <c r="E6" s="42">
        <v>1.5702420000000002E-2</v>
      </c>
      <c r="F6">
        <v>1.0549973215481453E-3</v>
      </c>
      <c r="G6">
        <v>5.237555243069506E-3</v>
      </c>
      <c r="H6" s="181">
        <v>1.3093890000000001E-7</v>
      </c>
      <c r="I6" s="42">
        <v>-1.999153</v>
      </c>
      <c r="J6" s="42">
        <v>-5.3256490000000003</v>
      </c>
      <c r="K6" s="5">
        <v>152897</v>
      </c>
      <c r="L6" s="5">
        <v>6182</v>
      </c>
      <c r="M6">
        <v>43</v>
      </c>
      <c r="N6" s="42">
        <v>1.336848E-2</v>
      </c>
      <c r="O6">
        <v>2.9492758135797512E-3</v>
      </c>
      <c r="P6">
        <v>2.301227400562475E-2</v>
      </c>
      <c r="Q6" s="42">
        <v>1.123846E-7</v>
      </c>
      <c r="R6" s="42">
        <v>-2.398682</v>
      </c>
      <c r="S6" s="42">
        <v>-11.469099999999999</v>
      </c>
      <c r="U6" s="326"/>
    </row>
    <row r="7" spans="1:26" ht="17">
      <c r="A7" s="4">
        <v>4</v>
      </c>
      <c r="B7" s="4">
        <v>25481</v>
      </c>
      <c r="C7" s="5">
        <v>1289</v>
      </c>
      <c r="D7">
        <v>14</v>
      </c>
      <c r="E7" s="42">
        <v>1.540089E-2</v>
      </c>
      <c r="F7" s="5">
        <v>1.5153808720222909E-3</v>
      </c>
      <c r="G7">
        <v>5.6243397040932454E-3</v>
      </c>
      <c r="H7" s="181">
        <v>1.184098E-7</v>
      </c>
      <c r="I7" s="42">
        <v>-2.0105270000000002</v>
      </c>
      <c r="J7" s="42">
        <v>-6.3706319999999996</v>
      </c>
      <c r="K7" s="4">
        <v>87696</v>
      </c>
      <c r="L7" s="5">
        <v>3054</v>
      </c>
      <c r="M7">
        <v>25</v>
      </c>
      <c r="N7" s="42">
        <v>1.0171501550811896E-2</v>
      </c>
      <c r="O7">
        <v>1.0951832466703157E-3</v>
      </c>
      <c r="P7">
        <v>3.8719109195402301E-3</v>
      </c>
      <c r="Q7" s="102">
        <v>9.6797759999999994E-8</v>
      </c>
      <c r="R7">
        <v>-1.9477059999999999</v>
      </c>
      <c r="S7" s="11">
        <v>-10.733029999999999</v>
      </c>
      <c r="U7" s="326"/>
    </row>
    <row r="8" spans="1:26" ht="17">
      <c r="A8" s="4">
        <v>5</v>
      </c>
      <c r="B8" s="5">
        <v>30212</v>
      </c>
      <c r="C8" s="5">
        <v>1513</v>
      </c>
      <c r="D8">
        <v>16</v>
      </c>
      <c r="E8" s="42">
        <v>1.343837E-2</v>
      </c>
      <c r="F8">
        <v>2.610068515821528E-3</v>
      </c>
      <c r="G8">
        <v>5.5679398914338677E-3</v>
      </c>
      <c r="H8" s="177">
        <v>1.3919849999999999E-7</v>
      </c>
      <c r="I8" s="181">
        <v>-1.4504360000000001</v>
      </c>
      <c r="J8" s="181">
        <v>-7.7363749999999998</v>
      </c>
      <c r="K8" s="42">
        <v>28902</v>
      </c>
      <c r="L8">
        <v>1333</v>
      </c>
      <c r="M8">
        <v>17</v>
      </c>
      <c r="N8" s="5">
        <v>1.3355479999999999E-2</v>
      </c>
      <c r="O8">
        <v>1.4698493975903613E-3</v>
      </c>
      <c r="P8">
        <v>4.9055408446974707E-3</v>
      </c>
      <c r="Q8" s="109">
        <v>1.281972E-7</v>
      </c>
      <c r="R8" s="42">
        <v>-1.8842239999999999</v>
      </c>
      <c r="S8" s="42">
        <v>-8.4244230000000009</v>
      </c>
      <c r="U8" s="326"/>
    </row>
    <row r="9" spans="1:26" ht="17">
      <c r="A9" s="4">
        <v>6</v>
      </c>
      <c r="B9" s="5">
        <v>108725</v>
      </c>
      <c r="C9">
        <v>4500</v>
      </c>
      <c r="D9">
        <v>33</v>
      </c>
      <c r="E9" s="42">
        <v>1.145091E-2</v>
      </c>
      <c r="F9">
        <v>1.1999558519199818E-3</v>
      </c>
      <c r="G9">
        <v>4.6017061393423776E-3</v>
      </c>
      <c r="H9" s="181">
        <v>1.150427E-7</v>
      </c>
      <c r="I9" s="42">
        <v>-2.0238930000000002</v>
      </c>
      <c r="J9" s="42">
        <v>-10.497590000000001</v>
      </c>
      <c r="K9" s="4">
        <v>200831</v>
      </c>
      <c r="L9" s="5">
        <v>8622</v>
      </c>
      <c r="M9">
        <v>65</v>
      </c>
      <c r="N9" s="5">
        <v>1.243831878544647E-2</v>
      </c>
      <c r="O9">
        <v>1.0754430341929284E-3</v>
      </c>
      <c r="P9">
        <v>4.7732357056430533E-3</v>
      </c>
      <c r="Q9" s="109">
        <v>1.1933089264107633E-7</v>
      </c>
      <c r="R9" s="42">
        <v>-2.1366429999999998</v>
      </c>
      <c r="S9" s="42">
        <v>-10.13597</v>
      </c>
      <c r="U9" s="326"/>
    </row>
    <row r="10" spans="1:26">
      <c r="A10" s="4">
        <v>7</v>
      </c>
      <c r="B10" s="4">
        <v>51255</v>
      </c>
      <c r="C10">
        <v>2409</v>
      </c>
      <c r="D10">
        <v>27</v>
      </c>
      <c r="E10" s="42">
        <v>1.5510680000000001E-2</v>
      </c>
      <c r="F10">
        <v>1.1900000000000001E-3</v>
      </c>
      <c r="G10">
        <v>5.2256150619451767E-3</v>
      </c>
      <c r="H10" s="181">
        <v>1.3064040000000001E-7</v>
      </c>
      <c r="I10" s="42">
        <v>-2.0686779999999998</v>
      </c>
      <c r="J10" s="42">
        <v>-7.36327</v>
      </c>
      <c r="K10" s="42">
        <v>294984</v>
      </c>
      <c r="L10">
        <v>12186</v>
      </c>
      <c r="M10">
        <v>94</v>
      </c>
      <c r="N10">
        <v>1.644835E-2</v>
      </c>
      <c r="O10">
        <v>1.0349395221435737E-3</v>
      </c>
      <c r="P10">
        <v>4.593015214384509E-3</v>
      </c>
      <c r="Q10" s="109">
        <v>1.1482540000000001E-7</v>
      </c>
      <c r="R10" s="42">
        <v>-2.1562130000000002</v>
      </c>
      <c r="S10" s="42">
        <v>-8.168787</v>
      </c>
    </row>
    <row r="11" spans="1:26" ht="17">
      <c r="A11" s="4">
        <v>8</v>
      </c>
      <c r="B11" s="4">
        <v>15159</v>
      </c>
      <c r="C11">
        <v>750</v>
      </c>
      <c r="D11">
        <v>12</v>
      </c>
      <c r="E11" s="42">
        <v>6.860611E-3</v>
      </c>
      <c r="F11">
        <v>1.921088462299624E-3</v>
      </c>
      <c r="G11">
        <v>5.5008522989643122E-3</v>
      </c>
      <c r="H11" s="181">
        <v>1.3752130000000001E-7</v>
      </c>
      <c r="I11" s="42">
        <v>-1.5352760000000001</v>
      </c>
      <c r="J11" s="42">
        <v>-9.9093409999999995</v>
      </c>
      <c r="K11" s="4">
        <v>44086</v>
      </c>
      <c r="L11">
        <v>8559</v>
      </c>
      <c r="M11">
        <v>77</v>
      </c>
      <c r="N11">
        <v>5.6344419999999999E-2</v>
      </c>
      <c r="O11">
        <v>4.5249897926779477E-3</v>
      </c>
      <c r="P11">
        <v>2.1585303724538402E-2</v>
      </c>
      <c r="Q11" s="109">
        <v>5.3963259999999998E-7</v>
      </c>
      <c r="R11" s="42">
        <v>-2.1755710000000001</v>
      </c>
      <c r="S11" s="42">
        <v>-10.83619</v>
      </c>
      <c r="U11" s="326"/>
    </row>
    <row r="12" spans="1:26" ht="17">
      <c r="A12" s="4">
        <v>9</v>
      </c>
      <c r="B12" s="4">
        <v>156031</v>
      </c>
      <c r="C12" s="5">
        <v>6545</v>
      </c>
      <c r="D12">
        <v>76</v>
      </c>
      <c r="E12" s="198">
        <v>2.2533979999999999E-2</v>
      </c>
      <c r="F12">
        <v>6.9426396036685015E-4</v>
      </c>
      <c r="G12">
        <v>4.6637366933493987E-3</v>
      </c>
      <c r="H12" s="181">
        <v>1.165934E-7</v>
      </c>
      <c r="I12" s="42">
        <v>-2.3702990000000002</v>
      </c>
      <c r="J12" s="42">
        <v>-4.7316750000000001</v>
      </c>
      <c r="K12" s="4">
        <v>274441</v>
      </c>
      <c r="L12">
        <v>15720</v>
      </c>
      <c r="M12">
        <v>155</v>
      </c>
      <c r="N12">
        <v>1.8375530000000001E-2</v>
      </c>
      <c r="O12">
        <v>1.5620647060752583E-3</v>
      </c>
      <c r="P12">
        <v>6.3685236535357334E-3</v>
      </c>
      <c r="Q12" s="109">
        <v>1.5921300000000001E-7</v>
      </c>
      <c r="R12" s="42">
        <v>-2.0977600000000001</v>
      </c>
      <c r="S12" s="198">
        <v>-10.499359999999999</v>
      </c>
      <c r="U12" s="327"/>
    </row>
    <row r="13" spans="1:26" ht="17">
      <c r="A13" s="4">
        <v>10</v>
      </c>
      <c r="B13" s="4">
        <v>35929</v>
      </c>
      <c r="C13">
        <v>1337</v>
      </c>
      <c r="D13">
        <v>21</v>
      </c>
      <c r="E13" s="216">
        <v>1.180105E-2</v>
      </c>
      <c r="F13" s="200">
        <v>7.0898355089203712E-4</v>
      </c>
      <c r="G13">
        <v>4.1373430933229422E-3</v>
      </c>
      <c r="H13" s="181">
        <v>1.034336E-7</v>
      </c>
      <c r="I13" s="42">
        <v>-2.2897989999999999</v>
      </c>
      <c r="J13" s="42">
        <v>-9.7679869999999998</v>
      </c>
      <c r="K13">
        <v>392743</v>
      </c>
      <c r="L13">
        <v>10897</v>
      </c>
      <c r="M13">
        <v>91</v>
      </c>
      <c r="N13">
        <v>1.2682590000000001E-2</v>
      </c>
      <c r="O13">
        <v>1.4952042429782326E-3</v>
      </c>
      <c r="P13">
        <v>4.5286128587906085E-3</v>
      </c>
      <c r="Q13" s="228">
        <v>1.132153E-7</v>
      </c>
      <c r="R13" s="42">
        <v>-1.854984</v>
      </c>
      <c r="S13" s="42">
        <v>-10.19909</v>
      </c>
      <c r="U13" s="327"/>
    </row>
    <row r="14" spans="1:26">
      <c r="A14" s="4">
        <v>11</v>
      </c>
      <c r="B14" s="6">
        <v>65513</v>
      </c>
      <c r="C14" s="6">
        <v>2412</v>
      </c>
      <c r="D14">
        <v>17</v>
      </c>
      <c r="E14">
        <v>9.2653370000000002E-3</v>
      </c>
      <c r="F14">
        <v>9.2018439088425194E-4</v>
      </c>
      <c r="G14">
        <v>4.0934074153221502E-3</v>
      </c>
      <c r="H14" s="177">
        <v>1.0233519999999999E-7</v>
      </c>
      <c r="I14" s="42">
        <v>-2.1478130000000002</v>
      </c>
      <c r="J14" s="42">
        <v>-12.21144</v>
      </c>
      <c r="K14" s="6">
        <v>71887</v>
      </c>
      <c r="L14" s="6">
        <v>4915</v>
      </c>
      <c r="M14">
        <v>46</v>
      </c>
      <c r="N14">
        <v>2.100519E-2</v>
      </c>
      <c r="O14">
        <v>1.3634947904349883E-3</v>
      </c>
      <c r="P14">
        <v>7.6016539847260289E-3</v>
      </c>
      <c r="Q14" s="109">
        <v>1.900414E-7</v>
      </c>
      <c r="R14" s="42">
        <v>-2.2851729999999999</v>
      </c>
      <c r="S14" s="42">
        <v>-11.30864</v>
      </c>
    </row>
    <row r="15" spans="1:26" ht="17">
      <c r="A15" s="4">
        <v>12</v>
      </c>
      <c r="B15" s="5">
        <v>68776</v>
      </c>
      <c r="C15" s="5">
        <v>2693</v>
      </c>
      <c r="D15">
        <v>24</v>
      </c>
      <c r="E15" s="105">
        <v>9.5963709999999994E-3</v>
      </c>
      <c r="F15">
        <v>1.3101894556240548E-3</v>
      </c>
      <c r="G15">
        <v>4.3534706874491106E-3</v>
      </c>
      <c r="H15" s="181">
        <v>1.088368E-7</v>
      </c>
      <c r="I15">
        <v>-1.8902099999999999</v>
      </c>
      <c r="J15" s="42">
        <v>-9.802047</v>
      </c>
      <c r="K15" s="5">
        <v>130462</v>
      </c>
      <c r="L15" s="5">
        <v>4531</v>
      </c>
      <c r="M15">
        <v>33</v>
      </c>
      <c r="N15" s="5">
        <v>9.9645870000000004E-3</v>
      </c>
      <c r="O15" s="5">
        <v>0</v>
      </c>
      <c r="P15">
        <v>3.8614033205071206E-3</v>
      </c>
      <c r="Q15" s="109">
        <v>9.6535079999999996E-8</v>
      </c>
      <c r="R15" s="42">
        <v>-2.257606</v>
      </c>
      <c r="S15" s="42">
        <v>-11.804399999999999</v>
      </c>
      <c r="U15" s="327"/>
    </row>
    <row r="16" spans="1:26" ht="17">
      <c r="A16" s="4">
        <v>13</v>
      </c>
      <c r="B16" s="4">
        <v>57878</v>
      </c>
      <c r="C16">
        <v>2455</v>
      </c>
      <c r="D16">
        <v>20</v>
      </c>
      <c r="E16" s="5">
        <v>1.1334189999999999E-2</v>
      </c>
      <c r="F16" s="4">
        <v>1.2622533605169495E-3</v>
      </c>
      <c r="G16">
        <v>1.2198071806213068E-2</v>
      </c>
      <c r="H16" s="267">
        <v>1.178997E-7</v>
      </c>
      <c r="I16" s="181">
        <v>-2.0413429999999999</v>
      </c>
      <c r="J16" s="42">
        <v>-9.8884050000000006</v>
      </c>
      <c r="K16" s="4">
        <v>62249</v>
      </c>
      <c r="L16">
        <v>2188</v>
      </c>
      <c r="M16">
        <v>0</v>
      </c>
      <c r="O16">
        <v>3.1071069414769717E-5</v>
      </c>
      <c r="P16">
        <v>3.9079551478738619E-3</v>
      </c>
      <c r="Q16" s="266">
        <v>9.7698900000000001E-8</v>
      </c>
      <c r="R16" s="5">
        <v>-2.7550910000000002</v>
      </c>
      <c r="S16" s="5">
        <v>6.1817270000000004</v>
      </c>
      <c r="U16" s="327"/>
    </row>
    <row r="17" spans="1:33" ht="17">
      <c r="A17" s="4">
        <v>14</v>
      </c>
      <c r="B17" s="5">
        <v>46559</v>
      </c>
      <c r="C17">
        <v>1881</v>
      </c>
      <c r="D17">
        <v>10</v>
      </c>
      <c r="E17">
        <v>1.6881810000000001E-2</v>
      </c>
      <c r="F17">
        <v>7.6652140295109441E-4</v>
      </c>
      <c r="G17">
        <v>4.49179750424193E-3</v>
      </c>
      <c r="H17" s="177">
        <v>1.122949E-7</v>
      </c>
      <c r="I17" s="181">
        <v>-2.3041119999999999</v>
      </c>
      <c r="J17" s="42">
        <v>-7.1546430000000001</v>
      </c>
      <c r="K17" s="4">
        <v>73092</v>
      </c>
      <c r="L17">
        <v>2919</v>
      </c>
      <c r="M17">
        <v>27</v>
      </c>
      <c r="N17" s="5">
        <v>1.324358E-2</v>
      </c>
      <c r="O17">
        <v>9.7395798878841899E-4</v>
      </c>
      <c r="P17">
        <v>6.9705212740823475E-3</v>
      </c>
      <c r="Q17" s="109">
        <v>1.110041E-7</v>
      </c>
      <c r="R17" s="42">
        <v>-2.398012</v>
      </c>
      <c r="S17" s="42">
        <v>-11.74733</v>
      </c>
      <c r="U17" s="327"/>
    </row>
    <row r="18" spans="1:33">
      <c r="A18" s="4">
        <v>15</v>
      </c>
      <c r="B18" s="5">
        <v>61270</v>
      </c>
      <c r="C18" s="5">
        <v>2916</v>
      </c>
      <c r="D18">
        <v>48</v>
      </c>
      <c r="E18" s="5">
        <v>1.36282E-2</v>
      </c>
      <c r="F18">
        <v>1.2907701974865348E-3</v>
      </c>
      <c r="G18">
        <v>5.2914460584299007E-3</v>
      </c>
      <c r="H18" s="181">
        <v>1.4037899999999999E-7</v>
      </c>
      <c r="I18" s="42">
        <v>-2.1071610000000001</v>
      </c>
      <c r="J18" s="42">
        <v>-9.6692140000000002</v>
      </c>
      <c r="K18">
        <v>212834</v>
      </c>
      <c r="L18">
        <v>10749</v>
      </c>
      <c r="M18">
        <v>125</v>
      </c>
      <c r="N18">
        <v>1.6557499999999999E-2</v>
      </c>
      <c r="O18">
        <v>1.4617805425824822E-3</v>
      </c>
      <c r="P18">
        <v>5.6151601717770658E-3</v>
      </c>
      <c r="Q18" s="109">
        <v>1.4037899999999999E-7</v>
      </c>
      <c r="R18" s="42">
        <v>-2.0569809999999999</v>
      </c>
      <c r="S18" s="42">
        <v>-8.8999240000000004</v>
      </c>
    </row>
    <row r="19" spans="1:33" ht="17">
      <c r="A19" s="4">
        <v>16</v>
      </c>
      <c r="B19" s="4">
        <v>23507</v>
      </c>
      <c r="C19" s="5">
        <v>804</v>
      </c>
      <c r="D19">
        <v>6</v>
      </c>
      <c r="E19" s="5">
        <v>1.34428E-2</v>
      </c>
      <c r="F19">
        <v>5.0735270345003615E-4</v>
      </c>
      <c r="G19">
        <v>3.8027145105713192E-3</v>
      </c>
      <c r="H19" s="181">
        <v>9.5067870000000006E-8</v>
      </c>
      <c r="I19" s="42">
        <v>-2.3991419999999999</v>
      </c>
      <c r="J19" s="42">
        <v>-8.971679</v>
      </c>
      <c r="K19" s="42">
        <v>90067</v>
      </c>
      <c r="L19">
        <v>3370</v>
      </c>
      <c r="M19">
        <v>23</v>
      </c>
      <c r="N19">
        <v>1.2068789999999999E-2</v>
      </c>
      <c r="O19">
        <v>7.0814526963260691E-4</v>
      </c>
      <c r="P19">
        <v>4.1600652847324764E-3</v>
      </c>
      <c r="Q19" s="176">
        <v>1.040016E-7</v>
      </c>
      <c r="R19" s="44">
        <v>-2.2852860000000002</v>
      </c>
      <c r="S19" s="176">
        <v>-10.22964</v>
      </c>
      <c r="U19" s="327"/>
      <c r="Y19" s="327"/>
    </row>
    <row r="20" spans="1:33" ht="17">
      <c r="A20" s="4">
        <v>17</v>
      </c>
      <c r="B20" s="4">
        <v>23613</v>
      </c>
      <c r="C20" s="5">
        <v>1336</v>
      </c>
      <c r="D20">
        <v>9</v>
      </c>
      <c r="E20" s="5">
        <v>1.8422060000000001E-2</v>
      </c>
      <c r="F20">
        <v>1.2816728073518826E-3</v>
      </c>
      <c r="G20">
        <v>6.2905899292762463E-3</v>
      </c>
      <c r="H20" s="181">
        <v>1.572647E-7</v>
      </c>
      <c r="I20" s="42">
        <v>-2.1796760000000002</v>
      </c>
      <c r="J20" s="42">
        <v>-8.0432699999999997</v>
      </c>
      <c r="K20" s="5">
        <v>88849</v>
      </c>
      <c r="L20">
        <v>3132</v>
      </c>
      <c r="M20">
        <v>0</v>
      </c>
      <c r="N20" s="5"/>
      <c r="O20">
        <v>3.1160947225067249E-5</v>
      </c>
      <c r="P20">
        <v>3.9192585172596198E-3</v>
      </c>
      <c r="Q20" s="109">
        <v>6.0092189999999994E-8</v>
      </c>
      <c r="R20" s="42">
        <v>-2.7578330000000002</v>
      </c>
      <c r="S20" s="42">
        <v>6.3156619999999997</v>
      </c>
      <c r="U20" s="326"/>
    </row>
    <row r="21" spans="1:33">
      <c r="A21" s="4">
        <v>18</v>
      </c>
      <c r="B21" s="4">
        <v>40357</v>
      </c>
      <c r="C21" s="5">
        <v>1789</v>
      </c>
      <c r="D21">
        <v>19</v>
      </c>
      <c r="E21" s="5">
        <v>1.308323E-2</v>
      </c>
      <c r="F21">
        <v>1.1437205441435191E-3</v>
      </c>
      <c r="G21">
        <v>4.928631959759149E-3</v>
      </c>
      <c r="H21" s="177">
        <v>1.232158E-7</v>
      </c>
      <c r="I21" s="5">
        <v>-2.1384919999999998</v>
      </c>
      <c r="J21" s="5">
        <v>-9.7860309999999995</v>
      </c>
      <c r="K21">
        <v>56627</v>
      </c>
      <c r="L21">
        <v>2937</v>
      </c>
      <c r="M21">
        <v>37</v>
      </c>
      <c r="N21">
        <v>2.3063199999999999E-2</v>
      </c>
      <c r="O21">
        <v>1.0298982817383935E-3</v>
      </c>
      <c r="P21">
        <v>5.7665707171490636E-3</v>
      </c>
      <c r="Q21" s="73">
        <v>1.441643E-7</v>
      </c>
      <c r="R21" s="5">
        <v>-2.2261829999999998</v>
      </c>
      <c r="S21" s="5">
        <v>-4.7648659999999996</v>
      </c>
    </row>
    <row r="22" spans="1:33" ht="17">
      <c r="A22" s="4">
        <v>19</v>
      </c>
      <c r="B22" s="4">
        <v>48207</v>
      </c>
      <c r="C22" s="5">
        <v>1989</v>
      </c>
      <c r="D22">
        <v>18</v>
      </c>
      <c r="E22" s="5">
        <v>1.0869790000000001E-2</v>
      </c>
      <c r="F22">
        <v>1.249455888149024E-3</v>
      </c>
      <c r="G22">
        <v>4.58732756653598E-3</v>
      </c>
      <c r="H22" s="181">
        <v>1.1468320000000001E-7</v>
      </c>
      <c r="I22" s="42">
        <v>-2.0116399999999999</v>
      </c>
      <c r="J22" s="42">
        <v>-9.3994330000000001</v>
      </c>
      <c r="K22" s="5">
        <v>46240</v>
      </c>
      <c r="L22">
        <v>2809</v>
      </c>
      <c r="M22">
        <v>0</v>
      </c>
      <c r="N22" s="5"/>
      <c r="O22">
        <v>5.3700129757785467E-5</v>
      </c>
      <c r="P22">
        <v>6.7541176470588236E-3</v>
      </c>
      <c r="Q22" s="109">
        <v>1.6885289999999999E-7</v>
      </c>
      <c r="R22" s="42">
        <v>-2.757101</v>
      </c>
      <c r="S22" s="42">
        <v>6.2791170000000003</v>
      </c>
      <c r="U22" s="309"/>
    </row>
    <row r="23" spans="1:33">
      <c r="A23" s="4">
        <v>20</v>
      </c>
      <c r="B23" s="4">
        <v>15795</v>
      </c>
      <c r="C23" s="5">
        <v>617</v>
      </c>
      <c r="D23">
        <v>7</v>
      </c>
      <c r="E23" s="5">
        <v>9.6232990000000001E-3</v>
      </c>
      <c r="F23">
        <v>1.4901304210193098E-3</v>
      </c>
      <c r="G23">
        <v>4.3431092117758785E-3</v>
      </c>
      <c r="H23" s="177">
        <v>1.085777E-7</v>
      </c>
      <c r="I23" s="42">
        <v>-1.793512</v>
      </c>
      <c r="J23" s="42">
        <v>-10.17337</v>
      </c>
      <c r="K23">
        <v>156794</v>
      </c>
      <c r="L23">
        <v>7382</v>
      </c>
      <c r="M23">
        <v>73</v>
      </c>
      <c r="N23">
        <v>1.5459779999999999E-2</v>
      </c>
      <c r="O23">
        <v>1.4550167736010306E-3</v>
      </c>
      <c r="P23">
        <v>5.2345670114927866E-3</v>
      </c>
      <c r="Q23" s="109">
        <v>1.3086420000000001E-7</v>
      </c>
      <c r="R23" s="42">
        <v>-1.961522</v>
      </c>
      <c r="S23" s="42">
        <v>-9.3788040000000006</v>
      </c>
    </row>
    <row r="24" spans="1:33" ht="17">
      <c r="A24" s="4">
        <v>21</v>
      </c>
      <c r="B24" s="5">
        <v>20102</v>
      </c>
      <c r="C24" s="5">
        <v>891</v>
      </c>
      <c r="D24">
        <v>14</v>
      </c>
      <c r="E24" s="5">
        <v>1.333201E-2</v>
      </c>
      <c r="F24">
        <v>8.0185702915132817E-4</v>
      </c>
      <c r="G24">
        <v>4.9280310416873942E-3</v>
      </c>
      <c r="H24" s="264">
        <v>1.2320080000000001E-7</v>
      </c>
      <c r="I24" s="267">
        <v>-2.3150559999999998</v>
      </c>
      <c r="J24" s="267">
        <v>-9.2412349999999996</v>
      </c>
      <c r="K24" s="5">
        <v>4805</v>
      </c>
      <c r="L24">
        <v>232</v>
      </c>
      <c r="M24">
        <v>3</v>
      </c>
      <c r="N24">
        <v>1.6857440000000001E-2</v>
      </c>
      <c r="O24">
        <v>9.1470385015608746E-4</v>
      </c>
      <c r="P24">
        <v>5.368218522372529E-3</v>
      </c>
      <c r="Q24" s="265">
        <v>1.3420549999999999E-7</v>
      </c>
      <c r="R24" s="5">
        <v>-2.2273160000000001</v>
      </c>
      <c r="S24" s="5">
        <v>-5.4162689999999998</v>
      </c>
      <c r="U24" s="326"/>
    </row>
    <row r="25" spans="1:33">
      <c r="A25" s="4">
        <v>22</v>
      </c>
      <c r="B25" s="4">
        <v>16387</v>
      </c>
      <c r="C25" s="7">
        <v>710</v>
      </c>
      <c r="D25">
        <v>4</v>
      </c>
      <c r="E25" s="8">
        <v>1.7880030000000002E-2</v>
      </c>
      <c r="F25">
        <v>1.0741789223164704E-3</v>
      </c>
      <c r="G25">
        <v>4.8171996094465118E-3</v>
      </c>
      <c r="H25" s="181">
        <v>1.2043E-7</v>
      </c>
      <c r="I25" s="181">
        <v>-2.1215760000000001</v>
      </c>
      <c r="J25" s="181">
        <v>-6.5240580000000001</v>
      </c>
      <c r="K25" s="9">
        <v>35953</v>
      </c>
      <c r="L25">
        <v>2253</v>
      </c>
      <c r="M25">
        <v>20</v>
      </c>
      <c r="N25">
        <v>1.1397050000000001E-2</v>
      </c>
      <c r="O25">
        <v>1.5823166356075987E-3</v>
      </c>
      <c r="P25">
        <v>6.9672544711150662E-3</v>
      </c>
      <c r="Q25" s="109">
        <v>1.040412E-7</v>
      </c>
      <c r="R25" s="181">
        <v>-2.125321</v>
      </c>
      <c r="S25" s="181">
        <v>-9.1918849999999992</v>
      </c>
    </row>
    <row r="26" spans="1:33" ht="17">
      <c r="A26" s="4"/>
      <c r="B26" s="4">
        <f>SUM(B4:B25)</f>
        <v>2239144</v>
      </c>
      <c r="C26" s="7">
        <f>SUM(C4:C25)</f>
        <v>47539</v>
      </c>
      <c r="D26">
        <f>SUM(D4:D25)</f>
        <v>463</v>
      </c>
      <c r="E26" s="8">
        <f>MIN(E4:E25)</f>
        <v>2.778024E-3</v>
      </c>
      <c r="F26" s="8">
        <f t="shared" ref="F26:H26" si="0">MIN(F4:F25)</f>
        <v>7.8871110766876788E-5</v>
      </c>
      <c r="G26" s="8">
        <f t="shared" si="0"/>
        <v>5.1852850892445041E-4</v>
      </c>
      <c r="H26" s="324">
        <f t="shared" si="0"/>
        <v>1.2963210000000001E-8</v>
      </c>
      <c r="I26" s="181"/>
      <c r="J26" s="181"/>
      <c r="K26" s="9">
        <f>SUM(K4:K25)</f>
        <v>2769292</v>
      </c>
      <c r="L26" s="9">
        <f t="shared" ref="L26:M26" si="1">SUM(L4:L25)</f>
        <v>134136</v>
      </c>
      <c r="M26" s="9">
        <f t="shared" si="1"/>
        <v>1120</v>
      </c>
      <c r="N26">
        <f>MIN(N4:N25)</f>
        <v>9.9645870000000004E-3</v>
      </c>
      <c r="O26">
        <f t="shared" ref="O26:Q26" si="2">MIN(O4:O25)</f>
        <v>0</v>
      </c>
      <c r="P26">
        <f t="shared" si="2"/>
        <v>3.8614033205071206E-3</v>
      </c>
      <c r="Q26">
        <f t="shared" si="2"/>
        <v>6.0092189999999994E-8</v>
      </c>
      <c r="R26" s="181"/>
      <c r="S26" s="181"/>
      <c r="U26" s="309"/>
      <c r="V26" s="269"/>
      <c r="W26" s="269"/>
      <c r="X26" s="269"/>
      <c r="Y26" s="269"/>
      <c r="Z26" s="269"/>
      <c r="AA26" s="269"/>
      <c r="AB26" s="269"/>
      <c r="AC26" s="269"/>
      <c r="AD26" s="269"/>
      <c r="AE26" s="269"/>
      <c r="AF26" s="269"/>
      <c r="AG26" s="269"/>
    </row>
    <row r="27" spans="1:33">
      <c r="A27" s="4"/>
      <c r="B27" s="4"/>
      <c r="C27" s="7"/>
      <c r="E27" s="8">
        <f>MAX(E4:E25)</f>
        <v>2.2533979999999999E-2</v>
      </c>
      <c r="F27" s="8">
        <f t="shared" ref="F27:H27" si="3">MAX(F4:F25)</f>
        <v>2.610068515821528E-3</v>
      </c>
      <c r="G27" s="8">
        <f t="shared" si="3"/>
        <v>1.2198071806213068E-2</v>
      </c>
      <c r="H27" s="324">
        <f t="shared" si="3"/>
        <v>1.572647E-7</v>
      </c>
      <c r="I27" s="181"/>
      <c r="J27" s="181"/>
      <c r="K27" s="9"/>
      <c r="N27">
        <f>MAX(N4:N26)</f>
        <v>5.6344419999999999E-2</v>
      </c>
      <c r="O27">
        <f t="shared" ref="O27:Q27" si="4">MAX(O4:O26)</f>
        <v>4.5249897926779477E-3</v>
      </c>
      <c r="P27">
        <f t="shared" si="4"/>
        <v>2.301227400562475E-2</v>
      </c>
      <c r="Q27">
        <f t="shared" si="4"/>
        <v>5.3963259999999998E-7</v>
      </c>
      <c r="R27" s="181"/>
      <c r="S27" s="181"/>
    </row>
    <row r="28" spans="1:33">
      <c r="A28" s="4"/>
      <c r="B28" s="4"/>
      <c r="C28" s="7"/>
      <c r="E28" s="8">
        <f>AVERAGE(E4:E25)</f>
        <v>1.3100582363636364E-2</v>
      </c>
      <c r="F28" s="8">
        <f t="shared" ref="F28:H28" si="5">AVERAGE(F4:F25)</f>
        <v>1.135221778867074E-3</v>
      </c>
      <c r="G28" s="8">
        <f t="shared" si="5"/>
        <v>4.994116913452854E-3</v>
      </c>
      <c r="H28" s="324">
        <f t="shared" si="5"/>
        <v>1.1570938545454546E-7</v>
      </c>
      <c r="I28" s="181"/>
      <c r="J28" s="181"/>
      <c r="K28" s="9"/>
      <c r="N28">
        <f>AVERAGE(N4:N25)</f>
        <v>1.788519985980307E-2</v>
      </c>
      <c r="O28">
        <f t="shared" ref="O28:Q28" si="6">AVERAGE(O4:O25)</f>
        <v>1.2761648172845235E-3</v>
      </c>
      <c r="P28">
        <f t="shared" si="6"/>
        <v>7.1118157896108087E-3</v>
      </c>
      <c r="Q28">
        <f t="shared" si="6"/>
        <v>1.4922030557459439E-7</v>
      </c>
      <c r="R28" s="181"/>
      <c r="S28" s="181"/>
    </row>
    <row r="29" spans="1:33">
      <c r="A29" s="4"/>
      <c r="B29" s="4"/>
      <c r="C29" s="7"/>
      <c r="E29" s="8"/>
      <c r="H29" s="109"/>
      <c r="I29" s="181"/>
      <c r="J29" s="181"/>
      <c r="K29" s="9"/>
      <c r="Q29" s="109"/>
      <c r="R29" s="181"/>
      <c r="S29" s="181"/>
    </row>
    <row r="30" spans="1:33" s="269" customFormat="1" ht="27" customHeight="1">
      <c r="A30" s="270" t="s">
        <v>2689</v>
      </c>
      <c r="B30" s="270"/>
      <c r="C30" s="270"/>
    </row>
    <row r="31" spans="1:33" s="276" customFormat="1" ht="18">
      <c r="A31" s="277" t="s">
        <v>2695</v>
      </c>
      <c r="B31" s="278" t="s">
        <v>2304</v>
      </c>
      <c r="C31" s="278"/>
      <c r="K31" s="278" t="s">
        <v>2696</v>
      </c>
      <c r="L31" s="278"/>
      <c r="M31" s="278"/>
    </row>
    <row r="32" spans="1:33">
      <c r="A32" s="1" t="s">
        <v>2306</v>
      </c>
      <c r="B32" s="3" t="s">
        <v>2307</v>
      </c>
      <c r="C32" s="3" t="s">
        <v>2692</v>
      </c>
      <c r="D32" s="3" t="s">
        <v>2693</v>
      </c>
      <c r="E32" s="3" t="s">
        <v>2485</v>
      </c>
      <c r="F32" s="3" t="s">
        <v>2308</v>
      </c>
      <c r="G32" s="3" t="s">
        <v>2309</v>
      </c>
      <c r="H32" s="3" t="s">
        <v>2694</v>
      </c>
      <c r="I32" s="3" t="s">
        <v>2310</v>
      </c>
      <c r="J32" s="3" t="s">
        <v>2311</v>
      </c>
      <c r="K32" s="273" t="s">
        <v>2307</v>
      </c>
      <c r="L32" s="275" t="s">
        <v>2692</v>
      </c>
      <c r="M32" s="275" t="s">
        <v>2693</v>
      </c>
      <c r="N32" s="275" t="s">
        <v>2485</v>
      </c>
      <c r="O32" s="275" t="s">
        <v>2308</v>
      </c>
      <c r="P32" s="275" t="s">
        <v>2309</v>
      </c>
      <c r="Q32" s="275" t="s">
        <v>2694</v>
      </c>
      <c r="R32" s="275" t="s">
        <v>2310</v>
      </c>
      <c r="S32" s="275" t="s">
        <v>2311</v>
      </c>
      <c r="U32" t="s">
        <v>2732</v>
      </c>
    </row>
    <row r="33" spans="1:24">
      <c r="A33" s="4">
        <v>1</v>
      </c>
      <c r="B33" s="42">
        <v>33232</v>
      </c>
      <c r="C33">
        <v>981</v>
      </c>
      <c r="D33">
        <v>10</v>
      </c>
      <c r="E33" s="42">
        <v>1.5918390000000001E-2</v>
      </c>
      <c r="F33">
        <v>1.134671100144439E-3</v>
      </c>
      <c r="G33">
        <v>3.86916225324988E-3</v>
      </c>
      <c r="H33" s="181">
        <v>9.6729069999999995E-8</v>
      </c>
      <c r="I33" s="42">
        <v>-2.098417</v>
      </c>
      <c r="J33" s="42">
        <v>-0.1320489</v>
      </c>
      <c r="K33" s="5">
        <v>144870</v>
      </c>
      <c r="L33">
        <v>8848</v>
      </c>
      <c r="M33">
        <v>53</v>
      </c>
      <c r="N33" s="42">
        <v>2.9267620000000001E-2</v>
      </c>
      <c r="O33">
        <v>2.3729612756264234E-3</v>
      </c>
      <c r="P33">
        <v>8.0052046662525012E-3</v>
      </c>
      <c r="Q33" s="181">
        <v>2.0013000000000001E-7</v>
      </c>
      <c r="R33" s="42">
        <v>-2.0863999999999998</v>
      </c>
      <c r="S33" s="42">
        <v>-1.448172</v>
      </c>
      <c r="U33" t="s">
        <v>2730</v>
      </c>
      <c r="V33">
        <v>17635.43167629556</v>
      </c>
      <c r="W33" t="s">
        <v>2731</v>
      </c>
      <c r="X33">
        <v>0</v>
      </c>
    </row>
    <row r="34" spans="1:24">
      <c r="A34" s="4">
        <v>2</v>
      </c>
      <c r="B34">
        <v>1265288</v>
      </c>
      <c r="C34">
        <v>4831</v>
      </c>
      <c r="D34">
        <v>21</v>
      </c>
      <c r="E34" s="42">
        <v>2.791459E-3</v>
      </c>
      <c r="F34">
        <v>1.1476280498985212E-4</v>
      </c>
      <c r="G34">
        <v>5.0044638058687038E-4</v>
      </c>
      <c r="H34" s="181">
        <v>1.251116E-8</v>
      </c>
      <c r="I34" s="42">
        <v>-2.273584</v>
      </c>
      <c r="J34" s="42">
        <v>2.3157139999999998</v>
      </c>
      <c r="K34" s="5">
        <v>117983</v>
      </c>
      <c r="L34" s="42">
        <v>4770</v>
      </c>
      <c r="M34">
        <v>26</v>
      </c>
      <c r="N34" s="42">
        <v>1.9197680000000002E-2</v>
      </c>
      <c r="O34">
        <v>1.5524177211971215E-3</v>
      </c>
      <c r="P34">
        <v>5.2991320783502705E-3</v>
      </c>
      <c r="Q34" s="181">
        <v>1.3247830000000001E-7</v>
      </c>
      <c r="R34" s="42">
        <v>-2.093486</v>
      </c>
      <c r="S34" s="42">
        <v>-1.1865570000000001</v>
      </c>
      <c r="W34" s="42"/>
    </row>
    <row r="35" spans="1:24">
      <c r="A35" s="4">
        <v>3</v>
      </c>
      <c r="B35">
        <v>29868</v>
      </c>
      <c r="C35">
        <v>973</v>
      </c>
      <c r="D35">
        <v>6</v>
      </c>
      <c r="E35" s="42">
        <v>1.613767E-2</v>
      </c>
      <c r="F35">
        <v>1.4454298915226999E-3</v>
      </c>
      <c r="G35">
        <v>4.2700348198741129E-3</v>
      </c>
      <c r="H35" s="181">
        <v>1.067509E-7</v>
      </c>
      <c r="I35" s="42">
        <v>-1.7103520000000001</v>
      </c>
      <c r="J35" s="42">
        <v>1.5405850000000001</v>
      </c>
      <c r="K35" s="5">
        <v>152897</v>
      </c>
      <c r="L35">
        <v>4053</v>
      </c>
      <c r="M35">
        <v>19</v>
      </c>
      <c r="N35" s="42">
        <v>1.3747819999999999E-2</v>
      </c>
      <c r="O35">
        <v>4.3269686621132987E-3</v>
      </c>
      <c r="P35">
        <v>1.778615240391054E-2</v>
      </c>
      <c r="Q35" s="181">
        <v>8.6861880000000002E-8</v>
      </c>
      <c r="R35" s="42">
        <v>-2.1993520000000002</v>
      </c>
      <c r="S35" s="42">
        <v>-1.3516010000000001</v>
      </c>
    </row>
    <row r="36" spans="1:24">
      <c r="A36" s="4">
        <v>4</v>
      </c>
      <c r="B36">
        <v>25481</v>
      </c>
      <c r="C36" s="11">
        <v>951</v>
      </c>
      <c r="D36" s="11">
        <v>9</v>
      </c>
      <c r="E36" s="11">
        <v>1.6028819999999999E-2</v>
      </c>
      <c r="F36">
        <v>1.8150147168478474E-3</v>
      </c>
      <c r="G36">
        <v>4.8918017346257997E-3</v>
      </c>
      <c r="H36" s="180">
        <v>1.0298770000000001E-7</v>
      </c>
      <c r="I36" s="11">
        <v>-1.8634520000000001</v>
      </c>
      <c r="J36" s="11">
        <v>0.35897610000000002</v>
      </c>
      <c r="K36" s="4">
        <v>87696</v>
      </c>
      <c r="L36" s="11">
        <v>2043</v>
      </c>
      <c r="M36" s="42">
        <v>15</v>
      </c>
      <c r="N36">
        <v>1.044517E-2</v>
      </c>
      <c r="O36">
        <v>1.2846902937420179E-3</v>
      </c>
      <c r="P36">
        <v>3.0534961685823757E-3</v>
      </c>
      <c r="Q36" s="180">
        <v>7.6337409999999996E-8</v>
      </c>
      <c r="R36" s="11">
        <v>-1.666245</v>
      </c>
      <c r="S36" s="11">
        <v>-1.266386</v>
      </c>
      <c r="V36" s="42"/>
      <c r="W36" s="5"/>
    </row>
    <row r="37" spans="1:24">
      <c r="A37" s="4">
        <v>5</v>
      </c>
      <c r="B37" s="5">
        <v>30212</v>
      </c>
      <c r="C37" s="42">
        <v>1059</v>
      </c>
      <c r="D37" s="42">
        <v>13</v>
      </c>
      <c r="E37" s="42">
        <v>1.403416E-2</v>
      </c>
      <c r="F37" s="42">
        <v>2.5769664371772805E-3</v>
      </c>
      <c r="G37">
        <v>4.594336687408977E-3</v>
      </c>
      <c r="H37" s="181">
        <v>1.148584E-7</v>
      </c>
      <c r="I37" s="42">
        <v>-1.2708969999999999</v>
      </c>
      <c r="J37" s="42">
        <v>-0.68856640000000002</v>
      </c>
      <c r="K37" s="42">
        <v>28902</v>
      </c>
      <c r="L37">
        <v>912</v>
      </c>
      <c r="M37">
        <v>9</v>
      </c>
      <c r="N37" s="42">
        <v>1.401287E-2</v>
      </c>
      <c r="O37">
        <v>1.5880666622534092E-3</v>
      </c>
      <c r="P37">
        <v>3.9566298159671651E-3</v>
      </c>
      <c r="Q37" s="181">
        <v>1.033992E-7</v>
      </c>
      <c r="R37" s="11">
        <v>-1.7023189999999999</v>
      </c>
      <c r="S37" s="11">
        <v>-0.30978830000000002</v>
      </c>
      <c r="V37" s="42"/>
      <c r="W37" s="5"/>
    </row>
    <row r="38" spans="1:24">
      <c r="A38" s="4">
        <v>6</v>
      </c>
      <c r="B38" s="5">
        <v>108725</v>
      </c>
      <c r="C38">
        <v>2967</v>
      </c>
      <c r="D38">
        <v>14</v>
      </c>
      <c r="E38" s="177">
        <v>1.1947569999999999E-2</v>
      </c>
      <c r="F38">
        <v>1.3738781329041159E-3</v>
      </c>
      <c r="G38">
        <v>3.576811220970338E-3</v>
      </c>
      <c r="H38" s="177">
        <v>8.9420270000000003E-8</v>
      </c>
      <c r="I38" s="181">
        <v>-1.792694</v>
      </c>
      <c r="J38" s="42">
        <v>-1.233725</v>
      </c>
      <c r="K38" s="4">
        <v>200831</v>
      </c>
      <c r="L38" s="42">
        <v>5769</v>
      </c>
      <c r="M38" s="42">
        <v>38</v>
      </c>
      <c r="N38" s="42">
        <v>1.2876498150185977E-2</v>
      </c>
      <c r="O38">
        <v>1.4022187809650899E-3</v>
      </c>
      <c r="P38">
        <v>3.7651034949783648E-3</v>
      </c>
      <c r="Q38" s="181">
        <v>9.4127587374459123E-8</v>
      </c>
      <c r="R38" s="11">
        <v>-1.8392850000000001</v>
      </c>
      <c r="S38" s="11">
        <v>-0.94892909999999997</v>
      </c>
      <c r="V38" s="42"/>
    </row>
    <row r="39" spans="1:24">
      <c r="A39" s="4">
        <v>7</v>
      </c>
      <c r="B39" s="4">
        <v>51255</v>
      </c>
      <c r="C39">
        <v>1696</v>
      </c>
      <c r="D39">
        <v>15</v>
      </c>
      <c r="E39">
        <v>1.5959419999999998E-2</v>
      </c>
      <c r="F39">
        <v>1.3225152668032388E-3</v>
      </c>
      <c r="G39">
        <v>4.3371144278606969E-3</v>
      </c>
      <c r="H39" s="181">
        <v>1.084279E-7</v>
      </c>
      <c r="I39" s="42">
        <v>-1.9994780000000001</v>
      </c>
      <c r="J39" s="42">
        <v>0.1048843</v>
      </c>
      <c r="K39">
        <v>294984</v>
      </c>
      <c r="L39">
        <v>8804</v>
      </c>
      <c r="M39">
        <v>45</v>
      </c>
      <c r="N39">
        <v>1.6858541480215875E-2</v>
      </c>
      <c r="O39">
        <v>1.2251206845117024E-3</v>
      </c>
      <c r="P39">
        <v>3.911890136414178E-3</v>
      </c>
      <c r="Q39" s="181">
        <v>2.4450069999999999E-6</v>
      </c>
      <c r="R39" s="11">
        <v>-2.0484629999999999</v>
      </c>
      <c r="S39" s="11">
        <v>0.20520330000000001</v>
      </c>
      <c r="V39" s="42"/>
    </row>
    <row r="40" spans="1:24">
      <c r="A40" s="4">
        <v>8</v>
      </c>
      <c r="B40" s="4">
        <v>15159</v>
      </c>
      <c r="C40">
        <v>484</v>
      </c>
      <c r="D40">
        <v>8</v>
      </c>
      <c r="E40">
        <v>7.0585129999999998E-3</v>
      </c>
      <c r="F40">
        <v>1.871256019526354E-3</v>
      </c>
      <c r="G40">
        <v>4.1850135233194802E-3</v>
      </c>
      <c r="H40" s="181">
        <v>1.046253E-7</v>
      </c>
      <c r="I40" s="42">
        <v>-1.3258049999999999</v>
      </c>
      <c r="J40" s="42">
        <v>-3.2556470000000002</v>
      </c>
      <c r="K40" s="4">
        <v>44086</v>
      </c>
      <c r="L40">
        <v>5719</v>
      </c>
      <c r="M40">
        <v>37</v>
      </c>
      <c r="N40">
        <v>5.899832E-2</v>
      </c>
      <c r="O40">
        <v>5.7932019235131336E-3</v>
      </c>
      <c r="P40">
        <v>1.7003071269790865E-2</v>
      </c>
      <c r="Q40" s="181">
        <v>4.2507679999999998E-7</v>
      </c>
      <c r="R40" s="11">
        <v>-1.926993</v>
      </c>
      <c r="S40" s="11">
        <v>-1.0936520000000001</v>
      </c>
      <c r="V40" s="198"/>
    </row>
    <row r="41" spans="1:24">
      <c r="A41" s="4">
        <v>9</v>
      </c>
      <c r="B41">
        <v>156031</v>
      </c>
      <c r="C41">
        <v>5083</v>
      </c>
      <c r="D41">
        <v>41</v>
      </c>
      <c r="E41">
        <v>2.2982610000000001E-2</v>
      </c>
      <c r="F41">
        <v>8.3743102332228846E-4</v>
      </c>
      <c r="G41">
        <v>4.2698688081214634E-3</v>
      </c>
      <c r="H41" s="181">
        <v>1.0674670000000001E-7</v>
      </c>
      <c r="I41" s="42">
        <v>-2.402199</v>
      </c>
      <c r="J41" s="198">
        <v>1.748359</v>
      </c>
      <c r="K41" s="4">
        <v>274441</v>
      </c>
      <c r="L41">
        <v>12699</v>
      </c>
      <c r="M41">
        <v>110</v>
      </c>
      <c r="N41">
        <v>2.2292590000000001E-2</v>
      </c>
      <c r="O41">
        <v>2.1412871983413559E-3</v>
      </c>
      <c r="P41">
        <v>6.0649392765658198E-3</v>
      </c>
      <c r="Q41" s="181">
        <v>1.5162349999999999E-7</v>
      </c>
      <c r="R41" s="11">
        <v>-1.913924</v>
      </c>
      <c r="S41" s="201">
        <v>-0.83746399999999999</v>
      </c>
      <c r="V41" s="216"/>
    </row>
    <row r="42" spans="1:24">
      <c r="A42" s="4">
        <v>10</v>
      </c>
      <c r="B42" s="4">
        <v>35929</v>
      </c>
      <c r="C42">
        <v>901</v>
      </c>
      <c r="D42">
        <v>7</v>
      </c>
      <c r="E42">
        <v>1.219071E-2</v>
      </c>
      <c r="F42">
        <v>9.9546271813855092E-4</v>
      </c>
      <c r="G42">
        <v>3.286893595702636E-3</v>
      </c>
      <c r="H42" s="181">
        <v>8.2172340000000005E-8</v>
      </c>
      <c r="I42" s="42">
        <v>-2.0515340000000002</v>
      </c>
      <c r="J42" s="42">
        <v>-1.242489</v>
      </c>
      <c r="K42">
        <v>392743</v>
      </c>
      <c r="L42" s="42">
        <v>10897</v>
      </c>
      <c r="M42" s="42">
        <v>91</v>
      </c>
      <c r="N42" s="42">
        <v>1.2682590000000001E-2</v>
      </c>
      <c r="O42">
        <v>1.6427663892163576E-3</v>
      </c>
      <c r="P42">
        <v>3.6366707999887968E-3</v>
      </c>
      <c r="Q42" s="335">
        <v>9.0916749999999999E-8</v>
      </c>
      <c r="R42" s="11">
        <v>-1.625248</v>
      </c>
      <c r="S42" s="11">
        <v>-0.39553519999999998</v>
      </c>
    </row>
    <row r="43" spans="1:24">
      <c r="A43" s="4">
        <v>11</v>
      </c>
      <c r="B43" s="42">
        <v>65513</v>
      </c>
      <c r="C43">
        <v>1526</v>
      </c>
      <c r="D43">
        <v>7</v>
      </c>
      <c r="E43">
        <v>9.5553549999999998E-3</v>
      </c>
      <c r="F43">
        <v>1.12668600125166E-3</v>
      </c>
      <c r="G43">
        <v>3.05303680185612E-3</v>
      </c>
      <c r="H43" s="181">
        <v>7.6325920000000006E-8</v>
      </c>
      <c r="I43" s="42">
        <v>-1.8646100000000001</v>
      </c>
      <c r="J43" s="42">
        <v>-2.685441</v>
      </c>
      <c r="K43" s="6">
        <v>71887</v>
      </c>
      <c r="L43">
        <v>3349</v>
      </c>
      <c r="M43">
        <v>18</v>
      </c>
      <c r="N43">
        <v>2.1798100000000001E-2</v>
      </c>
      <c r="O43">
        <v>1.6991959603266237E-3</v>
      </c>
      <c r="P43">
        <v>6.106177751192844E-3</v>
      </c>
      <c r="Q43" s="181">
        <v>1.5265440000000001E-7</v>
      </c>
      <c r="R43" s="11">
        <v>-2.144733</v>
      </c>
      <c r="S43" s="11">
        <v>-2.2320389999999999</v>
      </c>
      <c r="V43" s="105"/>
      <c r="W43" s="5"/>
    </row>
    <row r="44" spans="1:24">
      <c r="A44" s="4">
        <v>12</v>
      </c>
      <c r="B44" s="5">
        <v>68776</v>
      </c>
      <c r="C44">
        <v>1793</v>
      </c>
      <c r="D44">
        <v>11</v>
      </c>
      <c r="E44">
        <v>9.9017099999999993E-3</v>
      </c>
      <c r="F44">
        <v>1.6061024194486447E-3</v>
      </c>
      <c r="G44">
        <v>3.417055368151681E-3</v>
      </c>
      <c r="H44" s="181">
        <v>8.5426370000000006E-8</v>
      </c>
      <c r="I44" s="42">
        <v>-1.5142530000000001</v>
      </c>
      <c r="J44" s="42">
        <v>-1.122844</v>
      </c>
      <c r="K44" s="5">
        <v>130462</v>
      </c>
      <c r="L44">
        <v>2912</v>
      </c>
      <c r="M44">
        <v>14</v>
      </c>
      <c r="N44">
        <v>1.017154E-2</v>
      </c>
      <c r="O44">
        <v>8.4901043982155719E-4</v>
      </c>
      <c r="P44">
        <v>2.9255829283622815E-3</v>
      </c>
      <c r="Q44" s="181">
        <v>7.3139569999999994E-8</v>
      </c>
      <c r="R44" s="180">
        <v>-2.1043280000000002</v>
      </c>
      <c r="S44" s="11">
        <v>-1.9003840000000001</v>
      </c>
      <c r="V44" s="5"/>
    </row>
    <row r="45" spans="1:24">
      <c r="A45" s="4">
        <v>13</v>
      </c>
      <c r="B45" s="4">
        <v>57878</v>
      </c>
      <c r="C45">
        <v>1592</v>
      </c>
      <c r="D45">
        <v>6</v>
      </c>
      <c r="E45">
        <v>1.193891E-2</v>
      </c>
      <c r="F45">
        <v>1.3364286948408721E-3</v>
      </c>
      <c r="G45">
        <v>3.6052316942534295E-3</v>
      </c>
      <c r="H45" s="267">
        <v>9.0130800000000004E-8</v>
      </c>
      <c r="I45" s="5">
        <v>-1.8384670000000001</v>
      </c>
      <c r="J45" s="5">
        <v>-0.51497090000000001</v>
      </c>
      <c r="K45" s="4">
        <v>62249</v>
      </c>
      <c r="L45">
        <v>2188</v>
      </c>
      <c r="M45">
        <v>0</v>
      </c>
      <c r="O45">
        <v>1.2151808061173673E-4</v>
      </c>
      <c r="P45">
        <v>4.6070041285803795E-3</v>
      </c>
      <c r="Q45" s="267">
        <v>1.151751E-7</v>
      </c>
      <c r="R45" s="5">
        <v>-2.8473269999999999</v>
      </c>
      <c r="S45" s="5">
        <v>5.1099160000000001</v>
      </c>
      <c r="W45" s="5"/>
    </row>
    <row r="46" spans="1:24">
      <c r="A46" s="4">
        <v>14</v>
      </c>
      <c r="B46" s="5">
        <v>46559</v>
      </c>
      <c r="C46">
        <v>1348</v>
      </c>
      <c r="D46">
        <v>6</v>
      </c>
      <c r="E46">
        <v>1.7096589999999998E-2</v>
      </c>
      <c r="F46">
        <v>9.4850812947013462E-4</v>
      </c>
      <c r="G46">
        <v>3.7948216241757769E-3</v>
      </c>
      <c r="H46" s="181">
        <v>9.4870549999999998E-8</v>
      </c>
      <c r="I46" s="42">
        <v>-2.227042</v>
      </c>
      <c r="J46" s="42">
        <v>0.20273740000000001</v>
      </c>
      <c r="K46" s="4">
        <v>73092</v>
      </c>
      <c r="L46">
        <v>1936</v>
      </c>
      <c r="M46">
        <v>13</v>
      </c>
      <c r="N46">
        <v>1.3640340000000001E-2</v>
      </c>
      <c r="O46">
        <v>1.2037820829485168E-3</v>
      </c>
      <c r="P46">
        <v>5.4501170557786898E-3</v>
      </c>
      <c r="Q46" s="177">
        <v>8.6791969999999998E-8</v>
      </c>
      <c r="R46" s="11">
        <v>-2.3179829999999999</v>
      </c>
      <c r="S46" s="11">
        <v>-1.7113609999999999</v>
      </c>
      <c r="V46" s="5"/>
    </row>
    <row r="47" spans="1:24">
      <c r="A47" s="4">
        <v>15</v>
      </c>
      <c r="B47" s="5">
        <v>61270</v>
      </c>
      <c r="C47">
        <v>2014</v>
      </c>
      <c r="D47">
        <v>28</v>
      </c>
      <c r="E47">
        <v>1.424841E-2</v>
      </c>
      <c r="F47">
        <v>1.4260572874163536E-3</v>
      </c>
      <c r="G47">
        <v>4.308395625918067E-3</v>
      </c>
      <c r="H47" s="181">
        <v>1.077099E-7</v>
      </c>
      <c r="I47" s="42">
        <v>-1.9932810000000001</v>
      </c>
      <c r="J47" s="42">
        <v>-0.69215579999999999</v>
      </c>
      <c r="K47">
        <v>212834</v>
      </c>
      <c r="L47">
        <v>7634</v>
      </c>
      <c r="M47">
        <v>72</v>
      </c>
      <c r="N47">
        <v>1.7144820000000002E-2</v>
      </c>
      <c r="O47">
        <v>1.7080541642782638E-3</v>
      </c>
      <c r="P47">
        <v>4.701278930997867E-3</v>
      </c>
      <c r="Q47" s="181">
        <v>1.17532E-7</v>
      </c>
      <c r="R47" s="11">
        <v>-1.894663</v>
      </c>
      <c r="S47" s="11">
        <v>-0.47376669999999999</v>
      </c>
      <c r="V47" s="5"/>
    </row>
    <row r="48" spans="1:24">
      <c r="A48" s="4">
        <v>16</v>
      </c>
      <c r="B48" s="4">
        <v>23507</v>
      </c>
      <c r="C48">
        <v>532</v>
      </c>
      <c r="D48">
        <v>5</v>
      </c>
      <c r="E48">
        <v>1.361297E-2</v>
      </c>
      <c r="F48">
        <v>7.7307057472242313E-4</v>
      </c>
      <c r="G48">
        <v>2.9663270515165696E-3</v>
      </c>
      <c r="H48" s="181">
        <v>7.4158179999999999E-8</v>
      </c>
      <c r="I48" s="42">
        <v>-2.1864539999999999</v>
      </c>
      <c r="J48" s="42">
        <v>-0.72289550000000002</v>
      </c>
      <c r="K48" s="42">
        <v>90067</v>
      </c>
      <c r="L48">
        <v>2217</v>
      </c>
      <c r="M48">
        <v>8</v>
      </c>
      <c r="N48">
        <v>1.24796E-2</v>
      </c>
      <c r="O48">
        <v>8.8724427370735119E-4</v>
      </c>
      <c r="P48">
        <v>3.2263270676274329E-3</v>
      </c>
      <c r="Q48" s="177">
        <v>8.0658170000000001E-8</v>
      </c>
      <c r="R48" s="44">
        <v>-2.1243660000000002</v>
      </c>
      <c r="S48" s="44">
        <v>-0.9058079</v>
      </c>
      <c r="V48" s="5"/>
      <c r="W48" s="5"/>
    </row>
    <row r="49" spans="1:23">
      <c r="A49" s="4">
        <v>17</v>
      </c>
      <c r="B49" s="4">
        <v>23613</v>
      </c>
      <c r="C49">
        <v>902</v>
      </c>
      <c r="D49">
        <v>4</v>
      </c>
      <c r="E49">
        <v>1.9014949999999999E-2</v>
      </c>
      <c r="F49">
        <v>1.6065006564180747E-3</v>
      </c>
      <c r="G49">
        <v>5.0068352178884515E-3</v>
      </c>
      <c r="H49" s="181">
        <v>1.2517090000000001E-7</v>
      </c>
      <c r="I49" s="42">
        <v>-1.9798180000000001</v>
      </c>
      <c r="J49" s="42">
        <v>-0.54924039999999996</v>
      </c>
      <c r="K49" s="5">
        <v>88849</v>
      </c>
      <c r="O49">
        <v>1.21869576472442E-4</v>
      </c>
      <c r="P49">
        <v>4.6203288725815712E-3</v>
      </c>
      <c r="Q49" s="181">
        <v>1.155082E-7</v>
      </c>
      <c r="R49" s="11">
        <v>-2.8497309999999998</v>
      </c>
      <c r="S49" s="11">
        <v>5.1716170000000004</v>
      </c>
      <c r="V49" s="5"/>
    </row>
    <row r="50" spans="1:23">
      <c r="A50" s="4">
        <v>18</v>
      </c>
      <c r="B50">
        <v>40357</v>
      </c>
      <c r="C50">
        <v>1260</v>
      </c>
      <c r="D50">
        <v>12</v>
      </c>
      <c r="E50">
        <v>1.3504469999999999E-2</v>
      </c>
      <c r="F50">
        <v>1.596258889411998E-3</v>
      </c>
      <c r="G50">
        <v>4.0921897068662196E-3</v>
      </c>
      <c r="H50" s="177">
        <v>1.023047E-7</v>
      </c>
      <c r="I50" s="5">
        <v>-1.8151459999999999</v>
      </c>
      <c r="J50" s="5">
        <v>-1.307941</v>
      </c>
      <c r="K50">
        <v>56627</v>
      </c>
      <c r="L50">
        <v>2179</v>
      </c>
      <c r="M50">
        <v>18</v>
      </c>
      <c r="N50">
        <v>2.382256E-2</v>
      </c>
      <c r="O50">
        <v>1.2750933300369083E-3</v>
      </c>
      <c r="P50">
        <v>5.0436593850989812E-3</v>
      </c>
      <c r="Q50" s="267">
        <v>1.260915E-7</v>
      </c>
      <c r="R50" s="5">
        <v>-2.1706729999999999</v>
      </c>
      <c r="S50" s="5">
        <v>1.9532290000000001</v>
      </c>
      <c r="V50" s="5"/>
      <c r="W50" s="5"/>
    </row>
    <row r="51" spans="1:23">
      <c r="A51" s="4">
        <v>19</v>
      </c>
      <c r="B51" s="4">
        <v>48207</v>
      </c>
      <c r="C51">
        <v>1336</v>
      </c>
      <c r="D51">
        <v>10</v>
      </c>
      <c r="E51">
        <v>1.140913E-2</v>
      </c>
      <c r="F51">
        <v>1.5283560478768642E-3</v>
      </c>
      <c r="G51">
        <v>3.6324703881179081E-3</v>
      </c>
      <c r="H51" s="181">
        <v>9.0811730000000006E-8</v>
      </c>
      <c r="I51" s="42">
        <v>-1.7043429999999999</v>
      </c>
      <c r="J51" s="42">
        <v>-1.1101019999999999</v>
      </c>
      <c r="K51" s="5">
        <v>46240</v>
      </c>
      <c r="O51">
        <v>2.100196366782007E-4</v>
      </c>
      <c r="P51">
        <v>7.9622837370242217E-3</v>
      </c>
      <c r="Q51" s="181">
        <v>1.990571E-7</v>
      </c>
      <c r="R51" s="11">
        <v>-2.8490899999999999</v>
      </c>
      <c r="S51" s="11">
        <v>5.154954</v>
      </c>
      <c r="V51" s="5"/>
    </row>
    <row r="52" spans="1:23">
      <c r="A52" s="4">
        <v>20</v>
      </c>
      <c r="B52" s="4">
        <v>15795</v>
      </c>
      <c r="C52">
        <v>417</v>
      </c>
      <c r="D52">
        <v>1</v>
      </c>
      <c r="E52">
        <v>1.012979E-2</v>
      </c>
      <c r="F52">
        <v>1.8789363722697056E-3</v>
      </c>
      <c r="G52">
        <v>3.4603678379233932E-3</v>
      </c>
      <c r="H52" s="181">
        <v>8.6509189999999998E-8</v>
      </c>
      <c r="I52">
        <v>-1.321107</v>
      </c>
      <c r="J52" s="42">
        <v>-2.2683239999999998</v>
      </c>
      <c r="K52">
        <v>156794</v>
      </c>
      <c r="L52">
        <v>5043</v>
      </c>
      <c r="M52">
        <v>43</v>
      </c>
      <c r="N52">
        <v>1.5931730000000002E-2</v>
      </c>
      <c r="O52">
        <v>1.7109289896297052E-3</v>
      </c>
      <c r="P52">
        <v>4.2156874625304541E-3</v>
      </c>
      <c r="Q52" s="181">
        <v>1.0539220000000001E-7</v>
      </c>
      <c r="R52" s="11">
        <v>-1.717943</v>
      </c>
      <c r="S52" s="11">
        <v>-0.23303750000000001</v>
      </c>
      <c r="V52" s="5"/>
    </row>
    <row r="53" spans="1:23">
      <c r="A53" s="4">
        <v>21</v>
      </c>
      <c r="B53">
        <v>20102</v>
      </c>
      <c r="C53">
        <v>606</v>
      </c>
      <c r="D53">
        <v>12</v>
      </c>
      <c r="E53">
        <v>1.3779720000000001E-2</v>
      </c>
      <c r="F53">
        <v>1.3106884887075913E-3</v>
      </c>
      <c r="G53">
        <v>3.9512864391602828E-3</v>
      </c>
      <c r="H53" s="264">
        <v>9.8782160000000002E-8</v>
      </c>
      <c r="I53" s="5">
        <v>-1.96549</v>
      </c>
      <c r="J53" s="5">
        <v>-1.6469119999999999</v>
      </c>
      <c r="K53">
        <v>4805</v>
      </c>
      <c r="L53">
        <v>160</v>
      </c>
      <c r="M53">
        <v>2</v>
      </c>
      <c r="N53">
        <v>1.706556E-2</v>
      </c>
      <c r="O53">
        <v>1.3517544224765871E-3</v>
      </c>
      <c r="P53">
        <v>4.3644890738813733E-3</v>
      </c>
      <c r="Q53" s="267">
        <v>1.091122E-7</v>
      </c>
      <c r="R53" s="5">
        <v>-1.96316</v>
      </c>
      <c r="S53" s="5">
        <v>-0.82597449999999994</v>
      </c>
      <c r="V53" s="8"/>
    </row>
    <row r="54" spans="1:23">
      <c r="A54" s="4">
        <v>22</v>
      </c>
      <c r="B54" s="4">
        <v>16387</v>
      </c>
      <c r="C54">
        <v>519</v>
      </c>
      <c r="D54">
        <v>3</v>
      </c>
      <c r="E54">
        <v>1.8246169999999999E-2</v>
      </c>
      <c r="F54">
        <v>1.2180356380057363E-3</v>
      </c>
      <c r="G54">
        <v>4.1512131567706112E-3</v>
      </c>
      <c r="H54" s="181">
        <v>1.037803E-7</v>
      </c>
      <c r="I54" s="181">
        <v>-2.0650539999999999</v>
      </c>
      <c r="J54" s="181">
        <v>0.32330730000000002</v>
      </c>
      <c r="K54" s="9">
        <v>35953</v>
      </c>
      <c r="L54">
        <v>1521</v>
      </c>
      <c r="M54">
        <v>11</v>
      </c>
      <c r="N54">
        <v>1.255862E-2</v>
      </c>
      <c r="O54">
        <v>1.8271910549884571E-3</v>
      </c>
      <c r="P54">
        <v>5.5449976358022974E-3</v>
      </c>
      <c r="Q54" s="181">
        <v>8.75412E-8</v>
      </c>
      <c r="R54" s="181">
        <v>-1.9623390000000001</v>
      </c>
      <c r="S54" s="180">
        <v>-0.88654160000000004</v>
      </c>
    </row>
    <row r="55" spans="1:23">
      <c r="A55" s="4"/>
      <c r="B55" s="4"/>
      <c r="C55">
        <f>SUM(C33:C54)</f>
        <v>33771</v>
      </c>
      <c r="D55">
        <f>SUM(D33:D54)</f>
        <v>249</v>
      </c>
      <c r="E55">
        <f>MIN(E33:E54)</f>
        <v>2.791459E-3</v>
      </c>
      <c r="F55">
        <f t="shared" ref="F55:H55" si="7">MIN(F33:F54)</f>
        <v>1.1476280498985212E-4</v>
      </c>
      <c r="G55">
        <f t="shared" si="7"/>
        <v>5.0044638058687038E-4</v>
      </c>
      <c r="H55">
        <f t="shared" si="7"/>
        <v>1.251116E-8</v>
      </c>
      <c r="I55" s="181"/>
      <c r="J55" s="181"/>
      <c r="K55" s="9"/>
      <c r="L55">
        <f>SUM(L33:L54)</f>
        <v>93653</v>
      </c>
      <c r="M55">
        <f>SUM(M33:M54)</f>
        <v>642</v>
      </c>
      <c r="N55">
        <f>MIN(N33:N54)</f>
        <v>1.017154E-2</v>
      </c>
      <c r="O55">
        <f t="shared" ref="O55:Q55" si="8">MIN(O33:O54)</f>
        <v>1.2151808061173673E-4</v>
      </c>
      <c r="P55">
        <f t="shared" si="8"/>
        <v>2.9255829283622815E-3</v>
      </c>
      <c r="Q55">
        <f t="shared" si="8"/>
        <v>7.3139569999999994E-8</v>
      </c>
      <c r="R55" s="181"/>
      <c r="S55" s="180"/>
    </row>
    <row r="56" spans="1:23">
      <c r="A56" s="4"/>
      <c r="B56" s="4"/>
      <c r="D56">
        <f>C55+D55</f>
        <v>34020</v>
      </c>
      <c r="E56">
        <f>MAX(E33:E54)</f>
        <v>2.2982610000000001E-2</v>
      </c>
      <c r="F56">
        <f t="shared" ref="F56:H56" si="9">MAX(F33:F54)</f>
        <v>2.5769664371772805E-3</v>
      </c>
      <c r="G56">
        <f t="shared" si="9"/>
        <v>5.0068352178884515E-3</v>
      </c>
      <c r="H56">
        <f t="shared" si="9"/>
        <v>1.2517090000000001E-7</v>
      </c>
      <c r="I56" s="181"/>
      <c r="J56" s="181"/>
      <c r="K56" s="9"/>
      <c r="M56">
        <f>L55+M55</f>
        <v>94295</v>
      </c>
      <c r="N56">
        <f>MAX(N33:N54)</f>
        <v>5.899832E-2</v>
      </c>
      <c r="O56">
        <f t="shared" ref="O56:Q56" si="10">MAX(O33:O54)</f>
        <v>5.7932019235131336E-3</v>
      </c>
      <c r="P56">
        <f t="shared" si="10"/>
        <v>1.778615240391054E-2</v>
      </c>
      <c r="Q56">
        <f t="shared" si="10"/>
        <v>2.4450069999999999E-6</v>
      </c>
      <c r="R56" s="181"/>
      <c r="S56" s="180"/>
    </row>
    <row r="57" spans="1:23">
      <c r="A57" s="4"/>
      <c r="B57" s="4" t="s">
        <v>2734</v>
      </c>
      <c r="C57" t="s">
        <v>2735</v>
      </c>
      <c r="E57">
        <f>AVERAGE(E33:E54)</f>
        <v>1.3522158954545454E-2</v>
      </c>
      <c r="F57">
        <f t="shared" ref="F57:H57" si="11">AVERAGE(F33:F54)</f>
        <v>1.3565007868734874E-3</v>
      </c>
      <c r="G57">
        <f t="shared" si="11"/>
        <v>3.7827597438326701E-3</v>
      </c>
      <c r="H57">
        <f t="shared" si="11"/>
        <v>9.3691383636363612E-8</v>
      </c>
      <c r="I57" s="181"/>
      <c r="J57" s="181"/>
      <c r="K57" s="9"/>
      <c r="N57">
        <f>AVERAGE(N33:N54)</f>
        <v>1.8683819454231674E-2</v>
      </c>
      <c r="O57">
        <f t="shared" ref="O57:Q57" si="12">AVERAGE(O33:O54)</f>
        <v>1.6497891637934665E-3</v>
      </c>
      <c r="P57">
        <f t="shared" si="12"/>
        <v>5.9659192791026942E-3</v>
      </c>
      <c r="Q57">
        <f t="shared" si="12"/>
        <v>2.3520963806247539E-7</v>
      </c>
      <c r="R57" s="181"/>
      <c r="S57" s="180"/>
    </row>
    <row r="58" spans="1:23">
      <c r="A58" s="4" t="s">
        <v>2733</v>
      </c>
      <c r="B58">
        <v>44.375284478257875</v>
      </c>
      <c r="C58">
        <v>2.7108802999587445E-11</v>
      </c>
      <c r="I58" s="181"/>
      <c r="J58" s="181"/>
      <c r="K58" s="9"/>
      <c r="R58" s="181"/>
      <c r="S58" s="180"/>
    </row>
    <row r="59" spans="1:23">
      <c r="A59" s="4" t="s">
        <v>2736</v>
      </c>
      <c r="B59">
        <v>169.40872624177283</v>
      </c>
      <c r="C59">
        <v>9.9611128555787754E-39</v>
      </c>
      <c r="I59" s="181"/>
      <c r="J59" s="181"/>
      <c r="K59" s="9"/>
      <c r="R59" s="181"/>
      <c r="S59" s="180"/>
    </row>
    <row r="60" spans="1:23">
      <c r="A60" s="4" t="s">
        <v>2737</v>
      </c>
      <c r="B60">
        <v>555.24792957163334</v>
      </c>
      <c r="C60" s="4">
        <v>9.0857747252287343E-123</v>
      </c>
      <c r="I60" s="181"/>
      <c r="J60" s="181"/>
      <c r="K60" s="9"/>
      <c r="R60" s="181"/>
      <c r="S60" s="180"/>
    </row>
    <row r="61" spans="1:23">
      <c r="A61" s="4" t="s">
        <v>2738</v>
      </c>
      <c r="B61">
        <v>552.86172039756866</v>
      </c>
      <c r="C61" s="4">
        <v>3.0022895232081819E-122</v>
      </c>
      <c r="I61" s="181"/>
      <c r="J61" s="181"/>
      <c r="K61" s="9"/>
      <c r="R61" s="181"/>
      <c r="S61" s="180"/>
    </row>
    <row r="62" spans="1:23">
      <c r="A62" s="4" t="s">
        <v>2739</v>
      </c>
      <c r="B62">
        <f>B59+C59+B60+C60</f>
        <v>724.65665581340613</v>
      </c>
      <c r="C62">
        <f>_xlfn.CHISQ.DIST.RT(B62,1)</f>
        <v>1.3004187256375663E-159</v>
      </c>
      <c r="I62" s="181"/>
      <c r="J62" s="181"/>
      <c r="K62" s="9"/>
      <c r="R62" s="181"/>
      <c r="S62" s="180"/>
    </row>
    <row r="63" spans="1:23">
      <c r="A63" s="4" t="s">
        <v>2740</v>
      </c>
      <c r="B63">
        <v>911.95508161085104</v>
      </c>
      <c r="C63" s="4">
        <v>2.4714314502178357E-200</v>
      </c>
      <c r="I63" s="181"/>
      <c r="J63" s="181"/>
      <c r="K63" s="9"/>
      <c r="R63" s="181"/>
      <c r="S63" s="180"/>
    </row>
    <row r="64" spans="1:23">
      <c r="A64" s="4" t="s">
        <v>2741</v>
      </c>
      <c r="B64">
        <f>B61+C61+B62+C62</f>
        <v>1277.5183762109748</v>
      </c>
      <c r="C64">
        <f>_xlfn.CHISQ.DIST.RT(B64,1)</f>
        <v>8.6861342099097325E-280</v>
      </c>
      <c r="I64" s="181"/>
      <c r="J64" s="181"/>
      <c r="K64" s="9"/>
      <c r="R64" s="181"/>
      <c r="S64" s="180"/>
    </row>
    <row r="65" spans="1:24">
      <c r="A65" s="4" t="s">
        <v>2742</v>
      </c>
      <c r="B65">
        <v>111.66499576674427</v>
      </c>
      <c r="C65" s="4">
        <v>4.2308729677661453E-26</v>
      </c>
      <c r="I65" s="181"/>
      <c r="J65" s="181"/>
      <c r="K65" s="9"/>
      <c r="R65" s="181"/>
      <c r="S65" s="180"/>
    </row>
    <row r="66" spans="1:24">
      <c r="A66" s="4" t="s">
        <v>2743</v>
      </c>
      <c r="B66">
        <v>110.59345761182331</v>
      </c>
      <c r="C66" s="4">
        <v>7.2638899678383467E-26</v>
      </c>
      <c r="I66" s="181"/>
      <c r="J66" s="181"/>
      <c r="K66" s="9"/>
      <c r="R66" s="181"/>
      <c r="S66" s="180"/>
    </row>
    <row r="67" spans="1:24">
      <c r="A67" s="4" t="s">
        <v>2744</v>
      </c>
      <c r="B67">
        <v>2.5866623255823193E-3</v>
      </c>
      <c r="C67">
        <v>0.95943768496593829</v>
      </c>
      <c r="I67" s="181"/>
      <c r="J67" s="181"/>
      <c r="K67" s="9"/>
      <c r="R67" s="181"/>
      <c r="S67" s="180"/>
    </row>
    <row r="68" spans="1:24">
      <c r="I68" s="181"/>
      <c r="J68" s="181"/>
      <c r="K68" s="9"/>
      <c r="R68" s="181"/>
      <c r="S68" s="180"/>
    </row>
    <row r="69" spans="1:24">
      <c r="B69" s="4"/>
      <c r="I69" s="181"/>
      <c r="J69" s="181"/>
      <c r="K69" s="9"/>
      <c r="R69" s="181"/>
      <c r="S69" s="180"/>
    </row>
    <row r="70" spans="1:24">
      <c r="A70" s="4"/>
      <c r="B70" s="4"/>
      <c r="H70" s="109"/>
      <c r="I70" s="181"/>
      <c r="J70" s="181"/>
      <c r="K70" s="9"/>
      <c r="Q70" s="109"/>
      <c r="R70" s="181"/>
      <c r="S70" s="180"/>
    </row>
    <row r="71" spans="1:24" s="276" customFormat="1" ht="18">
      <c r="A71" s="277" t="s">
        <v>2697</v>
      </c>
      <c r="B71" s="278" t="s">
        <v>2304</v>
      </c>
      <c r="C71" s="278"/>
      <c r="K71" s="278" t="s">
        <v>2696</v>
      </c>
      <c r="L71" s="278"/>
      <c r="M71" s="278"/>
    </row>
    <row r="72" spans="1:24">
      <c r="A72" s="1" t="s">
        <v>2306</v>
      </c>
      <c r="B72" s="3" t="s">
        <v>2307</v>
      </c>
      <c r="C72" s="3" t="s">
        <v>2692</v>
      </c>
      <c r="D72" s="3" t="s">
        <v>2693</v>
      </c>
      <c r="E72" s="3" t="s">
        <v>2485</v>
      </c>
      <c r="F72" s="3" t="s">
        <v>2308</v>
      </c>
      <c r="G72" s="3" t="s">
        <v>2309</v>
      </c>
      <c r="H72" s="3" t="s">
        <v>2694</v>
      </c>
      <c r="I72" s="3" t="s">
        <v>2310</v>
      </c>
      <c r="J72" s="3" t="s">
        <v>2311</v>
      </c>
      <c r="K72" s="273" t="s">
        <v>2307</v>
      </c>
      <c r="L72" s="275" t="s">
        <v>2692</v>
      </c>
      <c r="M72" s="275" t="s">
        <v>2693</v>
      </c>
      <c r="N72" s="275" t="s">
        <v>2485</v>
      </c>
      <c r="O72" s="275" t="s">
        <v>2308</v>
      </c>
      <c r="P72" s="275" t="s">
        <v>2309</v>
      </c>
      <c r="Q72" s="275" t="s">
        <v>2694</v>
      </c>
      <c r="R72" s="275" t="s">
        <v>2310</v>
      </c>
      <c r="S72" s="275" t="s">
        <v>2311</v>
      </c>
      <c r="U72" t="s">
        <v>2732</v>
      </c>
    </row>
    <row r="73" spans="1:24">
      <c r="A73" s="4">
        <v>1</v>
      </c>
      <c r="B73" s="42">
        <v>33232</v>
      </c>
      <c r="C73">
        <v>7463</v>
      </c>
      <c r="D73">
        <v>36</v>
      </c>
      <c r="E73" s="42">
        <v>2.975771E-2</v>
      </c>
      <c r="F73" s="71">
        <v>9.9420588589311512E-4</v>
      </c>
      <c r="G73">
        <v>7.3262580244357013E-3</v>
      </c>
      <c r="H73" s="181">
        <v>1.8315649999999999E-7</v>
      </c>
      <c r="I73" s="42">
        <v>-2.1547710000000002</v>
      </c>
      <c r="J73" s="42">
        <v>-0.2573358</v>
      </c>
      <c r="K73" s="5">
        <v>144870</v>
      </c>
      <c r="L73">
        <v>7463</v>
      </c>
      <c r="M73">
        <v>36</v>
      </c>
      <c r="N73" s="42">
        <v>2.975771E-2</v>
      </c>
      <c r="O73" s="71">
        <v>2.258803064816732E-3</v>
      </c>
      <c r="P73">
        <v>7.3262580244357013E-3</v>
      </c>
      <c r="Q73" s="181">
        <v>1.8315649999999999E-7</v>
      </c>
      <c r="R73" s="42">
        <v>-2.1547710000000002</v>
      </c>
      <c r="S73" s="42">
        <v>-1.693589</v>
      </c>
      <c r="U73" t="s">
        <v>2730</v>
      </c>
      <c r="V73">
        <v>8581.3590417780415</v>
      </c>
      <c r="W73" t="s">
        <v>2731</v>
      </c>
      <c r="X73">
        <v>0</v>
      </c>
    </row>
    <row r="74" spans="1:24">
      <c r="A74" s="4">
        <v>2</v>
      </c>
      <c r="B74">
        <v>1265288</v>
      </c>
      <c r="C74">
        <v>4399</v>
      </c>
      <c r="D74">
        <v>13</v>
      </c>
      <c r="E74" s="42">
        <v>2.805685E-3</v>
      </c>
      <c r="F74">
        <v>9.5766971630174312E-5</v>
      </c>
      <c r="G74">
        <v>4.9444466398163901E-4</v>
      </c>
      <c r="H74" s="181">
        <v>1.2361119999999999E-8</v>
      </c>
      <c r="I74" s="42">
        <v>-2.5161609999999999</v>
      </c>
      <c r="J74" s="42">
        <v>2.952871</v>
      </c>
      <c r="K74" s="5">
        <v>117983</v>
      </c>
      <c r="L74">
        <v>3921</v>
      </c>
      <c r="M74">
        <v>18</v>
      </c>
      <c r="N74" s="42">
        <v>1.9528239999999999E-2</v>
      </c>
      <c r="O74" s="71">
        <v>1.1874032699626218E-3</v>
      </c>
      <c r="P74">
        <v>4.7263402354576507E-3</v>
      </c>
      <c r="Q74" s="181">
        <v>1.1815850000000001E-7</v>
      </c>
      <c r="R74" s="42">
        <v>-2.3287979999999999</v>
      </c>
      <c r="S74" s="42">
        <v>-0.4354903</v>
      </c>
    </row>
    <row r="75" spans="1:24">
      <c r="A75" s="4">
        <v>3</v>
      </c>
      <c r="B75">
        <v>29868</v>
      </c>
      <c r="C75" s="42">
        <v>844</v>
      </c>
      <c r="D75" s="42">
        <v>4</v>
      </c>
      <c r="E75" s="42">
        <v>1.6472480000000001E-2</v>
      </c>
      <c r="F75">
        <v>1.1217995848399624E-3</v>
      </c>
      <c r="G75">
        <v>4.0189400026784516E-3</v>
      </c>
      <c r="H75" s="181">
        <v>1.004735E-7</v>
      </c>
      <c r="I75" s="42">
        <v>-2.0973259999999998</v>
      </c>
      <c r="J75" s="42">
        <v>1.2475149999999999</v>
      </c>
      <c r="K75" s="5">
        <v>152897</v>
      </c>
      <c r="L75">
        <v>3410</v>
      </c>
      <c r="M75">
        <v>12</v>
      </c>
      <c r="N75" s="42">
        <v>1.3885160000000001E-2</v>
      </c>
      <c r="O75" s="71">
        <v>3.3940571849471004E-3</v>
      </c>
      <c r="P75">
        <v>1.6236979375920717E-2</v>
      </c>
      <c r="Q75" s="181">
        <v>7.9296210000000005E-8</v>
      </c>
      <c r="R75" s="42">
        <v>-2.4300350000000002</v>
      </c>
      <c r="S75" s="42">
        <v>-0.1751337</v>
      </c>
    </row>
    <row r="76" spans="1:24">
      <c r="A76" s="4">
        <v>4</v>
      </c>
      <c r="B76">
        <v>25481</v>
      </c>
      <c r="C76">
        <v>808</v>
      </c>
      <c r="D76">
        <v>8</v>
      </c>
      <c r="E76" s="11">
        <v>1.6293209999999999E-2</v>
      </c>
      <c r="F76">
        <v>1.6053392723990425E-3</v>
      </c>
      <c r="G76">
        <v>4.5096346297241081E-3</v>
      </c>
      <c r="H76" s="180">
        <v>9.4941850000000003E-8</v>
      </c>
      <c r="I76" s="11">
        <v>-2.007193</v>
      </c>
      <c r="J76" s="11">
        <v>0.67639439999999995</v>
      </c>
      <c r="K76" s="4">
        <v>87696</v>
      </c>
      <c r="L76" s="11">
        <v>1739</v>
      </c>
      <c r="M76" s="42">
        <v>9</v>
      </c>
      <c r="N76" s="11">
        <v>1.0604819999999999E-2</v>
      </c>
      <c r="O76" s="71">
        <v>1.1232317323481118E-3</v>
      </c>
      <c r="P76">
        <v>2.8201480113118045E-3</v>
      </c>
      <c r="Q76" s="180">
        <v>7.0503700000000004E-8</v>
      </c>
      <c r="R76" s="11">
        <v>-1.8401460000000001</v>
      </c>
      <c r="S76" s="11">
        <v>-0.84029960000000004</v>
      </c>
    </row>
    <row r="77" spans="1:24">
      <c r="A77" s="4">
        <v>5</v>
      </c>
      <c r="B77" s="5">
        <v>30212</v>
      </c>
      <c r="C77" s="71">
        <v>858</v>
      </c>
      <c r="D77">
        <v>8</v>
      </c>
      <c r="E77" s="176">
        <v>1.413346E-2</v>
      </c>
      <c r="F77">
        <v>2.5581371640407786E-3</v>
      </c>
      <c r="G77">
        <v>4.038858731629816E-3</v>
      </c>
      <c r="H77" s="176">
        <v>1.009715E-7</v>
      </c>
      <c r="I77" s="176">
        <v>-1.1090139999999999</v>
      </c>
      <c r="J77" s="176">
        <v>0.32768079999999999</v>
      </c>
      <c r="K77" s="42">
        <v>28902</v>
      </c>
      <c r="L77" s="42">
        <v>760</v>
      </c>
      <c r="M77" s="42">
        <v>7</v>
      </c>
      <c r="N77" s="42">
        <v>1.408207E-2</v>
      </c>
      <c r="O77">
        <v>1.5010558718390043E-3</v>
      </c>
      <c r="P77">
        <v>3.5775784456507352E-3</v>
      </c>
      <c r="Q77" s="177">
        <v>9.3493380000000004E-8</v>
      </c>
      <c r="R77">
        <v>-1.744294</v>
      </c>
      <c r="S77">
        <v>0.76712170000000002</v>
      </c>
    </row>
    <row r="78" spans="1:24">
      <c r="A78" s="4">
        <v>6</v>
      </c>
      <c r="B78" s="5">
        <v>108725</v>
      </c>
      <c r="C78">
        <v>2450</v>
      </c>
      <c r="D78">
        <v>7</v>
      </c>
      <c r="E78">
        <v>1.203955E-2</v>
      </c>
      <c r="F78">
        <v>1.2662515520809382E-3</v>
      </c>
      <c r="G78">
        <v>3.2046999310186247E-3</v>
      </c>
      <c r="H78" s="177">
        <v>8.0117498275465618E-8</v>
      </c>
      <c r="I78" s="42">
        <v>-1.86012</v>
      </c>
      <c r="J78" s="42">
        <v>-0.45597369999999998</v>
      </c>
      <c r="K78" s="4">
        <v>200831</v>
      </c>
      <c r="L78">
        <v>4859</v>
      </c>
      <c r="M78">
        <v>25</v>
      </c>
      <c r="N78">
        <v>1.3050774033889191E-2</v>
      </c>
      <c r="O78">
        <v>1.1319392922407396E-3</v>
      </c>
      <c r="P78">
        <v>3.4408612216241517E-3</v>
      </c>
      <c r="Q78" s="177">
        <v>8.6021530540603787E-8</v>
      </c>
      <c r="R78" s="42">
        <v>-2.0689449999999998</v>
      </c>
      <c r="S78">
        <v>-0.1281901</v>
      </c>
    </row>
    <row r="79" spans="1:24">
      <c r="A79" s="4">
        <v>7</v>
      </c>
      <c r="B79" s="4">
        <v>51255</v>
      </c>
      <c r="C79">
        <v>1458</v>
      </c>
      <c r="D79">
        <v>13</v>
      </c>
      <c r="E79">
        <v>1.6135010000000002E-2</v>
      </c>
      <c r="F79">
        <v>1.3442327577797288E-3</v>
      </c>
      <c r="G79">
        <v>4.0455701882743146E-3</v>
      </c>
      <c r="H79" s="181">
        <v>1.011392E-7</v>
      </c>
      <c r="I79" s="42">
        <v>-2.013487</v>
      </c>
      <c r="J79" s="42">
        <v>7.4666940000000001E-2</v>
      </c>
      <c r="K79">
        <v>294984</v>
      </c>
      <c r="L79">
        <v>7648</v>
      </c>
      <c r="M79">
        <v>30</v>
      </c>
      <c r="N79">
        <v>1.7028042198898922E-2</v>
      </c>
      <c r="O79" s="176">
        <v>1.1214876061074498E-3</v>
      </c>
      <c r="P79">
        <v>3.6871932036991839E-3</v>
      </c>
      <c r="Q79" s="177">
        <v>2.3045659999999998E-6</v>
      </c>
      <c r="R79">
        <v>-2.1818279999999999</v>
      </c>
      <c r="S79">
        <v>1.112163</v>
      </c>
    </row>
    <row r="80" spans="1:24">
      <c r="A80" s="4">
        <v>8</v>
      </c>
      <c r="B80" s="4">
        <v>15159</v>
      </c>
      <c r="C80">
        <v>368</v>
      </c>
      <c r="D80">
        <v>3</v>
      </c>
      <c r="E80">
        <v>7.3883500000000001E-3</v>
      </c>
      <c r="F80">
        <v>1.7530437363942213E-3</v>
      </c>
      <c r="G80">
        <v>3.4526795962794383E-3</v>
      </c>
      <c r="H80" s="181">
        <v>8.6317000000000005E-8</v>
      </c>
      <c r="I80" s="42">
        <v>-1.1854530000000001</v>
      </c>
      <c r="J80" s="42">
        <v>-1.8391040000000001</v>
      </c>
      <c r="K80" s="4">
        <v>44086</v>
      </c>
      <c r="L80">
        <v>4715</v>
      </c>
      <c r="M80">
        <v>25</v>
      </c>
      <c r="N80">
        <v>5.9905640000000003E-2</v>
      </c>
      <c r="O80">
        <v>4.6933062650274466E-3</v>
      </c>
      <c r="P80">
        <v>1.5210075761012565E-2</v>
      </c>
      <c r="Q80" s="177">
        <v>3.8025189999999999E-7</v>
      </c>
      <c r="R80">
        <v>-2.1374569999999999</v>
      </c>
      <c r="S80">
        <v>-4.1636859999999998E-2</v>
      </c>
    </row>
    <row r="81" spans="1:19">
      <c r="A81" s="4">
        <v>9</v>
      </c>
      <c r="B81">
        <v>156031</v>
      </c>
      <c r="C81">
        <v>4654</v>
      </c>
      <c r="D81">
        <v>30</v>
      </c>
      <c r="E81">
        <v>2.3110789999999999E-2</v>
      </c>
      <c r="F81">
        <v>8.9976030404214551E-4</v>
      </c>
      <c r="G81">
        <v>4.241914106812108E-3</v>
      </c>
      <c r="H81" s="181">
        <v>1.0604790000000001E-7</v>
      </c>
      <c r="I81" s="42">
        <v>-2.4745910000000002</v>
      </c>
      <c r="J81" s="42">
        <v>1.9085289999999999</v>
      </c>
      <c r="K81" s="4">
        <v>274441</v>
      </c>
      <c r="L81">
        <v>10589</v>
      </c>
      <c r="M81">
        <v>77</v>
      </c>
      <c r="N81">
        <v>2.2584090000000001E-2</v>
      </c>
      <c r="O81">
        <v>2.0526674221417354E-3</v>
      </c>
      <c r="P81">
        <v>5.4872340503058946E-3</v>
      </c>
      <c r="Q81" s="177">
        <v>1.371809E-7</v>
      </c>
      <c r="R81">
        <v>-1.95326</v>
      </c>
      <c r="S81" s="200">
        <v>0.110791</v>
      </c>
    </row>
    <row r="82" spans="1:19">
      <c r="A82" s="4">
        <v>10</v>
      </c>
      <c r="B82" s="4">
        <v>35929</v>
      </c>
      <c r="C82">
        <v>770</v>
      </c>
      <c r="D82">
        <v>5</v>
      </c>
      <c r="E82">
        <v>1.258037E-2</v>
      </c>
      <c r="F82">
        <v>7.3833616298811544E-4</v>
      </c>
      <c r="G82">
        <v>3.0478554927774221E-3</v>
      </c>
      <c r="H82" s="181">
        <v>7.6196409999999995E-8</v>
      </c>
      <c r="I82" s="42">
        <v>-2.335941</v>
      </c>
      <c r="J82" s="42">
        <v>-7.0650950000000004E-3</v>
      </c>
      <c r="K82">
        <v>392743</v>
      </c>
      <c r="L82">
        <v>9267</v>
      </c>
      <c r="M82">
        <v>73</v>
      </c>
      <c r="N82">
        <v>1.298559E-2</v>
      </c>
      <c r="O82">
        <v>1.5063135434622641E-3</v>
      </c>
      <c r="P82">
        <v>3.3556549702986435E-3</v>
      </c>
      <c r="Q82" s="336">
        <v>8.3891400000000002E-8</v>
      </c>
      <c r="R82">
        <v>-1.727384</v>
      </c>
      <c r="S82">
        <v>0.1394849</v>
      </c>
    </row>
    <row r="83" spans="1:19">
      <c r="A83" s="4">
        <v>11</v>
      </c>
      <c r="B83" s="42">
        <v>65513</v>
      </c>
      <c r="C83">
        <v>1199</v>
      </c>
      <c r="D83">
        <v>6</v>
      </c>
      <c r="E83">
        <v>9.7079969999999995E-3</v>
      </c>
      <c r="F83">
        <v>9.4452642986888095E-4</v>
      </c>
      <c r="G83">
        <v>2.6027841802390363E-3</v>
      </c>
      <c r="H83" s="181">
        <v>6.5069619999999998E-8</v>
      </c>
      <c r="I83" s="42">
        <v>-1.9782709999999999</v>
      </c>
      <c r="J83" s="42">
        <v>-1.615415</v>
      </c>
      <c r="K83" s="6">
        <v>71887</v>
      </c>
      <c r="L83">
        <v>2700</v>
      </c>
      <c r="M83">
        <v>9</v>
      </c>
      <c r="N83">
        <v>2.2229329999999999E-2</v>
      </c>
      <c r="O83">
        <v>1.4698471211762904E-3</v>
      </c>
      <c r="P83">
        <v>5.3414525574860547E-3</v>
      </c>
      <c r="Q83" s="177">
        <v>1.3353629999999999E-7</v>
      </c>
      <c r="R83">
        <v>-2.2607089999999999</v>
      </c>
      <c r="S83">
        <v>6.1885969999999997E-3</v>
      </c>
    </row>
    <row r="84" spans="1:19">
      <c r="A84" s="4">
        <v>12</v>
      </c>
      <c r="B84" s="5">
        <v>68776</v>
      </c>
      <c r="C84">
        <v>1499</v>
      </c>
      <c r="D84">
        <v>8</v>
      </c>
      <c r="E84">
        <v>1.0090729999999999E-2</v>
      </c>
      <c r="F84">
        <v>1.3186659590554844E-3</v>
      </c>
      <c r="G84">
        <v>3.0996888449459116E-3</v>
      </c>
      <c r="H84" s="181">
        <v>7.749224E-8</v>
      </c>
      <c r="I84" s="42">
        <v>-1.7392430000000001</v>
      </c>
      <c r="J84" s="42">
        <v>-0.98236380000000001</v>
      </c>
      <c r="K84" s="5">
        <v>130462</v>
      </c>
      <c r="L84">
        <v>2427</v>
      </c>
      <c r="M84">
        <v>8</v>
      </c>
      <c r="N84">
        <v>1.0340179999999999E-2</v>
      </c>
      <c r="O84">
        <v>7.6048036976284286E-4</v>
      </c>
      <c r="P84">
        <v>2.6456485413377077E-3</v>
      </c>
      <c r="Q84" s="177">
        <v>6.614122E-8</v>
      </c>
      <c r="R84">
        <v>-2.215306</v>
      </c>
      <c r="S84">
        <v>-1.161241</v>
      </c>
    </row>
    <row r="85" spans="1:19">
      <c r="A85" s="4">
        <v>13</v>
      </c>
      <c r="B85" s="4">
        <v>57878</v>
      </c>
      <c r="C85">
        <v>1297</v>
      </c>
      <c r="D85">
        <v>9</v>
      </c>
      <c r="E85">
        <v>1.221535E-2</v>
      </c>
      <c r="F85" s="4">
        <v>1.2057845813607934E-3</v>
      </c>
      <c r="G85">
        <v>3.1869155810497945E-3</v>
      </c>
      <c r="H85" s="267">
        <v>7.9672889999999999E-8</v>
      </c>
      <c r="I85" s="5">
        <v>-1.86751</v>
      </c>
      <c r="J85" s="5">
        <v>-1.3586320000000001</v>
      </c>
      <c r="K85" s="4">
        <v>62249</v>
      </c>
      <c r="L85">
        <v>2188</v>
      </c>
      <c r="M85">
        <v>0</v>
      </c>
      <c r="O85">
        <v>2.2071583479252679E-4</v>
      </c>
      <c r="P85">
        <v>4.9987228710501371E-3</v>
      </c>
      <c r="Q85" s="264">
        <v>1.249681E-7</v>
      </c>
      <c r="R85" s="5">
        <v>-2.8765580000000002</v>
      </c>
      <c r="S85" s="14">
        <v>4.6003540000000003</v>
      </c>
    </row>
    <row r="86" spans="1:19">
      <c r="A86" s="4">
        <v>14</v>
      </c>
      <c r="B86" s="5">
        <v>46559</v>
      </c>
      <c r="C86">
        <v>1169</v>
      </c>
      <c r="D86">
        <v>4</v>
      </c>
      <c r="E86">
        <v>1.7139540000000002E-2</v>
      </c>
      <c r="F86">
        <v>9.0740243561932183E-4</v>
      </c>
      <c r="G86">
        <v>3.5707296118902897E-3</v>
      </c>
      <c r="H86" s="181">
        <v>8.9268249999999996E-8</v>
      </c>
      <c r="I86" s="42">
        <v>-2.3277779999999999</v>
      </c>
      <c r="J86" s="42">
        <v>1.106009</v>
      </c>
      <c r="K86" s="4">
        <v>73092</v>
      </c>
      <c r="L86">
        <v>1604</v>
      </c>
      <c r="M86">
        <v>10</v>
      </c>
      <c r="N86">
        <v>1.3818199999999999E-2</v>
      </c>
      <c r="O86">
        <v>1.1393266607959793E-3</v>
      </c>
      <c r="P86">
        <v>4.8994265340750447E-3</v>
      </c>
      <c r="Q86" s="177">
        <v>7.8022349999999995E-8</v>
      </c>
      <c r="R86">
        <v>-2.3946999999999998</v>
      </c>
      <c r="S86">
        <v>-0.2451168</v>
      </c>
    </row>
    <row r="87" spans="1:19">
      <c r="A87" s="4">
        <v>15</v>
      </c>
      <c r="B87" s="5">
        <v>61270</v>
      </c>
      <c r="C87">
        <v>1661</v>
      </c>
      <c r="D87">
        <v>15</v>
      </c>
      <c r="E87">
        <v>1.521136E-2</v>
      </c>
      <c r="F87">
        <v>1.3720685490452098E-3</v>
      </c>
      <c r="G87">
        <v>3.8553696752080956E-3</v>
      </c>
      <c r="H87" s="181">
        <v>9.6384229999999999E-8</v>
      </c>
      <c r="I87" s="42">
        <v>-2.0205410000000001</v>
      </c>
      <c r="J87" s="42">
        <v>-0.8854822</v>
      </c>
      <c r="K87">
        <v>212834</v>
      </c>
      <c r="L87">
        <v>6368</v>
      </c>
      <c r="M87">
        <v>49</v>
      </c>
      <c r="N87">
        <v>1.7581780000000002E-2</v>
      </c>
      <c r="O87">
        <v>1.5894932200682223E-3</v>
      </c>
      <c r="P87">
        <v>4.2550851837582339E-3</v>
      </c>
      <c r="Q87" s="177">
        <v>1.0637710000000001E-7</v>
      </c>
      <c r="R87">
        <v>-1.9647250000000001</v>
      </c>
      <c r="S87">
        <v>0.77525029999999995</v>
      </c>
    </row>
    <row r="88" spans="1:19">
      <c r="A88" s="4">
        <v>16</v>
      </c>
      <c r="B88" s="4">
        <v>23507</v>
      </c>
      <c r="C88">
        <v>464</v>
      </c>
      <c r="D88">
        <v>3</v>
      </c>
      <c r="E88">
        <v>1.3783129999999999E-2</v>
      </c>
      <c r="F88">
        <v>5.6353809503552137E-4</v>
      </c>
      <c r="G88">
        <v>2.8071506359807715E-3</v>
      </c>
      <c r="H88" s="181">
        <v>7.0178769999999995E-8</v>
      </c>
      <c r="I88" s="42">
        <v>-2.4781219999999999</v>
      </c>
      <c r="J88" s="42">
        <v>0.61677700000000002</v>
      </c>
      <c r="K88" s="42">
        <v>90067</v>
      </c>
      <c r="L88">
        <v>1855</v>
      </c>
      <c r="M88">
        <v>7</v>
      </c>
      <c r="N88">
        <v>1.259063E-2</v>
      </c>
      <c r="O88">
        <v>7.7377741015022153E-4</v>
      </c>
      <c r="P88">
        <v>2.9290650293670268E-3</v>
      </c>
      <c r="Q88" s="181">
        <v>7.3226619999999996E-8</v>
      </c>
      <c r="R88" s="11">
        <v>-2.2750539999999999</v>
      </c>
      <c r="S88" s="11">
        <v>0.2493437</v>
      </c>
    </row>
    <row r="89" spans="1:19">
      <c r="A89" s="4">
        <v>17</v>
      </c>
      <c r="B89" s="4">
        <v>23613</v>
      </c>
      <c r="C89">
        <v>764</v>
      </c>
      <c r="D89">
        <v>2</v>
      </c>
      <c r="E89">
        <v>1.9269049999999999E-2</v>
      </c>
      <c r="F89">
        <v>1.3318477110066489E-3</v>
      </c>
      <c r="G89">
        <v>4.6014271799432512E-3</v>
      </c>
      <c r="H89" s="181">
        <v>1.150356E-7</v>
      </c>
      <c r="I89">
        <v>-2.189324</v>
      </c>
      <c r="J89" s="42">
        <v>0.79778450000000001</v>
      </c>
      <c r="K89" s="5">
        <v>88849</v>
      </c>
      <c r="O89">
        <v>2.2135409515019867E-4</v>
      </c>
      <c r="P89">
        <v>5.0131807898794577E-3</v>
      </c>
      <c r="Q89" s="177">
        <v>1.2532950000000001E-7</v>
      </c>
      <c r="R89">
        <v>-2.8787880000000001</v>
      </c>
      <c r="S89">
        <v>4.6410359999999997</v>
      </c>
    </row>
    <row r="90" spans="1:19">
      <c r="A90" s="4">
        <v>18</v>
      </c>
      <c r="B90">
        <v>40357</v>
      </c>
      <c r="C90">
        <v>997</v>
      </c>
      <c r="D90">
        <v>8</v>
      </c>
      <c r="E90">
        <v>1.3777040000000001E-2</v>
      </c>
      <c r="F90">
        <v>1.1070736179597095E-3</v>
      </c>
      <c r="G90">
        <v>3.5133533216046781E-3</v>
      </c>
      <c r="H90" s="177">
        <v>8.783382E-8</v>
      </c>
      <c r="I90" s="5">
        <v>-2.149759</v>
      </c>
      <c r="J90" s="5">
        <v>0.70823729999999996</v>
      </c>
      <c r="K90">
        <v>40357</v>
      </c>
      <c r="L90">
        <v>997</v>
      </c>
      <c r="M90">
        <v>8</v>
      </c>
      <c r="N90">
        <v>1.3777040000000001E-2</v>
      </c>
      <c r="O90">
        <v>1.1070736179597095E-3</v>
      </c>
      <c r="P90">
        <v>3.5133533216046781E-3</v>
      </c>
      <c r="Q90" s="177">
        <v>8.783382E-8</v>
      </c>
      <c r="R90" s="5">
        <v>-2.149759</v>
      </c>
      <c r="S90" s="5">
        <v>0.70823729999999996</v>
      </c>
    </row>
    <row r="91" spans="1:19">
      <c r="A91" s="4">
        <v>19</v>
      </c>
      <c r="B91" s="4">
        <v>48207</v>
      </c>
      <c r="C91">
        <v>1143</v>
      </c>
      <c r="D91">
        <v>9</v>
      </c>
      <c r="E91">
        <v>1.161657E-2</v>
      </c>
      <c r="F91">
        <v>1.2057788288007967E-3</v>
      </c>
      <c r="G91">
        <v>3.3719708755989798E-3</v>
      </c>
      <c r="H91" s="181">
        <v>8.4299270000000006E-8</v>
      </c>
      <c r="I91" s="42">
        <v>-1.9846349999999999</v>
      </c>
      <c r="J91" s="42">
        <v>-0.99331749999999996</v>
      </c>
      <c r="K91" s="5">
        <v>46240</v>
      </c>
      <c r="O91">
        <v>3.8146301903114191E-4</v>
      </c>
      <c r="P91">
        <v>8.6392906574394458E-3</v>
      </c>
      <c r="Q91" s="177">
        <v>2.1598219999999999E-7</v>
      </c>
      <c r="R91">
        <v>-2.878193</v>
      </c>
      <c r="S91">
        <v>4.6300879999999998</v>
      </c>
    </row>
    <row r="92" spans="1:19">
      <c r="A92" s="4">
        <v>20</v>
      </c>
      <c r="B92" s="4">
        <v>15795</v>
      </c>
      <c r="C92">
        <v>346</v>
      </c>
      <c r="D92">
        <v>1</v>
      </c>
      <c r="E92">
        <v>1.038303E-2</v>
      </c>
      <c r="F92">
        <v>1.4301196581196583E-3</v>
      </c>
      <c r="G92">
        <v>3.115349794238683E-3</v>
      </c>
      <c r="H92" s="181">
        <v>7.7883739999999994E-8</v>
      </c>
      <c r="I92" s="42">
        <v>-1.634692</v>
      </c>
      <c r="J92" s="42">
        <v>-1.121359</v>
      </c>
      <c r="K92">
        <v>156794</v>
      </c>
      <c r="L92">
        <v>4348</v>
      </c>
      <c r="M92">
        <v>31</v>
      </c>
      <c r="N92">
        <v>1.6231490000000001E-2</v>
      </c>
      <c r="O92">
        <v>1.4954590099110936E-3</v>
      </c>
      <c r="P92">
        <v>3.9437835631465487E-3</v>
      </c>
      <c r="Q92" s="177">
        <v>9.8594589999999999E-8</v>
      </c>
      <c r="R92">
        <v>-1.903977</v>
      </c>
      <c r="S92">
        <v>9.7361539999999996E-2</v>
      </c>
    </row>
    <row r="93" spans="1:19">
      <c r="A93" s="4">
        <v>21</v>
      </c>
      <c r="B93">
        <v>20102</v>
      </c>
      <c r="C93">
        <v>502</v>
      </c>
      <c r="D93">
        <v>7</v>
      </c>
      <c r="E93">
        <v>1.4078200000000001E-2</v>
      </c>
      <c r="F93">
        <v>8.2968709581136206E-4</v>
      </c>
      <c r="G93">
        <v>3.5514923888170331E-3</v>
      </c>
      <c r="H93" s="264">
        <v>8.8787309999999999E-8</v>
      </c>
      <c r="I93" s="5">
        <v>-2.3617010000000001</v>
      </c>
      <c r="J93" s="18">
        <v>-2.2340420000000001</v>
      </c>
      <c r="K93">
        <v>4805</v>
      </c>
      <c r="L93">
        <v>138</v>
      </c>
      <c r="M93">
        <v>1</v>
      </c>
      <c r="N93">
        <v>1.7481790000000001E-2</v>
      </c>
      <c r="O93">
        <v>1.0438262226847034E-3</v>
      </c>
      <c r="P93">
        <v>4.0845078043704472E-3</v>
      </c>
      <c r="Q93" s="177">
        <v>1.0211270000000001E-7</v>
      </c>
      <c r="R93" s="5">
        <v>-2.2026509999999999</v>
      </c>
      <c r="S93" s="5">
        <v>0.6493236</v>
      </c>
    </row>
    <row r="94" spans="1:19">
      <c r="A94" s="4">
        <v>22</v>
      </c>
      <c r="B94" s="4">
        <v>16387</v>
      </c>
      <c r="C94">
        <v>453</v>
      </c>
      <c r="D94">
        <v>1</v>
      </c>
      <c r="E94">
        <v>1.8368220000000001E-2</v>
      </c>
      <c r="F94">
        <v>1.0478934521266857E-3</v>
      </c>
      <c r="G94">
        <v>3.9313992799170075E-3</v>
      </c>
      <c r="H94" s="181">
        <v>9.828499E-8</v>
      </c>
      <c r="I94" s="181">
        <v>-2.2632340000000002</v>
      </c>
      <c r="J94" s="181">
        <v>1.7136849999999999</v>
      </c>
      <c r="K94" s="9">
        <v>35953</v>
      </c>
      <c r="L94">
        <v>1249</v>
      </c>
      <c r="M94">
        <v>6</v>
      </c>
      <c r="N94">
        <v>1.278696E-2</v>
      </c>
      <c r="O94">
        <v>1.5220810502600617E-3</v>
      </c>
      <c r="P94">
        <v>4.9405585069396156E-3</v>
      </c>
      <c r="Q94" s="177">
        <v>7.799864E-8</v>
      </c>
      <c r="R94" s="177">
        <v>-2.1420360000000001</v>
      </c>
      <c r="S94" s="177">
        <v>0.53026050000000002</v>
      </c>
    </row>
    <row r="95" spans="1:19">
      <c r="A95" s="4"/>
      <c r="B95" s="4"/>
      <c r="C95">
        <f>SUM(C73:C94)</f>
        <v>35566</v>
      </c>
      <c r="D95">
        <f>SUM(D73:D94)</f>
        <v>200</v>
      </c>
      <c r="E95">
        <f>MIN(E73:E94)</f>
        <v>2.805685E-3</v>
      </c>
      <c r="F95">
        <f t="shared" ref="F95:H95" si="13">MIN(F73:F94)</f>
        <v>9.5766971630174312E-5</v>
      </c>
      <c r="G95">
        <f t="shared" si="13"/>
        <v>4.9444466398163901E-4</v>
      </c>
      <c r="H95">
        <f t="shared" si="13"/>
        <v>1.2361119999999999E-8</v>
      </c>
      <c r="I95" s="181"/>
      <c r="J95" s="181"/>
      <c r="K95" s="9"/>
      <c r="L95">
        <f>SUM(L73:L94)</f>
        <v>78245</v>
      </c>
      <c r="M95">
        <f>SUM(M73:M94)</f>
        <v>441</v>
      </c>
      <c r="N95">
        <f>MIN(N73:N94)</f>
        <v>1.0340179999999999E-2</v>
      </c>
      <c r="O95">
        <f t="shared" ref="O95:Q95" si="14">MIN(O73:O94)</f>
        <v>2.2071583479252679E-4</v>
      </c>
      <c r="P95">
        <f t="shared" si="14"/>
        <v>2.6456485413377077E-3</v>
      </c>
      <c r="Q95">
        <f t="shared" si="14"/>
        <v>6.614122E-8</v>
      </c>
      <c r="R95" s="177"/>
      <c r="S95" s="177"/>
    </row>
    <row r="96" spans="1:19">
      <c r="A96" s="4"/>
      <c r="B96" s="4"/>
      <c r="D96">
        <f>SUM(C95+D95)</f>
        <v>35766</v>
      </c>
      <c r="E96">
        <f>MAX(E73:E94)</f>
        <v>2.975771E-2</v>
      </c>
      <c r="F96">
        <f t="shared" ref="F96:H96" si="15">MAX(F73:F94)</f>
        <v>2.5581371640407786E-3</v>
      </c>
      <c r="G96">
        <f t="shared" si="15"/>
        <v>7.3262580244357013E-3</v>
      </c>
      <c r="H96">
        <f t="shared" si="15"/>
        <v>1.8315649999999999E-7</v>
      </c>
      <c r="I96" s="181"/>
      <c r="J96" s="181"/>
      <c r="K96" s="9"/>
      <c r="M96">
        <f>L95+M95</f>
        <v>78686</v>
      </c>
      <c r="N96">
        <f>MAX(N73:N94)</f>
        <v>5.9905640000000003E-2</v>
      </c>
      <c r="O96">
        <f t="shared" ref="O96:Q96" si="16">MAX(O73:O94)</f>
        <v>4.6933062650274466E-3</v>
      </c>
      <c r="P96">
        <f t="shared" si="16"/>
        <v>1.6236979375920717E-2</v>
      </c>
      <c r="Q96">
        <f t="shared" si="16"/>
        <v>2.3045659999999998E-6</v>
      </c>
      <c r="R96" s="177"/>
      <c r="S96" s="177"/>
    </row>
    <row r="97" spans="1:24">
      <c r="A97" s="4"/>
      <c r="B97" s="4"/>
      <c r="E97">
        <f>AVERAGE(E73:E94)</f>
        <v>1.4379856000000002E-2</v>
      </c>
      <c r="F97">
        <f t="shared" ref="F97:H97" si="17">AVERAGE(F73:F94)</f>
        <v>1.1655118093590133E-3</v>
      </c>
      <c r="G97">
        <f t="shared" si="17"/>
        <v>3.6176584880475079E-3</v>
      </c>
      <c r="H97">
        <f t="shared" si="17"/>
        <v>8.96324185579757E-8</v>
      </c>
      <c r="I97" s="181"/>
      <c r="J97" s="181"/>
      <c r="K97" s="9"/>
      <c r="N97">
        <f>AVERAGE(N73:N94)</f>
        <v>1.8434186117515166E-2</v>
      </c>
      <c r="O97">
        <f t="shared" ref="O97:Q97" si="18">AVERAGE(O73:O94)</f>
        <v>1.4406892220289182E-3</v>
      </c>
      <c r="P97">
        <f t="shared" si="18"/>
        <v>5.5032908481896115E-3</v>
      </c>
      <c r="Q97">
        <f t="shared" si="18"/>
        <v>2.1939287093366381E-7</v>
      </c>
      <c r="R97" s="177"/>
      <c r="S97" s="177"/>
    </row>
    <row r="98" spans="1:24">
      <c r="A98" s="4"/>
      <c r="B98" s="4"/>
      <c r="H98" s="109"/>
      <c r="I98" s="181"/>
      <c r="J98" s="181"/>
      <c r="K98" s="9"/>
      <c r="Q98" s="73"/>
      <c r="R98" s="177"/>
      <c r="S98" s="177"/>
    </row>
    <row r="99" spans="1:24" s="276" customFormat="1" ht="18">
      <c r="A99" s="277" t="s">
        <v>2698</v>
      </c>
      <c r="B99" s="280" t="s">
        <v>2304</v>
      </c>
      <c r="C99" s="280"/>
      <c r="D99" s="279"/>
      <c r="E99" s="279"/>
      <c r="F99" s="279"/>
      <c r="G99" s="279"/>
      <c r="H99" s="279"/>
      <c r="I99" s="279"/>
      <c r="J99" s="279"/>
      <c r="K99" s="280" t="s">
        <v>2696</v>
      </c>
      <c r="L99" s="280"/>
      <c r="M99" s="280"/>
    </row>
    <row r="100" spans="1:24">
      <c r="A100" s="1" t="s">
        <v>2306</v>
      </c>
      <c r="B100" s="3" t="s">
        <v>2307</v>
      </c>
      <c r="C100" s="3" t="s">
        <v>2692</v>
      </c>
      <c r="D100" s="3" t="s">
        <v>2693</v>
      </c>
      <c r="E100" s="3" t="s">
        <v>2485</v>
      </c>
      <c r="F100" s="3" t="s">
        <v>2308</v>
      </c>
      <c r="G100" s="3" t="s">
        <v>2309</v>
      </c>
      <c r="H100" s="3" t="s">
        <v>2694</v>
      </c>
      <c r="I100" s="3" t="s">
        <v>2310</v>
      </c>
      <c r="J100" s="3" t="s">
        <v>2311</v>
      </c>
      <c r="K100" s="273" t="s">
        <v>2307</v>
      </c>
      <c r="L100" s="275" t="s">
        <v>2692</v>
      </c>
      <c r="M100" s="275" t="s">
        <v>2693</v>
      </c>
      <c r="N100" s="275" t="s">
        <v>2485</v>
      </c>
      <c r="O100" s="275" t="s">
        <v>2308</v>
      </c>
      <c r="P100" s="275" t="s">
        <v>2309</v>
      </c>
      <c r="Q100" s="275" t="s">
        <v>2694</v>
      </c>
      <c r="R100" s="275" t="s">
        <v>2310</v>
      </c>
      <c r="S100" s="275" t="s">
        <v>2311</v>
      </c>
      <c r="U100" t="s">
        <v>2732</v>
      </c>
    </row>
    <row r="101" spans="1:24">
      <c r="A101" s="4">
        <v>1</v>
      </c>
      <c r="B101" s="42">
        <v>33232</v>
      </c>
      <c r="C101">
        <v>894</v>
      </c>
      <c r="D101">
        <v>6</v>
      </c>
      <c r="E101">
        <v>1.6399859999999999E-2</v>
      </c>
      <c r="F101" s="42">
        <v>7.3800000000000005E-4</v>
      </c>
      <c r="G101">
        <v>3.5905272026961967E-3</v>
      </c>
      <c r="H101" s="181">
        <v>8.9763160000000006E-8</v>
      </c>
      <c r="I101" s="42">
        <v>-2.2715969999999999</v>
      </c>
      <c r="J101" s="42">
        <v>-1.4859059999999999</v>
      </c>
      <c r="K101" s="5">
        <v>144870</v>
      </c>
      <c r="L101" s="42">
        <v>7812</v>
      </c>
      <c r="M101" s="42">
        <v>38</v>
      </c>
      <c r="N101" s="42">
        <v>2.9709389999999999E-2</v>
      </c>
      <c r="O101">
        <v>1.9396334644854009E-3</v>
      </c>
      <c r="P101" s="44">
        <v>7.1971767791813345E-3</v>
      </c>
      <c r="Q101" s="177">
        <v>1.7992950000000001E-7</v>
      </c>
      <c r="R101" s="42">
        <v>-2.1930879999999999</v>
      </c>
      <c r="S101">
        <v>-1.796179</v>
      </c>
      <c r="U101" t="s">
        <v>2730</v>
      </c>
      <c r="V101">
        <v>14907.05713649162</v>
      </c>
      <c r="W101" t="s">
        <v>2731</v>
      </c>
      <c r="X101">
        <v>0</v>
      </c>
    </row>
    <row r="102" spans="1:24">
      <c r="A102" s="4">
        <v>2</v>
      </c>
      <c r="B102">
        <v>1265288</v>
      </c>
      <c r="C102">
        <v>4481</v>
      </c>
      <c r="D102">
        <v>21</v>
      </c>
      <c r="E102" s="42">
        <v>2.7969919999999999E-3</v>
      </c>
      <c r="F102">
        <v>8.2388910666978578E-5</v>
      </c>
      <c r="G102">
        <v>4.7268084420305892E-4</v>
      </c>
      <c r="H102" s="181">
        <v>1.2361119999999999E-8</v>
      </c>
      <c r="I102" s="42">
        <v>-2.5161609999999999</v>
      </c>
      <c r="J102" s="42">
        <v>2.952871</v>
      </c>
      <c r="K102" s="5">
        <v>117983</v>
      </c>
      <c r="L102" s="42">
        <v>4087</v>
      </c>
      <c r="M102" s="42">
        <v>24</v>
      </c>
      <c r="N102" s="42">
        <v>1.9536709999999999E-2</v>
      </c>
      <c r="O102">
        <v>1.1720951323495757E-3</v>
      </c>
      <c r="P102">
        <v>4.6234203232669111E-3</v>
      </c>
      <c r="Q102" s="181">
        <v>1.155855E-7</v>
      </c>
      <c r="R102" s="42">
        <v>-2.2431739999999998</v>
      </c>
      <c r="S102" s="42">
        <v>-1.690815</v>
      </c>
    </row>
    <row r="103" spans="1:24">
      <c r="A103" s="4">
        <v>3</v>
      </c>
      <c r="B103">
        <v>29868</v>
      </c>
      <c r="C103">
        <v>898</v>
      </c>
      <c r="D103">
        <v>5</v>
      </c>
      <c r="E103" s="42">
        <v>1.6539439999999999E-2</v>
      </c>
      <c r="F103">
        <v>1.1217995848399624E-3</v>
      </c>
      <c r="G103">
        <v>4.0189400026784516E-3</v>
      </c>
      <c r="H103" s="181">
        <v>1.004735E-7</v>
      </c>
      <c r="I103" s="42">
        <v>-2.0973259999999998</v>
      </c>
      <c r="J103" s="42">
        <v>1.2475149999999999</v>
      </c>
      <c r="K103" s="5">
        <v>152897</v>
      </c>
      <c r="L103" s="42">
        <v>3542</v>
      </c>
      <c r="M103" s="42">
        <v>14</v>
      </c>
      <c r="N103" s="42">
        <v>1.387208E-2</v>
      </c>
      <c r="O103">
        <v>2.7747820409803133E-3</v>
      </c>
      <c r="P103">
        <v>1.5828033346725594E-2</v>
      </c>
      <c r="Q103" s="181">
        <v>7.7299060000000002E-8</v>
      </c>
      <c r="R103" s="42">
        <v>-2.4491170000000002</v>
      </c>
      <c r="S103" s="42">
        <v>-1.3354919999999999</v>
      </c>
    </row>
    <row r="104" spans="1:24">
      <c r="A104" s="4">
        <v>4</v>
      </c>
      <c r="B104">
        <v>25481</v>
      </c>
      <c r="C104">
        <v>840</v>
      </c>
      <c r="D104">
        <v>8</v>
      </c>
      <c r="E104" s="11">
        <v>1.6359309999999998E-2</v>
      </c>
      <c r="F104">
        <v>1.6053392723990425E-3</v>
      </c>
      <c r="G104">
        <v>4.5096346297241081E-3</v>
      </c>
      <c r="H104" s="180">
        <v>9.4941850000000003E-8</v>
      </c>
      <c r="I104" s="11">
        <v>-2.007193</v>
      </c>
      <c r="J104" s="11">
        <v>0.67639439999999995</v>
      </c>
      <c r="K104" s="4">
        <v>87696</v>
      </c>
      <c r="L104">
        <v>1787</v>
      </c>
      <c r="M104">
        <v>13</v>
      </c>
      <c r="N104" s="11">
        <v>1.05478E-2</v>
      </c>
      <c r="O104">
        <v>1.0213915115854771E-3</v>
      </c>
      <c r="P104">
        <v>2.7197352216748768E-3</v>
      </c>
      <c r="Q104" s="180">
        <v>6.7993369999999998E-8</v>
      </c>
      <c r="R104" s="11">
        <v>-1.836341</v>
      </c>
      <c r="S104" s="11">
        <v>-1.8073870000000001</v>
      </c>
    </row>
    <row r="105" spans="1:24">
      <c r="A105" s="4">
        <v>5</v>
      </c>
      <c r="B105" s="5">
        <v>30212</v>
      </c>
      <c r="C105">
        <v>902</v>
      </c>
      <c r="D105">
        <v>9</v>
      </c>
      <c r="E105">
        <v>1.4100359999999999E-2</v>
      </c>
      <c r="F105">
        <v>2.5955875148947439E-3</v>
      </c>
      <c r="G105">
        <v>3.9848106712564542E-3</v>
      </c>
      <c r="H105" s="181">
        <v>9.9620239999999998E-8</v>
      </c>
      <c r="I105" s="42">
        <v>-1.0031699999999999</v>
      </c>
      <c r="J105" s="42">
        <v>0.41827910000000001</v>
      </c>
      <c r="K105" s="42">
        <v>28902</v>
      </c>
      <c r="L105" s="42">
        <v>814</v>
      </c>
      <c r="M105" s="42">
        <v>5</v>
      </c>
      <c r="N105">
        <v>1.4220470000000001E-2</v>
      </c>
      <c r="O105">
        <v>1.3148735601747651E-3</v>
      </c>
      <c r="P105">
        <v>3.5960710975771215E-3</v>
      </c>
      <c r="Q105" s="177">
        <v>9.3976660000000006E-8</v>
      </c>
      <c r="R105" s="42">
        <v>-1.839278</v>
      </c>
      <c r="S105">
        <v>-0.91195340000000003</v>
      </c>
    </row>
    <row r="106" spans="1:24">
      <c r="A106" s="4">
        <v>6</v>
      </c>
      <c r="B106" s="5">
        <v>108725</v>
      </c>
      <c r="C106">
        <v>2704</v>
      </c>
      <c r="D106">
        <v>16</v>
      </c>
      <c r="E106">
        <v>1.18648E-2</v>
      </c>
      <c r="F106">
        <v>1.0692858128305358E-3</v>
      </c>
      <c r="G106">
        <v>3.3193883651414118E-3</v>
      </c>
      <c r="H106" s="181">
        <v>8.2984720000000002E-8</v>
      </c>
      <c r="I106" s="42">
        <v>-2.0071599999999998</v>
      </c>
      <c r="J106" s="42">
        <v>-2.4365380000000001</v>
      </c>
      <c r="K106" s="4">
        <v>200831</v>
      </c>
      <c r="L106">
        <v>5254</v>
      </c>
      <c r="M106">
        <v>28</v>
      </c>
      <c r="N106">
        <v>1.2971105058482008E-2</v>
      </c>
      <c r="O106">
        <v>9.6001513710532746E-4</v>
      </c>
      <c r="P106">
        <v>3.4917243851795786E-3</v>
      </c>
      <c r="Q106" s="177">
        <v>8.729310962948946E-8</v>
      </c>
      <c r="R106" s="44">
        <v>-2.1577540000000002</v>
      </c>
      <c r="S106">
        <v>-2.492248</v>
      </c>
    </row>
    <row r="107" spans="1:24">
      <c r="A107" s="4">
        <v>7</v>
      </c>
      <c r="B107" s="4">
        <v>51255</v>
      </c>
      <c r="C107">
        <v>1504</v>
      </c>
      <c r="D107">
        <v>10</v>
      </c>
      <c r="E107">
        <v>1.603746E-2</v>
      </c>
      <c r="F107">
        <v>1.3119371768607942E-3</v>
      </c>
      <c r="G107">
        <v>3.9164900985269729E-3</v>
      </c>
      <c r="H107" s="181">
        <v>9.7912269999999997E-8</v>
      </c>
      <c r="I107" s="42">
        <v>-1.926256</v>
      </c>
      <c r="J107" s="42">
        <v>-0.52451550000000002</v>
      </c>
      <c r="K107">
        <v>294984</v>
      </c>
      <c r="L107">
        <v>7949</v>
      </c>
      <c r="M107">
        <v>35</v>
      </c>
      <c r="N107">
        <v>1.6929731782062755E-2</v>
      </c>
      <c r="O107">
        <v>1.0416839557399723E-3</v>
      </c>
      <c r="P107">
        <v>3.5965984595774689E-3</v>
      </c>
      <c r="Q107" s="177">
        <v>2.2479429999999998E-6</v>
      </c>
      <c r="R107" s="44">
        <v>-2.1438839999999999</v>
      </c>
      <c r="S107">
        <v>-0.68187019999999998</v>
      </c>
    </row>
    <row r="108" spans="1:24">
      <c r="A108" s="4">
        <v>8</v>
      </c>
      <c r="B108" s="4">
        <v>15159</v>
      </c>
      <c r="C108">
        <v>388</v>
      </c>
      <c r="D108">
        <v>5</v>
      </c>
      <c r="E108">
        <v>7.322383E-3</v>
      </c>
      <c r="F108">
        <v>1.9611161686127056E-3</v>
      </c>
      <c r="G108">
        <v>3.4163223167755128E-3</v>
      </c>
      <c r="H108" s="181">
        <v>8.5408050000000002E-8</v>
      </c>
      <c r="I108" s="42">
        <v>-0.89597389999999999</v>
      </c>
      <c r="J108" s="42">
        <v>-2.0383439999999999</v>
      </c>
      <c r="K108" s="4">
        <v>44086</v>
      </c>
      <c r="L108">
        <v>5067</v>
      </c>
      <c r="M108">
        <v>23</v>
      </c>
      <c r="N108">
        <v>5.9769540000000003E-2</v>
      </c>
      <c r="O108">
        <v>4.1123191035702944E-3</v>
      </c>
      <c r="P108">
        <v>1.5340189629360795E-2</v>
      </c>
      <c r="Q108" s="177">
        <v>3.8350470000000002E-7</v>
      </c>
      <c r="R108" s="44">
        <v>-2.1810909999999999</v>
      </c>
      <c r="S108">
        <v>-2.3157540000000001</v>
      </c>
    </row>
    <row r="109" spans="1:24">
      <c r="A109" s="4">
        <v>9</v>
      </c>
      <c r="B109">
        <v>156031</v>
      </c>
      <c r="C109">
        <v>4788</v>
      </c>
      <c r="D109">
        <v>34</v>
      </c>
      <c r="E109">
        <v>2.296339E-2</v>
      </c>
      <c r="F109">
        <v>7.6426030724663688E-4</v>
      </c>
      <c r="G109">
        <v>4.0956374053873904E-3</v>
      </c>
      <c r="H109" s="181">
        <v>1.023909E-7</v>
      </c>
      <c r="I109" s="42">
        <v>-2.4577559999999998</v>
      </c>
      <c r="J109" s="42">
        <v>1.218264</v>
      </c>
      <c r="K109" s="4">
        <v>274441</v>
      </c>
      <c r="L109">
        <v>11219</v>
      </c>
      <c r="M109">
        <v>93</v>
      </c>
      <c r="N109">
        <v>2.2409189999999999E-2</v>
      </c>
      <c r="O109">
        <v>1.7631465415152985E-3</v>
      </c>
      <c r="P109">
        <v>5.4561198946221591E-3</v>
      </c>
      <c r="Q109" s="177">
        <v>1.3640300000000001E-7</v>
      </c>
      <c r="R109" s="44">
        <v>-2.03051</v>
      </c>
      <c r="S109" s="200">
        <v>-1.6706620000000001</v>
      </c>
    </row>
    <row r="110" spans="1:24">
      <c r="A110" s="4">
        <v>10</v>
      </c>
      <c r="B110" s="4">
        <v>35929</v>
      </c>
      <c r="C110">
        <v>833</v>
      </c>
      <c r="D110">
        <v>9</v>
      </c>
      <c r="E110">
        <v>1.230204E-2</v>
      </c>
      <c r="F110" s="200">
        <v>6.9564919702747084E-4</v>
      </c>
      <c r="G110">
        <v>3.0944223329343987E-3</v>
      </c>
      <c r="H110" s="181">
        <v>7.7360539999999999E-8</v>
      </c>
      <c r="I110" s="42">
        <v>-2.3042899999999999</v>
      </c>
      <c r="J110" s="42">
        <v>-2.250435</v>
      </c>
      <c r="K110">
        <v>392743</v>
      </c>
      <c r="L110">
        <v>9974</v>
      </c>
      <c r="M110">
        <v>68</v>
      </c>
      <c r="N110">
        <v>1.2865919999999999E-2</v>
      </c>
      <c r="O110">
        <v>1.4751379400778626E-3</v>
      </c>
      <c r="P110">
        <v>3.3895269934791964E-3</v>
      </c>
      <c r="Q110" s="336">
        <v>8.4738190000000002E-8</v>
      </c>
      <c r="R110" s="44">
        <v>-1.6973659999999999</v>
      </c>
      <c r="S110">
        <v>-2.073229</v>
      </c>
    </row>
    <row r="111" spans="1:24">
      <c r="A111" s="4">
        <v>11</v>
      </c>
      <c r="B111" s="42">
        <v>65513</v>
      </c>
      <c r="C111">
        <v>1300</v>
      </c>
      <c r="D111">
        <v>4</v>
      </c>
      <c r="E111">
        <v>9.6622040000000006E-3</v>
      </c>
      <c r="F111">
        <v>8.8636316456275853E-4</v>
      </c>
      <c r="G111">
        <v>2.648465190114939E-3</v>
      </c>
      <c r="H111" s="181">
        <v>6.6211640000000002E-8</v>
      </c>
      <c r="I111" s="42">
        <v>-1.985441</v>
      </c>
      <c r="J111" s="42">
        <v>-3.606954</v>
      </c>
      <c r="K111" s="6">
        <v>71887</v>
      </c>
      <c r="L111">
        <v>2968</v>
      </c>
      <c r="M111">
        <v>14</v>
      </c>
      <c r="N111">
        <v>2.19233E-2</v>
      </c>
      <c r="O111">
        <v>1.2470642814417072E-3</v>
      </c>
      <c r="P111">
        <v>5.5105012032773655E-3</v>
      </c>
      <c r="Q111" s="177">
        <v>1.377625E-7</v>
      </c>
      <c r="R111" s="44">
        <v>-2.323547</v>
      </c>
      <c r="S111">
        <v>-2.3811170000000002</v>
      </c>
    </row>
    <row r="112" spans="1:24">
      <c r="A112" s="4">
        <v>12</v>
      </c>
      <c r="B112" s="5">
        <v>68776</v>
      </c>
      <c r="C112">
        <v>1583</v>
      </c>
      <c r="D112">
        <v>8</v>
      </c>
      <c r="E112">
        <v>1.011981E-2</v>
      </c>
      <c r="F112">
        <v>1.1509625450738632E-3</v>
      </c>
      <c r="G112">
        <v>3.0720353030126786E-3</v>
      </c>
      <c r="H112" s="181">
        <v>7.6800870000000006E-8</v>
      </c>
      <c r="I112" s="42">
        <v>-1.8295699999999999</v>
      </c>
      <c r="J112" s="42">
        <v>-1.92981</v>
      </c>
      <c r="K112" s="5">
        <v>130462</v>
      </c>
      <c r="L112">
        <v>2578</v>
      </c>
      <c r="M112">
        <v>7</v>
      </c>
      <c r="N112">
        <v>1.0309520000000001E-2</v>
      </c>
      <c r="O112">
        <v>6.4944957152274219E-4</v>
      </c>
      <c r="P112">
        <v>2.6374070610599254E-3</v>
      </c>
      <c r="Q112" s="177">
        <v>6.5935169999999996E-8</v>
      </c>
      <c r="R112" s="44">
        <v>-2.258283</v>
      </c>
      <c r="S112">
        <v>-2.8860199999999998</v>
      </c>
    </row>
    <row r="113" spans="1:21">
      <c r="A113" s="4">
        <v>13</v>
      </c>
      <c r="B113" s="4">
        <v>57878</v>
      </c>
      <c r="C113">
        <v>1413</v>
      </c>
      <c r="D113">
        <v>7</v>
      </c>
      <c r="E113">
        <v>1.1921630000000001E-2</v>
      </c>
      <c r="F113">
        <v>1.2644635267286359E-3</v>
      </c>
      <c r="G113">
        <v>3.2584073395763502E-3</v>
      </c>
      <c r="H113" s="267">
        <v>8.1460169999999997E-8</v>
      </c>
      <c r="I113" s="5">
        <v>-1.8464290000000001</v>
      </c>
      <c r="J113" s="5">
        <v>-3.0005700000000002</v>
      </c>
      <c r="K113" s="4">
        <v>62249</v>
      </c>
      <c r="L113">
        <v>2188</v>
      </c>
      <c r="M113">
        <v>0</v>
      </c>
      <c r="O113">
        <v>1.3934227055856319E-4</v>
      </c>
      <c r="P113">
        <v>4.6912817876592393E-3</v>
      </c>
      <c r="Q113" s="267">
        <v>1.17282E-7</v>
      </c>
      <c r="R113" s="5">
        <v>-2.855213</v>
      </c>
      <c r="S113" s="5">
        <v>4.994059</v>
      </c>
    </row>
    <row r="114" spans="1:21">
      <c r="A114" s="4">
        <v>14</v>
      </c>
      <c r="B114" s="5">
        <v>46559</v>
      </c>
      <c r="C114">
        <v>1258</v>
      </c>
      <c r="D114">
        <v>5</v>
      </c>
      <c r="E114">
        <v>1.7096589999999998E-2</v>
      </c>
      <c r="F114">
        <v>7.5980326037930371E-4</v>
      </c>
      <c r="G114">
        <v>3.6062415429884659E-3</v>
      </c>
      <c r="H114" s="181">
        <v>9.0156059999999996E-8</v>
      </c>
      <c r="I114" s="42">
        <v>-2.369065</v>
      </c>
      <c r="J114" s="42">
        <v>-1.1445399999999999</v>
      </c>
      <c r="K114" s="4">
        <v>73092</v>
      </c>
      <c r="L114">
        <v>1702</v>
      </c>
      <c r="M114">
        <v>13</v>
      </c>
      <c r="N114">
        <v>1.376348E-2</v>
      </c>
      <c r="O114">
        <v>1.0037685517300628E-3</v>
      </c>
      <c r="P114">
        <v>4.8790223157713867E-3</v>
      </c>
      <c r="Q114" s="177">
        <v>7.7697410000000002E-8</v>
      </c>
      <c r="R114" s="44">
        <v>-2.3887420000000001</v>
      </c>
      <c r="S114">
        <v>-1.882409</v>
      </c>
    </row>
    <row r="115" spans="1:21">
      <c r="A115" s="4">
        <v>15</v>
      </c>
      <c r="B115" s="5">
        <v>61270</v>
      </c>
      <c r="C115">
        <v>1743</v>
      </c>
      <c r="D115">
        <v>13</v>
      </c>
      <c r="E115">
        <v>1.506447E-2</v>
      </c>
      <c r="F115">
        <v>1.1191697404929002E-3</v>
      </c>
      <c r="G115">
        <v>3.7968744899624612E-3</v>
      </c>
      <c r="H115" s="181">
        <v>9.4921850000000006E-8</v>
      </c>
      <c r="I115" s="42">
        <v>-2.1256330000000001</v>
      </c>
      <c r="J115" s="42">
        <v>-2.5247730000000002</v>
      </c>
      <c r="K115">
        <v>212834</v>
      </c>
      <c r="L115">
        <v>6692</v>
      </c>
      <c r="M115">
        <v>48</v>
      </c>
      <c r="N115">
        <v>1.7553590000000001E-2</v>
      </c>
      <c r="O115">
        <v>1.3369790540984992E-3</v>
      </c>
      <c r="P115">
        <v>4.1965531822923032E-3</v>
      </c>
      <c r="Q115" s="177">
        <v>1.049138E-7</v>
      </c>
      <c r="R115" s="44">
        <v>-2.0535779999999999</v>
      </c>
      <c r="S115">
        <v>-1.058557</v>
      </c>
    </row>
    <row r="116" spans="1:21">
      <c r="A116" s="4">
        <v>16</v>
      </c>
      <c r="B116" s="4">
        <v>23507</v>
      </c>
      <c r="C116">
        <v>501</v>
      </c>
      <c r="D116">
        <v>1</v>
      </c>
      <c r="E116">
        <v>1.395329E-2</v>
      </c>
      <c r="F116">
        <v>4.3719657974220443E-4</v>
      </c>
      <c r="G116">
        <v>2.8445743820989496E-3</v>
      </c>
      <c r="H116" s="181">
        <v>7.1114360000000006E-8</v>
      </c>
      <c r="I116" s="42">
        <v>-2.5266009999999999</v>
      </c>
      <c r="J116" s="42">
        <v>-0.61992219999999998</v>
      </c>
      <c r="K116" s="42">
        <v>90067</v>
      </c>
      <c r="L116">
        <v>2017</v>
      </c>
      <c r="M116">
        <v>8</v>
      </c>
      <c r="N116">
        <v>1.263504E-2</v>
      </c>
      <c r="O116">
        <v>5.523388144381405E-4</v>
      </c>
      <c r="P116">
        <v>2.9889671022683109E-3</v>
      </c>
      <c r="Q116" s="177">
        <v>7.4724190000000002E-8</v>
      </c>
      <c r="R116" s="44">
        <v>-2.4307810000000001</v>
      </c>
      <c r="S116" s="44">
        <v>-1.750772</v>
      </c>
    </row>
    <row r="117" spans="1:21">
      <c r="A117" s="4">
        <v>17</v>
      </c>
      <c r="B117" s="4">
        <v>23613</v>
      </c>
      <c r="C117">
        <v>847</v>
      </c>
      <c r="D117">
        <v>3</v>
      </c>
      <c r="E117">
        <v>1.9311399999999999E-2</v>
      </c>
      <c r="F117">
        <v>1.3806543005971288E-3</v>
      </c>
      <c r="G117">
        <v>4.7875492313556095E-3</v>
      </c>
      <c r="H117" s="181">
        <v>1.196887E-7</v>
      </c>
      <c r="I117" s="42">
        <v>-2.1047539999999998</v>
      </c>
      <c r="J117" s="42">
        <v>-1.481179</v>
      </c>
      <c r="K117" s="5">
        <v>88849</v>
      </c>
      <c r="O117">
        <v>1.3974529820256842E-4</v>
      </c>
      <c r="P117">
        <v>4.7048498013483554E-3</v>
      </c>
      <c r="Q117" s="177">
        <v>1.176212E-7</v>
      </c>
      <c r="R117">
        <v>-2.8575780000000002</v>
      </c>
      <c r="S117">
        <v>5.0503770000000001</v>
      </c>
    </row>
    <row r="118" spans="1:21">
      <c r="A118" s="4">
        <v>18</v>
      </c>
      <c r="B118">
        <v>40357</v>
      </c>
      <c r="C118">
        <v>1101</v>
      </c>
      <c r="D118">
        <v>9</v>
      </c>
      <c r="E118">
        <v>1.3628370000000001E-2</v>
      </c>
      <c r="F118">
        <v>8.9787620487152169E-4</v>
      </c>
      <c r="G118">
        <v>3.6412072255123029E-3</v>
      </c>
      <c r="H118" s="177">
        <v>9.1030209999999996E-8</v>
      </c>
      <c r="I118" s="5">
        <v>-2.2589250000000001</v>
      </c>
      <c r="J118" s="18">
        <v>-2.2508689999999998</v>
      </c>
      <c r="K118">
        <v>40357</v>
      </c>
      <c r="L118">
        <v>1101</v>
      </c>
      <c r="M118">
        <v>9</v>
      </c>
      <c r="N118">
        <v>1.3628370000000001E-2</v>
      </c>
      <c r="O118">
        <v>8.9787620487152169E-4</v>
      </c>
      <c r="P118">
        <v>3.6412072255123029E-3</v>
      </c>
      <c r="Q118" s="177">
        <v>9.1030209999999996E-8</v>
      </c>
      <c r="R118" s="5">
        <v>-2.2589250000000001</v>
      </c>
      <c r="S118" s="18">
        <v>-2.2508689999999998</v>
      </c>
    </row>
    <row r="119" spans="1:21">
      <c r="A119" s="4">
        <v>19</v>
      </c>
      <c r="B119" s="4">
        <v>48207</v>
      </c>
      <c r="C119">
        <v>1179</v>
      </c>
      <c r="D119">
        <v>8</v>
      </c>
      <c r="E119">
        <v>1.151285E-2</v>
      </c>
      <c r="F119">
        <v>1.1042533242060283E-3</v>
      </c>
      <c r="G119">
        <v>3.2642396332482832E-3</v>
      </c>
      <c r="H119" s="181">
        <v>8.1605969999999993E-8</v>
      </c>
      <c r="I119" s="42">
        <v>-1.976278</v>
      </c>
      <c r="J119" s="42">
        <v>-1.6188359999999999</v>
      </c>
      <c r="K119" s="5">
        <v>46240</v>
      </c>
      <c r="O119">
        <v>2.4082525951557091E-4</v>
      </c>
      <c r="P119">
        <v>8.1079390138408293E-3</v>
      </c>
      <c r="Q119" s="177">
        <v>2.0269849999999999E-7</v>
      </c>
      <c r="R119" s="44">
        <v>-2.8569469999999999</v>
      </c>
      <c r="S119">
        <v>5.0351819999999998</v>
      </c>
    </row>
    <row r="120" spans="1:21">
      <c r="A120" s="4">
        <v>20</v>
      </c>
      <c r="B120" s="4">
        <v>15795</v>
      </c>
      <c r="C120">
        <v>369</v>
      </c>
      <c r="D120">
        <v>1</v>
      </c>
      <c r="E120">
        <v>1.038303E-2</v>
      </c>
      <c r="F120">
        <v>1.5930857866413423E-3</v>
      </c>
      <c r="G120">
        <v>3.1180696422918644E-3</v>
      </c>
      <c r="H120" s="181">
        <v>7.7951740000000005E-8</v>
      </c>
      <c r="I120" s="42">
        <v>-1.431826</v>
      </c>
      <c r="J120" s="42">
        <v>-3.9641709999999999</v>
      </c>
      <c r="K120">
        <v>156794</v>
      </c>
      <c r="L120">
        <v>4607</v>
      </c>
      <c r="M120">
        <v>27</v>
      </c>
      <c r="N120">
        <v>1.6237870000000001E-2</v>
      </c>
      <c r="O120">
        <v>1.334327206398204E-3</v>
      </c>
      <c r="P120">
        <v>3.9216679209663633E-3</v>
      </c>
      <c r="Q120" s="177">
        <v>9.8041699999999996E-8</v>
      </c>
      <c r="R120" s="44">
        <v>-1.9486319999999999</v>
      </c>
      <c r="S120">
        <v>-1.080927</v>
      </c>
    </row>
    <row r="121" spans="1:21">
      <c r="A121" s="4">
        <v>21</v>
      </c>
      <c r="B121">
        <v>20102</v>
      </c>
      <c r="C121">
        <v>544</v>
      </c>
      <c r="D121">
        <v>7</v>
      </c>
      <c r="E121">
        <v>1.402845E-2</v>
      </c>
      <c r="F121">
        <v>7.2160680529300563E-4</v>
      </c>
      <c r="G121">
        <v>3.6119177196298874E-3</v>
      </c>
      <c r="H121" s="264">
        <v>9.0297949999999996E-8</v>
      </c>
      <c r="I121" s="5">
        <v>-2.377297</v>
      </c>
      <c r="J121" s="18">
        <v>-2.2340420000000001</v>
      </c>
      <c r="K121">
        <v>4805</v>
      </c>
      <c r="L121">
        <v>140</v>
      </c>
      <c r="M121">
        <v>2</v>
      </c>
      <c r="N121">
        <v>1.7481790000000001E-2</v>
      </c>
      <c r="O121">
        <v>7.6860894901144641E-4</v>
      </c>
      <c r="P121" s="265">
        <v>3.8887970863683658E-3</v>
      </c>
      <c r="Q121" s="267">
        <v>9.7219930000000004E-8</v>
      </c>
      <c r="R121" s="5">
        <v>-2.3025509999999998</v>
      </c>
      <c r="S121" s="5">
        <v>-1.1383749999999999</v>
      </c>
    </row>
    <row r="122" spans="1:21">
      <c r="A122" s="4">
        <v>22</v>
      </c>
      <c r="B122" s="4">
        <v>16387</v>
      </c>
      <c r="C122">
        <v>471</v>
      </c>
      <c r="D122">
        <v>2</v>
      </c>
      <c r="E122">
        <v>1.842924E-2</v>
      </c>
      <c r="F122">
        <v>9.2072191371208884E-4</v>
      </c>
      <c r="G122">
        <v>3.836190883017026E-3</v>
      </c>
      <c r="H122" s="181">
        <v>9.5904769999999997E-8</v>
      </c>
      <c r="I122" s="181">
        <v>-2.2603</v>
      </c>
      <c r="J122" s="181">
        <v>-0.23879719999999999</v>
      </c>
      <c r="K122" s="9">
        <v>35953</v>
      </c>
      <c r="L122">
        <v>1368</v>
      </c>
      <c r="M122">
        <v>8</v>
      </c>
      <c r="N122">
        <v>1.2576189999999999E-2</v>
      </c>
      <c r="O122">
        <v>1.600860011681918E-3</v>
      </c>
      <c r="P122">
        <v>5.0784496425889357E-3</v>
      </c>
      <c r="Q122" s="177">
        <v>8.0175610000000004E-8</v>
      </c>
      <c r="R122" s="177">
        <v>-2.0326149999999998</v>
      </c>
      <c r="S122" s="177">
        <v>-2.4637850000000001</v>
      </c>
    </row>
    <row r="123" spans="1:21">
      <c r="A123" s="4"/>
      <c r="B123" s="4"/>
      <c r="C123">
        <f>SUM(C101:C122)</f>
        <v>30541</v>
      </c>
      <c r="D123">
        <f>SUM(D101:D122)</f>
        <v>191</v>
      </c>
      <c r="E123">
        <f>MIN(E101:E122)</f>
        <v>2.7969919999999999E-3</v>
      </c>
      <c r="F123">
        <f t="shared" ref="F123:H123" si="19">MIN(F101:F122)</f>
        <v>8.2388910666978578E-5</v>
      </c>
      <c r="G123">
        <f t="shared" si="19"/>
        <v>4.7268084420305892E-4</v>
      </c>
      <c r="H123">
        <f t="shared" si="19"/>
        <v>1.2361119999999999E-8</v>
      </c>
      <c r="I123" s="181"/>
      <c r="J123" s="181"/>
      <c r="K123" s="9"/>
      <c r="L123">
        <f>SUM(L101:L122)</f>
        <v>82866</v>
      </c>
      <c r="M123">
        <f>SUM(M101:M122)</f>
        <v>477</v>
      </c>
      <c r="N123">
        <f>MIN(N101:N122)</f>
        <v>1.0309520000000001E-2</v>
      </c>
      <c r="O123">
        <f t="shared" ref="O123:Q123" si="20">MIN(O101:O122)</f>
        <v>1.3934227055856319E-4</v>
      </c>
      <c r="P123">
        <f t="shared" si="20"/>
        <v>2.6374070610599254E-3</v>
      </c>
      <c r="Q123">
        <f t="shared" si="20"/>
        <v>6.5935169999999996E-8</v>
      </c>
      <c r="R123" s="177"/>
      <c r="S123" s="177"/>
    </row>
    <row r="124" spans="1:21">
      <c r="A124" s="4"/>
      <c r="B124" s="4"/>
      <c r="D124">
        <f>C123+D123</f>
        <v>30732</v>
      </c>
      <c r="E124">
        <f>MAX(E101:E122)</f>
        <v>2.296339E-2</v>
      </c>
      <c r="F124">
        <f t="shared" ref="F124:H124" si="21">MAX(F101:F122)</f>
        <v>2.5955875148947439E-3</v>
      </c>
      <c r="G124">
        <f t="shared" si="21"/>
        <v>4.7875492313556095E-3</v>
      </c>
      <c r="H124">
        <f t="shared" si="21"/>
        <v>1.196887E-7</v>
      </c>
      <c r="I124" s="181"/>
      <c r="J124" s="181"/>
      <c r="K124" s="9"/>
      <c r="M124">
        <f>L123+M123</f>
        <v>83343</v>
      </c>
      <c r="N124">
        <f>MAX(N101:N122)</f>
        <v>5.9769540000000003E-2</v>
      </c>
      <c r="O124">
        <f t="shared" ref="O124:Q124" si="22">MAX(O101:O122)</f>
        <v>4.1123191035702944E-3</v>
      </c>
      <c r="P124">
        <f t="shared" si="22"/>
        <v>1.5828033346725594E-2</v>
      </c>
      <c r="Q124">
        <f t="shared" si="22"/>
        <v>2.2479429999999998E-6</v>
      </c>
      <c r="R124" s="177"/>
      <c r="S124" s="177"/>
    </row>
    <row r="125" spans="1:21">
      <c r="A125" s="4"/>
      <c r="B125" s="4"/>
      <c r="E125">
        <f>AVERAGE(E101:E122)</f>
        <v>1.371806222727273E-2</v>
      </c>
      <c r="F125">
        <f t="shared" ref="F125:H125" si="23">AVERAGE(F101:F122)</f>
        <v>1.0991600498945298E-3</v>
      </c>
      <c r="G125">
        <f t="shared" si="23"/>
        <v>3.4502102932787628E-3</v>
      </c>
      <c r="H125">
        <f t="shared" si="23"/>
        <v>8.5470938181818175E-8</v>
      </c>
      <c r="I125" s="181"/>
      <c r="J125" s="181"/>
      <c r="K125" s="9"/>
      <c r="N125">
        <f>AVERAGE(N101:N122)</f>
        <v>1.8365320360028668E-2</v>
      </c>
      <c r="O125">
        <f t="shared" ref="O125:Q125" si="24">AVERAGE(O101:O122)</f>
        <v>1.249375630047965E-3</v>
      </c>
      <c r="P125">
        <f t="shared" si="24"/>
        <v>5.4311472487999423E-3</v>
      </c>
      <c r="Q125">
        <f t="shared" si="24"/>
        <v>2.1544401407406766E-7</v>
      </c>
      <c r="R125" s="177"/>
      <c r="S125" s="177"/>
    </row>
    <row r="126" spans="1:21">
      <c r="A126" s="4"/>
      <c r="B126" s="4"/>
      <c r="H126" s="109"/>
      <c r="I126" s="181"/>
      <c r="J126" s="181"/>
      <c r="K126" s="9"/>
      <c r="Q126" s="73"/>
      <c r="R126" s="177"/>
      <c r="S126" s="177"/>
    </row>
    <row r="127" spans="1:21" s="276" customFormat="1" ht="18">
      <c r="A127" s="277" t="s">
        <v>2699</v>
      </c>
      <c r="B127" s="280" t="s">
        <v>2304</v>
      </c>
      <c r="C127" s="280"/>
      <c r="D127" s="279"/>
      <c r="E127" s="279"/>
      <c r="F127" s="279"/>
      <c r="G127" s="279"/>
      <c r="H127" s="279"/>
      <c r="I127" s="279"/>
      <c r="J127" s="279"/>
      <c r="K127" s="280" t="s">
        <v>2696</v>
      </c>
      <c r="L127" s="280"/>
      <c r="M127" s="280"/>
    </row>
    <row r="128" spans="1:21">
      <c r="A128" s="1" t="s">
        <v>2306</v>
      </c>
      <c r="B128" s="3" t="s">
        <v>2307</v>
      </c>
      <c r="C128" s="3" t="s">
        <v>2692</v>
      </c>
      <c r="D128" s="3" t="s">
        <v>2693</v>
      </c>
      <c r="E128" s="3" t="s">
        <v>2485</v>
      </c>
      <c r="F128" s="3" t="s">
        <v>2308</v>
      </c>
      <c r="G128" s="3" t="s">
        <v>2309</v>
      </c>
      <c r="H128" s="3" t="s">
        <v>2694</v>
      </c>
      <c r="I128" s="3" t="s">
        <v>2310</v>
      </c>
      <c r="J128" s="3" t="s">
        <v>2311</v>
      </c>
      <c r="K128" s="273" t="s">
        <v>2307</v>
      </c>
      <c r="L128" s="275" t="s">
        <v>2692</v>
      </c>
      <c r="M128" s="275" t="s">
        <v>2693</v>
      </c>
      <c r="N128" s="275" t="s">
        <v>2485</v>
      </c>
      <c r="O128" s="275" t="s">
        <v>2308</v>
      </c>
      <c r="P128" s="275" t="s">
        <v>2309</v>
      </c>
      <c r="Q128" s="275" t="s">
        <v>2694</v>
      </c>
      <c r="R128" s="275" t="s">
        <v>2310</v>
      </c>
      <c r="S128" s="275" t="s">
        <v>2311</v>
      </c>
      <c r="U128" t="s">
        <v>2732</v>
      </c>
    </row>
    <row r="129" spans="1:24">
      <c r="A129" s="4">
        <v>1</v>
      </c>
      <c r="B129" s="42">
        <v>33232</v>
      </c>
      <c r="C129">
        <v>807</v>
      </c>
      <c r="D129">
        <v>3</v>
      </c>
      <c r="E129" s="42">
        <v>1.6369760000000001E-2</v>
      </c>
      <c r="F129">
        <v>9.3852611940298508E-4</v>
      </c>
      <c r="G129">
        <v>3.253349181511796E-3</v>
      </c>
      <c r="H129" s="181">
        <v>8.1333740000000002E-8</v>
      </c>
      <c r="I129" s="42">
        <v>-2.1494930000000001</v>
      </c>
      <c r="J129" s="42">
        <v>0.68917419999999996</v>
      </c>
      <c r="K129" s="5">
        <v>144870</v>
      </c>
      <c r="L129">
        <v>7091</v>
      </c>
      <c r="M129">
        <v>34</v>
      </c>
      <c r="N129" s="42">
        <v>3.0013120000000001E-2</v>
      </c>
      <c r="O129">
        <v>2.0588500034513704E-3</v>
      </c>
      <c r="P129">
        <v>7.1971767791813345E-3</v>
      </c>
      <c r="Q129" s="181">
        <v>1.6393969999999999E-7</v>
      </c>
      <c r="R129" s="42">
        <v>-2.1930879999999999</v>
      </c>
      <c r="S129" s="42">
        <v>-1.796179</v>
      </c>
      <c r="U129" t="s">
        <v>2730</v>
      </c>
      <c r="V129">
        <v>12804.93550766027</v>
      </c>
      <c r="W129" t="s">
        <v>2731</v>
      </c>
      <c r="X129">
        <v>0</v>
      </c>
    </row>
    <row r="130" spans="1:24">
      <c r="A130" s="4">
        <v>2</v>
      </c>
      <c r="B130">
        <v>1265288</v>
      </c>
      <c r="C130" s="42">
        <v>4304</v>
      </c>
      <c r="D130">
        <v>12</v>
      </c>
      <c r="E130" s="42">
        <v>2.812008E-3</v>
      </c>
      <c r="F130">
        <v>8.3571329215166823E-5</v>
      </c>
      <c r="G130">
        <v>4.5572336100555764E-4</v>
      </c>
      <c r="H130" s="181">
        <v>1.1393080000000001E-8</v>
      </c>
      <c r="I130" s="42">
        <v>-2.4643269999999999</v>
      </c>
      <c r="J130" s="42">
        <v>3.2895829999999999</v>
      </c>
      <c r="K130" s="5">
        <v>117983</v>
      </c>
      <c r="L130" s="42">
        <v>3706</v>
      </c>
      <c r="M130" s="42">
        <v>15</v>
      </c>
      <c r="N130" s="42">
        <v>1.974861E-2</v>
      </c>
      <c r="O130">
        <v>1.1320452946610951E-3</v>
      </c>
      <c r="P130">
        <v>4.2082486459913719E-3</v>
      </c>
      <c r="Q130" s="181">
        <v>1.0520619999999999E-7</v>
      </c>
      <c r="R130" s="42">
        <v>-2.2038790000000001</v>
      </c>
      <c r="S130" s="42">
        <v>-0.35294950000000003</v>
      </c>
    </row>
    <row r="131" spans="1:24">
      <c r="A131" s="4">
        <v>3</v>
      </c>
      <c r="B131">
        <v>29868</v>
      </c>
      <c r="C131">
        <v>809</v>
      </c>
      <c r="D131">
        <v>2</v>
      </c>
      <c r="E131" s="42">
        <v>1.700817E-2</v>
      </c>
      <c r="F131">
        <v>9.0630340163385564E-4</v>
      </c>
      <c r="G131">
        <v>3.6289105397080486E-3</v>
      </c>
      <c r="H131" s="181">
        <v>9.0722750000000004E-8</v>
      </c>
      <c r="I131" s="42">
        <v>-2.11517</v>
      </c>
      <c r="J131" s="42">
        <v>1.783962</v>
      </c>
      <c r="K131" s="5">
        <v>152897</v>
      </c>
      <c r="L131" s="42">
        <v>3315</v>
      </c>
      <c r="M131" s="42">
        <v>11</v>
      </c>
      <c r="N131" s="42">
        <v>1.393749E-2</v>
      </c>
      <c r="O131">
        <v>2.602107606803268E-3</v>
      </c>
      <c r="P131">
        <v>1.4869569438864336E-2</v>
      </c>
      <c r="Q131" s="181">
        <v>7.2618219999999999E-8</v>
      </c>
      <c r="R131" s="42">
        <v>-2.4615339999999999</v>
      </c>
      <c r="S131" s="42">
        <v>-0.83837229999999996</v>
      </c>
    </row>
    <row r="132" spans="1:24">
      <c r="A132" s="4">
        <v>4</v>
      </c>
      <c r="B132">
        <v>25481</v>
      </c>
      <c r="C132" s="11">
        <v>762</v>
      </c>
      <c r="D132" s="42">
        <v>8</v>
      </c>
      <c r="E132" s="11">
        <v>1.6557599999999999E-2</v>
      </c>
      <c r="F132">
        <v>1.4911977551901419E-3</v>
      </c>
      <c r="G132">
        <v>4.0063890742121581E-3</v>
      </c>
      <c r="H132" s="180">
        <v>8.4346980000000001E-8</v>
      </c>
      <c r="I132" s="11">
        <v>-1.8921730000000001</v>
      </c>
      <c r="J132" s="11">
        <v>1.1493739999999999</v>
      </c>
      <c r="K132" s="4">
        <v>87696</v>
      </c>
      <c r="L132">
        <v>1634</v>
      </c>
      <c r="M132">
        <v>3</v>
      </c>
      <c r="N132">
        <v>1.076446E-2</v>
      </c>
      <c r="O132">
        <v>1.0662729200875752E-3</v>
      </c>
      <c r="P132">
        <v>2.4962655081189563E-3</v>
      </c>
      <c r="Q132" s="180">
        <v>6.2406640000000002E-8</v>
      </c>
      <c r="R132" s="11">
        <v>-1.6880040000000001</v>
      </c>
      <c r="S132" s="11">
        <v>-6.020176E-2</v>
      </c>
    </row>
    <row r="133" spans="1:24">
      <c r="A133" s="4">
        <v>5</v>
      </c>
      <c r="B133" s="5">
        <v>30212</v>
      </c>
      <c r="C133">
        <v>839</v>
      </c>
      <c r="D133">
        <v>11</v>
      </c>
      <c r="E133">
        <v>1.4232760000000001E-2</v>
      </c>
      <c r="F133">
        <v>2.6680094002383202E-3</v>
      </c>
      <c r="G133">
        <v>3.7204885475969813E-3</v>
      </c>
      <c r="H133" s="181">
        <v>9.3012180000000004E-8</v>
      </c>
      <c r="I133" s="42">
        <v>-0.81154170000000003</v>
      </c>
      <c r="J133" s="42">
        <v>0.15820319999999999</v>
      </c>
      <c r="K133" s="42">
        <v>28902</v>
      </c>
      <c r="L133" s="42">
        <v>729</v>
      </c>
      <c r="M133" s="42">
        <v>7</v>
      </c>
      <c r="N133" s="42">
        <v>1.4220470000000001E-2</v>
      </c>
      <c r="O133">
        <v>1.4851880047663181E-3</v>
      </c>
      <c r="P133">
        <v>3.2327177942539391E-3</v>
      </c>
      <c r="Q133" s="181">
        <v>8.4481060000000006E-8</v>
      </c>
      <c r="R133" s="180">
        <v>-1.5653060000000001</v>
      </c>
      <c r="S133" s="180">
        <v>0.1225714</v>
      </c>
    </row>
    <row r="134" spans="1:24">
      <c r="A134" s="4">
        <v>6</v>
      </c>
      <c r="B134" s="5">
        <v>108725</v>
      </c>
      <c r="C134">
        <v>2704</v>
      </c>
      <c r="D134">
        <v>16</v>
      </c>
      <c r="E134">
        <v>1.18648E-2</v>
      </c>
      <c r="F134">
        <v>1.0692858128305358E-3</v>
      </c>
      <c r="G134">
        <v>3.3193883651414118E-3</v>
      </c>
      <c r="H134" s="181">
        <v>8.2984720000000002E-8</v>
      </c>
      <c r="I134" s="42">
        <v>-2.0071599999999998</v>
      </c>
      <c r="J134" s="42">
        <v>-2.4365380000000001</v>
      </c>
      <c r="K134" s="4">
        <v>200831</v>
      </c>
      <c r="L134">
        <v>4650</v>
      </c>
      <c r="M134">
        <v>24</v>
      </c>
      <c r="N134">
        <v>1.3095587832555732E-2</v>
      </c>
      <c r="O134">
        <v>9.6577520402726675E-4</v>
      </c>
      <c r="P134">
        <v>3.1019832595565425E-3</v>
      </c>
      <c r="Q134" s="181">
        <v>7.7549581488913563E-8</v>
      </c>
      <c r="R134" s="11">
        <v>-2.059374</v>
      </c>
      <c r="S134" s="11">
        <v>-0.19591890000000001</v>
      </c>
    </row>
    <row r="135" spans="1:24">
      <c r="A135" s="4">
        <v>7</v>
      </c>
      <c r="B135" s="4">
        <v>51255</v>
      </c>
      <c r="C135">
        <v>1336</v>
      </c>
      <c r="D135">
        <v>13</v>
      </c>
      <c r="E135">
        <v>1.623256E-2</v>
      </c>
      <c r="F135">
        <v>1.1687370988196274E-3</v>
      </c>
      <c r="G135">
        <v>3.4921314993659157E-3</v>
      </c>
      <c r="H135" s="181">
        <v>8.7303290000000004E-8</v>
      </c>
      <c r="I135" s="42">
        <v>-1.9568589999999999</v>
      </c>
      <c r="J135" s="42">
        <v>0.32842979999999999</v>
      </c>
      <c r="K135">
        <v>294984</v>
      </c>
      <c r="L135">
        <v>7388</v>
      </c>
      <c r="M135">
        <v>30</v>
      </c>
      <c r="N135">
        <v>1.7075502400130175E-2</v>
      </c>
      <c r="O135">
        <v>1.1214876061074498E-3</v>
      </c>
      <c r="P135">
        <v>3.6871932036991839E-3</v>
      </c>
      <c r="Q135" s="181">
        <v>2.3045659999999998E-6</v>
      </c>
      <c r="R135" s="180">
        <v>-2.1818279999999999</v>
      </c>
      <c r="S135" s="180">
        <v>1.112163</v>
      </c>
    </row>
    <row r="136" spans="1:24">
      <c r="A136" s="4">
        <v>8</v>
      </c>
      <c r="B136" s="4">
        <v>15159</v>
      </c>
      <c r="C136">
        <v>319</v>
      </c>
      <c r="D136">
        <v>3</v>
      </c>
      <c r="E136">
        <v>7.5202849999999998E-3</v>
      </c>
      <c r="F136">
        <v>1.804020054093278E-3</v>
      </c>
      <c r="G136">
        <v>2.8193924401345737E-3</v>
      </c>
      <c r="H136" s="181">
        <v>7.0484800000000001E-8</v>
      </c>
      <c r="I136" s="42">
        <v>-0.66415429999999998</v>
      </c>
      <c r="J136" s="42">
        <v>-0.59386430000000001</v>
      </c>
      <c r="K136" s="4">
        <v>44086</v>
      </c>
      <c r="L136">
        <v>4485</v>
      </c>
      <c r="M136">
        <v>22</v>
      </c>
      <c r="N136">
        <v>6.0155149999999998E-2</v>
      </c>
      <c r="O136">
        <v>3.9651522025132696E-3</v>
      </c>
      <c r="P136">
        <v>1.3629467404618246E-2</v>
      </c>
      <c r="Q136" s="181">
        <v>3.4073670000000001E-7</v>
      </c>
      <c r="R136" s="42">
        <v>-2.123964</v>
      </c>
      <c r="S136" s="11">
        <v>-0.6704736</v>
      </c>
    </row>
    <row r="137" spans="1:24">
      <c r="A137" s="4">
        <v>9</v>
      </c>
      <c r="B137">
        <v>156031</v>
      </c>
      <c r="C137">
        <v>4480</v>
      </c>
      <c r="D137">
        <v>28</v>
      </c>
      <c r="E137">
        <v>2.3117200000000001E-2</v>
      </c>
      <c r="G137">
        <v>3.8466407316494798E-3</v>
      </c>
      <c r="H137" s="181">
        <v>9.6166019999999995E-8</v>
      </c>
      <c r="I137" s="42">
        <v>-2.4215330000000002</v>
      </c>
      <c r="J137" s="42">
        <v>2.5931310000000001</v>
      </c>
      <c r="K137" s="4">
        <v>274441</v>
      </c>
      <c r="L137">
        <v>10102</v>
      </c>
      <c r="M137">
        <v>61</v>
      </c>
      <c r="N137">
        <v>2.269705E-2</v>
      </c>
      <c r="O137">
        <v>1.8044064115784449E-3</v>
      </c>
      <c r="P137">
        <v>4.931442459399288E-3</v>
      </c>
      <c r="Q137" s="181">
        <v>1.2328600000000001E-7</v>
      </c>
      <c r="R137" s="11">
        <v>-1.913851</v>
      </c>
      <c r="S137" s="201">
        <v>0.22781499999999999</v>
      </c>
    </row>
    <row r="138" spans="1:24">
      <c r="A138" s="4">
        <v>10</v>
      </c>
      <c r="B138" s="4">
        <v>35929</v>
      </c>
      <c r="C138">
        <v>698</v>
      </c>
      <c r="D138">
        <v>7</v>
      </c>
      <c r="E138">
        <v>1.2747359999999999E-2</v>
      </c>
      <c r="F138">
        <v>6.0978791505469118E-4</v>
      </c>
      <c r="G138">
        <v>2.6027106237301342E-3</v>
      </c>
      <c r="H138" s="181">
        <v>6.506776E-8</v>
      </c>
      <c r="I138" s="42">
        <v>-2.2921459999999998</v>
      </c>
      <c r="J138" s="42">
        <v>-0.11148710000000001</v>
      </c>
      <c r="K138">
        <v>392743</v>
      </c>
      <c r="L138">
        <v>8946</v>
      </c>
      <c r="M138">
        <v>56</v>
      </c>
      <c r="N138">
        <v>1.3061980000000001E-2</v>
      </c>
      <c r="O138">
        <v>1.36654453421194E-3</v>
      </c>
      <c r="P138">
        <v>3.0516546443857691E-3</v>
      </c>
      <c r="Q138" s="335">
        <v>7.6291369999999997E-8</v>
      </c>
      <c r="R138" s="11">
        <v>-1.6708769999999999</v>
      </c>
      <c r="S138" s="11">
        <v>-2.8839070000000001E-2</v>
      </c>
    </row>
    <row r="139" spans="1:24">
      <c r="A139" s="4">
        <v>11</v>
      </c>
      <c r="B139" s="42">
        <v>65513</v>
      </c>
      <c r="C139">
        <v>1159</v>
      </c>
      <c r="D139">
        <v>3</v>
      </c>
      <c r="E139">
        <v>9.7690529999999998E-3</v>
      </c>
      <c r="F139">
        <v>8.2543739410498686E-4</v>
      </c>
      <c r="G139">
        <v>2.3701234869415231E-3</v>
      </c>
      <c r="H139" s="181">
        <v>5.925308E-8</v>
      </c>
      <c r="I139" s="42">
        <v>-1.956512</v>
      </c>
      <c r="J139" s="42">
        <v>-1.692223</v>
      </c>
      <c r="K139" s="6">
        <v>71887</v>
      </c>
      <c r="L139">
        <v>2598</v>
      </c>
      <c r="M139">
        <v>12</v>
      </c>
      <c r="N139">
        <v>2.2229329999999999E-2</v>
      </c>
      <c r="O139">
        <v>1.4369858249753086E-3</v>
      </c>
      <c r="P139">
        <v>4.8417585933478932E-3</v>
      </c>
      <c r="Q139" s="181">
        <v>1.2104400000000001E-7</v>
      </c>
      <c r="R139" s="11">
        <v>-2.1256050000000002</v>
      </c>
      <c r="S139" s="11">
        <v>-0.98220479999999999</v>
      </c>
    </row>
    <row r="140" spans="1:24">
      <c r="A140" s="4">
        <v>12</v>
      </c>
      <c r="B140" s="5">
        <v>68776</v>
      </c>
      <c r="C140">
        <v>1391</v>
      </c>
      <c r="D140">
        <v>5</v>
      </c>
      <c r="E140">
        <v>1.0352449999999999E-2</v>
      </c>
      <c r="F140">
        <v>1.192629260207049E-3</v>
      </c>
      <c r="G140">
        <v>2.7096269047342096E-3</v>
      </c>
      <c r="H140" s="181">
        <v>6.7740670000000005E-8</v>
      </c>
      <c r="I140" s="42">
        <v>-1.635189</v>
      </c>
      <c r="J140" s="42">
        <v>-1.339523</v>
      </c>
      <c r="K140" s="5">
        <v>130462</v>
      </c>
      <c r="L140">
        <v>2191</v>
      </c>
      <c r="M140">
        <v>10</v>
      </c>
      <c r="N140">
        <v>1.042449E-2</v>
      </c>
      <c r="O140">
        <v>6.2761079854670328E-4</v>
      </c>
      <c r="P140">
        <v>2.2499494105563305E-3</v>
      </c>
      <c r="Q140" s="176">
        <v>5.6248735263908263E-8</v>
      </c>
      <c r="R140" s="11">
        <v>-2.1771069999999999</v>
      </c>
      <c r="S140" s="11">
        <v>-0.9753868</v>
      </c>
    </row>
    <row r="141" spans="1:24">
      <c r="A141" s="4">
        <v>13</v>
      </c>
      <c r="B141" s="4">
        <v>57878</v>
      </c>
      <c r="C141">
        <v>1209</v>
      </c>
      <c r="D141">
        <v>7</v>
      </c>
      <c r="E141">
        <v>1.230174E-2</v>
      </c>
      <c r="F141">
        <v>1.0046820899132659E-3</v>
      </c>
      <c r="G141">
        <v>2.7985054770379076E-3</v>
      </c>
      <c r="H141" s="267">
        <v>6.9962629999999997E-8</v>
      </c>
      <c r="I141" s="5">
        <v>-1.884479</v>
      </c>
      <c r="J141" s="5">
        <v>-0.47798370000000001</v>
      </c>
      <c r="K141" s="4">
        <v>62249</v>
      </c>
      <c r="L141">
        <v>2188</v>
      </c>
      <c r="M141">
        <v>0</v>
      </c>
      <c r="O141">
        <v>1.4331941075358641E-4</v>
      </c>
      <c r="P141">
        <v>4.708996128451862E-3</v>
      </c>
      <c r="Q141" s="267">
        <v>1.177249E-7</v>
      </c>
      <c r="R141" s="5">
        <v>-2.8567640000000001</v>
      </c>
      <c r="S141" s="5">
        <v>4.7927059999999999</v>
      </c>
    </row>
    <row r="142" spans="1:24">
      <c r="A142" s="4">
        <v>14</v>
      </c>
      <c r="B142" s="5">
        <v>46559</v>
      </c>
      <c r="C142">
        <v>1132</v>
      </c>
      <c r="D142">
        <v>3</v>
      </c>
      <c r="E142">
        <v>1.7246930000000001E-2</v>
      </c>
      <c r="F142">
        <v>7.5300006443437351E-4</v>
      </c>
      <c r="G142">
        <v>3.2572971928091238E-3</v>
      </c>
      <c r="H142" s="181">
        <v>8.1432410000000003E-8</v>
      </c>
      <c r="I142" s="42">
        <v>-2.3198259999999999</v>
      </c>
      <c r="J142" s="42">
        <v>0.74251840000000002</v>
      </c>
      <c r="K142" s="4">
        <v>73092</v>
      </c>
      <c r="L142">
        <v>1481</v>
      </c>
      <c r="M142">
        <v>7</v>
      </c>
      <c r="N142">
        <v>1.395502E-2</v>
      </c>
      <c r="O142">
        <v>9.5867716231018711E-4</v>
      </c>
      <c r="P142">
        <v>4.2615240877166604E-3</v>
      </c>
      <c r="Q142" s="181">
        <v>6.7863899999999999E-8</v>
      </c>
      <c r="R142" s="11">
        <v>-2.344093</v>
      </c>
      <c r="S142" s="11">
        <v>9.9599800000000002E-2</v>
      </c>
    </row>
    <row r="143" spans="1:24">
      <c r="A143" s="4">
        <v>15</v>
      </c>
      <c r="B143" s="5">
        <v>61270</v>
      </c>
      <c r="C143">
        <v>1610</v>
      </c>
      <c r="D143">
        <v>18</v>
      </c>
      <c r="E143">
        <v>1.5260320000000001E-2</v>
      </c>
      <c r="F143">
        <v>1.2490610412926393E-3</v>
      </c>
      <c r="G143">
        <v>3.5203949730700183E-3</v>
      </c>
      <c r="H143" s="181">
        <v>8.8009879999999993E-8</v>
      </c>
      <c r="I143" s="42">
        <v>-1.9570099999999999</v>
      </c>
      <c r="J143" s="42">
        <v>-1.0333969999999999</v>
      </c>
      <c r="K143">
        <v>212834</v>
      </c>
      <c r="L143">
        <v>6117</v>
      </c>
      <c r="M143">
        <v>50</v>
      </c>
      <c r="N143">
        <v>1.7713340000000001E-2</v>
      </c>
      <c r="O143">
        <v>1.365451008767396E-3</v>
      </c>
      <c r="P143">
        <v>3.8504557542497907E-3</v>
      </c>
      <c r="Q143" s="181">
        <v>9.6261390000000003E-8</v>
      </c>
      <c r="R143" s="11">
        <v>-1.9560839999999999</v>
      </c>
      <c r="S143" s="11">
        <v>0.6410226</v>
      </c>
    </row>
    <row r="144" spans="1:24">
      <c r="A144" s="4">
        <v>16</v>
      </c>
      <c r="B144" s="4">
        <v>23507</v>
      </c>
      <c r="C144">
        <v>473</v>
      </c>
      <c r="D144">
        <v>2</v>
      </c>
      <c r="E144">
        <v>1.3783129999999999E-2</v>
      </c>
      <c r="F144">
        <v>4.8128046964733903E-4</v>
      </c>
      <c r="G144">
        <v>2.6957387161271112E-3</v>
      </c>
      <c r="H144" s="181">
        <v>6.7393469999999998E-8</v>
      </c>
      <c r="I144" s="42">
        <v>-2.4596770000000001</v>
      </c>
      <c r="J144" s="42">
        <v>-0.97279859999999996</v>
      </c>
      <c r="K144" s="42">
        <v>90067</v>
      </c>
      <c r="L144">
        <v>1815</v>
      </c>
      <c r="M144">
        <v>6</v>
      </c>
      <c r="N144">
        <v>1.263504E-2</v>
      </c>
      <c r="O144">
        <v>6.9418532869974575E-4</v>
      </c>
      <c r="P144">
        <v>2.699781273940511E-3</v>
      </c>
      <c r="Q144" s="177">
        <v>6.7494529999999999E-8</v>
      </c>
      <c r="R144">
        <v>-2.2212930000000002</v>
      </c>
      <c r="S144">
        <v>-0.24191889999999999</v>
      </c>
    </row>
    <row r="145" spans="1:24">
      <c r="A145" s="4">
        <v>17</v>
      </c>
      <c r="B145" s="4">
        <v>23613</v>
      </c>
      <c r="C145">
        <v>746</v>
      </c>
      <c r="D145">
        <v>2</v>
      </c>
      <c r="E145">
        <v>1.9396099999999999E-2</v>
      </c>
      <c r="F145">
        <v>1.0563071189598949E-3</v>
      </c>
      <c r="G145">
        <v>4.2325769703129628E-3</v>
      </c>
      <c r="H145" s="181">
        <v>1.0581440000000001E-7</v>
      </c>
      <c r="I145" s="42">
        <v>-2.2363840000000001</v>
      </c>
      <c r="J145" s="42">
        <v>0.85087950000000001</v>
      </c>
      <c r="K145" s="5">
        <v>88849</v>
      </c>
      <c r="O145">
        <v>1.4373397562156016E-4</v>
      </c>
      <c r="P145">
        <v>4.722614773379554E-3</v>
      </c>
      <c r="Q145" s="181">
        <v>1.180654E-7</v>
      </c>
      <c r="R145" s="11">
        <v>-2.8591220000000002</v>
      </c>
      <c r="S145" s="11">
        <v>5.0253870000000003</v>
      </c>
    </row>
    <row r="146" spans="1:24">
      <c r="A146" s="4">
        <v>18</v>
      </c>
      <c r="B146">
        <v>40357</v>
      </c>
      <c r="C146">
        <v>978</v>
      </c>
      <c r="D146">
        <v>5</v>
      </c>
      <c r="E146">
        <v>1.41735E-2</v>
      </c>
      <c r="F146">
        <v>1.1188039249696458E-3</v>
      </c>
      <c r="G146">
        <v>3.246636271278836E-3</v>
      </c>
      <c r="H146" s="177">
        <v>8.1165929999999998E-8</v>
      </c>
      <c r="I146" s="5">
        <v>-1.9815179999999999</v>
      </c>
      <c r="J146" s="18">
        <v>-1.4215500000000001</v>
      </c>
      <c r="K146">
        <v>40357</v>
      </c>
      <c r="L146">
        <v>978</v>
      </c>
      <c r="M146">
        <v>5</v>
      </c>
      <c r="N146">
        <v>1.41735E-2</v>
      </c>
      <c r="O146">
        <v>1.1188039249696458E-3</v>
      </c>
      <c r="P146">
        <v>3.246636271278836E-3</v>
      </c>
      <c r="Q146" s="177">
        <v>8.1165929999999998E-8</v>
      </c>
      <c r="R146" s="5">
        <v>-1.9815179999999999</v>
      </c>
      <c r="S146" s="18">
        <v>-1.4215500000000001</v>
      </c>
    </row>
    <row r="147" spans="1:24">
      <c r="A147" s="4">
        <v>19</v>
      </c>
      <c r="B147" s="4">
        <v>48207</v>
      </c>
      <c r="C147">
        <v>1068</v>
      </c>
      <c r="D147">
        <v>8</v>
      </c>
      <c r="E147">
        <v>1.157508E-2</v>
      </c>
      <c r="F147">
        <v>1.1547273217582508E-3</v>
      </c>
      <c r="G147">
        <v>2.9680834733544922E-3</v>
      </c>
      <c r="H147" s="181">
        <v>7.4202099999999997E-8</v>
      </c>
      <c r="I147" s="42">
        <v>-1.8331489999999999</v>
      </c>
      <c r="J147" s="42">
        <v>-1.5573429999999999</v>
      </c>
      <c r="K147" s="5">
        <v>46240</v>
      </c>
      <c r="O147">
        <v>2.4769874567474051E-4</v>
      </c>
      <c r="P147">
        <v>8.1385553633217984E-3</v>
      </c>
      <c r="Q147" s="181">
        <v>2.0346390000000001E-7</v>
      </c>
      <c r="R147" s="11">
        <v>-2.8584930000000002</v>
      </c>
      <c r="S147" s="11">
        <v>5.0104810000000004</v>
      </c>
    </row>
    <row r="148" spans="1:24">
      <c r="A148" s="4">
        <v>20</v>
      </c>
      <c r="B148" s="4">
        <v>15795</v>
      </c>
      <c r="C148">
        <v>312</v>
      </c>
      <c r="D148">
        <v>4</v>
      </c>
      <c r="E148">
        <v>1.0319719999999999E-2</v>
      </c>
      <c r="F148">
        <v>1.1623425134536247E-3</v>
      </c>
      <c r="G148">
        <v>2.64637480215258E-3</v>
      </c>
      <c r="H148" s="181">
        <v>6.6159369999999996E-8</v>
      </c>
      <c r="I148" s="42">
        <v>-1.645637</v>
      </c>
      <c r="J148" s="42">
        <v>-0.43241590000000002</v>
      </c>
      <c r="K148">
        <v>156794</v>
      </c>
      <c r="L148">
        <v>4101</v>
      </c>
      <c r="M148">
        <v>23</v>
      </c>
      <c r="N148">
        <v>1.6378179999999999E-2</v>
      </c>
      <c r="O148">
        <v>1.3670676173833183E-3</v>
      </c>
      <c r="P148">
        <v>3.5041181422758526E-3</v>
      </c>
      <c r="Q148" s="181">
        <v>8.7602949999999998E-8</v>
      </c>
      <c r="R148" s="11">
        <v>-1.8109710000000001</v>
      </c>
      <c r="S148" s="11">
        <v>0.19373009999999999</v>
      </c>
    </row>
    <row r="149" spans="1:24">
      <c r="A149" s="4">
        <v>21</v>
      </c>
      <c r="B149">
        <v>20102</v>
      </c>
      <c r="C149">
        <v>452</v>
      </c>
      <c r="D149">
        <v>3</v>
      </c>
      <c r="E149">
        <v>1.4525919999999999E-2</v>
      </c>
      <c r="F149">
        <v>6.1923390707392298E-4</v>
      </c>
      <c r="G149">
        <v>3.0124176698835933E-3</v>
      </c>
      <c r="H149" s="264">
        <v>7.5310439999999999E-8</v>
      </c>
      <c r="I149" s="5">
        <v>-2.3655439999999999</v>
      </c>
      <c r="J149" s="18">
        <v>-0.35337109999999999</v>
      </c>
      <c r="K149">
        <v>4805</v>
      </c>
      <c r="L149">
        <v>131</v>
      </c>
      <c r="M149">
        <v>1</v>
      </c>
      <c r="N149">
        <v>1.7898020000000001E-2</v>
      </c>
      <c r="O149">
        <v>7.4092840790842868E-4</v>
      </c>
      <c r="P149" s="264">
        <v>3.6525473465140478E-3</v>
      </c>
      <c r="Q149" s="267">
        <v>9.131367E-8</v>
      </c>
      <c r="R149" s="5">
        <v>-2.2883900000000001</v>
      </c>
      <c r="S149" s="5">
        <v>-2.3337630000000002E-2</v>
      </c>
    </row>
    <row r="150" spans="1:24">
      <c r="A150" s="4">
        <v>22</v>
      </c>
      <c r="B150" s="4">
        <v>16387</v>
      </c>
      <c r="C150">
        <v>432</v>
      </c>
      <c r="D150">
        <v>1</v>
      </c>
      <c r="E150">
        <v>1.842924E-2</v>
      </c>
      <c r="F150">
        <v>1.0538774638432903E-3</v>
      </c>
      <c r="G150">
        <v>3.5318349911515226E-3</v>
      </c>
      <c r="H150" s="181">
        <v>8.829588E-8</v>
      </c>
      <c r="I150" s="181">
        <v>-2.091361</v>
      </c>
      <c r="J150" s="181">
        <v>1.7354719999999999</v>
      </c>
      <c r="K150" s="9">
        <v>35953</v>
      </c>
      <c r="L150">
        <v>1184</v>
      </c>
      <c r="M150">
        <v>3</v>
      </c>
      <c r="N150">
        <v>1.2980169999999999E-2</v>
      </c>
      <c r="O150">
        <v>1.5142675159235668E-3</v>
      </c>
      <c r="P150">
        <v>4.4119711846021198E-3</v>
      </c>
      <c r="Q150" s="181">
        <v>6.9653640000000001E-8</v>
      </c>
      <c r="R150" s="180">
        <v>-1.9674229999999999</v>
      </c>
      <c r="S150" s="180">
        <v>-0.28319030000000001</v>
      </c>
    </row>
    <row r="151" spans="1:24">
      <c r="A151" s="4"/>
      <c r="B151" s="4"/>
      <c r="C151">
        <f>SUM(C129:C150)</f>
        <v>28020</v>
      </c>
      <c r="D151">
        <f>SUM(D129:D150)</f>
        <v>164</v>
      </c>
      <c r="E151">
        <f>MIN(E129:E150)</f>
        <v>2.812008E-3</v>
      </c>
      <c r="F151">
        <f t="shared" ref="F151:H151" si="25">MIN(F129:F150)</f>
        <v>8.3571329215166823E-5</v>
      </c>
      <c r="G151">
        <f t="shared" si="25"/>
        <v>4.5572336100555764E-4</v>
      </c>
      <c r="H151">
        <f t="shared" si="25"/>
        <v>1.1393080000000001E-8</v>
      </c>
      <c r="I151" s="181"/>
      <c r="J151" s="181"/>
      <c r="K151" s="9"/>
      <c r="L151">
        <f>SUM(L129:L150)</f>
        <v>74830</v>
      </c>
      <c r="M151">
        <f>SUM(M129:M150)</f>
        <v>380</v>
      </c>
      <c r="N151">
        <f>MIN(N129:N150)</f>
        <v>1.042449E-2</v>
      </c>
      <c r="O151">
        <f t="shared" ref="O151:Q151" si="26">MIN(O129:O150)</f>
        <v>1.4331941075358641E-4</v>
      </c>
      <c r="P151">
        <f t="shared" si="26"/>
        <v>2.2499494105563305E-3</v>
      </c>
      <c r="Q151">
        <f t="shared" si="26"/>
        <v>5.6248735263908263E-8</v>
      </c>
      <c r="R151" s="180"/>
      <c r="S151" s="180"/>
    </row>
    <row r="152" spans="1:24">
      <c r="A152" s="4"/>
      <c r="B152" s="4"/>
      <c r="D152">
        <f>C151+D151</f>
        <v>28184</v>
      </c>
      <c r="E152">
        <f>MAX(E129:E150)</f>
        <v>2.3117200000000001E-2</v>
      </c>
      <c r="F152">
        <f t="shared" ref="F152:H152" si="27">MAX(F129:F150)</f>
        <v>2.6680094002383202E-3</v>
      </c>
      <c r="G152">
        <f t="shared" si="27"/>
        <v>4.2325769703129628E-3</v>
      </c>
      <c r="H152">
        <f t="shared" si="27"/>
        <v>1.0581440000000001E-7</v>
      </c>
      <c r="I152" s="181"/>
      <c r="J152" s="181"/>
      <c r="K152" s="9"/>
      <c r="M152">
        <f>L151+M151</f>
        <v>75210</v>
      </c>
      <c r="N152">
        <f>MAX(N129:N150)</f>
        <v>6.0155149999999998E-2</v>
      </c>
      <c r="O152">
        <f t="shared" ref="O152:Q152" si="28">MAX(O129:O150)</f>
        <v>3.9651522025132696E-3</v>
      </c>
      <c r="P152">
        <f t="shared" si="28"/>
        <v>1.4869569438864336E-2</v>
      </c>
      <c r="Q152">
        <f t="shared" si="28"/>
        <v>2.3045659999999998E-6</v>
      </c>
      <c r="R152" s="180"/>
      <c r="S152" s="180"/>
    </row>
    <row r="153" spans="1:24">
      <c r="A153" s="4"/>
      <c r="B153" s="4"/>
      <c r="E153">
        <f>AVERAGE(E129:E150)</f>
        <v>1.3890713000000001E-2</v>
      </c>
      <c r="F153">
        <f t="shared" ref="F153:H153" si="29">AVERAGE(F129:F150)</f>
        <v>1.0671819741017562E-3</v>
      </c>
      <c r="G153">
        <f t="shared" si="29"/>
        <v>3.0970334224049972E-3</v>
      </c>
      <c r="H153">
        <f t="shared" si="29"/>
        <v>7.6707071818181807E-8</v>
      </c>
      <c r="I153" s="181"/>
      <c r="J153" s="181"/>
      <c r="K153" s="9"/>
      <c r="N153">
        <f>AVERAGE(N129:N150)</f>
        <v>1.8587184749088735E-2</v>
      </c>
      <c r="O153">
        <f t="shared" ref="O153:Q153" si="30">AVERAGE(O129:O150)</f>
        <v>1.2693890686246449E-3</v>
      </c>
      <c r="P153">
        <f t="shared" si="30"/>
        <v>5.0315739758047375E-3</v>
      </c>
      <c r="Q153">
        <f t="shared" si="30"/>
        <v>2.0859020076149186E-7</v>
      </c>
      <c r="R153" s="180"/>
      <c r="S153" s="180"/>
    </row>
    <row r="154" spans="1:24">
      <c r="A154" s="4"/>
      <c r="B154" s="4"/>
      <c r="H154" s="109"/>
      <c r="I154" s="181"/>
      <c r="J154" s="181"/>
      <c r="K154" s="9"/>
      <c r="Q154" s="109"/>
      <c r="R154" s="180"/>
      <c r="S154" s="180"/>
    </row>
    <row r="155" spans="1:24" s="276" customFormat="1" ht="18">
      <c r="A155" s="277" t="s">
        <v>2700</v>
      </c>
      <c r="B155" s="280" t="s">
        <v>2304</v>
      </c>
      <c r="C155" s="280"/>
      <c r="D155" s="279"/>
      <c r="E155" s="279"/>
      <c r="F155" s="279"/>
      <c r="G155" s="279"/>
      <c r="H155" s="279"/>
      <c r="I155" s="279"/>
      <c r="J155" s="279"/>
      <c r="K155" s="280" t="s">
        <v>2696</v>
      </c>
      <c r="L155" s="280"/>
      <c r="M155" s="280"/>
    </row>
    <row r="156" spans="1:24">
      <c r="A156" s="1" t="s">
        <v>2306</v>
      </c>
      <c r="B156" s="3" t="s">
        <v>2307</v>
      </c>
      <c r="C156" s="3" t="s">
        <v>2692</v>
      </c>
      <c r="D156" s="3" t="s">
        <v>2693</v>
      </c>
      <c r="E156" s="3" t="s">
        <v>2485</v>
      </c>
      <c r="F156" s="3" t="s">
        <v>2308</v>
      </c>
      <c r="G156" s="3" t="s">
        <v>2309</v>
      </c>
      <c r="H156" s="3" t="s">
        <v>2694</v>
      </c>
      <c r="I156" s="3" t="s">
        <v>2310</v>
      </c>
      <c r="J156" s="3" t="s">
        <v>2311</v>
      </c>
      <c r="K156" s="273" t="s">
        <v>2307</v>
      </c>
      <c r="L156" s="275" t="s">
        <v>2692</v>
      </c>
      <c r="M156" s="275" t="s">
        <v>2693</v>
      </c>
      <c r="N156" s="275" t="s">
        <v>2485</v>
      </c>
      <c r="O156" s="275" t="s">
        <v>2308</v>
      </c>
      <c r="P156" s="275" t="s">
        <v>2309</v>
      </c>
      <c r="Q156" s="275" t="s">
        <v>2694</v>
      </c>
      <c r="R156" s="275" t="s">
        <v>2310</v>
      </c>
      <c r="S156" s="275" t="s">
        <v>2311</v>
      </c>
      <c r="U156" t="s">
        <v>2732</v>
      </c>
    </row>
    <row r="157" spans="1:24">
      <c r="A157" s="4">
        <v>1</v>
      </c>
      <c r="B157" s="42">
        <v>33232</v>
      </c>
      <c r="C157">
        <v>817</v>
      </c>
      <c r="D157">
        <v>3</v>
      </c>
      <c r="E157" s="42">
        <v>1.6520219999999999E-2</v>
      </c>
      <c r="F157">
        <v>9.0388210158883007E-4</v>
      </c>
      <c r="G157">
        <v>3.3881108570052959E-3</v>
      </c>
      <c r="H157" s="181">
        <v>8.4702749999999994E-8</v>
      </c>
      <c r="I157" s="42">
        <v>-2.247789</v>
      </c>
      <c r="J157" s="42">
        <v>0.41859780000000002</v>
      </c>
      <c r="K157" s="5">
        <v>144870</v>
      </c>
      <c r="L157" s="42">
        <v>7033</v>
      </c>
      <c r="M157" s="42">
        <v>31</v>
      </c>
      <c r="N157" s="42">
        <v>3.0068339999999999E-2</v>
      </c>
      <c r="O157">
        <v>2.1585483536964178E-3</v>
      </c>
      <c r="P157">
        <v>6.6904617933319531E-3</v>
      </c>
      <c r="Q157" s="181">
        <v>1.6726149999999999E-7</v>
      </c>
      <c r="R157">
        <v>-2.077817</v>
      </c>
      <c r="S157" s="42">
        <v>-0.15286730000000001</v>
      </c>
      <c r="U157" t="s">
        <v>2730</v>
      </c>
      <c r="V157">
        <v>13352.603372106973</v>
      </c>
      <c r="W157" t="s">
        <v>2731</v>
      </c>
      <c r="X157">
        <v>0</v>
      </c>
    </row>
    <row r="158" spans="1:24">
      <c r="A158" s="4">
        <v>2</v>
      </c>
      <c r="B158">
        <v>1265288</v>
      </c>
      <c r="C158">
        <v>4337</v>
      </c>
      <c r="D158">
        <v>13</v>
      </c>
      <c r="E158" s="42">
        <v>2.813589E-3</v>
      </c>
      <c r="F158">
        <v>8.4538065641972417E-5</v>
      </c>
      <c r="G158">
        <v>4.7238715612571994E-4</v>
      </c>
      <c r="H158" s="181">
        <v>1.180968E-8</v>
      </c>
      <c r="I158" s="42">
        <v>-2.517058</v>
      </c>
      <c r="J158" s="42">
        <v>3.0723250000000002</v>
      </c>
      <c r="K158" s="5">
        <v>117983</v>
      </c>
      <c r="L158" s="42">
        <v>3717</v>
      </c>
      <c r="M158" s="42">
        <v>16</v>
      </c>
      <c r="N158" s="42">
        <v>1.9833369999999999E-2</v>
      </c>
      <c r="O158" s="71">
        <v>1.2117245704889687E-3</v>
      </c>
      <c r="P158">
        <v>4.3417738148716339E-3</v>
      </c>
      <c r="Q158" s="181">
        <v>1.085443E-7</v>
      </c>
      <c r="R158" s="42">
        <v>-2.2080030000000002</v>
      </c>
      <c r="S158" s="42">
        <v>-7.7738130000000003E-2</v>
      </c>
    </row>
    <row r="159" spans="1:24">
      <c r="A159" s="4">
        <v>3</v>
      </c>
      <c r="B159">
        <v>29868</v>
      </c>
      <c r="C159">
        <v>810</v>
      </c>
      <c r="D159">
        <v>2</v>
      </c>
      <c r="E159" s="42">
        <v>1.6907729999999999E-2</v>
      </c>
      <c r="F159">
        <v>9.9541817329583501E-4</v>
      </c>
      <c r="G159">
        <v>3.7376188563010581E-3</v>
      </c>
      <c r="H159" s="181">
        <v>9.3440470000000006E-8</v>
      </c>
      <c r="I159" s="42">
        <v>-2.1003289999999999</v>
      </c>
      <c r="J159" s="42">
        <v>1.8425419999999999</v>
      </c>
      <c r="K159" s="5">
        <v>152897</v>
      </c>
      <c r="L159" s="42">
        <v>3240</v>
      </c>
      <c r="M159" s="42">
        <v>12</v>
      </c>
      <c r="N159" s="42">
        <v>1.4199099999999999E-2</v>
      </c>
      <c r="O159" s="71">
        <v>3.0234434846658632E-3</v>
      </c>
      <c r="P159" s="42">
        <v>1.4949959823222177E-2</v>
      </c>
      <c r="Q159" s="181">
        <v>7.301082E-8</v>
      </c>
      <c r="R159" s="42">
        <v>-2.413637</v>
      </c>
      <c r="S159" s="42">
        <v>-0.1149855</v>
      </c>
    </row>
    <row r="160" spans="1:24">
      <c r="A160" s="4">
        <v>4</v>
      </c>
      <c r="B160">
        <v>25481</v>
      </c>
      <c r="C160">
        <v>779</v>
      </c>
      <c r="D160">
        <v>6</v>
      </c>
      <c r="E160" s="11">
        <v>1.6425410000000001E-2</v>
      </c>
      <c r="F160">
        <v>1.3205871041167931E-3</v>
      </c>
      <c r="G160">
        <v>4.213221616106118E-3</v>
      </c>
      <c r="H160" s="180">
        <v>8.8701449999999999E-8</v>
      </c>
      <c r="I160" s="11">
        <v>-2.0979410000000001</v>
      </c>
      <c r="J160" s="11">
        <v>8.5296759999999999E-2</v>
      </c>
      <c r="K160" s="4">
        <v>87696</v>
      </c>
      <c r="L160">
        <v>1629</v>
      </c>
      <c r="M160">
        <v>6</v>
      </c>
      <c r="N160" s="11">
        <v>1.082147E-2</v>
      </c>
      <c r="O160" s="71">
        <v>1.0195429666119322E-3</v>
      </c>
      <c r="P160">
        <v>2.5599947546068235E-3</v>
      </c>
      <c r="Q160" s="177">
        <f>P160/40000</f>
        <v>6.3999868865170584E-8</v>
      </c>
      <c r="R160" s="11">
        <v>-1.8089059999999999</v>
      </c>
      <c r="S160" s="11">
        <v>-0.54605740000000003</v>
      </c>
    </row>
    <row r="161" spans="1:19">
      <c r="A161" s="4">
        <v>5</v>
      </c>
      <c r="B161" s="5">
        <v>30212</v>
      </c>
      <c r="C161">
        <v>883</v>
      </c>
      <c r="D161">
        <v>9</v>
      </c>
      <c r="E161">
        <v>1.436515E-2</v>
      </c>
      <c r="F161">
        <v>2.7903488679994703E-3</v>
      </c>
      <c r="G161">
        <v>4.0278928902422878E-3</v>
      </c>
      <c r="H161" s="181">
        <v>1.006974E-7</v>
      </c>
      <c r="I161" s="42">
        <v>-0.89856290000000005</v>
      </c>
      <c r="J161" s="42">
        <v>-0.56601840000000003</v>
      </c>
      <c r="K161" s="42">
        <v>28902</v>
      </c>
      <c r="L161">
        <v>750</v>
      </c>
      <c r="M161">
        <v>6</v>
      </c>
      <c r="N161" s="42">
        <v>1.411667E-2</v>
      </c>
      <c r="O161" s="176">
        <v>1.5289924533298026E-3</v>
      </c>
      <c r="P161">
        <v>3.4212365947305706E-3</v>
      </c>
      <c r="Q161" s="177">
        <v>8.9407629999999997E-8</v>
      </c>
      <c r="R161">
        <v>-1.6148210000000001</v>
      </c>
      <c r="S161">
        <v>0.68531679999999995</v>
      </c>
    </row>
    <row r="162" spans="1:19">
      <c r="A162" s="4">
        <v>6</v>
      </c>
      <c r="B162" s="5">
        <v>108725</v>
      </c>
      <c r="C162">
        <v>2386</v>
      </c>
      <c r="D162">
        <v>9</v>
      </c>
      <c r="E162">
        <v>1.211313E-2</v>
      </c>
      <c r="F162">
        <v>1.2493842262589101E-3</v>
      </c>
      <c r="G162">
        <v>3.0243853759484938E-3</v>
      </c>
      <c r="H162" s="181">
        <v>7.5609619999999998E-8</v>
      </c>
      <c r="I162" s="42">
        <v>-1.776607</v>
      </c>
      <c r="J162" s="42">
        <v>-0.67564049999999998</v>
      </c>
      <c r="K162" s="4">
        <v>200831</v>
      </c>
      <c r="L162">
        <v>4679</v>
      </c>
      <c r="M162">
        <v>21</v>
      </c>
      <c r="N162">
        <v>1.3314677514925485E-2</v>
      </c>
      <c r="O162">
        <v>1.0348561726028352E-3</v>
      </c>
      <c r="P162">
        <v>3.2108384661730513E-3</v>
      </c>
      <c r="Q162" s="177">
        <v>8.0270961654326277E-8</v>
      </c>
      <c r="R162">
        <v>-2.0594700000000001</v>
      </c>
      <c r="S162">
        <v>-0.41811290000000001</v>
      </c>
    </row>
    <row r="163" spans="1:19">
      <c r="A163" s="4">
        <v>7</v>
      </c>
      <c r="B163" s="4">
        <v>51255</v>
      </c>
      <c r="C163">
        <v>1402</v>
      </c>
      <c r="D163">
        <v>14</v>
      </c>
      <c r="E163">
        <v>1.6154519999999999E-2</v>
      </c>
      <c r="F163">
        <v>1.1813555750658472E-3</v>
      </c>
      <c r="G163">
        <v>3.7697668520144377E-3</v>
      </c>
      <c r="H163" s="181">
        <v>9.4244179999999998E-8</v>
      </c>
      <c r="I163" s="42">
        <v>-2.0381779999999998</v>
      </c>
      <c r="J163" s="42">
        <v>0.36459720000000001</v>
      </c>
      <c r="K163">
        <v>294984</v>
      </c>
      <c r="L163">
        <v>7445</v>
      </c>
      <c r="M163">
        <v>31</v>
      </c>
      <c r="N163">
        <v>1.6987362026414991E-2</v>
      </c>
      <c r="O163">
        <v>1.0183840479483632E-3</v>
      </c>
      <c r="P163">
        <v>3.4782394977354706E-3</v>
      </c>
      <c r="Q163" s="177">
        <v>2.1739660000000002E-6</v>
      </c>
      <c r="R163">
        <v>-2.1777039999999999</v>
      </c>
      <c r="S163">
        <v>0.96202299999999996</v>
      </c>
    </row>
    <row r="164" spans="1:19">
      <c r="A164" s="4">
        <v>8</v>
      </c>
      <c r="B164" s="4">
        <v>15159</v>
      </c>
      <c r="C164">
        <v>343</v>
      </c>
      <c r="D164">
        <v>4</v>
      </c>
      <c r="E164">
        <v>7.3883500000000001E-3</v>
      </c>
      <c r="F164">
        <v>1.915854607823735E-3</v>
      </c>
      <c r="G164">
        <v>3.1184728544099215E-3</v>
      </c>
      <c r="H164" s="177">
        <v>7.7961810000000006E-8</v>
      </c>
      <c r="I164" s="42">
        <v>-0.78700289999999995</v>
      </c>
      <c r="J164" s="42">
        <v>-1.348543</v>
      </c>
      <c r="K164" s="4">
        <v>44086</v>
      </c>
      <c r="L164">
        <v>4565</v>
      </c>
      <c r="M164">
        <v>24</v>
      </c>
      <c r="N164">
        <v>6.0540759999999999E-2</v>
      </c>
      <c r="O164">
        <v>4.4242389874336527E-3</v>
      </c>
      <c r="P164">
        <v>1.4270416912398493E-2</v>
      </c>
      <c r="Q164" s="177">
        <v>3.5676039999999999E-7</v>
      </c>
      <c r="R164">
        <v>-2.0953439999999999</v>
      </c>
      <c r="S164">
        <v>-0.60664969999999996</v>
      </c>
    </row>
    <row r="165" spans="1:19">
      <c r="A165" s="4">
        <v>9</v>
      </c>
      <c r="B165">
        <v>156031</v>
      </c>
      <c r="C165">
        <v>4541</v>
      </c>
      <c r="D165">
        <v>21</v>
      </c>
      <c r="E165">
        <v>2.3200519999999999E-2</v>
      </c>
      <c r="F165">
        <v>8.3860835346822097E-4</v>
      </c>
      <c r="G165">
        <v>4.0108286173901339E-3</v>
      </c>
      <c r="H165" s="181">
        <v>1.002707E-7</v>
      </c>
      <c r="I165" s="42">
        <v>-2.438974</v>
      </c>
      <c r="J165" s="42">
        <v>2.302225</v>
      </c>
      <c r="K165" s="4">
        <v>274441</v>
      </c>
      <c r="L165">
        <v>10335</v>
      </c>
      <c r="M165">
        <v>58</v>
      </c>
      <c r="N165">
        <v>2.2762629999999999E-2</v>
      </c>
      <c r="O165">
        <v>1.9029937217835528E-3</v>
      </c>
      <c r="P165">
        <v>5.1898659456859576E-3</v>
      </c>
      <c r="Q165" s="177">
        <v>1.2974660000000001E-7</v>
      </c>
      <c r="R165" s="42">
        <v>-1.939373</v>
      </c>
      <c r="S165" s="200">
        <v>0.1121552</v>
      </c>
    </row>
    <row r="166" spans="1:19">
      <c r="A166" s="4">
        <v>10</v>
      </c>
      <c r="B166" s="4">
        <v>35929</v>
      </c>
      <c r="C166">
        <v>729</v>
      </c>
      <c r="D166">
        <v>5</v>
      </c>
      <c r="E166">
        <v>1.291436E-2</v>
      </c>
      <c r="F166">
        <v>7.1145370035347489E-4</v>
      </c>
      <c r="G166">
        <v>2.7962565058866099E-3</v>
      </c>
      <c r="H166" s="181">
        <v>6.9906420000000006E-8</v>
      </c>
      <c r="I166" s="42">
        <v>-2.2637139999999998</v>
      </c>
      <c r="J166" s="42">
        <v>-0.20955950000000001</v>
      </c>
      <c r="K166">
        <v>392743</v>
      </c>
      <c r="L166">
        <v>9068</v>
      </c>
      <c r="M166">
        <v>64</v>
      </c>
      <c r="N166">
        <v>1.30136E-2</v>
      </c>
      <c r="O166">
        <v>1.5081776123317284E-3</v>
      </c>
      <c r="P166">
        <v>3.1819739626167752E-3</v>
      </c>
      <c r="Q166" s="336">
        <v>7.9549360000000002E-8</v>
      </c>
      <c r="R166">
        <v>-1.6187560000000001</v>
      </c>
      <c r="S166">
        <v>0.55294220000000005</v>
      </c>
    </row>
    <row r="167" spans="1:19">
      <c r="A167" s="4">
        <v>11</v>
      </c>
      <c r="B167" s="42">
        <v>65513</v>
      </c>
      <c r="C167">
        <v>1171</v>
      </c>
      <c r="D167">
        <v>6</v>
      </c>
      <c r="E167">
        <v>9.6927330000000003E-3</v>
      </c>
      <c r="F167">
        <v>8.7978691252117898E-4</v>
      </c>
      <c r="G167">
        <v>2.4633294155358477E-3</v>
      </c>
      <c r="H167" s="181">
        <v>6.158324E-8</v>
      </c>
      <c r="I167" s="42">
        <v>-1.963309</v>
      </c>
      <c r="J167" s="42">
        <v>-0.91132749999999996</v>
      </c>
      <c r="K167" s="6">
        <v>71887</v>
      </c>
      <c r="L167">
        <v>2544</v>
      </c>
      <c r="M167">
        <v>12</v>
      </c>
      <c r="N167">
        <v>2.2298889999999998E-2</v>
      </c>
      <c r="O167">
        <v>1.2628209551101034E-3</v>
      </c>
      <c r="P167">
        <v>4.8770751318040814E-3</v>
      </c>
      <c r="Q167" s="177">
        <v>1.2192690000000001E-7</v>
      </c>
      <c r="R167">
        <v>-2.274451</v>
      </c>
      <c r="S167">
        <v>0.27714050000000001</v>
      </c>
    </row>
    <row r="168" spans="1:19">
      <c r="A168" s="4">
        <v>12</v>
      </c>
      <c r="B168" s="5">
        <v>68776</v>
      </c>
      <c r="C168">
        <v>1388</v>
      </c>
      <c r="D168">
        <v>7</v>
      </c>
      <c r="E168">
        <v>1.071595E-2</v>
      </c>
      <c r="F168">
        <v>1.2515445795044783E-3</v>
      </c>
      <c r="G168">
        <v>2.7813205187856229E-3</v>
      </c>
      <c r="H168" s="181">
        <v>6.9533000000000005E-8</v>
      </c>
      <c r="I168" s="42">
        <v>-1.638136</v>
      </c>
      <c r="J168" s="42">
        <v>-0.34348849999999997</v>
      </c>
      <c r="K168" s="5">
        <v>130462</v>
      </c>
      <c r="L168">
        <v>2343</v>
      </c>
      <c r="M168">
        <v>4</v>
      </c>
      <c r="N168">
        <v>1.0401499999999999E-2</v>
      </c>
      <c r="O168">
        <v>7.8361745182505243E-4</v>
      </c>
      <c r="P168">
        <v>2.4750364090693074E-3</v>
      </c>
      <c r="Q168" s="177">
        <v>6.1875899999999999E-8</v>
      </c>
      <c r="R168">
        <v>-2.0912470000000001</v>
      </c>
      <c r="S168" s="11">
        <v>-0.9753868</v>
      </c>
    </row>
    <row r="169" spans="1:19">
      <c r="A169" s="4">
        <v>13</v>
      </c>
      <c r="B169" s="4">
        <v>57878</v>
      </c>
      <c r="C169">
        <v>1297</v>
      </c>
      <c r="D169">
        <v>5</v>
      </c>
      <c r="E169">
        <v>1.233629E-2</v>
      </c>
      <c r="F169">
        <v>1.2109634057845813E-3</v>
      </c>
      <c r="G169">
        <v>3.0882891599571514E-3</v>
      </c>
      <c r="H169" s="267">
        <v>7.7207239999999995E-8</v>
      </c>
      <c r="I169" s="5">
        <v>-1.805593</v>
      </c>
      <c r="J169" s="5">
        <v>0.6625086</v>
      </c>
      <c r="K169" s="4">
        <v>62249</v>
      </c>
      <c r="L169">
        <v>2188</v>
      </c>
      <c r="M169">
        <v>0</v>
      </c>
      <c r="O169">
        <v>1.7640668926408457E-4</v>
      </c>
      <c r="P169">
        <v>4.8440264100628122E-3</v>
      </c>
      <c r="Q169" s="267">
        <v>1.2110069999999999E-7</v>
      </c>
      <c r="R169" s="5">
        <v>-2.8673320000000002</v>
      </c>
      <c r="S169" s="5">
        <v>4.7927059999999999</v>
      </c>
    </row>
    <row r="170" spans="1:19">
      <c r="A170" s="4">
        <v>14</v>
      </c>
      <c r="B170" s="5">
        <v>46559</v>
      </c>
      <c r="C170">
        <v>1161</v>
      </c>
      <c r="D170">
        <v>3</v>
      </c>
      <c r="E170">
        <v>1.7139540000000002E-2</v>
      </c>
      <c r="F170">
        <v>8.793593075452651E-4</v>
      </c>
      <c r="G170">
        <v>3.4365428810756247E-3</v>
      </c>
      <c r="H170" s="181">
        <v>8.5913560000000003E-8</v>
      </c>
      <c r="I170" s="42">
        <v>-2.279995</v>
      </c>
      <c r="J170" s="42">
        <v>0.95197849999999995</v>
      </c>
      <c r="K170" s="4">
        <v>73092</v>
      </c>
      <c r="L170">
        <v>1582</v>
      </c>
      <c r="M170">
        <v>8</v>
      </c>
      <c r="N170">
        <v>1.392765E-2</v>
      </c>
      <c r="O170">
        <v>1.0687214072467193E-3</v>
      </c>
      <c r="P170">
        <v>4.6826821881913267E-3</v>
      </c>
      <c r="Q170" s="177">
        <v>7.4570750000000006E-8</v>
      </c>
      <c r="R170">
        <v>-2.3662830000000001</v>
      </c>
      <c r="S170">
        <v>-1.182069</v>
      </c>
    </row>
    <row r="171" spans="1:19">
      <c r="A171" s="4">
        <v>15</v>
      </c>
      <c r="B171" s="5">
        <v>61270</v>
      </c>
      <c r="C171">
        <v>1563</v>
      </c>
      <c r="D171">
        <v>19</v>
      </c>
      <c r="E171">
        <v>1.5423539999999999E-2</v>
      </c>
      <c r="F171">
        <v>1.3410122409009304E-3</v>
      </c>
      <c r="G171">
        <v>3.5156275501876939E-3</v>
      </c>
      <c r="H171" s="181">
        <v>8.7890709999999996E-8</v>
      </c>
      <c r="I171">
        <v>-1.909211</v>
      </c>
      <c r="J171" s="42">
        <v>-0.17542530000000001</v>
      </c>
      <c r="K171">
        <v>212834</v>
      </c>
      <c r="L171">
        <v>6115</v>
      </c>
      <c r="M171">
        <v>48</v>
      </c>
      <c r="N171">
        <v>1.775092E-2</v>
      </c>
      <c r="O171">
        <v>1.4403530450961782E-3</v>
      </c>
      <c r="P171">
        <v>3.9595736583440616E-3</v>
      </c>
      <c r="Q171" s="177">
        <v>9.898935E-8</v>
      </c>
      <c r="R171">
        <v>-1.961012</v>
      </c>
      <c r="S171">
        <v>0.43907089999999999</v>
      </c>
    </row>
    <row r="172" spans="1:19">
      <c r="A172" s="4">
        <v>16</v>
      </c>
      <c r="B172" s="4">
        <v>23507</v>
      </c>
      <c r="C172">
        <v>477</v>
      </c>
      <c r="D172">
        <v>3</v>
      </c>
      <c r="E172">
        <v>1.3868210000000001E-2</v>
      </c>
      <c r="F172">
        <v>5.0687114476538901E-4</v>
      </c>
      <c r="G172">
        <v>2.796488705491981E-3</v>
      </c>
      <c r="H172" s="181">
        <v>6.9912210000000005E-8</v>
      </c>
      <c r="I172" s="42">
        <v>-2.4901610000000001</v>
      </c>
      <c r="J172" s="42">
        <v>-0.94592089999999995</v>
      </c>
      <c r="K172" s="42">
        <v>90067</v>
      </c>
      <c r="L172">
        <v>1834</v>
      </c>
      <c r="M172">
        <v>10</v>
      </c>
      <c r="N172">
        <v>1.270166E-2</v>
      </c>
      <c r="O172">
        <v>7.2380172538221549E-4</v>
      </c>
      <c r="P172">
        <v>2.8062731077975285E-3</v>
      </c>
      <c r="Q172" s="177">
        <v>7.0156820000000006E-8</v>
      </c>
      <c r="R172" s="11">
        <v>-2.2558389999999999</v>
      </c>
      <c r="S172" s="11">
        <v>-0.31193749999999998</v>
      </c>
    </row>
    <row r="173" spans="1:19">
      <c r="A173" s="4">
        <v>17</v>
      </c>
      <c r="B173" s="4">
        <v>23613</v>
      </c>
      <c r="C173">
        <v>747</v>
      </c>
      <c r="D173">
        <v>2</v>
      </c>
      <c r="E173">
        <v>1.9480790000000001E-2</v>
      </c>
      <c r="F173">
        <v>1.3041015542286029E-3</v>
      </c>
      <c r="G173">
        <v>4.3597933341803247E-3</v>
      </c>
      <c r="H173" s="181">
        <v>1.0899479999999999E-7</v>
      </c>
      <c r="I173" s="42">
        <v>-2.1201889999999999</v>
      </c>
      <c r="J173" s="42">
        <v>0.30083110000000002</v>
      </c>
      <c r="K173" s="5">
        <v>88849</v>
      </c>
      <c r="O173">
        <v>1.7691701651115937E-4</v>
      </c>
      <c r="P173">
        <v>4.8580366689551938E-3</v>
      </c>
      <c r="Q173" s="177">
        <v>1.214509E-7</v>
      </c>
      <c r="R173">
        <v>-2.8696299999999999</v>
      </c>
      <c r="S173">
        <v>4.8405430000000003</v>
      </c>
    </row>
    <row r="174" spans="1:19">
      <c r="A174" s="4">
        <v>18</v>
      </c>
      <c r="B174">
        <v>40357</v>
      </c>
      <c r="C174">
        <v>917</v>
      </c>
      <c r="D174">
        <v>7</v>
      </c>
      <c r="E174">
        <v>1.41735E-2</v>
      </c>
      <c r="F174">
        <v>1.1069405555417895E-3</v>
      </c>
      <c r="G174">
        <v>3.1314394033253217E-3</v>
      </c>
      <c r="H174" s="177">
        <v>7.8286000000000004E-8</v>
      </c>
      <c r="I174" s="5">
        <v>-2.0063059999999999</v>
      </c>
      <c r="J174" s="18">
        <v>-0.17231650000000001</v>
      </c>
      <c r="K174">
        <v>40357</v>
      </c>
      <c r="L174">
        <v>917</v>
      </c>
      <c r="M174">
        <v>7</v>
      </c>
      <c r="N174">
        <v>1.41735E-2</v>
      </c>
      <c r="O174">
        <v>1.1069405555417895E-3</v>
      </c>
      <c r="P174">
        <v>3.1314394033253217E-3</v>
      </c>
      <c r="Q174" s="177">
        <v>7.8286000000000004E-8</v>
      </c>
      <c r="R174" s="5">
        <v>-2.0063059999999999</v>
      </c>
      <c r="S174" s="18">
        <v>-0.17231650000000001</v>
      </c>
    </row>
    <row r="175" spans="1:19">
      <c r="A175" s="4">
        <v>19</v>
      </c>
      <c r="B175" s="4">
        <v>48207</v>
      </c>
      <c r="C175">
        <v>1056</v>
      </c>
      <c r="D175">
        <v>7</v>
      </c>
      <c r="E175">
        <v>1.1948469999999999E-2</v>
      </c>
      <c r="F175">
        <v>1.1824967328396292E-3</v>
      </c>
      <c r="G175">
        <v>3.0188893729126477E-3</v>
      </c>
      <c r="H175" s="181">
        <v>7.5472209999999997E-8</v>
      </c>
      <c r="I175" s="42">
        <v>-1.8582700000000001</v>
      </c>
      <c r="J175" s="42">
        <v>-0.6466035</v>
      </c>
      <c r="K175" s="5">
        <v>46240</v>
      </c>
      <c r="O175">
        <v>3.0488365051903115E-4</v>
      </c>
      <c r="P175">
        <v>8.3719269031141876E-3</v>
      </c>
      <c r="Q175" s="177">
        <v>2.0929820000000001E-7</v>
      </c>
      <c r="R175">
        <v>-2.8690169999999999</v>
      </c>
      <c r="S175">
        <v>4.8276539999999999</v>
      </c>
    </row>
    <row r="176" spans="1:19">
      <c r="A176" s="4">
        <v>20</v>
      </c>
      <c r="B176" s="4">
        <v>15795</v>
      </c>
      <c r="C176">
        <v>310</v>
      </c>
      <c r="D176">
        <v>2</v>
      </c>
      <c r="E176">
        <v>1.038303E-2</v>
      </c>
      <c r="F176">
        <v>1.2945603038936372E-3</v>
      </c>
      <c r="G176">
        <v>2.7048116492560934E-3</v>
      </c>
      <c r="H176" s="181">
        <v>6.7620289999999999E-8</v>
      </c>
      <c r="I176" s="42">
        <v>-1.559928</v>
      </c>
      <c r="J176" s="42">
        <v>-0.40988259999999999</v>
      </c>
      <c r="K176">
        <v>156794</v>
      </c>
      <c r="L176">
        <v>4165</v>
      </c>
      <c r="M176">
        <v>23</v>
      </c>
      <c r="N176">
        <v>1.6390930000000001E-2</v>
      </c>
      <c r="O176">
        <v>1.5143883056749621E-3</v>
      </c>
      <c r="P176">
        <v>3.6608664872380321E-3</v>
      </c>
      <c r="Q176" s="177">
        <v>9.1521650000000005E-8</v>
      </c>
      <c r="R176">
        <v>-1.7641990000000001</v>
      </c>
      <c r="S176">
        <v>0.1636745</v>
      </c>
    </row>
    <row r="177" spans="1:26">
      <c r="A177" s="4">
        <v>21</v>
      </c>
      <c r="B177">
        <v>20102</v>
      </c>
      <c r="C177">
        <v>477</v>
      </c>
      <c r="D177">
        <v>7</v>
      </c>
      <c r="E177">
        <v>1.462541E-2</v>
      </c>
      <c r="F177">
        <v>7.1571933140980994E-4</v>
      </c>
      <c r="G177">
        <v>3.2701870460650683E-3</v>
      </c>
      <c r="H177" s="264">
        <v>8.1754670000000001E-8</v>
      </c>
      <c r="I177" s="4">
        <v>-2.36557</v>
      </c>
      <c r="J177" s="18">
        <v>-0.46966210000000003</v>
      </c>
      <c r="K177">
        <v>4805</v>
      </c>
      <c r="L177">
        <v>142</v>
      </c>
      <c r="M177">
        <v>1</v>
      </c>
      <c r="N177">
        <v>1.7898020000000001E-2</v>
      </c>
      <c r="O177">
        <v>1.0516268470343393E-3</v>
      </c>
      <c r="P177" s="264">
        <v>4.0727887617065554E-3</v>
      </c>
      <c r="Q177" s="267">
        <v>1.018197E-7</v>
      </c>
      <c r="R177" s="5">
        <v>-2.1654689999999999</v>
      </c>
      <c r="S177" s="5">
        <v>-0.20150399999999999</v>
      </c>
    </row>
    <row r="178" spans="1:26">
      <c r="A178" s="4">
        <v>22</v>
      </c>
      <c r="B178" s="4">
        <v>16387</v>
      </c>
      <c r="C178">
        <v>450</v>
      </c>
      <c r="D178">
        <v>1</v>
      </c>
      <c r="E178">
        <v>1.842924E-2</v>
      </c>
      <c r="F178" s="177">
        <v>1.1928772807713432E-3</v>
      </c>
      <c r="G178">
        <v>3.7844779398303534E-3</v>
      </c>
      <c r="H178" s="181">
        <v>9.4611939999999995E-8</v>
      </c>
      <c r="I178" s="181">
        <v>-2.086392</v>
      </c>
      <c r="J178" s="177">
        <v>1.0073859999999999</v>
      </c>
      <c r="K178" s="9">
        <v>35953</v>
      </c>
      <c r="L178">
        <v>1223</v>
      </c>
      <c r="M178">
        <v>4</v>
      </c>
      <c r="N178">
        <v>1.294504E-2</v>
      </c>
      <c r="O178">
        <v>1.5667187717297584E-3</v>
      </c>
      <c r="P178">
        <v>4.6879954384891386E-3</v>
      </c>
      <c r="Q178" s="177">
        <v>7.4011319999999996E-8</v>
      </c>
      <c r="R178" s="177">
        <v>-2.0204019999999998</v>
      </c>
      <c r="S178" s="177">
        <v>-3.1721610000000002E-3</v>
      </c>
    </row>
    <row r="179" spans="1:26">
      <c r="C179">
        <f>SUM(C157:C178)</f>
        <v>28041</v>
      </c>
      <c r="D179">
        <f>SUM(D157:D178)</f>
        <v>155</v>
      </c>
      <c r="E179">
        <f>MIN(E157:E178)</f>
        <v>2.813589E-3</v>
      </c>
      <c r="F179">
        <f t="shared" ref="F179:H179" si="31">MIN(F157:F178)</f>
        <v>8.4538065641972417E-5</v>
      </c>
      <c r="G179">
        <f t="shared" si="31"/>
        <v>4.7238715612571994E-4</v>
      </c>
      <c r="H179">
        <f t="shared" si="31"/>
        <v>1.180968E-8</v>
      </c>
      <c r="L179">
        <f>SUM(L157:L178)</f>
        <v>75514</v>
      </c>
      <c r="M179">
        <f>SUM(M157:M178)</f>
        <v>386</v>
      </c>
      <c r="N179">
        <f>MIN(N157:N178)</f>
        <v>1.0401499999999999E-2</v>
      </c>
      <c r="O179">
        <f t="shared" ref="O179:Q179" si="32">MIN(O157:O178)</f>
        <v>1.7640668926408457E-4</v>
      </c>
      <c r="P179">
        <f t="shared" si="32"/>
        <v>2.4750364090693074E-3</v>
      </c>
      <c r="Q179">
        <f t="shared" si="32"/>
        <v>6.1875899999999999E-8</v>
      </c>
    </row>
    <row r="180" spans="1:26">
      <c r="D180">
        <f>C179+D179</f>
        <v>28196</v>
      </c>
      <c r="E180">
        <f>MAX(E157:E178)</f>
        <v>2.3200519999999999E-2</v>
      </c>
      <c r="F180">
        <f t="shared" ref="F180:H180" si="33">MAX(F157:F178)</f>
        <v>2.7903488679994703E-3</v>
      </c>
      <c r="G180">
        <f t="shared" si="33"/>
        <v>4.3597933341803247E-3</v>
      </c>
      <c r="H180">
        <f t="shared" si="33"/>
        <v>1.0899479999999999E-7</v>
      </c>
      <c r="M180">
        <f>L179+M179</f>
        <v>75900</v>
      </c>
      <c r="N180">
        <f>MAX(N157:N178)</f>
        <v>6.0540759999999999E-2</v>
      </c>
      <c r="O180">
        <f t="shared" ref="O180:Q180" si="34">MAX(O157:O178)</f>
        <v>4.4242389874336527E-3</v>
      </c>
      <c r="P180">
        <f t="shared" si="34"/>
        <v>1.4949959823222177E-2</v>
      </c>
      <c r="Q180">
        <f t="shared" si="34"/>
        <v>2.1739660000000002E-6</v>
      </c>
    </row>
    <row r="181" spans="1:26">
      <c r="E181">
        <f>AVERAGE(E157:E178)</f>
        <v>1.3955440090909092E-2</v>
      </c>
      <c r="F181">
        <f t="shared" ref="F181:H181" si="35">AVERAGE(F157:F178)</f>
        <v>1.1298938238781693E-3</v>
      </c>
      <c r="G181">
        <f>AVERAGE(G157:G178)</f>
        <v>3.2231881162742633E-3</v>
      </c>
      <c r="H181">
        <f t="shared" si="35"/>
        <v>7.9823834090909076E-8</v>
      </c>
      <c r="N181">
        <f>AVERAGE(N157:N178)</f>
        <v>1.863926787059687E-2</v>
      </c>
      <c r="O181">
        <f t="shared" ref="O181:Q181" si="36">AVERAGE(O157:O178)</f>
        <v>1.3640044905376596E-3</v>
      </c>
      <c r="P181">
        <f t="shared" si="36"/>
        <v>5.169203733339566E-3</v>
      </c>
      <c r="Q181">
        <f t="shared" si="36"/>
        <v>2.0670571047815897E-7</v>
      </c>
    </row>
    <row r="182" spans="1:26" s="269" customFormat="1" ht="27" customHeight="1">
      <c r="A182" s="270" t="s">
        <v>2690</v>
      </c>
      <c r="B182" s="270"/>
      <c r="C182" s="270"/>
    </row>
    <row r="183" spans="1:26" s="269" customFormat="1" ht="27" customHeight="1">
      <c r="A183" s="280" t="s">
        <v>2304</v>
      </c>
      <c r="B183" s="280"/>
      <c r="C183" s="279"/>
      <c r="D183" s="279"/>
      <c r="E183" s="279"/>
      <c r="F183" s="279"/>
      <c r="G183" s="279"/>
      <c r="H183" s="279"/>
      <c r="I183" s="279"/>
      <c r="J183" s="279"/>
      <c r="K183" s="279"/>
      <c r="L183" s="279"/>
      <c r="M183" s="279"/>
      <c r="N183" s="279"/>
      <c r="O183" s="280"/>
      <c r="P183" s="276"/>
      <c r="Q183" s="276"/>
      <c r="R183" s="276"/>
      <c r="S183" s="276"/>
      <c r="T183" s="276"/>
      <c r="U183" s="276"/>
      <c r="V183" s="276"/>
      <c r="W183" s="276"/>
      <c r="X183" s="276"/>
      <c r="Y183" s="276"/>
      <c r="Z183" s="276"/>
    </row>
    <row r="184" spans="1:26">
      <c r="B184" s="10" t="s">
        <v>2306</v>
      </c>
      <c r="C184" s="10" t="s">
        <v>2312</v>
      </c>
      <c r="D184" s="10" t="s">
        <v>2314</v>
      </c>
      <c r="E184" s="10" t="s">
        <v>2315</v>
      </c>
      <c r="F184" s="3" t="s">
        <v>2307</v>
      </c>
      <c r="G184" s="3" t="s">
        <v>2692</v>
      </c>
      <c r="H184" s="3" t="s">
        <v>2693</v>
      </c>
      <c r="I184" s="3" t="s">
        <v>2485</v>
      </c>
      <c r="J184" s="3" t="s">
        <v>2308</v>
      </c>
      <c r="K184" s="3" t="s">
        <v>2309</v>
      </c>
      <c r="L184" s="3" t="s">
        <v>2694</v>
      </c>
      <c r="M184" s="3" t="s">
        <v>2310</v>
      </c>
      <c r="N184" s="3" t="s">
        <v>2311</v>
      </c>
      <c r="O184" s="275"/>
      <c r="P184" s="275"/>
      <c r="Q184" s="275"/>
      <c r="R184" s="275"/>
      <c r="S184" s="275"/>
      <c r="T184" s="275"/>
      <c r="U184" s="275"/>
    </row>
    <row r="185" spans="1:26">
      <c r="A185">
        <v>1</v>
      </c>
      <c r="B185" s="4">
        <v>1</v>
      </c>
      <c r="C185" s="4">
        <v>1</v>
      </c>
      <c r="D185">
        <v>6675490</v>
      </c>
      <c r="E185">
        <v>6687718</v>
      </c>
      <c r="F185" s="5">
        <v>833</v>
      </c>
      <c r="G185">
        <v>33</v>
      </c>
      <c r="H185">
        <v>1</v>
      </c>
      <c r="I185">
        <v>1.2004799999999999E-2</v>
      </c>
      <c r="J185">
        <v>6.7592120048019203E-4</v>
      </c>
      <c r="K185">
        <v>4.4045713085234094E-3</v>
      </c>
      <c r="L185" s="42">
        <v>1.1011430000000001E-7</v>
      </c>
      <c r="M185">
        <v>-1.9655830000000001</v>
      </c>
      <c r="N185">
        <v>-3.8880849999999998</v>
      </c>
    </row>
    <row r="186" spans="1:26">
      <c r="A186">
        <v>2</v>
      </c>
      <c r="B186" s="4">
        <v>1</v>
      </c>
      <c r="C186" s="4">
        <v>2</v>
      </c>
      <c r="D186">
        <v>10434145</v>
      </c>
      <c r="E186">
        <v>10443830</v>
      </c>
      <c r="F186" s="5">
        <v>2157</v>
      </c>
      <c r="G186" s="11">
        <v>70</v>
      </c>
      <c r="H186">
        <v>0</v>
      </c>
      <c r="I186" s="11">
        <v>9.7357439999999993E-3</v>
      </c>
      <c r="J186">
        <v>1.4237154242002781E-3</v>
      </c>
      <c r="K186">
        <v>3.6081335651367641E-3</v>
      </c>
      <c r="L186">
        <v>9.0203340000000006E-8</v>
      </c>
      <c r="M186" s="11">
        <v>-1.5351600000000001</v>
      </c>
      <c r="N186">
        <v>-2.1629550000000002</v>
      </c>
    </row>
    <row r="187" spans="1:26">
      <c r="A187">
        <v>3</v>
      </c>
      <c r="B187" s="4">
        <v>1</v>
      </c>
      <c r="C187" s="4">
        <v>3</v>
      </c>
      <c r="D187">
        <v>20230789</v>
      </c>
      <c r="E187">
        <v>20241453</v>
      </c>
      <c r="F187" s="5">
        <v>2015</v>
      </c>
      <c r="G187" s="11">
        <v>74</v>
      </c>
      <c r="H187">
        <v>1</v>
      </c>
      <c r="I187" s="11">
        <v>7.4441689999999996E-3</v>
      </c>
      <c r="J187">
        <v>3.5629952357320104E-4</v>
      </c>
      <c r="K187">
        <v>4.0831128039702236E-3</v>
      </c>
      <c r="L187" s="42">
        <v>1.020778E-7</v>
      </c>
      <c r="M187" s="11">
        <v>-2.3252670000000002</v>
      </c>
      <c r="N187">
        <v>-6.3221569999999998</v>
      </c>
    </row>
    <row r="188" spans="1:26">
      <c r="A188">
        <v>4</v>
      </c>
      <c r="B188" s="4">
        <v>1</v>
      </c>
      <c r="C188" s="4">
        <v>4</v>
      </c>
      <c r="D188">
        <v>27647875</v>
      </c>
      <c r="E188">
        <v>27656513</v>
      </c>
      <c r="F188" s="5">
        <v>761</v>
      </c>
      <c r="G188" s="11">
        <v>19</v>
      </c>
      <c r="H188">
        <v>0</v>
      </c>
      <c r="I188" s="11">
        <v>7.8843630000000001E-3</v>
      </c>
      <c r="J188">
        <v>2.4964770039421814E-5</v>
      </c>
      <c r="K188">
        <v>2.775898948751643E-3</v>
      </c>
      <c r="L188" s="42">
        <v>6.9397469999999994E-8</v>
      </c>
      <c r="M188" s="11">
        <v>-2.0788350000000002</v>
      </c>
      <c r="N188">
        <v>-2.7677779999999998</v>
      </c>
    </row>
    <row r="189" spans="1:26">
      <c r="A189">
        <v>5</v>
      </c>
      <c r="B189" s="4">
        <v>1</v>
      </c>
      <c r="C189" s="4">
        <v>5</v>
      </c>
      <c r="D189">
        <v>27728548</v>
      </c>
      <c r="E189">
        <v>27736940</v>
      </c>
      <c r="F189" s="5">
        <v>2182</v>
      </c>
      <c r="G189" s="11">
        <v>77</v>
      </c>
      <c r="H189">
        <v>1</v>
      </c>
      <c r="I189" s="11">
        <v>9.6241980000000005E-3</v>
      </c>
      <c r="J189">
        <v>3.5616653987167736E-4</v>
      </c>
      <c r="K189">
        <v>3.9234731897341887E-3</v>
      </c>
      <c r="L189" s="42">
        <v>9.8086830000000002E-8</v>
      </c>
      <c r="M189" s="11">
        <v>-2.323747</v>
      </c>
      <c r="N189">
        <v>-6.0664249999999997</v>
      </c>
    </row>
    <row r="190" spans="1:26">
      <c r="A190">
        <v>6</v>
      </c>
      <c r="B190" s="4">
        <v>1</v>
      </c>
      <c r="C190" s="4">
        <v>6</v>
      </c>
      <c r="D190">
        <v>28293521</v>
      </c>
      <c r="E190">
        <v>28302527</v>
      </c>
      <c r="F190" s="13">
        <v>2248</v>
      </c>
      <c r="G190" s="11">
        <v>75</v>
      </c>
      <c r="H190">
        <v>0</v>
      </c>
      <c r="I190" s="11">
        <v>8.0071169999999994E-3</v>
      </c>
      <c r="J190">
        <v>5.5218160142348762E-4</v>
      </c>
      <c r="K190">
        <v>3.7093657918149466E-3</v>
      </c>
      <c r="L190" s="42">
        <v>9.2734150000000003E-8</v>
      </c>
      <c r="M190" s="11">
        <v>-2.1707130000000001</v>
      </c>
      <c r="N190">
        <v>-7.57193</v>
      </c>
    </row>
    <row r="191" spans="1:26">
      <c r="A191">
        <v>7</v>
      </c>
      <c r="B191" s="4">
        <v>1</v>
      </c>
      <c r="C191" s="4">
        <v>7</v>
      </c>
      <c r="D191">
        <v>110036254</v>
      </c>
      <c r="E191">
        <v>110044254</v>
      </c>
      <c r="F191" s="5">
        <v>420</v>
      </c>
      <c r="G191" s="11">
        <v>8</v>
      </c>
      <c r="H191">
        <v>0</v>
      </c>
      <c r="I191" s="11">
        <v>2.380952E-3</v>
      </c>
      <c r="J191">
        <v>3.2160602380952379E-4</v>
      </c>
      <c r="K191">
        <v>2.1177535714285716E-3</v>
      </c>
      <c r="L191" s="42">
        <v>5.2943840000000003E-8</v>
      </c>
      <c r="M191" s="11">
        <v>-1.4084319999999999</v>
      </c>
      <c r="N191">
        <v>-2.3506300000000002</v>
      </c>
    </row>
    <row r="192" spans="1:26">
      <c r="A192">
        <v>8</v>
      </c>
      <c r="B192" s="4">
        <v>1</v>
      </c>
      <c r="C192" s="4">
        <v>8</v>
      </c>
      <c r="D192">
        <v>179551149</v>
      </c>
      <c r="E192">
        <v>179562980</v>
      </c>
      <c r="F192" s="4">
        <v>6190</v>
      </c>
      <c r="G192" s="11">
        <v>209</v>
      </c>
      <c r="H192">
        <v>4</v>
      </c>
      <c r="I192" s="11">
        <v>1.437803E-2</v>
      </c>
      <c r="J192">
        <v>6.9213367689822296E-4</v>
      </c>
      <c r="K192">
        <v>3.7539660904684978E-3</v>
      </c>
      <c r="L192" s="42">
        <v>9.3849149999999997E-8</v>
      </c>
      <c r="M192" s="11">
        <v>-2.1975669999999998</v>
      </c>
      <c r="N192">
        <v>-4.1518480000000002</v>
      </c>
    </row>
    <row r="193" spans="1:14">
      <c r="A193">
        <v>9</v>
      </c>
      <c r="B193" s="4">
        <v>1</v>
      </c>
      <c r="C193" s="4">
        <v>9</v>
      </c>
      <c r="D193">
        <v>222640351</v>
      </c>
      <c r="E193">
        <v>222655359</v>
      </c>
      <c r="F193" s="5">
        <v>7434</v>
      </c>
      <c r="G193" s="11">
        <v>491</v>
      </c>
      <c r="H193">
        <v>12</v>
      </c>
      <c r="I193" s="11">
        <v>3.1476999999999998E-2</v>
      </c>
      <c r="J193">
        <v>1.2218494094700027E-3</v>
      </c>
      <c r="K193">
        <v>7.3433467312348675E-3</v>
      </c>
      <c r="L193">
        <v>1.8358370000000001E-7</v>
      </c>
      <c r="M193" s="11">
        <v>-2.2916059999999998</v>
      </c>
      <c r="N193">
        <v>-4.1926329999999998</v>
      </c>
    </row>
    <row r="194" spans="1:14">
      <c r="A194">
        <v>10</v>
      </c>
      <c r="B194" s="4">
        <v>1</v>
      </c>
      <c r="C194" s="4">
        <v>10</v>
      </c>
      <c r="D194">
        <v>229796748</v>
      </c>
      <c r="E194">
        <v>229805740</v>
      </c>
      <c r="F194" s="4">
        <v>8992</v>
      </c>
      <c r="G194">
        <v>339</v>
      </c>
      <c r="H194">
        <v>1</v>
      </c>
      <c r="I194" s="14">
        <v>1.0676160000000001E-2</v>
      </c>
      <c r="J194">
        <v>1.1050858796708184E-3</v>
      </c>
      <c r="K194">
        <v>4.1915857984875446E-3</v>
      </c>
      <c r="L194" s="42">
        <v>1.0478960000000001E-7</v>
      </c>
      <c r="M194">
        <v>-2.0074200000000002</v>
      </c>
      <c r="N194">
        <v>-8.7012440000000009</v>
      </c>
    </row>
    <row r="195" spans="1:14" s="282" customFormat="1">
      <c r="A195" s="282">
        <v>11</v>
      </c>
      <c r="B195" s="281">
        <v>2</v>
      </c>
      <c r="C195" s="281">
        <v>1</v>
      </c>
      <c r="D195" s="282">
        <v>90498900</v>
      </c>
      <c r="E195" s="282">
        <v>91730960</v>
      </c>
      <c r="F195" s="282">
        <v>1226918</v>
      </c>
      <c r="G195" s="281">
        <v>3935</v>
      </c>
      <c r="H195" s="281">
        <v>13</v>
      </c>
      <c r="I195" s="281">
        <v>2.2348680000000001E-3</v>
      </c>
      <c r="J195" s="281">
        <v>4.1439395297811263E-5</v>
      </c>
      <c r="K195" s="282">
        <v>3.5658647114151067E-4</v>
      </c>
      <c r="L195" s="293">
        <v>8.9146620000000005E-9</v>
      </c>
      <c r="M195" s="282">
        <v>-2.4590070000000002</v>
      </c>
      <c r="N195" s="282">
        <v>-1.609973E-2</v>
      </c>
    </row>
    <row r="196" spans="1:14">
      <c r="A196">
        <v>12</v>
      </c>
      <c r="B196" s="4">
        <v>2</v>
      </c>
      <c r="C196" s="4">
        <v>2</v>
      </c>
      <c r="D196">
        <v>95419856</v>
      </c>
      <c r="E196">
        <v>95459749</v>
      </c>
      <c r="F196">
        <v>2519</v>
      </c>
      <c r="G196" s="16">
        <v>82</v>
      </c>
      <c r="H196">
        <v>0</v>
      </c>
      <c r="I196" s="11">
        <v>1.190949E-3</v>
      </c>
      <c r="J196" s="17">
        <v>5.5463922191345777E-4</v>
      </c>
      <c r="K196">
        <v>3.6192715363239378E-3</v>
      </c>
      <c r="L196" s="42">
        <v>9.0481789999999995E-8</v>
      </c>
      <c r="M196" s="78">
        <v>-2.1552509999999998</v>
      </c>
      <c r="N196">
        <v>-9.1435849600000001</v>
      </c>
    </row>
    <row r="197" spans="1:14">
      <c r="A197">
        <v>13</v>
      </c>
      <c r="B197" s="4">
        <v>2</v>
      </c>
      <c r="C197" s="4">
        <v>3</v>
      </c>
      <c r="D197">
        <v>95521847</v>
      </c>
      <c r="E197">
        <v>95541715</v>
      </c>
      <c r="F197">
        <v>8893</v>
      </c>
      <c r="G197" s="16">
        <v>304</v>
      </c>
      <c r="H197">
        <v>1</v>
      </c>
      <c r="I197" s="11">
        <v>4.2730240000000003E-3</v>
      </c>
      <c r="J197" s="17">
        <v>7.3368362757224781E-4</v>
      </c>
      <c r="K197">
        <v>3.8006753626447765E-3</v>
      </c>
      <c r="L197" s="42">
        <v>9.5016879999999998E-8</v>
      </c>
      <c r="M197" s="78">
        <v>-2.1783399999999999</v>
      </c>
      <c r="N197">
        <v>-12.997009179999999</v>
      </c>
    </row>
    <row r="198" spans="1:14">
      <c r="A198">
        <v>14</v>
      </c>
      <c r="B198" s="4">
        <v>2</v>
      </c>
      <c r="C198" s="4">
        <v>4</v>
      </c>
      <c r="D198">
        <v>121973698</v>
      </c>
      <c r="E198">
        <v>121982558</v>
      </c>
      <c r="F198">
        <v>465</v>
      </c>
      <c r="G198" s="16">
        <v>14</v>
      </c>
      <c r="H198">
        <v>0</v>
      </c>
      <c r="I198" s="11">
        <v>1.290323E-2</v>
      </c>
      <c r="J198" s="17">
        <v>2.8797311827956991E-4</v>
      </c>
      <c r="K198">
        <v>3.3474172043010753E-3</v>
      </c>
      <c r="L198" s="42">
        <v>8.3685419999999999E-8</v>
      </c>
      <c r="M198" s="78">
        <v>-1.784173</v>
      </c>
      <c r="N198">
        <v>-2.87537384</v>
      </c>
    </row>
    <row r="199" spans="1:14">
      <c r="A199">
        <v>15</v>
      </c>
      <c r="B199" s="4">
        <v>2</v>
      </c>
      <c r="C199" s="4">
        <v>5</v>
      </c>
      <c r="D199">
        <v>130792797</v>
      </c>
      <c r="E199">
        <v>130835551</v>
      </c>
      <c r="F199">
        <v>22899</v>
      </c>
      <c r="G199" s="16">
        <v>1389</v>
      </c>
      <c r="H199">
        <v>20</v>
      </c>
      <c r="I199" s="11">
        <v>2.8472859999999999E-2</v>
      </c>
      <c r="J199" s="17">
        <v>1.6501997554478362E-3</v>
      </c>
      <c r="K199">
        <v>6.7441136294161316E-3</v>
      </c>
      <c r="L199" s="42">
        <v>1.6860280000000001E-7</v>
      </c>
      <c r="M199" s="78">
        <v>-1.9267879999999999</v>
      </c>
      <c r="N199">
        <v>-0.64903264999999999</v>
      </c>
    </row>
    <row r="200" spans="1:14">
      <c r="A200">
        <v>16</v>
      </c>
      <c r="B200" s="4">
        <v>2</v>
      </c>
      <c r="C200" s="4">
        <v>6</v>
      </c>
      <c r="D200">
        <v>237030675</v>
      </c>
      <c r="E200">
        <v>237041380</v>
      </c>
      <c r="F200">
        <v>936</v>
      </c>
      <c r="G200" s="16">
        <v>46</v>
      </c>
      <c r="H200">
        <v>0</v>
      </c>
      <c r="I200" s="11">
        <v>1.816239E-2</v>
      </c>
      <c r="J200" s="17">
        <v>1.0860229700854701E-3</v>
      </c>
      <c r="K200">
        <v>5.4640758547008549E-3</v>
      </c>
      <c r="L200" s="42">
        <v>1.366019E-7</v>
      </c>
      <c r="M200" s="78">
        <v>-1.946353</v>
      </c>
      <c r="N200">
        <v>-1.2750134</v>
      </c>
    </row>
    <row r="201" spans="1:14">
      <c r="A201">
        <v>17</v>
      </c>
      <c r="B201" s="4">
        <v>2</v>
      </c>
      <c r="C201" s="4">
        <v>7</v>
      </c>
      <c r="D201">
        <v>239352995</v>
      </c>
      <c r="E201">
        <v>239363666</v>
      </c>
      <c r="F201">
        <v>2658</v>
      </c>
      <c r="G201" s="16">
        <v>131</v>
      </c>
      <c r="H201">
        <v>1</v>
      </c>
      <c r="I201" s="11">
        <v>2.1444700000000001E-2</v>
      </c>
      <c r="J201" s="17">
        <v>7.59235440180587E-4</v>
      </c>
      <c r="K201">
        <v>5.4796275395033863E-3</v>
      </c>
      <c r="L201" s="42">
        <v>1.3699070000000001E-7</v>
      </c>
      <c r="M201" s="78">
        <v>-2.2773819999999998</v>
      </c>
      <c r="N201">
        <v>-3.4323317499999999</v>
      </c>
    </row>
    <row r="202" spans="1:14" s="282" customFormat="1">
      <c r="A202" s="282">
        <v>18</v>
      </c>
      <c r="B202" s="281">
        <v>3</v>
      </c>
      <c r="C202" s="281">
        <v>1</v>
      </c>
      <c r="D202" s="282">
        <v>12888513</v>
      </c>
      <c r="E202" s="282">
        <v>12921417</v>
      </c>
      <c r="F202" s="282">
        <v>1471</v>
      </c>
      <c r="G202" s="281">
        <v>57</v>
      </c>
      <c r="H202" s="281">
        <v>1</v>
      </c>
      <c r="I202" s="281">
        <v>4.0788580000000003E-3</v>
      </c>
      <c r="J202" s="281">
        <v>7.1482936777702243E-4</v>
      </c>
      <c r="K202" s="282">
        <v>4.3082100611828685E-3</v>
      </c>
      <c r="L202" s="293">
        <v>1.077053E-7</v>
      </c>
      <c r="M202" s="282">
        <v>-2.0747209999999998</v>
      </c>
      <c r="N202" s="282">
        <v>-3.7837200000000002</v>
      </c>
    </row>
    <row r="203" spans="1:14">
      <c r="A203">
        <v>19</v>
      </c>
      <c r="B203" s="4">
        <v>3</v>
      </c>
      <c r="C203" s="4">
        <v>2</v>
      </c>
      <c r="D203">
        <v>49758613</v>
      </c>
      <c r="E203">
        <v>49768420</v>
      </c>
      <c r="F203">
        <v>343</v>
      </c>
      <c r="G203" s="11">
        <v>25</v>
      </c>
      <c r="H203">
        <v>0</v>
      </c>
      <c r="I203" s="11">
        <v>1.7492710000000002E-2</v>
      </c>
      <c r="J203" s="12">
        <v>4.3831865889212831E-3</v>
      </c>
      <c r="K203">
        <v>8.1036472303207003E-3</v>
      </c>
      <c r="L203" s="42">
        <v>2.025912E-7</v>
      </c>
      <c r="M203" s="11">
        <v>-1.0174190000000001</v>
      </c>
      <c r="N203">
        <v>-4.4459156000000002</v>
      </c>
    </row>
    <row r="204" spans="1:14">
      <c r="A204">
        <v>20</v>
      </c>
      <c r="B204" s="4">
        <v>3</v>
      </c>
      <c r="C204" s="4">
        <v>3</v>
      </c>
      <c r="D204">
        <v>124462898</v>
      </c>
      <c r="E204">
        <v>124469870</v>
      </c>
      <c r="F204">
        <v>1750</v>
      </c>
      <c r="G204" s="11">
        <v>44</v>
      </c>
      <c r="H204">
        <v>0</v>
      </c>
      <c r="I204" s="11">
        <v>5.7142860000000001E-4</v>
      </c>
      <c r="J204" s="12">
        <v>1.5149017142857143E-3</v>
      </c>
      <c r="K204">
        <v>2.7955657142857142E-3</v>
      </c>
      <c r="L204" s="42">
        <v>6.988915E-8</v>
      </c>
      <c r="M204" s="11">
        <v>10.594260999999999</v>
      </c>
      <c r="N204">
        <v>0.49949009999999999</v>
      </c>
    </row>
    <row r="205" spans="1:14">
      <c r="A205">
        <v>21</v>
      </c>
      <c r="B205" s="4">
        <v>3</v>
      </c>
      <c r="C205" s="4">
        <v>4</v>
      </c>
      <c r="D205">
        <v>128551846</v>
      </c>
      <c r="E205">
        <v>128584836</v>
      </c>
      <c r="F205">
        <v>25037</v>
      </c>
      <c r="G205" s="11">
        <v>1215</v>
      </c>
      <c r="H205">
        <v>12</v>
      </c>
      <c r="I205" s="11">
        <v>1.7254459999999999E-2</v>
      </c>
      <c r="J205" s="12">
        <v>9.8666717258457477E-4</v>
      </c>
      <c r="K205">
        <v>5.3955406797939051E-3</v>
      </c>
      <c r="L205" s="42">
        <v>1.348885E-7</v>
      </c>
      <c r="M205" s="11">
        <v>-2.059517</v>
      </c>
      <c r="N205">
        <v>-4.2667140000000003</v>
      </c>
    </row>
    <row r="206" spans="1:14">
      <c r="A206">
        <v>22</v>
      </c>
      <c r="B206" s="4">
        <v>3</v>
      </c>
      <c r="C206" s="4">
        <v>5</v>
      </c>
      <c r="D206">
        <v>181717081</v>
      </c>
      <c r="E206">
        <v>181729733</v>
      </c>
      <c r="F206">
        <v>1267</v>
      </c>
      <c r="G206" s="11">
        <v>66</v>
      </c>
      <c r="H206">
        <v>0</v>
      </c>
      <c r="I206" s="11">
        <v>1.8942380000000002E-2</v>
      </c>
      <c r="J206" s="12">
        <v>1.2478524072612471E-3</v>
      </c>
      <c r="K206">
        <v>5.7916503551696929E-3</v>
      </c>
      <c r="L206" s="42">
        <v>1.4479129999999999E-7</v>
      </c>
      <c r="M206" s="11">
        <v>-1.976485</v>
      </c>
      <c r="N206">
        <v>-5.3651160000000004</v>
      </c>
    </row>
    <row r="207" spans="1:14" s="282" customFormat="1">
      <c r="A207" s="282">
        <v>23</v>
      </c>
      <c r="B207" s="281">
        <v>4</v>
      </c>
      <c r="C207" s="281">
        <v>1</v>
      </c>
      <c r="D207" s="282">
        <v>41981218</v>
      </c>
      <c r="E207" s="282">
        <v>41989614</v>
      </c>
      <c r="F207" s="282">
        <v>3619</v>
      </c>
      <c r="G207" s="281">
        <v>182</v>
      </c>
      <c r="H207" s="281">
        <v>0</v>
      </c>
      <c r="I207" s="293">
        <v>8.6946160000000005E-3</v>
      </c>
      <c r="J207" s="281">
        <v>1.2558471953578337E-3</v>
      </c>
      <c r="K207" s="282">
        <v>5.5913843603205308E-3</v>
      </c>
      <c r="L207" s="293">
        <v>6.0252570000000005E-8</v>
      </c>
      <c r="M207" s="282">
        <v>-2.0239769999999999</v>
      </c>
      <c r="N207" s="319">
        <v>-3.3746529999999999</v>
      </c>
    </row>
    <row r="208" spans="1:14">
      <c r="A208">
        <v>24</v>
      </c>
      <c r="B208" s="4">
        <v>4</v>
      </c>
      <c r="C208" s="4">
        <v>2</v>
      </c>
      <c r="D208">
        <v>119547188</v>
      </c>
      <c r="E208">
        <v>119563146</v>
      </c>
      <c r="F208">
        <v>5265</v>
      </c>
      <c r="G208" s="19">
        <v>278</v>
      </c>
      <c r="H208">
        <v>1</v>
      </c>
      <c r="I208" s="11">
        <v>2.3931620000000001E-2</v>
      </c>
      <c r="J208" s="14">
        <v>5.7933694207027548E-4</v>
      </c>
      <c r="K208">
        <v>5.8705849952516613E-3</v>
      </c>
      <c r="L208" s="11">
        <v>1.4676460000000001E-7</v>
      </c>
      <c r="M208" s="45">
        <v>-2.4557310000000001</v>
      </c>
      <c r="N208" s="44">
        <v>-3.231309</v>
      </c>
    </row>
    <row r="209" spans="1:14">
      <c r="A209">
        <v>25</v>
      </c>
      <c r="B209" s="4">
        <v>4</v>
      </c>
      <c r="C209" s="4">
        <v>3</v>
      </c>
      <c r="D209">
        <v>120323190</v>
      </c>
      <c r="E209">
        <v>120336158</v>
      </c>
      <c r="F209">
        <v>5932</v>
      </c>
      <c r="G209" s="19">
        <v>446</v>
      </c>
      <c r="H209">
        <v>6</v>
      </c>
      <c r="I209" s="11">
        <v>2.3937960000000001E-2</v>
      </c>
      <c r="J209" s="14">
        <v>3.8564162171274442E-3</v>
      </c>
      <c r="K209">
        <v>8.3592751180040469E-3</v>
      </c>
      <c r="L209" s="11">
        <v>2.0898189999999999E-7</v>
      </c>
      <c r="M209" s="45">
        <v>-1.474399</v>
      </c>
      <c r="N209" s="44">
        <v>-4.2290049999999999</v>
      </c>
    </row>
    <row r="210" spans="1:14">
      <c r="A210">
        <v>26</v>
      </c>
      <c r="B210" s="4">
        <v>4</v>
      </c>
      <c r="C210" s="4">
        <v>4</v>
      </c>
      <c r="D210">
        <v>152584172</v>
      </c>
      <c r="E210">
        <v>152591018</v>
      </c>
      <c r="F210">
        <v>3592</v>
      </c>
      <c r="G210" s="19">
        <v>121</v>
      </c>
      <c r="H210">
        <v>1</v>
      </c>
      <c r="I210" s="11">
        <v>8.9086860000000007E-3</v>
      </c>
      <c r="J210" s="14">
        <v>5.065949331848552E-4</v>
      </c>
      <c r="K210">
        <v>3.7452756124721604E-3</v>
      </c>
      <c r="L210" s="11">
        <v>9.3631880000000002E-8</v>
      </c>
      <c r="M210" s="45">
        <v>-2.2767189999999999</v>
      </c>
      <c r="N210" s="44">
        <v>-7.8866680000000002</v>
      </c>
    </row>
    <row r="211" spans="1:14">
      <c r="A211">
        <v>27</v>
      </c>
      <c r="B211" s="4">
        <v>4</v>
      </c>
      <c r="C211" s="4">
        <v>5</v>
      </c>
      <c r="D211">
        <v>165928222</v>
      </c>
      <c r="E211">
        <v>165938097</v>
      </c>
      <c r="F211">
        <v>7073</v>
      </c>
      <c r="G211" s="19">
        <v>262</v>
      </c>
      <c r="H211">
        <v>6</v>
      </c>
      <c r="I211" s="11">
        <v>1.314859E-2</v>
      </c>
      <c r="J211" s="14">
        <v>9.4384447900466557E-4</v>
      </c>
      <c r="K211">
        <v>4.1184363070832742E-3</v>
      </c>
      <c r="L211" s="11">
        <v>1.029609E-7</v>
      </c>
      <c r="M211" s="45">
        <v>-2.0906419999999999</v>
      </c>
      <c r="N211" s="44">
        <v>-5.9480380000000004</v>
      </c>
    </row>
    <row r="212" spans="1:14" s="282" customFormat="1">
      <c r="A212" s="282">
        <v>28</v>
      </c>
      <c r="B212" s="281">
        <v>5</v>
      </c>
      <c r="C212" s="281">
        <v>1</v>
      </c>
      <c r="D212" s="282">
        <v>42989118</v>
      </c>
      <c r="E212" s="282">
        <v>42997891</v>
      </c>
      <c r="F212" s="282">
        <v>8773</v>
      </c>
      <c r="G212" s="284">
        <v>8773</v>
      </c>
      <c r="H212" s="281">
        <v>343</v>
      </c>
      <c r="I212" s="285">
        <v>1.0258750000000001E-2</v>
      </c>
      <c r="J212" s="293">
        <v>1.0335466773053687E-3</v>
      </c>
      <c r="K212" s="282">
        <v>4.346910976860823E-3</v>
      </c>
      <c r="L212" s="318">
        <v>1.086728E-7</v>
      </c>
      <c r="M212" s="282">
        <v>-2.0802839999999998</v>
      </c>
      <c r="N212" s="282">
        <v>-7.2152539999999998</v>
      </c>
    </row>
    <row r="213" spans="1:14">
      <c r="A213">
        <v>29</v>
      </c>
      <c r="B213" s="4">
        <v>5</v>
      </c>
      <c r="C213" s="4">
        <v>2</v>
      </c>
      <c r="D213">
        <v>178250015</v>
      </c>
      <c r="E213">
        <v>178259870</v>
      </c>
      <c r="F213">
        <v>9666</v>
      </c>
      <c r="G213" s="16">
        <v>9666</v>
      </c>
      <c r="H213">
        <v>531</v>
      </c>
      <c r="I213" s="11">
        <v>9.9317190000000003E-3</v>
      </c>
      <c r="J213" s="42">
        <v>6.0302893647837781E-3</v>
      </c>
      <c r="K213">
        <v>6.1077850196565283E-3</v>
      </c>
      <c r="L213" s="73">
        <v>1.5269460000000001E-7</v>
      </c>
      <c r="M213">
        <v>0.13891020000000001</v>
      </c>
      <c r="N213">
        <v>-6.4982569999999997</v>
      </c>
    </row>
    <row r="214" spans="1:14">
      <c r="A214">
        <v>30</v>
      </c>
      <c r="B214" s="4">
        <v>5</v>
      </c>
      <c r="C214" s="4">
        <v>3</v>
      </c>
      <c r="D214">
        <v>179503105</v>
      </c>
      <c r="E214">
        <v>179510993</v>
      </c>
      <c r="F214">
        <v>4548</v>
      </c>
      <c r="G214" s="16">
        <v>4548</v>
      </c>
      <c r="H214">
        <v>193</v>
      </c>
      <c r="I214" s="11">
        <v>1.561126E-2</v>
      </c>
      <c r="J214" s="42">
        <v>5.25594327176781E-4</v>
      </c>
      <c r="K214">
        <v>4.718148636763413E-3</v>
      </c>
      <c r="L214" s="73">
        <v>1.179537E-7</v>
      </c>
      <c r="M214">
        <v>-2.3877655</v>
      </c>
      <c r="N214">
        <v>-4.8958560000000002</v>
      </c>
    </row>
    <row r="215" spans="1:14">
      <c r="A215">
        <v>31</v>
      </c>
      <c r="B215" s="4">
        <v>5</v>
      </c>
      <c r="C215" s="4">
        <v>4</v>
      </c>
      <c r="D215">
        <v>180104021</v>
      </c>
      <c r="E215">
        <v>180120384</v>
      </c>
      <c r="F215">
        <v>7225</v>
      </c>
      <c r="G215" s="16">
        <v>7225</v>
      </c>
      <c r="H215">
        <v>446</v>
      </c>
      <c r="I215" s="11">
        <v>2.062284E-2</v>
      </c>
      <c r="J215" s="42">
        <v>1.2391270588235294E-3</v>
      </c>
      <c r="K215">
        <v>6.8632802768166098E-3</v>
      </c>
      <c r="L215" s="73">
        <v>1.7158200000000001E-7</v>
      </c>
      <c r="M215">
        <v>-2.2545489999999999</v>
      </c>
      <c r="N215">
        <v>-5.6808680000000003</v>
      </c>
    </row>
    <row r="216" spans="1:14" s="282" customFormat="1">
      <c r="A216" s="282">
        <v>32</v>
      </c>
      <c r="B216" s="281">
        <v>6</v>
      </c>
      <c r="C216" s="281">
        <v>1</v>
      </c>
      <c r="D216" s="282">
        <v>4185730</v>
      </c>
      <c r="E216" s="282">
        <v>4194263</v>
      </c>
      <c r="F216" s="282">
        <v>6187</v>
      </c>
      <c r="G216" s="281">
        <v>311</v>
      </c>
      <c r="H216" s="281">
        <v>2</v>
      </c>
      <c r="I216" s="282">
        <v>1.406174E-2</v>
      </c>
      <c r="J216" s="282">
        <v>1.7267557297559401E-3</v>
      </c>
      <c r="K216" s="282">
        <v>5.5887538386940362E-3</v>
      </c>
      <c r="L216" s="318">
        <v>1.397188E-7</v>
      </c>
      <c r="M216" s="282">
        <v>-1.882026</v>
      </c>
      <c r="N216" s="282">
        <v>-6.7767869999999997</v>
      </c>
    </row>
    <row r="217" spans="1:14">
      <c r="A217">
        <v>33</v>
      </c>
      <c r="B217" s="4">
        <v>6</v>
      </c>
      <c r="C217" s="4">
        <v>2</v>
      </c>
      <c r="D217">
        <v>25723034</v>
      </c>
      <c r="E217">
        <v>25734245</v>
      </c>
      <c r="F217">
        <v>9794</v>
      </c>
      <c r="G217">
        <v>426</v>
      </c>
      <c r="H217">
        <v>2</v>
      </c>
      <c r="I217">
        <v>1.1639780000000001E-2</v>
      </c>
      <c r="J217">
        <v>1.5237570247090056E-3</v>
      </c>
      <c r="K217">
        <v>4.8473657341229319E-3</v>
      </c>
      <c r="L217" s="73">
        <v>1.2090030000000001E-7</v>
      </c>
      <c r="M217" s="11">
        <v>-1.7238990000000001</v>
      </c>
      <c r="N217" s="79">
        <v>-5.645918</v>
      </c>
    </row>
    <row r="218" spans="1:14">
      <c r="A218">
        <v>34</v>
      </c>
      <c r="B218" s="4">
        <v>6</v>
      </c>
      <c r="C218" s="4">
        <v>3</v>
      </c>
      <c r="D218">
        <v>26103393</v>
      </c>
      <c r="E218">
        <v>26113254</v>
      </c>
      <c r="F218">
        <v>8710</v>
      </c>
      <c r="G218">
        <v>333</v>
      </c>
      <c r="H218">
        <v>2</v>
      </c>
      <c r="I218">
        <v>1.113662E-2</v>
      </c>
      <c r="J218">
        <v>1.3007199655568312E-3</v>
      </c>
      <c r="K218">
        <v>4.2507039035591275E-3</v>
      </c>
      <c r="L218" s="73">
        <v>1.062676E-7</v>
      </c>
      <c r="M218" s="11">
        <v>-1.897338</v>
      </c>
      <c r="N218" s="79">
        <v>-8.5502920000000007</v>
      </c>
    </row>
    <row r="219" spans="1:14">
      <c r="A219">
        <v>35</v>
      </c>
      <c r="B219" s="4">
        <v>6</v>
      </c>
      <c r="C219" s="4">
        <v>4</v>
      </c>
      <c r="D219">
        <v>26153437</v>
      </c>
      <c r="E219">
        <v>26161250</v>
      </c>
      <c r="F219">
        <v>4184</v>
      </c>
      <c r="G219">
        <v>209</v>
      </c>
      <c r="H219">
        <v>1</v>
      </c>
      <c r="I219">
        <v>1.123327E-2</v>
      </c>
      <c r="J219">
        <v>3.9978107074569791E-4</v>
      </c>
      <c r="K219">
        <v>5.5006445984703634E-3</v>
      </c>
      <c r="L219" s="73">
        <v>1.3884480000000001E-7</v>
      </c>
      <c r="M219" s="11">
        <v>-2.5009739999999998</v>
      </c>
      <c r="N219" s="79">
        <v>-10.128054000000001</v>
      </c>
    </row>
    <row r="220" spans="1:14">
      <c r="A220">
        <v>36</v>
      </c>
      <c r="B220" s="4">
        <v>6</v>
      </c>
      <c r="C220" s="4">
        <v>5</v>
      </c>
      <c r="D220">
        <v>26212797</v>
      </c>
      <c r="E220">
        <v>26220651</v>
      </c>
      <c r="F220">
        <v>6707</v>
      </c>
      <c r="G220">
        <v>251</v>
      </c>
      <c r="H220">
        <v>5</v>
      </c>
      <c r="I220">
        <v>8.7967789999999994E-3</v>
      </c>
      <c r="J220">
        <v>7.8515063366631872E-4</v>
      </c>
      <c r="K220">
        <v>4.1608649172506333E-3</v>
      </c>
      <c r="L220" s="73">
        <v>1.0402159999999999E-7</v>
      </c>
      <c r="M220" s="11">
        <v>-2.0934430000000002</v>
      </c>
      <c r="N220" s="79">
        <v>-7.079161</v>
      </c>
    </row>
    <row r="221" spans="1:14">
      <c r="A221">
        <v>37</v>
      </c>
      <c r="B221" s="4">
        <v>6</v>
      </c>
      <c r="C221" s="4">
        <v>6</v>
      </c>
      <c r="D221">
        <v>26231685</v>
      </c>
      <c r="E221">
        <v>26239237</v>
      </c>
      <c r="F221">
        <v>6754</v>
      </c>
      <c r="G221">
        <v>251</v>
      </c>
      <c r="H221">
        <v>3</v>
      </c>
      <c r="I221">
        <v>6.9588389999999996E-3</v>
      </c>
      <c r="J221">
        <v>5.7947605863192179E-4</v>
      </c>
      <c r="K221">
        <v>4.1318800710689963E-3</v>
      </c>
      <c r="L221" s="73">
        <v>1.03297E-7</v>
      </c>
      <c r="M221" s="11">
        <v>-2.3265600000000002</v>
      </c>
      <c r="N221" s="79">
        <v>-11.905378000000001</v>
      </c>
    </row>
    <row r="222" spans="1:14">
      <c r="A222">
        <v>38</v>
      </c>
      <c r="B222" s="4">
        <v>6</v>
      </c>
      <c r="C222" s="4">
        <v>7</v>
      </c>
      <c r="D222">
        <v>34245126</v>
      </c>
      <c r="E222">
        <v>34257679</v>
      </c>
      <c r="F222">
        <v>2330</v>
      </c>
      <c r="G222">
        <v>277</v>
      </c>
      <c r="H222">
        <v>1</v>
      </c>
      <c r="I222">
        <v>5.0381260000000004E-3</v>
      </c>
      <c r="J222">
        <v>4.5147038197424893E-3</v>
      </c>
      <c r="K222">
        <v>1.3217781115879828E-2</v>
      </c>
      <c r="L222" s="73">
        <v>1.048387E-7</v>
      </c>
      <c r="M222" s="11">
        <v>-1.788368</v>
      </c>
      <c r="N222" s="79">
        <v>-9.9204650000000001</v>
      </c>
    </row>
    <row r="223" spans="1:14">
      <c r="A223">
        <v>39</v>
      </c>
      <c r="B223" s="4">
        <v>6</v>
      </c>
      <c r="C223" s="4">
        <v>8</v>
      </c>
      <c r="D223">
        <v>36451822</v>
      </c>
      <c r="E223">
        <v>36460692</v>
      </c>
      <c r="F223">
        <v>1772</v>
      </c>
      <c r="G223">
        <v>91</v>
      </c>
      <c r="H223">
        <v>0</v>
      </c>
      <c r="I223">
        <v>9.4420600000000004E-3</v>
      </c>
      <c r="J223">
        <v>6.2464119638826188E-4</v>
      </c>
      <c r="K223">
        <v>5.7096879232505643E-3</v>
      </c>
      <c r="L223" s="73">
        <v>1.085576E-7</v>
      </c>
      <c r="M223" s="11">
        <v>-2.3044570000000002</v>
      </c>
      <c r="N223" s="79">
        <v>-7.7087289999999999</v>
      </c>
    </row>
    <row r="224" spans="1:14">
      <c r="A224">
        <v>40</v>
      </c>
      <c r="B224" s="4">
        <v>6</v>
      </c>
      <c r="C224" s="4">
        <v>9</v>
      </c>
      <c r="D224">
        <v>39068783</v>
      </c>
      <c r="E224">
        <v>39093690</v>
      </c>
      <c r="F224">
        <v>13776</v>
      </c>
      <c r="G224">
        <v>49</v>
      </c>
      <c r="H224">
        <v>0</v>
      </c>
      <c r="I224">
        <v>1.128668E-2</v>
      </c>
      <c r="J224">
        <v>4.0463835656213703E-5</v>
      </c>
      <c r="K224">
        <v>3.9546501161440183E-4</v>
      </c>
      <c r="L224" s="73">
        <v>7.6861260000000006E-8</v>
      </c>
      <c r="M224" s="11">
        <v>-2.1945969999999999</v>
      </c>
      <c r="N224" s="44">
        <v>-4.1692819999999999</v>
      </c>
    </row>
    <row r="225" spans="1:14">
      <c r="A225">
        <v>41</v>
      </c>
      <c r="B225" s="4">
        <v>6</v>
      </c>
      <c r="C225" s="4">
        <v>10</v>
      </c>
      <c r="D225">
        <v>39094797</v>
      </c>
      <c r="E225">
        <v>39108646</v>
      </c>
      <c r="F225">
        <v>13835</v>
      </c>
      <c r="G225">
        <v>577</v>
      </c>
      <c r="H225">
        <v>5</v>
      </c>
      <c r="I225">
        <v>1.393728E-2</v>
      </c>
      <c r="J225">
        <v>1.2869109504878931E-3</v>
      </c>
      <c r="K225">
        <v>4.6369446331767259E-3</v>
      </c>
      <c r="L225" s="73">
        <v>1.164201E-7</v>
      </c>
      <c r="M225">
        <v>-1.975595</v>
      </c>
      <c r="N225">
        <v>-6.8085940000000003</v>
      </c>
    </row>
    <row r="226" spans="1:14">
      <c r="A226">
        <v>42</v>
      </c>
      <c r="B226" s="4">
        <v>6</v>
      </c>
      <c r="C226" s="4">
        <v>11</v>
      </c>
      <c r="D226">
        <v>40343104</v>
      </c>
      <c r="E226">
        <v>40351746</v>
      </c>
      <c r="F226">
        <v>4120</v>
      </c>
      <c r="G226">
        <v>598</v>
      </c>
      <c r="H226">
        <v>2</v>
      </c>
      <c r="I226">
        <v>1.134803E-2</v>
      </c>
      <c r="J226">
        <v>6.5626756310679605E-3</v>
      </c>
      <c r="K226">
        <v>1.6137685436893204E-2</v>
      </c>
      <c r="L226" s="73">
        <v>1.201432E-7</v>
      </c>
      <c r="M226">
        <v>-1.485368</v>
      </c>
      <c r="N226">
        <v>-6.0353680000000001</v>
      </c>
    </row>
    <row r="227" spans="1:14">
      <c r="A227">
        <v>43</v>
      </c>
      <c r="B227" s="4">
        <v>6</v>
      </c>
      <c r="C227" s="4">
        <v>12</v>
      </c>
      <c r="D227">
        <v>42689739</v>
      </c>
      <c r="E227">
        <v>42699763</v>
      </c>
      <c r="F227">
        <v>8973</v>
      </c>
      <c r="G227">
        <v>140</v>
      </c>
      <c r="H227">
        <v>2</v>
      </c>
      <c r="I227">
        <v>8.9805830000000003E-3</v>
      </c>
      <c r="J227">
        <v>4.8873202942159816E-4</v>
      </c>
      <c r="K227">
        <v>1.7347027749916417E-3</v>
      </c>
      <c r="L227" s="73">
        <v>9.4450779999999999E-8</v>
      </c>
      <c r="M227">
        <v>-1.9049750000000001</v>
      </c>
      <c r="N227">
        <v>-8.7592630000000007</v>
      </c>
    </row>
    <row r="228" spans="1:14">
      <c r="A228">
        <v>44</v>
      </c>
      <c r="B228" s="4">
        <v>6</v>
      </c>
      <c r="C228" s="4">
        <v>13</v>
      </c>
      <c r="D228">
        <v>42842946</v>
      </c>
      <c r="E228">
        <v>42858545</v>
      </c>
      <c r="F228">
        <v>4750</v>
      </c>
      <c r="G228">
        <v>378</v>
      </c>
      <c r="H228">
        <v>2</v>
      </c>
      <c r="I228">
        <v>1.8388499999999999E-2</v>
      </c>
      <c r="J228">
        <v>1.1575497684210526E-3</v>
      </c>
      <c r="K228">
        <v>8.8477787368421053E-3</v>
      </c>
      <c r="L228" s="73">
        <v>1.170928E-7</v>
      </c>
      <c r="M228">
        <v>-2.3602310000000002</v>
      </c>
      <c r="N228">
        <v>-4.8650830000000003</v>
      </c>
    </row>
    <row r="229" spans="1:14">
      <c r="A229">
        <v>45</v>
      </c>
      <c r="B229" s="4">
        <v>6</v>
      </c>
      <c r="C229" s="4">
        <v>14</v>
      </c>
      <c r="D229">
        <v>107383411</v>
      </c>
      <c r="E229">
        <v>107395081</v>
      </c>
      <c r="F229">
        <v>2975</v>
      </c>
      <c r="G229">
        <v>192</v>
      </c>
      <c r="H229">
        <v>2</v>
      </c>
      <c r="I229">
        <v>1.263158E-2</v>
      </c>
      <c r="J229">
        <v>1.1399669243697479E-3</v>
      </c>
      <c r="K229">
        <v>7.1754598319327739E-3</v>
      </c>
      <c r="L229" s="73">
        <v>1.1235260000000001E-7</v>
      </c>
      <c r="M229">
        <v>-2.2479550000000001</v>
      </c>
      <c r="N229">
        <v>-5.7755549999999998</v>
      </c>
    </row>
    <row r="230" spans="1:14">
      <c r="A230">
        <v>46</v>
      </c>
      <c r="B230" s="4">
        <v>6</v>
      </c>
      <c r="C230" s="4">
        <v>15</v>
      </c>
      <c r="D230">
        <v>133133066</v>
      </c>
      <c r="E230">
        <v>133141657</v>
      </c>
      <c r="F230">
        <v>5468</v>
      </c>
      <c r="G230">
        <v>107</v>
      </c>
      <c r="H230">
        <v>1</v>
      </c>
      <c r="I230">
        <v>1.0084030000000001E-2</v>
      </c>
      <c r="J230">
        <v>3.7022682882223846E-4</v>
      </c>
      <c r="K230">
        <v>2.1959879297732258E-3</v>
      </c>
      <c r="L230" s="73">
        <v>9.9970420000000003E-8</v>
      </c>
      <c r="M230">
        <v>-2.1749839999999998</v>
      </c>
      <c r="N230">
        <v>-2.6810870000000002</v>
      </c>
    </row>
    <row r="231" spans="1:14">
      <c r="A231">
        <v>47</v>
      </c>
      <c r="B231" s="4">
        <v>6</v>
      </c>
      <c r="C231" s="4">
        <v>16</v>
      </c>
      <c r="D231">
        <v>159049067</v>
      </c>
      <c r="E231">
        <v>159058050</v>
      </c>
      <c r="F231">
        <v>1046</v>
      </c>
      <c r="G231">
        <v>241</v>
      </c>
      <c r="H231">
        <v>3</v>
      </c>
      <c r="I231">
        <v>7.6810530000000002E-3</v>
      </c>
      <c r="J231">
        <v>8.4305148183556403E-3</v>
      </c>
      <c r="K231">
        <v>2.561652103250478E-2</v>
      </c>
      <c r="L231" s="73">
        <v>1.225077E-7</v>
      </c>
      <c r="M231">
        <v>-1.8165439999999999</v>
      </c>
      <c r="N231">
        <v>-8.3040280000000006</v>
      </c>
    </row>
    <row r="232" spans="1:14">
      <c r="A232">
        <v>48</v>
      </c>
      <c r="B232" s="4">
        <v>6</v>
      </c>
      <c r="C232" s="4">
        <v>17</v>
      </c>
      <c r="D232">
        <v>29493892</v>
      </c>
      <c r="E232">
        <v>29505708</v>
      </c>
      <c r="F232">
        <v>7344</v>
      </c>
      <c r="G232">
        <v>67</v>
      </c>
      <c r="H232">
        <v>0</v>
      </c>
      <c r="I232">
        <v>3.0592729999999999E-2</v>
      </c>
      <c r="J232">
        <v>1.7140951797385621E-4</v>
      </c>
      <c r="K232">
        <v>1.0143243464052288E-3</v>
      </c>
      <c r="L232" s="73">
        <v>1.7804009999999999E-7</v>
      </c>
      <c r="M232">
        <v>-2.0991469999999999</v>
      </c>
      <c r="N232">
        <v>-3.408337</v>
      </c>
    </row>
    <row r="233" spans="1:14" s="282" customFormat="1">
      <c r="A233" s="282">
        <v>49</v>
      </c>
      <c r="B233" s="281">
        <v>7</v>
      </c>
      <c r="C233" s="281">
        <v>1</v>
      </c>
      <c r="D233" s="282">
        <v>6198867</v>
      </c>
      <c r="E233" s="282">
        <v>6207568</v>
      </c>
      <c r="F233" s="282">
        <v>212</v>
      </c>
      <c r="G233" s="281">
        <v>8</v>
      </c>
      <c r="H233" s="281">
        <v>0</v>
      </c>
      <c r="I233" s="282">
        <v>0</v>
      </c>
      <c r="J233" s="282">
        <v>1.3316518867924529E-3</v>
      </c>
      <c r="K233" s="282">
        <v>4.1955495283018864E-3</v>
      </c>
      <c r="L233" s="318">
        <v>1.048887E-7</v>
      </c>
      <c r="M233" s="282">
        <v>-1.133543</v>
      </c>
      <c r="N233" s="282">
        <v>-3.4643860000000002</v>
      </c>
    </row>
    <row r="234" spans="1:14">
      <c r="A234">
        <v>50</v>
      </c>
      <c r="B234" s="4">
        <v>7</v>
      </c>
      <c r="C234" s="4">
        <v>2</v>
      </c>
      <c r="D234">
        <v>6617659</v>
      </c>
      <c r="E234">
        <v>6633659</v>
      </c>
      <c r="F234">
        <v>643</v>
      </c>
      <c r="G234">
        <v>24</v>
      </c>
      <c r="H234">
        <v>0</v>
      </c>
      <c r="I234">
        <v>6.2208400000000001E-3</v>
      </c>
      <c r="J234">
        <v>2.223998087091757E-3</v>
      </c>
      <c r="K234">
        <v>4.1498746500777603E-3</v>
      </c>
      <c r="L234" s="73">
        <v>1.037469E-7</v>
      </c>
      <c r="M234" s="11">
        <v>-1.020651</v>
      </c>
      <c r="N234" s="79">
        <v>-2.0964866999999998</v>
      </c>
    </row>
    <row r="235" spans="1:14">
      <c r="A235">
        <v>51</v>
      </c>
      <c r="B235" s="4">
        <v>7</v>
      </c>
      <c r="C235" s="4">
        <v>3</v>
      </c>
      <c r="D235">
        <v>27493034</v>
      </c>
      <c r="E235">
        <v>27502607</v>
      </c>
      <c r="F235">
        <v>7684</v>
      </c>
      <c r="G235">
        <v>279</v>
      </c>
      <c r="H235">
        <v>2</v>
      </c>
      <c r="I235">
        <v>1.1582510000000001E-2</v>
      </c>
      <c r="J235">
        <v>9.2163614003123366E-4</v>
      </c>
      <c r="K235">
        <v>4.0369338365434668E-3</v>
      </c>
      <c r="L235" s="73">
        <v>1.009233E-7</v>
      </c>
      <c r="M235" s="11">
        <v>-2.101826</v>
      </c>
      <c r="N235" s="79">
        <v>-5.8750992999999996</v>
      </c>
    </row>
    <row r="236" spans="1:14">
      <c r="A236">
        <v>52</v>
      </c>
      <c r="B236" s="4">
        <v>7</v>
      </c>
      <c r="C236" s="4">
        <v>4</v>
      </c>
      <c r="D236">
        <v>35732666</v>
      </c>
      <c r="E236">
        <v>35739378</v>
      </c>
      <c r="F236">
        <v>355</v>
      </c>
      <c r="G236">
        <v>19</v>
      </c>
      <c r="H236">
        <v>0</v>
      </c>
      <c r="I236">
        <v>1.408451E-2</v>
      </c>
      <c r="J236">
        <v>2.7993216338028167E-3</v>
      </c>
      <c r="K236">
        <v>5.9505890140845071E-3</v>
      </c>
      <c r="L236" s="73">
        <v>1.4876469999999999E-7</v>
      </c>
      <c r="M236" s="11">
        <v>-1.110884</v>
      </c>
      <c r="N236" s="79">
        <v>-2.7677782999999998</v>
      </c>
    </row>
    <row r="237" spans="1:14">
      <c r="A237">
        <v>53</v>
      </c>
      <c r="B237" s="4">
        <v>7</v>
      </c>
      <c r="C237" s="4">
        <v>5</v>
      </c>
      <c r="D237">
        <v>56870712</v>
      </c>
      <c r="E237">
        <v>56905707</v>
      </c>
      <c r="F237">
        <v>3383</v>
      </c>
      <c r="G237">
        <v>155</v>
      </c>
      <c r="H237">
        <v>0</v>
      </c>
      <c r="I237">
        <v>0</v>
      </c>
      <c r="J237">
        <v>1.2910397221401124E-3</v>
      </c>
      <c r="K237">
        <v>5.0940786875554242E-3</v>
      </c>
      <c r="L237" s="73">
        <v>1.2735199999999999E-7</v>
      </c>
      <c r="M237" s="11">
        <v>-1.9425509999999999</v>
      </c>
      <c r="N237" s="79">
        <v>-9.2648034999999993</v>
      </c>
    </row>
    <row r="238" spans="1:14">
      <c r="A238">
        <v>54</v>
      </c>
      <c r="B238" s="4">
        <v>7</v>
      </c>
      <c r="C238" s="4">
        <v>6</v>
      </c>
      <c r="D238">
        <v>63200389</v>
      </c>
      <c r="E238">
        <v>63215405</v>
      </c>
      <c r="F238">
        <v>15016</v>
      </c>
      <c r="G238">
        <v>915</v>
      </c>
      <c r="H238">
        <v>13</v>
      </c>
      <c r="I238">
        <v>2.344166E-2</v>
      </c>
      <c r="J238">
        <v>1.7691640716568993E-3</v>
      </c>
      <c r="K238">
        <v>6.7748826385189125E-3</v>
      </c>
      <c r="L238" s="73">
        <v>1.6937210000000001E-7</v>
      </c>
      <c r="M238" s="11">
        <v>-2.0438879999999999</v>
      </c>
      <c r="N238" s="79">
        <v>-4.4565045000000003</v>
      </c>
    </row>
    <row r="239" spans="1:14">
      <c r="A239">
        <v>55</v>
      </c>
      <c r="B239" s="4">
        <v>7</v>
      </c>
      <c r="C239" s="4">
        <v>7</v>
      </c>
      <c r="D239">
        <v>64293379</v>
      </c>
      <c r="E239">
        <v>64300618</v>
      </c>
      <c r="F239">
        <v>4957</v>
      </c>
      <c r="G239">
        <v>399</v>
      </c>
      <c r="H239">
        <v>6</v>
      </c>
      <c r="I239">
        <v>2.9655029999999999E-2</v>
      </c>
      <c r="J239">
        <v>2.5302985374218278E-3</v>
      </c>
      <c r="K239">
        <v>8.9495270526528149E-3</v>
      </c>
      <c r="L239" s="73">
        <v>2.237382E-7</v>
      </c>
      <c r="M239" s="11">
        <v>-1.0723800000000001</v>
      </c>
      <c r="N239" s="79">
        <v>0.88516240000000002</v>
      </c>
    </row>
    <row r="240" spans="1:14">
      <c r="A240">
        <v>56</v>
      </c>
      <c r="B240" s="4">
        <v>7</v>
      </c>
      <c r="C240" s="4">
        <v>8</v>
      </c>
      <c r="D240">
        <v>66362919</v>
      </c>
      <c r="E240">
        <v>66374773</v>
      </c>
      <c r="F240">
        <v>8414</v>
      </c>
      <c r="G240">
        <v>257</v>
      </c>
      <c r="H240">
        <v>0</v>
      </c>
      <c r="I240">
        <v>7.1309720000000002E-3</v>
      </c>
      <c r="J240">
        <v>3.6220838126931309E-4</v>
      </c>
      <c r="K240">
        <v>3.3959822082243879E-3</v>
      </c>
      <c r="L240" s="73">
        <v>8.4899560000000005E-8</v>
      </c>
      <c r="M240" s="11">
        <v>-2.426015</v>
      </c>
      <c r="N240" s="79">
        <v>-10.242589300000001</v>
      </c>
    </row>
    <row r="241" spans="1:14">
      <c r="A241">
        <v>57</v>
      </c>
      <c r="B241" s="4">
        <v>7</v>
      </c>
      <c r="C241" s="4">
        <v>9</v>
      </c>
      <c r="D241">
        <v>74437156</v>
      </c>
      <c r="E241">
        <v>74447091</v>
      </c>
      <c r="F241">
        <v>2423</v>
      </c>
      <c r="G241">
        <v>16</v>
      </c>
      <c r="H241">
        <v>0</v>
      </c>
      <c r="I241">
        <v>6.6033840000000003E-3</v>
      </c>
      <c r="J241">
        <v>5.8372472141972767E-6</v>
      </c>
      <c r="K241">
        <v>7.341778373916632E-4</v>
      </c>
      <c r="L241" s="73">
        <v>1.8354450000000001E-8</v>
      </c>
      <c r="M241" s="11">
        <v>-2.001325</v>
      </c>
      <c r="N241" s="44">
        <v>1.3857402999999999</v>
      </c>
    </row>
    <row r="242" spans="1:14">
      <c r="A242">
        <v>58</v>
      </c>
      <c r="B242" s="4">
        <v>7</v>
      </c>
      <c r="C242" s="4">
        <v>10</v>
      </c>
      <c r="D242">
        <v>102908736</v>
      </c>
      <c r="E242">
        <v>102923212</v>
      </c>
      <c r="F242">
        <v>2355</v>
      </c>
      <c r="G242">
        <v>82</v>
      </c>
      <c r="H242">
        <v>1</v>
      </c>
      <c r="I242">
        <v>1.019108E-2</v>
      </c>
      <c r="J242">
        <v>1.6178713800424628E-4</v>
      </c>
      <c r="K242">
        <v>3.8713073036093421E-3</v>
      </c>
      <c r="L242" s="73">
        <v>9.6782680000000004E-8</v>
      </c>
      <c r="M242">
        <v>-2.46088</v>
      </c>
      <c r="N242">
        <v>-3.7666727</v>
      </c>
    </row>
    <row r="243" spans="1:14">
      <c r="A243">
        <v>59</v>
      </c>
      <c r="B243" s="4">
        <v>7</v>
      </c>
      <c r="C243" s="4">
        <v>11</v>
      </c>
      <c r="D243">
        <v>117852321</v>
      </c>
      <c r="E243">
        <v>117869066</v>
      </c>
      <c r="F243">
        <v>2402</v>
      </c>
      <c r="G243">
        <v>95</v>
      </c>
      <c r="H243">
        <v>4</v>
      </c>
      <c r="I243">
        <v>1.290591E-2</v>
      </c>
      <c r="J243">
        <v>1.2264071065778517E-3</v>
      </c>
      <c r="K243">
        <v>4.3972920482930888E-3</v>
      </c>
      <c r="L243" s="73">
        <v>1.099323E-7</v>
      </c>
      <c r="M243">
        <v>-1.871299</v>
      </c>
      <c r="N243">
        <v>-6.2211584000000002</v>
      </c>
    </row>
    <row r="244" spans="1:14">
      <c r="A244">
        <v>60</v>
      </c>
      <c r="B244" s="4">
        <v>7</v>
      </c>
      <c r="C244" s="4">
        <v>12</v>
      </c>
      <c r="D244">
        <v>148943506</v>
      </c>
      <c r="E244">
        <v>148956111</v>
      </c>
      <c r="F244">
        <v>3411</v>
      </c>
      <c r="G244">
        <v>160</v>
      </c>
      <c r="H244">
        <v>1</v>
      </c>
      <c r="I244">
        <v>1.964233E-2</v>
      </c>
      <c r="J244">
        <v>7.7878428320140723E-4</v>
      </c>
      <c r="K244">
        <v>5.2152240691879211E-3</v>
      </c>
      <c r="L244" s="73">
        <v>1.3038060000000001E-7</v>
      </c>
      <c r="M244">
        <v>-2.2695210000000001</v>
      </c>
      <c r="N244">
        <v>-4.4329103999999999</v>
      </c>
    </row>
    <row r="245" spans="1:14" s="282" customFormat="1">
      <c r="A245" s="282">
        <v>61</v>
      </c>
      <c r="B245" s="281">
        <v>8</v>
      </c>
      <c r="C245" s="281">
        <v>1</v>
      </c>
      <c r="D245" s="282">
        <v>156150</v>
      </c>
      <c r="E245" s="282">
        <v>165015</v>
      </c>
      <c r="F245" s="282">
        <v>7036</v>
      </c>
      <c r="G245" s="281">
        <v>361</v>
      </c>
      <c r="H245" s="281">
        <v>6</v>
      </c>
      <c r="I245" s="282">
        <v>0</v>
      </c>
      <c r="J245" s="282">
        <v>1.6111910176236498E-3</v>
      </c>
      <c r="K245" s="282">
        <v>5.7045842808413879E-3</v>
      </c>
      <c r="L245" s="318">
        <v>1.4261459999999999E-7</v>
      </c>
      <c r="M245" s="282">
        <v>-1.48793</v>
      </c>
      <c r="N245" s="319">
        <v>-7.5517989999999999</v>
      </c>
    </row>
    <row r="246" spans="1:14">
      <c r="A246">
        <v>62</v>
      </c>
      <c r="B246" s="4">
        <v>8</v>
      </c>
      <c r="C246" s="4">
        <v>2</v>
      </c>
      <c r="D246">
        <v>28605622</v>
      </c>
      <c r="E246">
        <v>28614366</v>
      </c>
      <c r="F246">
        <v>1250</v>
      </c>
      <c r="G246">
        <v>51</v>
      </c>
      <c r="H246">
        <v>0</v>
      </c>
      <c r="I246">
        <v>9.5999999999999992E-3</v>
      </c>
      <c r="J246">
        <v>1.6786919999999999E-3</v>
      </c>
      <c r="K246">
        <v>4.5362279999999998E-3</v>
      </c>
      <c r="L246" s="73">
        <v>1.134057E-7</v>
      </c>
      <c r="M246" s="45">
        <v>-1.5485443999999999</v>
      </c>
      <c r="N246" s="44">
        <v>-3.4737659999999999</v>
      </c>
    </row>
    <row r="247" spans="1:14">
      <c r="A247">
        <v>63</v>
      </c>
      <c r="B247" s="4">
        <v>8</v>
      </c>
      <c r="C247" s="4">
        <v>3</v>
      </c>
      <c r="D247">
        <v>28904563</v>
      </c>
      <c r="E247">
        <v>28924544</v>
      </c>
      <c r="F247">
        <v>2263</v>
      </c>
      <c r="G247">
        <v>100</v>
      </c>
      <c r="H247">
        <v>1</v>
      </c>
      <c r="I247">
        <v>9.7216079999999996E-3</v>
      </c>
      <c r="J247">
        <v>6.4028369421122405E-4</v>
      </c>
      <c r="K247">
        <v>4.9130384445426429E-3</v>
      </c>
      <c r="L247" s="73">
        <v>1.2282599999999999E-7</v>
      </c>
      <c r="M247" s="45">
        <v>-2.2643854000000001</v>
      </c>
      <c r="N247" s="44">
        <v>-7.2802100000000003</v>
      </c>
    </row>
    <row r="248" spans="1:14">
      <c r="A248">
        <v>64</v>
      </c>
      <c r="B248" s="4">
        <v>8</v>
      </c>
      <c r="C248" s="4">
        <v>4</v>
      </c>
      <c r="D248">
        <v>142215114</v>
      </c>
      <c r="E248">
        <v>142224752</v>
      </c>
      <c r="F248">
        <v>2151</v>
      </c>
      <c r="G248">
        <v>113</v>
      </c>
      <c r="H248">
        <v>2</v>
      </c>
      <c r="I248">
        <v>1.99907E-2</v>
      </c>
      <c r="J248">
        <v>1.8895564853556484E-3</v>
      </c>
      <c r="K248">
        <v>5.8408665736866573E-3</v>
      </c>
      <c r="L248" s="73">
        <v>1.4602170000000001E-7</v>
      </c>
      <c r="M248" s="45">
        <v>-1.5331900999999999</v>
      </c>
      <c r="N248" s="44">
        <v>-3.3517749999999999</v>
      </c>
    </row>
    <row r="249" spans="1:14">
      <c r="A249">
        <v>65</v>
      </c>
      <c r="B249" s="4">
        <v>8</v>
      </c>
      <c r="C249" s="4">
        <v>5</v>
      </c>
      <c r="D249">
        <v>143736415</v>
      </c>
      <c r="E249">
        <v>143749404</v>
      </c>
      <c r="F249">
        <v>2459</v>
      </c>
      <c r="G249">
        <v>125</v>
      </c>
      <c r="H249">
        <v>3</v>
      </c>
      <c r="I249">
        <v>1.098007E-2</v>
      </c>
      <c r="J249">
        <v>4.1229296461976414E-3</v>
      </c>
      <c r="K249">
        <v>5.6517966653111019E-3</v>
      </c>
      <c r="L249" s="73">
        <v>1.412949E-7</v>
      </c>
      <c r="M249" s="45">
        <v>-0.68802649999999999</v>
      </c>
      <c r="N249" s="44">
        <v>-7.9980440000000002</v>
      </c>
    </row>
    <row r="250" spans="1:14" s="282" customFormat="1">
      <c r="A250" s="282">
        <v>66</v>
      </c>
      <c r="B250" s="281">
        <v>9</v>
      </c>
      <c r="C250" s="281">
        <v>1</v>
      </c>
      <c r="D250" s="282">
        <v>26620003</v>
      </c>
      <c r="E250" s="282">
        <v>26644650</v>
      </c>
      <c r="F250" s="282">
        <v>22749</v>
      </c>
      <c r="G250" s="281">
        <v>842</v>
      </c>
      <c r="H250" s="281">
        <v>12</v>
      </c>
      <c r="I250" s="281">
        <v>9.0113850000000002E-3</v>
      </c>
      <c r="J250" s="282">
        <v>9.8316285990592998E-4</v>
      </c>
      <c r="K250" s="282">
        <v>4.1151416941404024E-3</v>
      </c>
      <c r="L250" s="318">
        <v>1.028785E-7</v>
      </c>
      <c r="M250" s="282">
        <v>-2.0990310000000001</v>
      </c>
      <c r="N250" s="282">
        <v>-10.07854757</v>
      </c>
    </row>
    <row r="251" spans="1:14">
      <c r="A251">
        <v>67</v>
      </c>
      <c r="B251" s="4">
        <v>9</v>
      </c>
      <c r="C251" s="4">
        <v>2</v>
      </c>
      <c r="D251">
        <v>33572015</v>
      </c>
      <c r="E251">
        <v>33582959</v>
      </c>
      <c r="F251">
        <v>5946</v>
      </c>
      <c r="G251" s="11">
        <v>221</v>
      </c>
      <c r="H251">
        <v>2</v>
      </c>
      <c r="I251" s="14">
        <v>8.5771949999999993E-3</v>
      </c>
      <c r="J251">
        <v>2.2001493205516314E-3</v>
      </c>
      <c r="K251">
        <v>4.1323983013790786E-3</v>
      </c>
      <c r="L251" s="73">
        <v>1.0331E-7</v>
      </c>
      <c r="M251" s="11">
        <v>-1.2621009999999999</v>
      </c>
      <c r="N251">
        <v>-6.1624163799999998</v>
      </c>
    </row>
    <row r="252" spans="1:14">
      <c r="A252">
        <v>68</v>
      </c>
      <c r="B252" s="4">
        <v>9</v>
      </c>
      <c r="C252" s="4">
        <v>3</v>
      </c>
      <c r="D252">
        <v>37435083</v>
      </c>
      <c r="E252">
        <v>37445725</v>
      </c>
      <c r="F252">
        <v>1123</v>
      </c>
      <c r="G252" s="11">
        <v>42</v>
      </c>
      <c r="H252">
        <v>0</v>
      </c>
      <c r="I252" s="14">
        <v>4.4523599999999998E-3</v>
      </c>
      <c r="J252">
        <v>2.8928166518254675E-4</v>
      </c>
      <c r="K252">
        <v>4.158189136242209E-3</v>
      </c>
      <c r="L252" s="73">
        <v>1.039547E-7</v>
      </c>
      <c r="M252" s="11">
        <v>-2.2347800000000002</v>
      </c>
      <c r="N252">
        <v>-5.7304343900000001</v>
      </c>
    </row>
    <row r="253" spans="1:14">
      <c r="A253">
        <v>69</v>
      </c>
      <c r="B253" s="4">
        <v>9</v>
      </c>
      <c r="C253" s="4">
        <v>4</v>
      </c>
      <c r="D253">
        <v>44017295</v>
      </c>
      <c r="E253">
        <v>44031054</v>
      </c>
      <c r="F253">
        <v>12695</v>
      </c>
      <c r="G253" s="11">
        <v>7</v>
      </c>
      <c r="H253">
        <v>0</v>
      </c>
      <c r="I253" s="14">
        <v>0</v>
      </c>
      <c r="J253">
        <v>1.0292625600630169E-4</v>
      </c>
      <c r="K253">
        <v>6.13064434816857E-5</v>
      </c>
      <c r="L253" s="73">
        <v>1.5326610000000001E-9</v>
      </c>
      <c r="M253" s="11">
        <v>1.902134</v>
      </c>
      <c r="N253">
        <v>0.78644444999999996</v>
      </c>
    </row>
    <row r="254" spans="1:14">
      <c r="A254">
        <v>70</v>
      </c>
      <c r="B254" s="4">
        <v>9</v>
      </c>
      <c r="C254" s="4">
        <v>5</v>
      </c>
      <c r="D254">
        <v>67290040</v>
      </c>
      <c r="E254">
        <v>67306943</v>
      </c>
      <c r="F254">
        <v>8311</v>
      </c>
      <c r="G254" s="11">
        <v>98</v>
      </c>
      <c r="H254">
        <v>0</v>
      </c>
      <c r="I254" s="14">
        <v>0</v>
      </c>
      <c r="J254">
        <v>1.0931069907351702E-4</v>
      </c>
      <c r="K254">
        <v>1.3110164962098424E-3</v>
      </c>
      <c r="L254" s="73">
        <v>3.2775409999999999E-8</v>
      </c>
      <c r="M254" s="11">
        <v>-2.3720210000000002</v>
      </c>
      <c r="N254">
        <v>-8.5425072199999992</v>
      </c>
    </row>
    <row r="255" spans="1:14">
      <c r="A255">
        <v>71</v>
      </c>
      <c r="B255" s="4">
        <v>9</v>
      </c>
      <c r="C255" s="4">
        <v>6</v>
      </c>
      <c r="D255">
        <v>69446439</v>
      </c>
      <c r="E255">
        <v>69483196</v>
      </c>
      <c r="F255">
        <v>34511</v>
      </c>
      <c r="G255" s="11">
        <v>2007</v>
      </c>
      <c r="H255">
        <v>26</v>
      </c>
      <c r="I255" s="14">
        <v>4.2711020000000002E-2</v>
      </c>
      <c r="J255">
        <v>4.8600365072006024E-4</v>
      </c>
      <c r="K255">
        <v>6.4658402943988877E-3</v>
      </c>
      <c r="L255" s="73">
        <v>1.6164599999999999E-7</v>
      </c>
      <c r="M255" s="11">
        <v>-2.5800930000000002</v>
      </c>
      <c r="N255">
        <v>1.653572E-2</v>
      </c>
    </row>
    <row r="256" spans="1:14">
      <c r="A256">
        <v>72</v>
      </c>
      <c r="B256" s="4">
        <v>9</v>
      </c>
      <c r="C256" s="4">
        <v>7</v>
      </c>
      <c r="D256">
        <v>82495927</v>
      </c>
      <c r="E256">
        <v>82518848</v>
      </c>
      <c r="F256">
        <v>14249</v>
      </c>
      <c r="G256" s="11">
        <v>520</v>
      </c>
      <c r="H256">
        <v>4</v>
      </c>
      <c r="I256" s="14">
        <v>1.0807779999999999E-2</v>
      </c>
      <c r="J256">
        <v>9.4652951435188432E-4</v>
      </c>
      <c r="K256">
        <v>4.0574587830724965E-3</v>
      </c>
      <c r="L256" s="73">
        <v>1.014365E-7</v>
      </c>
      <c r="M256" s="11">
        <v>-2.1001910000000001</v>
      </c>
      <c r="N256">
        <v>-10.073725420000001</v>
      </c>
    </row>
    <row r="257" spans="1:14">
      <c r="A257">
        <v>73</v>
      </c>
      <c r="B257" s="4">
        <v>9</v>
      </c>
      <c r="C257" s="4">
        <v>8</v>
      </c>
      <c r="D257">
        <v>82522045</v>
      </c>
      <c r="E257">
        <v>82532928</v>
      </c>
      <c r="F257">
        <v>8416</v>
      </c>
      <c r="G257" s="11">
        <v>314</v>
      </c>
      <c r="H257">
        <v>9</v>
      </c>
      <c r="I257" s="14">
        <v>1.0218629999999999E-2</v>
      </c>
      <c r="J257">
        <v>6.352964555608366E-4</v>
      </c>
      <c r="K257">
        <v>4.1481905537072237E-3</v>
      </c>
      <c r="L257" s="73">
        <v>1.037048E-7</v>
      </c>
      <c r="M257" s="11">
        <v>-2.311979</v>
      </c>
      <c r="N257">
        <v>-9.0764690699999999</v>
      </c>
    </row>
    <row r="258" spans="1:14">
      <c r="A258">
        <v>74</v>
      </c>
      <c r="B258" s="4">
        <v>9</v>
      </c>
      <c r="C258" s="4">
        <v>9</v>
      </c>
      <c r="D258">
        <v>84523917</v>
      </c>
      <c r="E258">
        <v>84548943</v>
      </c>
      <c r="F258">
        <v>12530</v>
      </c>
      <c r="G258" s="11">
        <v>1022</v>
      </c>
      <c r="H258">
        <v>7</v>
      </c>
      <c r="I258" s="14">
        <v>7.1348759999999997E-2</v>
      </c>
      <c r="J258">
        <v>2.1511840223463688E-4</v>
      </c>
      <c r="K258">
        <v>9.0685094972067035E-3</v>
      </c>
      <c r="L258" s="73">
        <v>2.267127E-7</v>
      </c>
      <c r="M258">
        <v>-2.7161149999999998</v>
      </c>
      <c r="N258">
        <v>4.0855409299999996</v>
      </c>
    </row>
    <row r="259" spans="1:14">
      <c r="A259">
        <v>75</v>
      </c>
      <c r="B259" s="4">
        <v>9</v>
      </c>
      <c r="C259" s="4">
        <v>10</v>
      </c>
      <c r="D259">
        <v>84587919</v>
      </c>
      <c r="E259">
        <v>84596471</v>
      </c>
      <c r="F259">
        <v>525</v>
      </c>
      <c r="G259">
        <v>11</v>
      </c>
      <c r="H259">
        <v>0</v>
      </c>
      <c r="I259">
        <v>7.6190479999999998E-3</v>
      </c>
      <c r="J259">
        <v>7.2407028571428575E-5</v>
      </c>
      <c r="K259">
        <v>2.3295287619047619E-3</v>
      </c>
      <c r="L259" s="73">
        <v>5.8238219999999999E-8</v>
      </c>
      <c r="M259">
        <v>-1.772373</v>
      </c>
      <c r="N259">
        <v>-2.6267665500000001</v>
      </c>
    </row>
    <row r="260" spans="1:14">
      <c r="A260">
        <v>76</v>
      </c>
      <c r="B260" s="4">
        <v>9</v>
      </c>
      <c r="C260" s="4">
        <v>11</v>
      </c>
      <c r="D260">
        <v>90528916</v>
      </c>
      <c r="E260">
        <v>90548943</v>
      </c>
      <c r="F260">
        <v>11015</v>
      </c>
      <c r="G260">
        <v>552</v>
      </c>
      <c r="H260">
        <v>11</v>
      </c>
      <c r="I260">
        <v>3.4044480000000002E-2</v>
      </c>
      <c r="J260">
        <v>7.2485655288243305E-4</v>
      </c>
      <c r="K260">
        <v>5.5717229959146618E-3</v>
      </c>
      <c r="L260" s="73">
        <v>1.3929309999999999E-7</v>
      </c>
      <c r="M260">
        <v>-2.4038080000000002</v>
      </c>
      <c r="N260">
        <v>-0.79448222999999996</v>
      </c>
    </row>
    <row r="261" spans="1:14">
      <c r="A261">
        <v>77</v>
      </c>
      <c r="B261" s="4">
        <v>9</v>
      </c>
      <c r="C261" s="4">
        <v>12</v>
      </c>
      <c r="D261">
        <v>90732964</v>
      </c>
      <c r="E261">
        <v>90753918</v>
      </c>
      <c r="F261">
        <v>11966</v>
      </c>
      <c r="G261">
        <v>406</v>
      </c>
      <c r="H261">
        <v>3</v>
      </c>
      <c r="I261">
        <v>1.0279119999999999E-2</v>
      </c>
      <c r="J261">
        <v>8.2252739679090762E-4</v>
      </c>
      <c r="K261">
        <v>3.7723621093097106E-3</v>
      </c>
      <c r="L261" s="73">
        <v>9.4309049999999997E-8</v>
      </c>
      <c r="M261">
        <v>-2.096298</v>
      </c>
      <c r="N261">
        <v>-5.9953850600000003</v>
      </c>
    </row>
    <row r="262" spans="1:14">
      <c r="A262">
        <v>78</v>
      </c>
      <c r="B262" s="4">
        <v>9</v>
      </c>
      <c r="C262" s="4">
        <v>13</v>
      </c>
      <c r="D262">
        <v>93340401</v>
      </c>
      <c r="E262">
        <v>93351022</v>
      </c>
      <c r="F262">
        <v>5996</v>
      </c>
      <c r="G262">
        <v>259</v>
      </c>
      <c r="H262">
        <v>1</v>
      </c>
      <c r="I262">
        <v>8.6724479999999993E-3</v>
      </c>
      <c r="J262">
        <v>1.4697565593729152E-3</v>
      </c>
      <c r="K262">
        <v>4.80256054036024E-3</v>
      </c>
      <c r="L262" s="73">
        <v>1.2006400000000001E-7</v>
      </c>
      <c r="M262">
        <v>-1.881607</v>
      </c>
      <c r="N262">
        <v>-11.31163287</v>
      </c>
    </row>
    <row r="263" spans="1:14">
      <c r="A263">
        <v>79</v>
      </c>
      <c r="B263" s="4">
        <v>9</v>
      </c>
      <c r="C263" s="4">
        <v>14</v>
      </c>
      <c r="D263">
        <v>125869371</v>
      </c>
      <c r="E263">
        <v>125883279</v>
      </c>
      <c r="F263">
        <v>2402</v>
      </c>
      <c r="G263">
        <v>87</v>
      </c>
      <c r="H263">
        <v>0</v>
      </c>
      <c r="I263">
        <v>8.7427140000000004E-3</v>
      </c>
      <c r="J263">
        <v>9.7577996669442142E-4</v>
      </c>
      <c r="K263">
        <v>4.0269960449625317E-3</v>
      </c>
      <c r="L263" s="73">
        <v>1.006749E-7</v>
      </c>
      <c r="M263">
        <v>-1.951098</v>
      </c>
      <c r="N263">
        <v>-5.9889389199999998</v>
      </c>
    </row>
    <row r="264" spans="1:14">
      <c r="A264">
        <v>80</v>
      </c>
      <c r="B264" s="4">
        <v>9</v>
      </c>
      <c r="C264" s="4">
        <v>15</v>
      </c>
      <c r="D264">
        <v>135562094</v>
      </c>
      <c r="E264">
        <v>135572057</v>
      </c>
      <c r="F264">
        <v>1715</v>
      </c>
      <c r="G264">
        <v>60</v>
      </c>
      <c r="H264">
        <v>1</v>
      </c>
      <c r="I264">
        <v>7.5801749999999998E-3</v>
      </c>
      <c r="J264">
        <v>1.0294381749271137E-3</v>
      </c>
      <c r="K264">
        <v>3.8897513119533528E-3</v>
      </c>
      <c r="L264" s="73">
        <v>9.7243780000000003E-8</v>
      </c>
      <c r="M264">
        <v>-1.838489</v>
      </c>
      <c r="N264">
        <v>-2.4068359199999998</v>
      </c>
    </row>
    <row r="265" spans="1:14">
      <c r="A265">
        <v>81</v>
      </c>
      <c r="B265" s="4">
        <v>9</v>
      </c>
      <c r="C265" s="4">
        <v>16</v>
      </c>
      <c r="D265">
        <v>136888679</v>
      </c>
      <c r="E265">
        <v>136901094</v>
      </c>
      <c r="F265">
        <v>1882</v>
      </c>
      <c r="G265">
        <v>97</v>
      </c>
      <c r="H265">
        <v>0</v>
      </c>
      <c r="I265">
        <v>3.1349630000000003E-2</v>
      </c>
      <c r="J265">
        <v>5.9489988841657812E-4</v>
      </c>
      <c r="K265">
        <v>5.7304248671625931E-3</v>
      </c>
      <c r="L265" s="73">
        <v>1.4326060000000001E-7</v>
      </c>
      <c r="M265">
        <v>-2.3288449999999998</v>
      </c>
      <c r="N265">
        <v>-0.92136256000000005</v>
      </c>
    </row>
    <row r="266" spans="1:14" s="282" customFormat="1">
      <c r="A266" s="282">
        <v>82</v>
      </c>
      <c r="B266" s="281">
        <v>10</v>
      </c>
      <c r="C266" s="281">
        <v>1</v>
      </c>
      <c r="D266" s="282">
        <v>29074929</v>
      </c>
      <c r="E266" s="282">
        <v>29088891</v>
      </c>
      <c r="F266" s="282">
        <v>3188</v>
      </c>
      <c r="G266" s="281">
        <v>133</v>
      </c>
      <c r="H266" s="281">
        <v>2</v>
      </c>
      <c r="I266" s="282">
        <v>1.223338E-2</v>
      </c>
      <c r="J266" s="282">
        <v>2.8035216436637391E-4</v>
      </c>
      <c r="K266" s="282">
        <v>4.638398368883313E-3</v>
      </c>
      <c r="L266" s="318">
        <v>1.1596E-7</v>
      </c>
      <c r="M266" s="282">
        <v>-2.485757</v>
      </c>
      <c r="N266" s="282">
        <v>-6.4085089999999996</v>
      </c>
    </row>
    <row r="267" spans="1:14">
      <c r="A267">
        <v>83</v>
      </c>
      <c r="B267" s="4">
        <v>10</v>
      </c>
      <c r="C267" s="4">
        <v>2</v>
      </c>
      <c r="D267">
        <v>45489591</v>
      </c>
      <c r="E267">
        <v>45499469</v>
      </c>
      <c r="F267">
        <v>1807</v>
      </c>
      <c r="G267">
        <v>75</v>
      </c>
      <c r="H267">
        <v>2</v>
      </c>
      <c r="I267">
        <v>1.7155509999999999E-2</v>
      </c>
      <c r="J267">
        <v>4.5352905368013281E-4</v>
      </c>
      <c r="K267">
        <v>4.6146397343663527E-3</v>
      </c>
      <c r="L267" s="73">
        <v>1.15366E-7</v>
      </c>
      <c r="M267" s="78">
        <v>-2.2997130000000001</v>
      </c>
      <c r="N267" s="177">
        <v>-3.5623200000000002</v>
      </c>
    </row>
    <row r="268" spans="1:14">
      <c r="A268">
        <v>84</v>
      </c>
      <c r="B268" s="4">
        <v>10</v>
      </c>
      <c r="C268" s="4">
        <v>3</v>
      </c>
      <c r="D268">
        <v>51765930</v>
      </c>
      <c r="E268">
        <v>51773243</v>
      </c>
      <c r="F268">
        <v>2984</v>
      </c>
      <c r="G268">
        <v>52</v>
      </c>
      <c r="H268">
        <v>1</v>
      </c>
      <c r="I268">
        <v>0</v>
      </c>
      <c r="J268">
        <v>8.3163930965147461E-4</v>
      </c>
      <c r="K268">
        <v>1.9375000000000002E-3</v>
      </c>
      <c r="L268" s="73">
        <v>4.8437499999999999E-8</v>
      </c>
      <c r="M268" s="78">
        <v>-1.250794</v>
      </c>
      <c r="N268" s="177">
        <v>-4.8096860000000001</v>
      </c>
    </row>
    <row r="269" spans="1:14">
      <c r="A269">
        <v>85</v>
      </c>
      <c r="B269" s="4">
        <v>10</v>
      </c>
      <c r="C269" s="4">
        <v>4</v>
      </c>
      <c r="D269">
        <v>59862000</v>
      </c>
      <c r="E269">
        <v>59868949</v>
      </c>
      <c r="F269">
        <v>6493</v>
      </c>
      <c r="G269">
        <v>259</v>
      </c>
      <c r="H269">
        <v>4</v>
      </c>
      <c r="I269">
        <v>8.4706610000000009E-3</v>
      </c>
      <c r="J269">
        <v>5.5672376405359618E-4</v>
      </c>
      <c r="K269">
        <v>4.4349542584321573E-3</v>
      </c>
      <c r="L269" s="73">
        <v>1.108739E-7</v>
      </c>
      <c r="M269" s="78">
        <v>-2.375756</v>
      </c>
      <c r="N269" s="177">
        <v>-7.7394080000000001</v>
      </c>
    </row>
    <row r="270" spans="1:14">
      <c r="A270">
        <v>86</v>
      </c>
      <c r="B270" s="4">
        <v>10</v>
      </c>
      <c r="C270" s="4">
        <v>5</v>
      </c>
      <c r="D270">
        <v>72179774</v>
      </c>
      <c r="E270">
        <v>72190667</v>
      </c>
      <c r="F270">
        <v>1662</v>
      </c>
      <c r="G270">
        <v>72</v>
      </c>
      <c r="H270">
        <v>2</v>
      </c>
      <c r="I270">
        <v>1.0228640000000001E-2</v>
      </c>
      <c r="J270">
        <v>5.2812003610108304E-4</v>
      </c>
      <c r="K270">
        <v>4.8165511432009629E-3</v>
      </c>
      <c r="L270" s="73">
        <v>1.204138E-7</v>
      </c>
      <c r="M270" s="78">
        <v>-2.2630880000000002</v>
      </c>
      <c r="N270" s="177">
        <v>-5.816046</v>
      </c>
    </row>
    <row r="271" spans="1:14">
      <c r="A271">
        <v>87</v>
      </c>
      <c r="B271" s="4">
        <v>10</v>
      </c>
      <c r="C271" s="4">
        <v>6</v>
      </c>
      <c r="D271">
        <v>85319031</v>
      </c>
      <c r="E271">
        <v>85327160</v>
      </c>
      <c r="F271">
        <v>8129</v>
      </c>
      <c r="G271">
        <v>258</v>
      </c>
      <c r="H271">
        <v>2</v>
      </c>
      <c r="I271">
        <v>8.1190800000000007E-3</v>
      </c>
      <c r="J271">
        <v>8.8920879566982414E-4</v>
      </c>
      <c r="K271">
        <v>3.5287321933817196E-3</v>
      </c>
      <c r="L271" s="73">
        <v>8.8218300000000006E-8</v>
      </c>
      <c r="M271" s="78">
        <v>-1.9823010000000001</v>
      </c>
      <c r="N271" s="177">
        <v>-7.4708800000000002</v>
      </c>
    </row>
    <row r="272" spans="1:14">
      <c r="A272">
        <v>88</v>
      </c>
      <c r="B272" s="4">
        <v>10</v>
      </c>
      <c r="C272" s="4">
        <v>7</v>
      </c>
      <c r="D272">
        <v>91564793</v>
      </c>
      <c r="E272">
        <v>91580773</v>
      </c>
      <c r="F272">
        <v>3949</v>
      </c>
      <c r="G272">
        <v>125</v>
      </c>
      <c r="H272">
        <v>1</v>
      </c>
      <c r="I272">
        <v>6.0774879999999998E-3</v>
      </c>
      <c r="J272">
        <v>1.6692463155229171E-3</v>
      </c>
      <c r="K272">
        <v>3.5193104583438844E-3</v>
      </c>
      <c r="L272" s="73">
        <v>8.7982760000000004E-8</v>
      </c>
      <c r="M272" s="78">
        <v>-1.3864369999999999</v>
      </c>
      <c r="N272" s="177">
        <v>-8.5977949999999996</v>
      </c>
    </row>
    <row r="273" spans="1:14">
      <c r="A273">
        <v>89</v>
      </c>
      <c r="B273" s="4">
        <v>10</v>
      </c>
      <c r="C273" s="4">
        <v>8</v>
      </c>
      <c r="D273">
        <v>94174861</v>
      </c>
      <c r="E273">
        <v>94184786</v>
      </c>
      <c r="F273">
        <v>7717</v>
      </c>
      <c r="G273">
        <v>363</v>
      </c>
      <c r="H273">
        <v>7</v>
      </c>
      <c r="I273">
        <v>2.488013E-2</v>
      </c>
      <c r="J273">
        <v>3.7016912012440066E-4</v>
      </c>
      <c r="K273">
        <v>5.2299039782298827E-3</v>
      </c>
      <c r="L273" s="214">
        <v>1.3074760000000001E-7</v>
      </c>
      <c r="M273" s="225">
        <v>-2.5409329999999999</v>
      </c>
      <c r="N273" s="227">
        <v>-4.7661579999999999</v>
      </c>
    </row>
    <row r="274" spans="1:14" s="282" customFormat="1">
      <c r="A274" s="282">
        <v>90</v>
      </c>
      <c r="B274" s="281">
        <v>11</v>
      </c>
      <c r="C274" s="281">
        <v>1</v>
      </c>
      <c r="D274" s="282">
        <v>17392631</v>
      </c>
      <c r="E274" s="282">
        <v>17403471</v>
      </c>
      <c r="F274" s="282">
        <v>3308</v>
      </c>
      <c r="G274" s="282">
        <v>108</v>
      </c>
      <c r="H274" s="282">
        <v>0</v>
      </c>
      <c r="I274" s="282">
        <v>7.2551389999999999E-3</v>
      </c>
      <c r="J274" s="289">
        <v>9.5850616686819822E-4</v>
      </c>
      <c r="K274" s="282">
        <v>3.6298875453446193E-3</v>
      </c>
      <c r="L274" s="318">
        <v>9.074719E-8</v>
      </c>
      <c r="M274" s="321">
        <v>-1.923392</v>
      </c>
      <c r="N274" s="282">
        <v>-5.9646100000000004</v>
      </c>
    </row>
    <row r="275" spans="1:14">
      <c r="A275">
        <v>91</v>
      </c>
      <c r="B275" s="4">
        <v>11</v>
      </c>
      <c r="C275" s="4">
        <v>2</v>
      </c>
      <c r="D275">
        <v>45671555</v>
      </c>
      <c r="E275">
        <v>45757548</v>
      </c>
      <c r="F275">
        <v>56680</v>
      </c>
      <c r="G275">
        <v>2002</v>
      </c>
      <c r="H275">
        <v>14</v>
      </c>
      <c r="I275">
        <v>8.7155960000000008E-3</v>
      </c>
      <c r="J275" s="22">
        <v>8.9354896612561742E-4</v>
      </c>
      <c r="K275">
        <v>3.9270770289343681E-3</v>
      </c>
      <c r="L275" s="73">
        <v>9.8176930000000004E-8</v>
      </c>
      <c r="M275" s="45">
        <v>-2.1363300000000001</v>
      </c>
      <c r="N275">
        <v>-12.325874000000001</v>
      </c>
    </row>
    <row r="276" spans="1:14">
      <c r="A276">
        <v>92</v>
      </c>
      <c r="B276" s="4">
        <v>11</v>
      </c>
      <c r="C276" s="4">
        <v>3</v>
      </c>
      <c r="D276">
        <v>73110077</v>
      </c>
      <c r="E276">
        <v>73119689</v>
      </c>
      <c r="F276">
        <v>1455</v>
      </c>
      <c r="G276">
        <v>35</v>
      </c>
      <c r="H276">
        <v>1</v>
      </c>
      <c r="I276">
        <v>5.4982820000000002E-3</v>
      </c>
      <c r="J276" s="22">
        <v>2.9691841924398628E-4</v>
      </c>
      <c r="K276">
        <v>2.6744824742268043E-3</v>
      </c>
      <c r="L276" s="73">
        <v>6.6862059999999999E-8</v>
      </c>
      <c r="M276" s="45">
        <v>-2.0823870000000002</v>
      </c>
      <c r="N276">
        <v>-5.1924060000000001</v>
      </c>
    </row>
    <row r="277" spans="1:14">
      <c r="A277">
        <v>93</v>
      </c>
      <c r="B277" s="4">
        <v>11</v>
      </c>
      <c r="C277" s="4">
        <v>4</v>
      </c>
      <c r="D277">
        <v>122924715</v>
      </c>
      <c r="E277">
        <v>122934526</v>
      </c>
      <c r="F277">
        <v>4070</v>
      </c>
      <c r="G277">
        <v>267</v>
      </c>
      <c r="H277">
        <v>2</v>
      </c>
      <c r="I277">
        <v>1.9901720000000001E-2</v>
      </c>
      <c r="J277" s="22">
        <v>1.4605451105651104E-3</v>
      </c>
      <c r="K277">
        <v>7.2937614250614246E-3</v>
      </c>
      <c r="L277" s="73">
        <v>1.8234400000000001E-7</v>
      </c>
      <c r="M277" s="45">
        <v>-2.1701730000000001</v>
      </c>
      <c r="N277">
        <v>-6.9639680000000004</v>
      </c>
    </row>
    <row r="278" spans="1:14" s="282" customFormat="1">
      <c r="A278" s="282">
        <v>94</v>
      </c>
      <c r="B278" s="281">
        <v>12</v>
      </c>
      <c r="C278" s="281">
        <v>1</v>
      </c>
      <c r="D278" s="282">
        <v>9462671</v>
      </c>
      <c r="E278" s="282">
        <v>9525135</v>
      </c>
      <c r="F278" s="282">
        <v>50358</v>
      </c>
      <c r="G278" s="281">
        <v>2084</v>
      </c>
      <c r="H278" s="281">
        <v>20</v>
      </c>
      <c r="I278" s="282">
        <v>1.038564E-2</v>
      </c>
      <c r="J278" s="282">
        <v>1.4780729278366892E-3</v>
      </c>
      <c r="K278" s="282">
        <v>4.601139977759244E-3</v>
      </c>
      <c r="L278" s="282">
        <v>1.150285E-7</v>
      </c>
      <c r="M278" s="282">
        <v>-1.824532</v>
      </c>
      <c r="N278" s="282">
        <v>-8.6304090000000002</v>
      </c>
    </row>
    <row r="279" spans="1:14">
      <c r="A279">
        <v>95</v>
      </c>
      <c r="B279" s="4">
        <v>12</v>
      </c>
      <c r="C279" s="4">
        <v>2</v>
      </c>
      <c r="D279">
        <v>9544701</v>
      </c>
      <c r="E279">
        <v>9557062</v>
      </c>
      <c r="F279">
        <v>738</v>
      </c>
      <c r="G279">
        <v>19</v>
      </c>
      <c r="H279">
        <v>0</v>
      </c>
      <c r="I279">
        <v>4.0650410000000001E-3</v>
      </c>
      <c r="J279">
        <v>6.0448414634146344E-4</v>
      </c>
      <c r="K279">
        <v>2.8624105691056911E-3</v>
      </c>
      <c r="L279">
        <v>7.156027E-8</v>
      </c>
      <c r="M279" s="78">
        <v>-1.6547080000000001</v>
      </c>
      <c r="N279">
        <v>-2.0558169999999998</v>
      </c>
    </row>
    <row r="280" spans="1:14">
      <c r="A280">
        <v>96</v>
      </c>
      <c r="B280" s="4">
        <v>12</v>
      </c>
      <c r="C280" s="4">
        <v>3</v>
      </c>
      <c r="D280">
        <v>54621785</v>
      </c>
      <c r="E280">
        <v>54637501</v>
      </c>
      <c r="F280">
        <v>2939</v>
      </c>
      <c r="G280">
        <v>91</v>
      </c>
      <c r="H280">
        <v>1</v>
      </c>
      <c r="I280">
        <v>6.4647840000000003E-3</v>
      </c>
      <c r="J280">
        <v>5.1046121129635924E-4</v>
      </c>
      <c r="K280">
        <v>3.4425202449812858E-3</v>
      </c>
      <c r="L280">
        <v>8.6063010000000004E-8</v>
      </c>
      <c r="M280" s="78">
        <v>-2.2038509999999998</v>
      </c>
      <c r="N280">
        <v>-8.3044019999999996</v>
      </c>
    </row>
    <row r="281" spans="1:14">
      <c r="A281">
        <v>97</v>
      </c>
      <c r="B281" s="4">
        <v>12</v>
      </c>
      <c r="C281" s="4">
        <v>4</v>
      </c>
      <c r="D281">
        <v>58210790</v>
      </c>
      <c r="E281">
        <v>58222803</v>
      </c>
      <c r="F281">
        <v>1223</v>
      </c>
      <c r="G281">
        <v>47</v>
      </c>
      <c r="H281">
        <v>1</v>
      </c>
      <c r="I281">
        <v>9.8119379999999992E-3</v>
      </c>
      <c r="J281">
        <v>1.3263291905151267E-3</v>
      </c>
      <c r="K281">
        <v>4.2727367130008182E-3</v>
      </c>
      <c r="L281">
        <v>1.0681840000000001E-7</v>
      </c>
      <c r="M281" s="78">
        <v>-1.679405</v>
      </c>
      <c r="N281">
        <v>-5.5770489999999997</v>
      </c>
    </row>
    <row r="282" spans="1:14">
      <c r="A282">
        <v>98</v>
      </c>
      <c r="B282" s="4">
        <v>12</v>
      </c>
      <c r="C282" s="4">
        <v>5</v>
      </c>
      <c r="D282">
        <v>58320819</v>
      </c>
      <c r="E282">
        <v>58333655</v>
      </c>
      <c r="F282">
        <v>8189</v>
      </c>
      <c r="G282">
        <v>259</v>
      </c>
      <c r="H282">
        <v>2</v>
      </c>
      <c r="I282">
        <v>7.8153619999999993E-3</v>
      </c>
      <c r="J282">
        <v>1.1238654658688484E-3</v>
      </c>
      <c r="K282">
        <v>3.5164537794602517E-3</v>
      </c>
      <c r="L282">
        <v>8.7911349999999998E-8</v>
      </c>
      <c r="M282" s="78">
        <v>-1.7913239999999999</v>
      </c>
      <c r="N282">
        <v>-7.3926069999999999</v>
      </c>
    </row>
    <row r="283" spans="1:14">
      <c r="A283">
        <v>99</v>
      </c>
      <c r="B283" s="4">
        <v>12</v>
      </c>
      <c r="C283" s="4">
        <v>6</v>
      </c>
      <c r="D283">
        <v>100545969</v>
      </c>
      <c r="E283">
        <v>100570873</v>
      </c>
      <c r="F283">
        <v>4166</v>
      </c>
      <c r="G283">
        <v>152</v>
      </c>
      <c r="H283">
        <v>0</v>
      </c>
      <c r="I283">
        <v>6.0009599999999996E-3</v>
      </c>
      <c r="J283">
        <v>3.5472652424387897E-4</v>
      </c>
      <c r="K283">
        <v>4.0565914546327412E-3</v>
      </c>
      <c r="L283">
        <v>1.014148E-7</v>
      </c>
      <c r="M283" s="78">
        <v>-2.3941319999999999</v>
      </c>
      <c r="N283">
        <v>-9.0263299999999997</v>
      </c>
    </row>
    <row r="284" spans="1:14">
      <c r="A284">
        <v>100</v>
      </c>
      <c r="B284" s="4">
        <v>12</v>
      </c>
      <c r="C284" s="4">
        <v>7</v>
      </c>
      <c r="D284">
        <v>121132912</v>
      </c>
      <c r="E284">
        <v>121140830</v>
      </c>
      <c r="F284">
        <v>1163</v>
      </c>
      <c r="G284">
        <v>41</v>
      </c>
      <c r="H284">
        <v>0</v>
      </c>
      <c r="I284">
        <v>1.2037829999999999E-2</v>
      </c>
      <c r="J284">
        <v>1.1842017196904556E-3</v>
      </c>
      <c r="K284">
        <v>3.9195735167669816E-3</v>
      </c>
      <c r="L284">
        <v>9.7989350000000004E-8</v>
      </c>
      <c r="M284" s="78">
        <v>-1.670981</v>
      </c>
      <c r="N284">
        <v>-3.0337749999999999</v>
      </c>
    </row>
    <row r="285" spans="1:14" s="282" customFormat="1">
      <c r="A285" s="282">
        <v>101</v>
      </c>
      <c r="B285" s="281">
        <v>13</v>
      </c>
      <c r="C285" s="281">
        <v>1</v>
      </c>
      <c r="D285" s="282">
        <v>31905163</v>
      </c>
      <c r="E285" s="282">
        <v>31955148</v>
      </c>
      <c r="F285" s="282">
        <v>47948</v>
      </c>
      <c r="G285" s="281">
        <v>1981</v>
      </c>
      <c r="H285" s="281">
        <v>14</v>
      </c>
      <c r="I285" s="281">
        <v>1.032368E-2</v>
      </c>
      <c r="J285" s="282">
        <v>1.24351359806457E-3</v>
      </c>
      <c r="K285" s="282">
        <v>4.593553432885626E-3</v>
      </c>
      <c r="L285" s="316">
        <v>1.148388E-7</v>
      </c>
      <c r="M285" s="329">
        <v>-2.02467</v>
      </c>
      <c r="N285" s="315">
        <v>-9.8013600000000007</v>
      </c>
    </row>
    <row r="286" spans="1:14">
      <c r="A286">
        <v>102</v>
      </c>
      <c r="B286" s="4">
        <v>13</v>
      </c>
      <c r="C286" s="4">
        <v>2</v>
      </c>
      <c r="D286">
        <v>114924574</v>
      </c>
      <c r="E286">
        <v>114934504</v>
      </c>
      <c r="F286">
        <v>9930</v>
      </c>
      <c r="G286">
        <v>474</v>
      </c>
      <c r="H286">
        <v>6</v>
      </c>
      <c r="I286" s="17">
        <v>1.6213490000000001E-2</v>
      </c>
      <c r="J286">
        <v>1.2990876132930515E-3</v>
      </c>
      <c r="K286">
        <v>5.3071802618328296E-3</v>
      </c>
      <c r="L286" s="265">
        <v>1.3267950000000001E-7</v>
      </c>
      <c r="M286" s="16">
        <v>-2.0796139999999999</v>
      </c>
      <c r="N286" s="4">
        <v>-7.8007410000000004</v>
      </c>
    </row>
    <row r="287" spans="1:14" s="282" customFormat="1">
      <c r="A287" s="282">
        <v>103</v>
      </c>
      <c r="B287" s="281">
        <v>14</v>
      </c>
      <c r="C287" s="288">
        <v>1</v>
      </c>
      <c r="D287" s="282">
        <v>19581332</v>
      </c>
      <c r="E287" s="282">
        <v>19605056</v>
      </c>
      <c r="F287" s="282">
        <v>14978</v>
      </c>
      <c r="G287" s="281">
        <v>569</v>
      </c>
      <c r="H287" s="281">
        <v>2</v>
      </c>
      <c r="I287" s="282">
        <v>2.5170250000000002E-2</v>
      </c>
      <c r="J287" s="282">
        <v>4.8975343837628525E-4</v>
      </c>
      <c r="K287" s="282">
        <v>4.2237107090399252E-3</v>
      </c>
      <c r="L287" s="282">
        <v>1.055928E-7</v>
      </c>
      <c r="M287" s="321">
        <v>-2.4304990000000002</v>
      </c>
      <c r="N287" s="282">
        <v>-1.697411</v>
      </c>
    </row>
    <row r="288" spans="1:14">
      <c r="A288">
        <v>104</v>
      </c>
      <c r="B288" s="4">
        <v>14</v>
      </c>
      <c r="C288" s="4">
        <v>2</v>
      </c>
      <c r="D288">
        <v>61578302</v>
      </c>
      <c r="E288">
        <v>61587727</v>
      </c>
      <c r="F288">
        <v>9425</v>
      </c>
      <c r="G288">
        <v>415</v>
      </c>
      <c r="H288">
        <v>1</v>
      </c>
      <c r="I288">
        <v>1.27321E-2</v>
      </c>
      <c r="J288">
        <v>1.0917090716180372E-3</v>
      </c>
      <c r="K288">
        <v>4.8955494960212205E-3</v>
      </c>
      <c r="L288">
        <v>1.223887E-7</v>
      </c>
      <c r="M288" s="45">
        <v>-2.1280939999999999</v>
      </c>
      <c r="N288">
        <v>-8.5783140000000007</v>
      </c>
    </row>
    <row r="289" spans="1:14">
      <c r="A289">
        <v>105</v>
      </c>
      <c r="B289" s="4">
        <v>14</v>
      </c>
      <c r="C289" s="4">
        <v>3</v>
      </c>
      <c r="D289">
        <v>71187038</v>
      </c>
      <c r="E289">
        <v>71198306</v>
      </c>
      <c r="F289">
        <v>2205</v>
      </c>
      <c r="G289">
        <v>83</v>
      </c>
      <c r="H289">
        <v>3</v>
      </c>
      <c r="I289">
        <v>1.4058960000000001E-2</v>
      </c>
      <c r="J289">
        <v>8.4048752834467119E-4</v>
      </c>
      <c r="K289">
        <v>4.1850843537414965E-3</v>
      </c>
      <c r="L289">
        <v>1.0462710000000001E-7</v>
      </c>
      <c r="M289" s="45">
        <v>-2.0543</v>
      </c>
      <c r="N289">
        <v>-3.704637</v>
      </c>
    </row>
    <row r="290" spans="1:14">
      <c r="A290">
        <v>106</v>
      </c>
      <c r="B290" s="4">
        <v>14</v>
      </c>
      <c r="C290" s="4">
        <v>4</v>
      </c>
      <c r="D290">
        <v>88594365</v>
      </c>
      <c r="E290">
        <v>88638180</v>
      </c>
      <c r="F290">
        <v>19951</v>
      </c>
      <c r="G290">
        <v>814</v>
      </c>
      <c r="H290">
        <v>4</v>
      </c>
      <c r="I290">
        <v>1.2931679999999999E-2</v>
      </c>
      <c r="J290">
        <v>8.0478938399077752E-4</v>
      </c>
      <c r="K290">
        <v>4.5362243496566588E-3</v>
      </c>
      <c r="L290">
        <v>1.1340559999999999E-7</v>
      </c>
      <c r="M290" s="45">
        <v>-2.277393</v>
      </c>
      <c r="N290">
        <v>-7.9428270000000003</v>
      </c>
    </row>
    <row r="291" spans="1:14" s="282" customFormat="1">
      <c r="A291" s="282">
        <v>107</v>
      </c>
      <c r="B291" s="281">
        <v>15</v>
      </c>
      <c r="C291" s="281">
        <v>1</v>
      </c>
      <c r="D291" s="282">
        <v>24223168</v>
      </c>
      <c r="E291" s="282">
        <v>24254145</v>
      </c>
      <c r="F291" s="282">
        <v>5563</v>
      </c>
      <c r="G291" s="281">
        <v>250</v>
      </c>
      <c r="H291" s="281">
        <v>2</v>
      </c>
      <c r="I291" s="282">
        <v>1.294266E-2</v>
      </c>
      <c r="J291" s="282">
        <v>3.0933003595182457E-3</v>
      </c>
      <c r="K291" s="282">
        <v>2.0850530289412187E-3</v>
      </c>
      <c r="L291" s="282">
        <v>1.249124E-7</v>
      </c>
      <c r="M291" s="282">
        <v>1.370795</v>
      </c>
      <c r="N291" s="282">
        <v>0.90060479999999998</v>
      </c>
    </row>
    <row r="292" spans="1:14">
      <c r="A292">
        <v>108</v>
      </c>
      <c r="B292" s="4">
        <v>15</v>
      </c>
      <c r="C292" s="4">
        <v>2</v>
      </c>
      <c r="D292">
        <v>24269210</v>
      </c>
      <c r="E292">
        <v>24279095</v>
      </c>
      <c r="F292">
        <v>9885</v>
      </c>
      <c r="G292">
        <v>435</v>
      </c>
      <c r="H292">
        <v>6</v>
      </c>
      <c r="I292">
        <v>1.031866E-2</v>
      </c>
      <c r="J292">
        <v>1.1330850278199293E-3</v>
      </c>
      <c r="K292">
        <v>2.5786029337379868E-3</v>
      </c>
      <c r="L292">
        <v>1.2231709999999999E-7</v>
      </c>
      <c r="M292">
        <v>-1.644584</v>
      </c>
      <c r="N292">
        <v>-3.7059997999999998</v>
      </c>
    </row>
    <row r="293" spans="1:14">
      <c r="A293">
        <v>109</v>
      </c>
      <c r="B293" s="4">
        <v>15</v>
      </c>
      <c r="C293" s="4">
        <v>3</v>
      </c>
      <c r="D293">
        <v>43029219</v>
      </c>
      <c r="E293">
        <v>43039793</v>
      </c>
      <c r="F293">
        <v>1608</v>
      </c>
      <c r="G293">
        <v>59</v>
      </c>
      <c r="H293">
        <v>0</v>
      </c>
      <c r="I293">
        <v>8.7064680000000002E-3</v>
      </c>
      <c r="J293">
        <v>5.640523631840796E-4</v>
      </c>
      <c r="K293">
        <v>1.6920323383084579E-3</v>
      </c>
      <c r="L293">
        <v>1.01986E-7</v>
      </c>
      <c r="M293">
        <v>-1.5989100000000001</v>
      </c>
      <c r="N293">
        <v>-0.7858771</v>
      </c>
    </row>
    <row r="294" spans="1:14">
      <c r="A294">
        <v>110</v>
      </c>
      <c r="B294" s="4">
        <v>15</v>
      </c>
      <c r="C294" s="4">
        <v>4</v>
      </c>
      <c r="D294">
        <v>62496215</v>
      </c>
      <c r="E294">
        <v>62573211</v>
      </c>
      <c r="F294">
        <v>30505</v>
      </c>
      <c r="G294">
        <v>1402</v>
      </c>
      <c r="H294">
        <v>28</v>
      </c>
      <c r="I294">
        <v>1.2653660000000001E-2</v>
      </c>
      <c r="J294">
        <v>9.1024232420914609E-4</v>
      </c>
      <c r="K294">
        <v>1.9434369447631536E-3</v>
      </c>
      <c r="L294">
        <v>1.2774729999999999E-7</v>
      </c>
      <c r="M294">
        <v>-1.5798110000000001</v>
      </c>
      <c r="N294">
        <v>-2.1485797</v>
      </c>
    </row>
    <row r="295" spans="1:14">
      <c r="A295">
        <v>111</v>
      </c>
      <c r="B295" s="4">
        <v>15</v>
      </c>
      <c r="C295" s="4">
        <v>5</v>
      </c>
      <c r="D295">
        <v>79022376</v>
      </c>
      <c r="E295">
        <v>79033249</v>
      </c>
      <c r="F295">
        <v>5412</v>
      </c>
      <c r="G295">
        <v>305</v>
      </c>
      <c r="H295">
        <v>4</v>
      </c>
      <c r="I295">
        <v>1.552106E-2</v>
      </c>
      <c r="J295">
        <v>1.9692586104951958E-3</v>
      </c>
      <c r="K295">
        <v>3.0428545824094607E-3</v>
      </c>
      <c r="L295">
        <v>1.566451E-7</v>
      </c>
      <c r="M295">
        <v>-1.0186759999999999</v>
      </c>
      <c r="N295">
        <v>-1.2733540000000001</v>
      </c>
    </row>
    <row r="296" spans="1:14">
      <c r="A296">
        <v>112</v>
      </c>
      <c r="B296" s="4">
        <v>15</v>
      </c>
      <c r="C296" s="4">
        <v>6</v>
      </c>
      <c r="D296">
        <v>89736386</v>
      </c>
      <c r="E296">
        <v>89749195</v>
      </c>
      <c r="F296">
        <v>3598</v>
      </c>
      <c r="G296">
        <v>137</v>
      </c>
      <c r="H296">
        <v>3</v>
      </c>
      <c r="I296">
        <v>6.3924400000000001E-3</v>
      </c>
      <c r="J296">
        <v>1.0805037242912728E-3</v>
      </c>
      <c r="K296">
        <v>2.1093849360755974E-3</v>
      </c>
      <c r="L296">
        <v>1.0583620000000001E-7</v>
      </c>
      <c r="M296">
        <v>-1.3403149999999999</v>
      </c>
      <c r="N296">
        <v>-2.1287189999999998</v>
      </c>
    </row>
    <row r="297" spans="1:14">
      <c r="A297">
        <v>113</v>
      </c>
      <c r="B297" s="4">
        <v>15</v>
      </c>
      <c r="C297" s="4">
        <v>7</v>
      </c>
      <c r="D297">
        <v>91825325</v>
      </c>
      <c r="E297">
        <v>91849238</v>
      </c>
      <c r="F297">
        <v>4699</v>
      </c>
      <c r="G297">
        <v>328</v>
      </c>
      <c r="H297">
        <v>5</v>
      </c>
      <c r="I297">
        <v>3.2772929999999999E-2</v>
      </c>
      <c r="J297">
        <v>1.6549450308576293E-3</v>
      </c>
      <c r="K297">
        <v>2.8950715045754417E-3</v>
      </c>
      <c r="L297">
        <v>1.9401859999999999E-7</v>
      </c>
      <c r="M297">
        <v>-1.1507970000000001</v>
      </c>
      <c r="N297">
        <v>-1.1462892</v>
      </c>
    </row>
    <row r="298" spans="1:14" s="282" customFormat="1">
      <c r="A298" s="282">
        <v>114</v>
      </c>
      <c r="B298" s="281">
        <v>16</v>
      </c>
      <c r="C298" s="281">
        <v>1</v>
      </c>
      <c r="D298" s="282">
        <v>23677355</v>
      </c>
      <c r="E298" s="282">
        <v>23690204</v>
      </c>
      <c r="F298" s="281">
        <v>201</v>
      </c>
      <c r="G298" s="281">
        <v>6</v>
      </c>
      <c r="H298" s="281">
        <v>0</v>
      </c>
      <c r="I298" s="282">
        <v>1.9900500000000002E-2</v>
      </c>
      <c r="J298" s="282">
        <v>2.199047263681592E-5</v>
      </c>
      <c r="K298" s="282">
        <v>3.3188671641791044E-3</v>
      </c>
      <c r="L298" s="318">
        <v>8.2971689999999997E-8</v>
      </c>
      <c r="M298" s="328">
        <v>-1.496599</v>
      </c>
      <c r="N298" s="282">
        <v>-1.7189479999999999</v>
      </c>
    </row>
    <row r="299" spans="1:14">
      <c r="A299">
        <v>115</v>
      </c>
      <c r="B299" s="4">
        <v>16</v>
      </c>
      <c r="C299" s="4">
        <v>2</v>
      </c>
      <c r="D299">
        <v>28381362</v>
      </c>
      <c r="E299">
        <v>28391348</v>
      </c>
      <c r="F299" s="23">
        <v>9538</v>
      </c>
      <c r="G299">
        <v>271</v>
      </c>
      <c r="H299">
        <v>4</v>
      </c>
      <c r="I299">
        <v>1.383938E-2</v>
      </c>
      <c r="J299">
        <v>4.7492830918431536E-4</v>
      </c>
      <c r="K299">
        <v>3.1589825959320609E-3</v>
      </c>
      <c r="L299" s="73">
        <v>7.8974559999999996E-8</v>
      </c>
      <c r="M299" s="45">
        <v>-2.305736</v>
      </c>
      <c r="N299">
        <v>-3.9537559999999998</v>
      </c>
    </row>
    <row r="300" spans="1:14">
      <c r="A300">
        <v>116</v>
      </c>
      <c r="B300" s="4">
        <v>16</v>
      </c>
      <c r="C300" s="4">
        <v>3</v>
      </c>
      <c r="D300">
        <v>31083339</v>
      </c>
      <c r="E300">
        <v>31095335</v>
      </c>
      <c r="F300" s="23">
        <v>102</v>
      </c>
      <c r="G300">
        <v>3</v>
      </c>
      <c r="H300">
        <v>0</v>
      </c>
      <c r="I300">
        <v>9.8039219999999996E-3</v>
      </c>
      <c r="J300">
        <v>2.1667078431372549E-5</v>
      </c>
      <c r="K300">
        <v>3.2700607843137255E-3</v>
      </c>
      <c r="L300" s="73">
        <v>8.1751509999999999E-8</v>
      </c>
      <c r="M300" s="45">
        <v>-1.1452659999999999</v>
      </c>
      <c r="N300">
        <v>-1.2205779999999999</v>
      </c>
    </row>
    <row r="301" spans="1:14">
      <c r="A301">
        <v>117</v>
      </c>
      <c r="B301" s="4">
        <v>16</v>
      </c>
      <c r="C301" s="4">
        <v>4</v>
      </c>
      <c r="D301">
        <v>66647926</v>
      </c>
      <c r="E301">
        <v>66658617</v>
      </c>
      <c r="F301" s="23">
        <v>727</v>
      </c>
      <c r="G301">
        <v>13</v>
      </c>
      <c r="H301">
        <v>0</v>
      </c>
      <c r="I301">
        <v>8.2530950000000002E-3</v>
      </c>
      <c r="J301">
        <v>6.3539768913342505E-5</v>
      </c>
      <c r="K301">
        <v>1.9881248968363135E-3</v>
      </c>
      <c r="L301" s="73">
        <v>4.9703119999999997E-8</v>
      </c>
      <c r="M301" s="45">
        <v>-1.8537669999999999</v>
      </c>
      <c r="N301">
        <v>-1.3489990000000001</v>
      </c>
    </row>
    <row r="302" spans="1:14">
      <c r="A302">
        <v>118</v>
      </c>
      <c r="B302" s="4">
        <v>16</v>
      </c>
      <c r="C302" s="4">
        <v>5</v>
      </c>
      <c r="D302">
        <v>68530944</v>
      </c>
      <c r="E302">
        <v>68543883</v>
      </c>
      <c r="F302" s="23">
        <v>12939</v>
      </c>
      <c r="G302">
        <v>511</v>
      </c>
      <c r="H302">
        <v>2</v>
      </c>
      <c r="I302">
        <v>1.3370430000000001E-2</v>
      </c>
      <c r="J302">
        <v>5.5386385362083627E-4</v>
      </c>
      <c r="K302">
        <v>4.3909136409305202E-3</v>
      </c>
      <c r="L302" s="73">
        <v>1.097728E-7</v>
      </c>
      <c r="M302" s="45">
        <v>-2.4010229999999999</v>
      </c>
      <c r="N302">
        <v>-10.203036000000001</v>
      </c>
    </row>
    <row r="303" spans="1:14" s="282" customFormat="1">
      <c r="A303" s="282">
        <v>119</v>
      </c>
      <c r="B303" s="281">
        <v>17</v>
      </c>
      <c r="C303" s="281">
        <v>1</v>
      </c>
      <c r="D303" s="282">
        <v>7231762</v>
      </c>
      <c r="E303" s="282">
        <v>7239463</v>
      </c>
      <c r="F303" s="282">
        <v>1790</v>
      </c>
      <c r="G303" s="281">
        <v>67</v>
      </c>
      <c r="H303" s="281">
        <v>0</v>
      </c>
      <c r="I303" s="281">
        <v>7.2625700000000003E-3</v>
      </c>
      <c r="J303" s="282">
        <v>1.9673983631284917E-3</v>
      </c>
      <c r="K303" s="282">
        <v>1.839992067039106E-3</v>
      </c>
      <c r="L303" s="282">
        <v>1.040391E-7</v>
      </c>
      <c r="M303" s="282">
        <v>0.17171137</v>
      </c>
      <c r="N303" s="319">
        <v>-0.94034408999999997</v>
      </c>
    </row>
    <row r="304" spans="1:14">
      <c r="A304">
        <v>120</v>
      </c>
      <c r="B304" s="4">
        <v>17</v>
      </c>
      <c r="C304" s="4">
        <v>2</v>
      </c>
      <c r="D304">
        <v>18216209</v>
      </c>
      <c r="E304">
        <v>18232206</v>
      </c>
      <c r="F304">
        <v>303</v>
      </c>
      <c r="G304" s="23">
        <v>25</v>
      </c>
      <c r="H304">
        <v>0</v>
      </c>
      <c r="I304" s="21">
        <v>4.6204620000000002E-2</v>
      </c>
      <c r="J304">
        <v>1.0892178217821783E-5</v>
      </c>
      <c r="K304">
        <v>4.7260528052805285E-4</v>
      </c>
      <c r="L304">
        <v>2.2933589999999999E-7</v>
      </c>
      <c r="M304" s="11">
        <v>-0.84539467999999995</v>
      </c>
      <c r="N304" s="44">
        <v>-2.4460724300000001</v>
      </c>
    </row>
    <row r="305" spans="1:14">
      <c r="A305">
        <v>121</v>
      </c>
      <c r="B305" s="4">
        <v>17</v>
      </c>
      <c r="C305" s="4">
        <v>3</v>
      </c>
      <c r="D305">
        <v>26586053</v>
      </c>
      <c r="E305">
        <v>26605774</v>
      </c>
      <c r="F305">
        <v>5396</v>
      </c>
      <c r="G305" s="23">
        <v>266</v>
      </c>
      <c r="H305">
        <v>2</v>
      </c>
      <c r="I305" s="21">
        <v>1.3343219999999999E-2</v>
      </c>
      <c r="J305">
        <v>6.0598417902149734E-4</v>
      </c>
      <c r="K305">
        <v>1.9107404558932543E-3</v>
      </c>
      <c r="L305">
        <v>1.3702010000000001E-7</v>
      </c>
      <c r="M305" s="11">
        <v>-1.9212032100000001</v>
      </c>
      <c r="N305" s="44">
        <v>-4.25552581</v>
      </c>
    </row>
    <row r="306" spans="1:14">
      <c r="A306">
        <v>122</v>
      </c>
      <c r="B306" s="4">
        <v>17</v>
      </c>
      <c r="C306" s="4">
        <v>4</v>
      </c>
      <c r="D306">
        <v>34229674</v>
      </c>
      <c r="E306">
        <v>34248832</v>
      </c>
      <c r="F306">
        <v>1668</v>
      </c>
      <c r="G306" s="23">
        <v>220</v>
      </c>
      <c r="H306">
        <v>0</v>
      </c>
      <c r="I306" s="21">
        <v>1.9184650000000001E-2</v>
      </c>
      <c r="J306">
        <v>5.0610554856115111E-3</v>
      </c>
      <c r="K306">
        <v>5.8378645083932857E-3</v>
      </c>
      <c r="L306">
        <v>3.6660750000000001E-7</v>
      </c>
      <c r="M306" s="11">
        <v>-0.37289860000000002</v>
      </c>
      <c r="N306" s="44">
        <v>0.48979830000000002</v>
      </c>
    </row>
    <row r="307" spans="1:14">
      <c r="A307">
        <v>123</v>
      </c>
      <c r="B307" s="4">
        <v>17</v>
      </c>
      <c r="C307" s="4">
        <v>5</v>
      </c>
      <c r="D307">
        <v>36552280</v>
      </c>
      <c r="E307">
        <v>36562782</v>
      </c>
      <c r="F307">
        <v>936</v>
      </c>
      <c r="G307" s="23">
        <v>27</v>
      </c>
      <c r="H307">
        <v>0</v>
      </c>
      <c r="I307" s="21">
        <v>4.273504E-3</v>
      </c>
      <c r="J307">
        <v>1.2994830982905982E-3</v>
      </c>
      <c r="K307">
        <v>2.1418711538461538E-3</v>
      </c>
      <c r="L307">
        <v>8.0179949999999998E-8</v>
      </c>
      <c r="M307" s="11">
        <v>-0.63534955000000004</v>
      </c>
      <c r="N307" s="44">
        <v>-1.80647486</v>
      </c>
    </row>
    <row r="308" spans="1:14">
      <c r="A308">
        <v>124</v>
      </c>
      <c r="B308" s="4">
        <v>17</v>
      </c>
      <c r="C308" s="4">
        <v>6</v>
      </c>
      <c r="D308">
        <v>66117204</v>
      </c>
      <c r="E308">
        <v>66135103</v>
      </c>
      <c r="F308">
        <v>4714</v>
      </c>
      <c r="G308" s="23">
        <v>186</v>
      </c>
      <c r="H308">
        <v>0</v>
      </c>
      <c r="I308" s="21">
        <v>9.9703010000000009E-3</v>
      </c>
      <c r="J308">
        <v>1.5103681841323717E-3</v>
      </c>
      <c r="K308">
        <v>1.9137804624522697E-3</v>
      </c>
      <c r="L308">
        <v>1.096726E-7</v>
      </c>
      <c r="M308" s="11">
        <v>-0.58743604999999999</v>
      </c>
      <c r="N308" s="44">
        <v>-1.18006649</v>
      </c>
    </row>
    <row r="309" spans="1:14">
      <c r="A309">
        <v>125</v>
      </c>
      <c r="B309" s="4">
        <v>17</v>
      </c>
      <c r="C309" s="4">
        <v>7</v>
      </c>
      <c r="D309">
        <v>73056106</v>
      </c>
      <c r="E309">
        <v>73063992</v>
      </c>
      <c r="F309">
        <v>2008</v>
      </c>
      <c r="G309" s="23">
        <v>149</v>
      </c>
      <c r="H309">
        <v>2</v>
      </c>
      <c r="I309" s="21">
        <v>4.9302789999999999E-2</v>
      </c>
      <c r="J309">
        <v>5.4715812250996014E-4</v>
      </c>
      <c r="K309">
        <v>1.2836598107569721E-3</v>
      </c>
      <c r="L309">
        <v>2.062535E-7</v>
      </c>
      <c r="M309" s="11">
        <v>-7.9897609999999994E-2</v>
      </c>
      <c r="N309" s="44">
        <v>-1.8239423299999999</v>
      </c>
    </row>
    <row r="310" spans="1:14">
      <c r="A310">
        <v>126</v>
      </c>
      <c r="B310" s="4">
        <v>17</v>
      </c>
      <c r="C310" s="4">
        <v>8</v>
      </c>
      <c r="D310">
        <v>74553469</v>
      </c>
      <c r="E310">
        <v>74562102</v>
      </c>
      <c r="F310">
        <v>114</v>
      </c>
      <c r="G310" s="23">
        <v>7</v>
      </c>
      <c r="H310">
        <v>0</v>
      </c>
      <c r="I310" s="21">
        <v>1.7543860000000001E-2</v>
      </c>
      <c r="J310">
        <v>8.6563684210526321E-5</v>
      </c>
      <c r="K310">
        <v>1.2561350877192982E-3</v>
      </c>
      <c r="L310">
        <v>1.7067419999999999E-7</v>
      </c>
      <c r="M310" s="11">
        <v>-0.80570540000000002</v>
      </c>
      <c r="N310" s="44">
        <v>0.40881864000000001</v>
      </c>
    </row>
    <row r="311" spans="1:14">
      <c r="A311">
        <v>127</v>
      </c>
      <c r="B311" s="4">
        <v>17</v>
      </c>
      <c r="C311" s="4">
        <v>9</v>
      </c>
      <c r="D311">
        <v>76985085</v>
      </c>
      <c r="E311">
        <v>76993110</v>
      </c>
      <c r="F311">
        <v>2714</v>
      </c>
      <c r="G311" s="23">
        <v>389</v>
      </c>
      <c r="H311">
        <v>5</v>
      </c>
      <c r="I311" s="21">
        <v>5.6005899999999997E-2</v>
      </c>
      <c r="J311">
        <v>1.201137063375092E-3</v>
      </c>
      <c r="K311">
        <v>2.2688184966838617E-3</v>
      </c>
      <c r="L311">
        <v>3.9839790000000003E-7</v>
      </c>
      <c r="M311" s="11">
        <v>-1.2676291799999999</v>
      </c>
      <c r="N311" s="44">
        <v>5.974016E-2</v>
      </c>
    </row>
    <row r="312" spans="1:14">
      <c r="A312">
        <v>128</v>
      </c>
      <c r="B312" s="4">
        <v>17</v>
      </c>
      <c r="C312" s="4">
        <v>10</v>
      </c>
      <c r="D312">
        <v>79473027</v>
      </c>
      <c r="E312">
        <v>79483935</v>
      </c>
      <c r="F312">
        <v>3970</v>
      </c>
      <c r="G312">
        <v>271</v>
      </c>
      <c r="H312">
        <v>4</v>
      </c>
      <c r="I312" s="14">
        <v>2.9219140000000001E-2</v>
      </c>
      <c r="J312">
        <v>1.6947634760705289E-3</v>
      </c>
      <c r="K312">
        <v>2.6692076322418139E-3</v>
      </c>
      <c r="L312">
        <v>1.8973919999999999E-7</v>
      </c>
      <c r="M312">
        <v>-0.31186256000000001</v>
      </c>
      <c r="N312" s="44">
        <v>-2.4607900100000002</v>
      </c>
    </row>
    <row r="313" spans="1:14" s="282" customFormat="1">
      <c r="A313" s="282">
        <v>129</v>
      </c>
      <c r="B313" s="281">
        <v>18</v>
      </c>
      <c r="C313" s="288">
        <v>1</v>
      </c>
      <c r="D313" s="282">
        <v>11633196</v>
      </c>
      <c r="E313" s="282">
        <v>11698981</v>
      </c>
      <c r="F313" s="282">
        <v>40357</v>
      </c>
      <c r="G313" s="313">
        <v>1789</v>
      </c>
      <c r="H313" s="281">
        <v>19</v>
      </c>
      <c r="I313" s="281">
        <v>1.308323E-2</v>
      </c>
      <c r="J313" s="315">
        <v>1.1437205441435191E-3</v>
      </c>
      <c r="K313" s="282">
        <v>4.928631959759149E-3</v>
      </c>
      <c r="L313" s="318">
        <v>1.232158E-7</v>
      </c>
      <c r="M313" s="287">
        <v>-2.1384919999999998</v>
      </c>
      <c r="N313" s="287">
        <v>-9.7860309999999995</v>
      </c>
    </row>
    <row r="314" spans="1:14" s="282" customFormat="1">
      <c r="A314" s="282">
        <v>130</v>
      </c>
      <c r="B314" s="281">
        <v>19</v>
      </c>
      <c r="C314" s="281">
        <v>1</v>
      </c>
      <c r="D314" s="282">
        <v>16120965</v>
      </c>
      <c r="E314" s="282">
        <v>16155513</v>
      </c>
      <c r="F314" s="282">
        <v>11564</v>
      </c>
      <c r="G314" s="281">
        <v>535</v>
      </c>
      <c r="H314" s="281">
        <v>4</v>
      </c>
      <c r="I314" s="281">
        <v>1.288481E-2</v>
      </c>
      <c r="J314" s="282">
        <v>1.5469706848841231E-3</v>
      </c>
      <c r="K314" s="282">
        <v>5.1437703216879972E-3</v>
      </c>
      <c r="L314" s="282">
        <v>1.285943E-7</v>
      </c>
      <c r="M314" s="282">
        <v>-1.879977</v>
      </c>
      <c r="N314" s="319">
        <v>-6.1739110000000004</v>
      </c>
    </row>
    <row r="315" spans="1:14">
      <c r="A315">
        <v>131</v>
      </c>
      <c r="B315" s="4">
        <v>19</v>
      </c>
      <c r="C315" s="4">
        <v>2</v>
      </c>
      <c r="D315">
        <v>19848827</v>
      </c>
      <c r="E315">
        <v>19869819</v>
      </c>
      <c r="F315">
        <v>16805</v>
      </c>
      <c r="G315" s="23">
        <v>737</v>
      </c>
      <c r="H315">
        <v>7</v>
      </c>
      <c r="I315" s="21">
        <v>1.07706E-2</v>
      </c>
      <c r="J315">
        <v>1.2768673609044926E-3</v>
      </c>
      <c r="K315">
        <v>4.8760029753049687E-3</v>
      </c>
      <c r="L315">
        <v>1.2190009999999999E-7</v>
      </c>
      <c r="M315" s="45">
        <v>-2.0329839999999999</v>
      </c>
      <c r="N315" s="44">
        <v>-9.0023940000000007</v>
      </c>
    </row>
    <row r="316" spans="1:14">
      <c r="A316">
        <v>132</v>
      </c>
      <c r="B316" s="4">
        <v>19</v>
      </c>
      <c r="C316" s="4">
        <v>3</v>
      </c>
      <c r="D316">
        <v>22928738</v>
      </c>
      <c r="E316">
        <v>22935512</v>
      </c>
      <c r="F316">
        <v>6247</v>
      </c>
      <c r="G316" s="23">
        <v>295</v>
      </c>
      <c r="H316">
        <v>4</v>
      </c>
      <c r="I316" s="21">
        <v>1.392668E-2</v>
      </c>
      <c r="J316">
        <v>1.3040890027213063E-3</v>
      </c>
      <c r="K316">
        <v>5.250313750600288E-3</v>
      </c>
      <c r="L316">
        <v>1.3125780000000001E-7</v>
      </c>
      <c r="M316" s="45">
        <v>-2.044562</v>
      </c>
      <c r="N316" s="44">
        <v>-5.9173439999999999</v>
      </c>
    </row>
    <row r="317" spans="1:14">
      <c r="A317">
        <v>133</v>
      </c>
      <c r="B317" s="4">
        <v>19</v>
      </c>
      <c r="C317" s="4">
        <v>4</v>
      </c>
      <c r="D317">
        <v>35374879</v>
      </c>
      <c r="E317">
        <v>35387799</v>
      </c>
      <c r="F317">
        <v>7293</v>
      </c>
      <c r="G317" s="23">
        <v>224</v>
      </c>
      <c r="H317">
        <v>1</v>
      </c>
      <c r="I317" s="21">
        <v>7.4043599999999996E-3</v>
      </c>
      <c r="J317">
        <v>9.5155135061017406E-4</v>
      </c>
      <c r="K317">
        <v>3.4148882490058958E-3</v>
      </c>
      <c r="L317">
        <v>8.5372209999999999E-8</v>
      </c>
      <c r="M317" s="45">
        <v>-1.9478040000000001</v>
      </c>
      <c r="N317" s="44">
        <v>-8.8437190000000001</v>
      </c>
    </row>
    <row r="318" spans="1:14">
      <c r="A318">
        <v>134</v>
      </c>
      <c r="B318" s="4">
        <v>19</v>
      </c>
      <c r="C318" s="4">
        <v>5</v>
      </c>
      <c r="D318">
        <v>35391755</v>
      </c>
      <c r="E318">
        <v>35403584</v>
      </c>
      <c r="F318">
        <v>6298</v>
      </c>
      <c r="G318" s="23">
        <v>198</v>
      </c>
      <c r="H318">
        <v>1</v>
      </c>
      <c r="I318" s="21">
        <v>8.4153700000000001E-3</v>
      </c>
      <c r="J318">
        <v>8.8772451571927588E-4</v>
      </c>
      <c r="K318">
        <v>3.4954033026357574E-3</v>
      </c>
      <c r="L318">
        <v>8.738507E-8</v>
      </c>
      <c r="M318" s="45">
        <v>-2.006437</v>
      </c>
      <c r="N318" s="44">
        <v>-6.3425039999999999</v>
      </c>
    </row>
    <row r="319" spans="1:14" s="282" customFormat="1">
      <c r="A319" s="282">
        <v>135</v>
      </c>
      <c r="B319" s="281">
        <v>20</v>
      </c>
      <c r="C319" s="288">
        <v>1</v>
      </c>
      <c r="D319" s="282">
        <v>5171677</v>
      </c>
      <c r="E319" s="282">
        <v>5179628</v>
      </c>
      <c r="F319" s="282">
        <v>1095</v>
      </c>
      <c r="G319" s="281">
        <v>44</v>
      </c>
      <c r="H319" s="281">
        <v>0</v>
      </c>
      <c r="I319" s="283">
        <v>1.004566E-2</v>
      </c>
      <c r="J319" s="282">
        <v>6.5896273972602742E-4</v>
      </c>
      <c r="K319" s="282">
        <v>4.4676246575342466E-3</v>
      </c>
      <c r="L319" s="282">
        <v>1.116906E-7</v>
      </c>
      <c r="M319" s="321">
        <v>-1.95333</v>
      </c>
      <c r="N319" s="282">
        <v>-4.9262600000000001</v>
      </c>
    </row>
    <row r="320" spans="1:14">
      <c r="A320">
        <v>136</v>
      </c>
      <c r="B320" s="4">
        <v>20</v>
      </c>
      <c r="C320" s="4">
        <v>2</v>
      </c>
      <c r="D320">
        <v>5473972</v>
      </c>
      <c r="E320">
        <v>5486585</v>
      </c>
      <c r="F320">
        <v>5154</v>
      </c>
      <c r="G320">
        <v>157</v>
      </c>
      <c r="H320">
        <v>1</v>
      </c>
      <c r="I320" s="14">
        <v>1.0865349999999999E-2</v>
      </c>
      <c r="J320">
        <v>1.7861547341870392E-3</v>
      </c>
      <c r="K320">
        <v>3.3868030655801319E-3</v>
      </c>
      <c r="L320">
        <v>8.4670080000000002E-8</v>
      </c>
      <c r="M320" s="45">
        <v>-1.2598929999999999</v>
      </c>
      <c r="N320">
        <v>-4.5587600000000004</v>
      </c>
    </row>
    <row r="321" spans="1:46">
      <c r="A321">
        <v>137</v>
      </c>
      <c r="B321" s="4">
        <v>20</v>
      </c>
      <c r="C321" s="4">
        <v>3</v>
      </c>
      <c r="D321">
        <v>31436063</v>
      </c>
      <c r="E321">
        <v>31444827</v>
      </c>
      <c r="F321">
        <v>2364</v>
      </c>
      <c r="G321">
        <v>80</v>
      </c>
      <c r="H321">
        <v>2</v>
      </c>
      <c r="I321" s="14">
        <v>9.3062609999999997E-3</v>
      </c>
      <c r="J321">
        <v>7.9029758883248735E-4</v>
      </c>
      <c r="K321">
        <v>3.7625063451776652E-3</v>
      </c>
      <c r="L321">
        <v>9.4062650000000001E-8</v>
      </c>
      <c r="M321" s="45">
        <v>-2.0249630000000001</v>
      </c>
      <c r="N321">
        <v>-4.8587319999999998</v>
      </c>
    </row>
    <row r="322" spans="1:46">
      <c r="A322">
        <v>138</v>
      </c>
      <c r="B322" s="4">
        <v>20</v>
      </c>
      <c r="C322" s="4">
        <v>4</v>
      </c>
      <c r="D322">
        <v>47154559</v>
      </c>
      <c r="E322">
        <v>47162369</v>
      </c>
      <c r="F322">
        <v>7182</v>
      </c>
      <c r="G322">
        <v>336</v>
      </c>
      <c r="H322">
        <v>4</v>
      </c>
      <c r="I322">
        <v>8.7719300000000007E-3</v>
      </c>
      <c r="J322">
        <v>1.6234562238930661E-3</v>
      </c>
      <c r="K322">
        <v>5.2015051517683101E-3</v>
      </c>
      <c r="L322">
        <v>1.3003759999999999E-7</v>
      </c>
      <c r="M322" s="45">
        <v>-1.862973</v>
      </c>
      <c r="N322">
        <v>-10.420188</v>
      </c>
    </row>
    <row r="323" spans="1:46" s="282" customFormat="1">
      <c r="A323" s="282">
        <v>139</v>
      </c>
      <c r="B323" s="281">
        <v>21</v>
      </c>
      <c r="C323" s="281">
        <v>1</v>
      </c>
      <c r="D323" s="282">
        <v>45886885</v>
      </c>
      <c r="E323" s="282">
        <v>45920909</v>
      </c>
      <c r="F323" s="282">
        <v>20102</v>
      </c>
      <c r="G323" s="287">
        <v>891</v>
      </c>
      <c r="H323" s="282">
        <v>14</v>
      </c>
      <c r="I323" s="287">
        <v>1.333201E-2</v>
      </c>
      <c r="J323" s="282">
        <v>8.0185702915132817E-4</v>
      </c>
      <c r="K323" s="282">
        <v>4.9280310416873942E-3</v>
      </c>
      <c r="L323" s="316">
        <v>1.2320080000000001E-7</v>
      </c>
      <c r="M323" s="317">
        <v>-2.3150559999999998</v>
      </c>
      <c r="N323" s="317">
        <v>-9.2412349999999996</v>
      </c>
    </row>
    <row r="324" spans="1:46" s="282" customFormat="1">
      <c r="A324" s="282">
        <v>140</v>
      </c>
      <c r="B324" s="315">
        <v>22</v>
      </c>
      <c r="C324" s="315">
        <v>1</v>
      </c>
      <c r="D324" s="282">
        <v>18208834</v>
      </c>
      <c r="E324" s="282">
        <v>18217791</v>
      </c>
      <c r="F324" s="282">
        <v>3283</v>
      </c>
      <c r="G324" s="282">
        <v>127</v>
      </c>
      <c r="H324" s="282">
        <v>2</v>
      </c>
      <c r="I324" s="282">
        <v>1.2488580000000001E-2</v>
      </c>
      <c r="J324" s="282">
        <v>7.8286334907097163E-4</v>
      </c>
      <c r="K324" s="282">
        <v>4.3009812366737741E-3</v>
      </c>
      <c r="L324" s="282">
        <v>1.0752453091684435E-7</v>
      </c>
      <c r="M324" s="328">
        <v>-2.1590870999999998</v>
      </c>
      <c r="N324" s="328">
        <v>-7.4881754000000003</v>
      </c>
    </row>
    <row r="325" spans="1:46">
      <c r="A325">
        <v>141</v>
      </c>
      <c r="B325" s="4">
        <v>22</v>
      </c>
      <c r="C325" s="4">
        <v>2</v>
      </c>
      <c r="D325">
        <v>21040679</v>
      </c>
      <c r="E325">
        <v>21049277</v>
      </c>
      <c r="F325">
        <v>3538</v>
      </c>
      <c r="G325">
        <v>21</v>
      </c>
      <c r="H325">
        <v>0</v>
      </c>
      <c r="I325">
        <v>8.6124400000000007E-3</v>
      </c>
      <c r="J325">
        <v>4.0635021283210853E-4</v>
      </c>
      <c r="K325">
        <v>6.599274166195591E-4</v>
      </c>
      <c r="L325">
        <v>1.6498185415488976E-8</v>
      </c>
      <c r="M325" s="45">
        <v>-0.82320320000000002</v>
      </c>
      <c r="N325" s="177">
        <v>0.9015415</v>
      </c>
    </row>
    <row r="326" spans="1:46">
      <c r="A326">
        <v>142</v>
      </c>
      <c r="B326" s="4">
        <v>22</v>
      </c>
      <c r="C326" s="4">
        <v>3</v>
      </c>
      <c r="D326">
        <v>31671114</v>
      </c>
      <c r="E326">
        <v>31689434</v>
      </c>
      <c r="F326">
        <v>1507</v>
      </c>
      <c r="G326">
        <v>274</v>
      </c>
      <c r="H326">
        <v>2</v>
      </c>
      <c r="I326">
        <v>5.0028259999999998E-2</v>
      </c>
      <c r="J326">
        <v>3.0519065600530856E-3</v>
      </c>
      <c r="K326">
        <v>2.0215042932979429E-2</v>
      </c>
      <c r="L326">
        <v>5.0537607332448571E-7</v>
      </c>
      <c r="M326" s="45">
        <v>-2.2558810999999999</v>
      </c>
      <c r="N326" s="177">
        <v>0.1086263</v>
      </c>
    </row>
    <row r="327" spans="1:46">
      <c r="A327">
        <v>143</v>
      </c>
      <c r="B327" s="4">
        <v>22</v>
      </c>
      <c r="C327" s="4">
        <v>4</v>
      </c>
      <c r="D327">
        <v>39078331</v>
      </c>
      <c r="E327">
        <v>39087131</v>
      </c>
      <c r="F327">
        <v>122</v>
      </c>
      <c r="G327">
        <v>50</v>
      </c>
      <c r="H327">
        <v>0</v>
      </c>
      <c r="I327">
        <v>8.6264099999999993E-3</v>
      </c>
      <c r="J327">
        <v>8.700186672131148E-3</v>
      </c>
      <c r="K327">
        <v>4.5566417213114753E-2</v>
      </c>
      <c r="L327">
        <v>1.1391604303278687E-6</v>
      </c>
      <c r="M327" s="45">
        <v>-1.984496</v>
      </c>
      <c r="N327" s="177">
        <v>-3.9812622000000002</v>
      </c>
    </row>
    <row r="328" spans="1:46">
      <c r="A328">
        <v>144</v>
      </c>
      <c r="B328" s="4">
        <v>22</v>
      </c>
      <c r="C328" s="4">
        <v>5</v>
      </c>
      <c r="D328">
        <v>50272669</v>
      </c>
      <c r="E328">
        <v>50290618</v>
      </c>
      <c r="F328">
        <v>6892</v>
      </c>
      <c r="G328">
        <v>3</v>
      </c>
      <c r="H328">
        <v>0</v>
      </c>
      <c r="I328">
        <v>8.1967210000000006E-3</v>
      </c>
      <c r="J328">
        <v>5.129322402785839E-7</v>
      </c>
      <c r="K328">
        <v>4.8396140452698783E-5</v>
      </c>
      <c r="L328">
        <v>1.2099035113174696E-9</v>
      </c>
      <c r="M328" s="45">
        <v>-1.1406856000000001</v>
      </c>
      <c r="N328" s="177">
        <v>0.61087349999999996</v>
      </c>
    </row>
    <row r="329" spans="1:46">
      <c r="A329">
        <v>145</v>
      </c>
      <c r="B329" s="4">
        <v>22</v>
      </c>
      <c r="C329" s="4">
        <v>6</v>
      </c>
      <c r="D329">
        <v>18832651</v>
      </c>
      <c r="E329">
        <v>18840619</v>
      </c>
      <c r="F329">
        <v>1045</v>
      </c>
      <c r="G329">
        <v>235</v>
      </c>
      <c r="H329">
        <v>0</v>
      </c>
      <c r="I329">
        <v>7.5449799999999997E-3</v>
      </c>
      <c r="J329">
        <v>7.4758110497607656E-3</v>
      </c>
      <c r="K329">
        <v>2.5002663732057416E-2</v>
      </c>
      <c r="L329">
        <v>6.2506659330143542E-7</v>
      </c>
      <c r="M329" s="45">
        <v>-1.8955506</v>
      </c>
      <c r="N329" s="177">
        <v>-8.5173149000000006</v>
      </c>
    </row>
    <row r="330" spans="1:46">
      <c r="B330" s="4"/>
      <c r="C330" s="4"/>
      <c r="I330">
        <f>MIN(I185:I329)</f>
        <v>0</v>
      </c>
      <c r="J330">
        <f t="shared" ref="J330:L330" si="37">MIN(J185:J329)</f>
        <v>5.129322402785839E-7</v>
      </c>
      <c r="K330">
        <f t="shared" si="37"/>
        <v>4.8396140452698783E-5</v>
      </c>
      <c r="L330">
        <f t="shared" si="37"/>
        <v>1.2099035113174696E-9</v>
      </c>
      <c r="M330" s="45"/>
      <c r="N330" s="177"/>
    </row>
    <row r="331" spans="1:46">
      <c r="B331" s="4"/>
      <c r="C331" s="4"/>
      <c r="I331">
        <f>MAX(I185:I329)</f>
        <v>7.1348759999999997E-2</v>
      </c>
      <c r="J331">
        <f t="shared" ref="J331:L331" si="38">MAX(J185:J329)</f>
        <v>8.700186672131148E-3</v>
      </c>
      <c r="K331">
        <f t="shared" si="38"/>
        <v>4.5566417213114753E-2</v>
      </c>
      <c r="L331">
        <f t="shared" si="38"/>
        <v>1.1391604303278687E-6</v>
      </c>
      <c r="M331" s="45"/>
      <c r="N331" s="177"/>
      <c r="O331" s="177"/>
    </row>
    <row r="332" spans="1:46">
      <c r="B332" s="4"/>
      <c r="C332" s="4"/>
      <c r="I332">
        <f>AVERAGE(I185:I329)</f>
        <v>1.3542898024827587E-2</v>
      </c>
      <c r="J332">
        <f t="shared" ref="J332:L332" si="39">AVERAGE(J185:J329)</f>
        <v>1.2760156665346956E-3</v>
      </c>
      <c r="K332">
        <f t="shared" si="39"/>
        <v>4.9270996587221427E-3</v>
      </c>
      <c r="L332">
        <f t="shared" si="39"/>
        <v>1.2995365986067201E-7</v>
      </c>
      <c r="M332" s="45"/>
      <c r="N332" s="177"/>
      <c r="O332" s="177"/>
    </row>
    <row r="334" spans="1:46" s="269" customFormat="1" ht="23">
      <c r="A334" s="270" t="s">
        <v>2691</v>
      </c>
      <c r="B334" s="270"/>
      <c r="C334" s="270"/>
    </row>
    <row r="335" spans="1:46" s="290" customFormat="1" ht="18">
      <c r="B335" s="291" t="s">
        <v>4</v>
      </c>
      <c r="O335" s="291" t="s">
        <v>9</v>
      </c>
      <c r="W335" s="291" t="s">
        <v>15</v>
      </c>
      <c r="AE335" s="291" t="s">
        <v>12</v>
      </c>
      <c r="AM335" s="291" t="s">
        <v>1010</v>
      </c>
    </row>
    <row r="336" spans="1:46">
      <c r="B336" s="10" t="s">
        <v>2306</v>
      </c>
      <c r="C336" s="10" t="s">
        <v>2312</v>
      </c>
      <c r="D336" s="10" t="s">
        <v>2314</v>
      </c>
      <c r="E336" s="10" t="s">
        <v>2315</v>
      </c>
      <c r="F336" s="3" t="s">
        <v>2307</v>
      </c>
      <c r="G336" s="3" t="s">
        <v>2692</v>
      </c>
      <c r="H336" s="3" t="s">
        <v>2693</v>
      </c>
      <c r="I336" s="3" t="s">
        <v>2485</v>
      </c>
      <c r="J336" s="3" t="s">
        <v>2308</v>
      </c>
      <c r="K336" s="3" t="s">
        <v>2309</v>
      </c>
      <c r="L336" s="3" t="s">
        <v>2694</v>
      </c>
      <c r="M336" s="3" t="s">
        <v>2310</v>
      </c>
      <c r="N336" s="3" t="s">
        <v>2311</v>
      </c>
      <c r="O336" s="292" t="s">
        <v>2692</v>
      </c>
      <c r="P336" s="292" t="s">
        <v>2693</v>
      </c>
      <c r="Q336" s="292" t="s">
        <v>2485</v>
      </c>
      <c r="R336" s="292" t="s">
        <v>2308</v>
      </c>
      <c r="S336" s="292" t="s">
        <v>2309</v>
      </c>
      <c r="T336" s="292" t="s">
        <v>2694</v>
      </c>
      <c r="U336" s="292" t="s">
        <v>2310</v>
      </c>
      <c r="V336" s="292" t="s">
        <v>2311</v>
      </c>
      <c r="W336" s="3" t="s">
        <v>2692</v>
      </c>
      <c r="X336" s="3" t="s">
        <v>2693</v>
      </c>
      <c r="Y336" s="3" t="s">
        <v>2485</v>
      </c>
      <c r="Z336" s="3" t="s">
        <v>2308</v>
      </c>
      <c r="AA336" s="3" t="s">
        <v>2309</v>
      </c>
      <c r="AB336" s="3" t="s">
        <v>2694</v>
      </c>
      <c r="AC336" s="3" t="s">
        <v>2310</v>
      </c>
      <c r="AD336" s="3" t="s">
        <v>2311</v>
      </c>
      <c r="AE336" s="292" t="s">
        <v>2692</v>
      </c>
      <c r="AF336" s="292" t="s">
        <v>2693</v>
      </c>
      <c r="AG336" s="292" t="s">
        <v>2485</v>
      </c>
      <c r="AH336" s="292" t="s">
        <v>2308</v>
      </c>
      <c r="AI336" s="292" t="s">
        <v>2309</v>
      </c>
      <c r="AJ336" s="292" t="s">
        <v>2694</v>
      </c>
      <c r="AK336" s="292" t="s">
        <v>2310</v>
      </c>
      <c r="AL336" s="292" t="s">
        <v>2311</v>
      </c>
      <c r="AM336" s="3" t="s">
        <v>2692</v>
      </c>
      <c r="AN336" s="3" t="s">
        <v>2693</v>
      </c>
      <c r="AO336" s="3" t="s">
        <v>2485</v>
      </c>
      <c r="AP336" s="3" t="s">
        <v>2308</v>
      </c>
      <c r="AQ336" s="3" t="s">
        <v>2309</v>
      </c>
      <c r="AR336" s="3" t="s">
        <v>2694</v>
      </c>
      <c r="AS336" s="3" t="s">
        <v>2310</v>
      </c>
      <c r="AT336" s="3" t="s">
        <v>2311</v>
      </c>
    </row>
    <row r="337" spans="1:46">
      <c r="A337">
        <v>1</v>
      </c>
      <c r="B337" s="4">
        <v>1</v>
      </c>
      <c r="C337" s="4">
        <v>1</v>
      </c>
      <c r="D337">
        <v>6675490</v>
      </c>
      <c r="E337">
        <v>6687718</v>
      </c>
      <c r="F337" s="5">
        <v>833</v>
      </c>
      <c r="G337">
        <v>20</v>
      </c>
      <c r="H337">
        <v>0</v>
      </c>
      <c r="I337">
        <v>1.320528E-2</v>
      </c>
      <c r="J337">
        <v>1.0706659903961585E-3</v>
      </c>
      <c r="K337">
        <v>3.1469415366146463E-3</v>
      </c>
      <c r="L337" s="42">
        <v>7.8673540000000006E-8</v>
      </c>
      <c r="M337">
        <v>-1.5223241000000001</v>
      </c>
      <c r="N337">
        <v>0.39237</v>
      </c>
      <c r="O337">
        <v>19</v>
      </c>
      <c r="P337">
        <v>0</v>
      </c>
      <c r="Q337">
        <v>1.320528E-2</v>
      </c>
      <c r="R337">
        <v>6.3632049219687875E-4</v>
      </c>
      <c r="S337">
        <v>3.2437899159663865E-3</v>
      </c>
      <c r="T337" s="42">
        <v>8.1094750000000006E-8</v>
      </c>
      <c r="U337">
        <v>-1.920515</v>
      </c>
      <c r="V337">
        <v>-0.8009868</v>
      </c>
      <c r="W337">
        <v>23</v>
      </c>
      <c r="X337">
        <v>0</v>
      </c>
      <c r="Y337">
        <v>1.320528E-2</v>
      </c>
      <c r="Z337">
        <v>4.9913094837935169E-4</v>
      </c>
      <c r="AA337">
        <v>3.6851858343337333E-3</v>
      </c>
      <c r="AB337" s="42">
        <v>9.2129639999999996E-8</v>
      </c>
      <c r="AC337">
        <v>-2.0656089999999998</v>
      </c>
      <c r="AD337">
        <v>-1.6932263999999999</v>
      </c>
      <c r="AE337">
        <v>16</v>
      </c>
      <c r="AF337">
        <v>1</v>
      </c>
      <c r="AG337">
        <v>1.2004799999999999E-2</v>
      </c>
      <c r="AH337">
        <v>6.679505762304922E-4</v>
      </c>
      <c r="AI337">
        <v>2.5732881152460987E-3</v>
      </c>
      <c r="AJ337" s="42">
        <v>6.4332189999999998E-8</v>
      </c>
      <c r="AK337">
        <v>-1.6526756</v>
      </c>
      <c r="AL337">
        <v>0.10104792999999999</v>
      </c>
      <c r="AM337">
        <v>17</v>
      </c>
      <c r="AN337">
        <v>0</v>
      </c>
      <c r="AO337">
        <v>1.440576E-2</v>
      </c>
      <c r="AP337">
        <v>5.918400360144057E-4</v>
      </c>
      <c r="AQ337">
        <v>2.812519087635054E-3</v>
      </c>
      <c r="AR337" s="42">
        <v>7.0312979999999996E-8</v>
      </c>
      <c r="AS337">
        <v>-1.8136019999999999</v>
      </c>
      <c r="AT337">
        <v>-1.1096792600000001</v>
      </c>
    </row>
    <row r="338" spans="1:46">
      <c r="A338">
        <v>2</v>
      </c>
      <c r="B338" s="4">
        <v>1</v>
      </c>
      <c r="C338" s="4">
        <v>2</v>
      </c>
      <c r="D338">
        <v>10434145</v>
      </c>
      <c r="E338">
        <v>10443830</v>
      </c>
      <c r="F338" s="5">
        <v>2157</v>
      </c>
      <c r="G338">
        <v>55</v>
      </c>
      <c r="H338">
        <v>0</v>
      </c>
      <c r="I338">
        <v>9.7357439999999993E-3</v>
      </c>
      <c r="J338">
        <v>1.3451474038015763E-3</v>
      </c>
      <c r="K338">
        <v>3.3420752897542886E-3</v>
      </c>
      <c r="L338" s="42">
        <v>8.3551879999999994E-8</v>
      </c>
      <c r="M338" s="11">
        <v>-1.5839893</v>
      </c>
      <c r="N338">
        <v>-0.27859460000000003</v>
      </c>
      <c r="O338">
        <v>44</v>
      </c>
      <c r="P338">
        <v>0</v>
      </c>
      <c r="Q338">
        <v>9.7357439999999993E-3</v>
      </c>
      <c r="R338">
        <v>1.5374400139082059E-3</v>
      </c>
      <c r="S338">
        <v>2.9009928140936486E-3</v>
      </c>
      <c r="T338">
        <v>7.2524820000000005E-8</v>
      </c>
      <c r="U338" s="11">
        <v>-1.264994</v>
      </c>
      <c r="V338">
        <v>-0.27924909999999997</v>
      </c>
      <c r="W338">
        <v>41</v>
      </c>
      <c r="X338">
        <v>0</v>
      </c>
      <c r="Y338">
        <v>1.0662960000000001E-2</v>
      </c>
      <c r="Z338">
        <v>1.2103938340287436E-3</v>
      </c>
      <c r="AA338">
        <v>2.5369403801576264E-3</v>
      </c>
      <c r="AB338" s="42">
        <v>6.3423509999999995E-8</v>
      </c>
      <c r="AC338" s="11">
        <v>-1.356007</v>
      </c>
      <c r="AD338">
        <v>1.0241372</v>
      </c>
      <c r="AE338">
        <v>38</v>
      </c>
      <c r="AF338">
        <v>0</v>
      </c>
      <c r="AG338">
        <v>9.7357439999999993E-3</v>
      </c>
      <c r="AH338">
        <v>1.5418506351414E-3</v>
      </c>
      <c r="AI338">
        <v>2.3601891515994435E-3</v>
      </c>
      <c r="AJ338" s="42">
        <v>5.9004729999999998E-8</v>
      </c>
      <c r="AK338">
        <v>-0.89275629999999995</v>
      </c>
      <c r="AL338">
        <v>1.7676132899999999</v>
      </c>
      <c r="AM338">
        <v>41</v>
      </c>
      <c r="AN338">
        <v>0</v>
      </c>
      <c r="AO338">
        <v>9.7357439999999993E-3</v>
      </c>
      <c r="AP338">
        <v>1.4293980806675938E-3</v>
      </c>
      <c r="AQ338">
        <v>2.6195414000927215E-3</v>
      </c>
      <c r="AR338" s="42">
        <v>6.5488539999999997E-8</v>
      </c>
      <c r="AS338" s="11">
        <v>-1.1958390000000001</v>
      </c>
      <c r="AT338">
        <v>-0.94830362000000001</v>
      </c>
    </row>
    <row r="339" spans="1:46">
      <c r="A339">
        <v>3</v>
      </c>
      <c r="B339" s="4">
        <v>1</v>
      </c>
      <c r="C339" s="4">
        <v>3</v>
      </c>
      <c r="D339">
        <v>20230789</v>
      </c>
      <c r="E339">
        <v>20241453</v>
      </c>
      <c r="F339" s="5">
        <v>2015</v>
      </c>
      <c r="G339">
        <v>45</v>
      </c>
      <c r="H339">
        <v>0</v>
      </c>
      <c r="I339">
        <v>7.4441689999999996E-3</v>
      </c>
      <c r="J339">
        <v>8.8666997518610426E-4</v>
      </c>
      <c r="K339">
        <v>2.9271242183622828E-3</v>
      </c>
      <c r="L339" s="42">
        <v>7.3178109999999997E-8</v>
      </c>
      <c r="M339" s="11">
        <v>-1.8115121999999999</v>
      </c>
      <c r="N339">
        <v>-2.0285593</v>
      </c>
      <c r="O339">
        <v>35</v>
      </c>
      <c r="P339">
        <v>0</v>
      </c>
      <c r="Q339">
        <v>7.4441689999999996E-3</v>
      </c>
      <c r="R339">
        <v>2.6446282382133995E-4</v>
      </c>
      <c r="S339">
        <v>2.4702284367245655E-3</v>
      </c>
      <c r="T339" s="42">
        <v>6.1755709999999994E-8</v>
      </c>
      <c r="U339" s="11">
        <v>-2.3424179999999999</v>
      </c>
      <c r="V339">
        <v>-0.4424323</v>
      </c>
      <c r="W339">
        <v>34</v>
      </c>
      <c r="X339">
        <v>0</v>
      </c>
      <c r="Y339">
        <v>7.9404469999999998E-3</v>
      </c>
      <c r="Z339">
        <v>8.6254699751861047E-5</v>
      </c>
      <c r="AA339">
        <v>2.252062382133995E-3</v>
      </c>
      <c r="AB339" s="42">
        <v>5.6301560000000002E-8</v>
      </c>
      <c r="AC339" s="11">
        <v>-2.437503</v>
      </c>
      <c r="AD339">
        <v>-2.5262973999999998</v>
      </c>
      <c r="AE339">
        <v>36</v>
      </c>
      <c r="AF339">
        <v>0</v>
      </c>
      <c r="AG339">
        <v>7.9404469999999998E-3</v>
      </c>
      <c r="AH339">
        <v>1.9419714640198511E-4</v>
      </c>
      <c r="AI339">
        <v>2.393540446650124E-3</v>
      </c>
      <c r="AJ339" s="42">
        <v>5.9838520000000003E-8</v>
      </c>
      <c r="AK339">
        <v>-2.3502638999999999</v>
      </c>
      <c r="AL339">
        <v>-0.97107712000000002</v>
      </c>
      <c r="AM339">
        <v>32</v>
      </c>
      <c r="AN339">
        <v>0</v>
      </c>
      <c r="AO339">
        <v>7.9404469999999998E-3</v>
      </c>
      <c r="AP339">
        <v>2.51914253101737E-4</v>
      </c>
      <c r="AQ339">
        <v>2.1886004466501238E-3</v>
      </c>
      <c r="AR339" s="42">
        <v>5.471501E-8</v>
      </c>
      <c r="AS339" s="11">
        <v>-2.2597119999999999</v>
      </c>
      <c r="AT339">
        <v>-1.2116730600000001</v>
      </c>
    </row>
    <row r="340" spans="1:46">
      <c r="A340">
        <v>4</v>
      </c>
      <c r="B340" s="4">
        <v>1</v>
      </c>
      <c r="C340" s="4">
        <v>4</v>
      </c>
      <c r="D340">
        <v>27647875</v>
      </c>
      <c r="E340">
        <v>27656513</v>
      </c>
      <c r="F340" s="5">
        <v>761</v>
      </c>
      <c r="G340">
        <v>12</v>
      </c>
      <c r="H340">
        <v>0</v>
      </c>
      <c r="I340">
        <v>7.8843630000000001E-3</v>
      </c>
      <c r="J340">
        <v>7.2561787122207621E-5</v>
      </c>
      <c r="K340">
        <v>2.0668086727989488E-3</v>
      </c>
      <c r="L340" s="42">
        <v>5.1670220000000003E-8</v>
      </c>
      <c r="M340" s="11">
        <v>-1.9881123999999999</v>
      </c>
      <c r="N340">
        <v>-0.35514010000000001</v>
      </c>
      <c r="O340">
        <v>8</v>
      </c>
      <c r="P340">
        <v>0</v>
      </c>
      <c r="Q340">
        <v>7.8843630000000001E-3</v>
      </c>
      <c r="R340">
        <v>5.7773626806833119E-5</v>
      </c>
      <c r="S340">
        <v>1.4950283837056506E-3</v>
      </c>
      <c r="T340" s="42">
        <v>3.7375709999999997E-8</v>
      </c>
      <c r="U340" s="11">
        <v>-1.867418</v>
      </c>
      <c r="V340">
        <v>-0.85114880000000004</v>
      </c>
      <c r="W340">
        <v>11</v>
      </c>
      <c r="X340">
        <v>0</v>
      </c>
      <c r="Y340">
        <v>7.8843630000000001E-3</v>
      </c>
      <c r="Z340">
        <v>4.9496570302233906E-5</v>
      </c>
      <c r="AA340">
        <v>1.9292325886990801E-3</v>
      </c>
      <c r="AB340" s="42">
        <v>4.8230810000000003E-8</v>
      </c>
      <c r="AC340" s="11">
        <v>-1.9847520000000001</v>
      </c>
      <c r="AD340">
        <v>-1.3208675000000001</v>
      </c>
      <c r="AE340">
        <v>8</v>
      </c>
      <c r="AF340">
        <v>0</v>
      </c>
      <c r="AG340">
        <v>7.8843630000000001E-3</v>
      </c>
      <c r="AH340">
        <v>4.0187989487516425E-5</v>
      </c>
      <c r="AI340">
        <v>1.4083758212877792E-3</v>
      </c>
      <c r="AJ340" s="42">
        <v>3.5209409999999999E-8</v>
      </c>
      <c r="AK340">
        <v>-1.8137365999999999</v>
      </c>
      <c r="AL340">
        <v>7.302939E-2</v>
      </c>
      <c r="AM340">
        <v>6</v>
      </c>
      <c r="AN340">
        <v>0</v>
      </c>
      <c r="AO340">
        <v>7.8843630000000001E-3</v>
      </c>
      <c r="AP340">
        <v>3.9570078843626806E-5</v>
      </c>
      <c r="AQ340">
        <v>1.0865710906701707E-3</v>
      </c>
      <c r="AR340" s="42">
        <v>2.7164280000000001E-8</v>
      </c>
      <c r="AS340" s="11">
        <v>-1.674644</v>
      </c>
      <c r="AT340">
        <v>0.96376437000000004</v>
      </c>
    </row>
    <row r="341" spans="1:46">
      <c r="A341">
        <v>5</v>
      </c>
      <c r="B341" s="4">
        <v>1</v>
      </c>
      <c r="C341" s="4">
        <v>5</v>
      </c>
      <c r="D341">
        <v>27728548</v>
      </c>
      <c r="E341">
        <v>27736940</v>
      </c>
      <c r="F341" s="5">
        <v>2182</v>
      </c>
      <c r="G341">
        <v>41</v>
      </c>
      <c r="H341">
        <v>1</v>
      </c>
      <c r="I341">
        <v>1.099908E-2</v>
      </c>
      <c r="J341">
        <v>5.386181301558203E-4</v>
      </c>
      <c r="K341">
        <v>2.4628207149404216E-3</v>
      </c>
      <c r="L341" s="42">
        <v>6.1570519999999995E-8</v>
      </c>
      <c r="M341" s="11">
        <v>-2.0094169000000002</v>
      </c>
      <c r="N341">
        <v>-0.68329329999999999</v>
      </c>
      <c r="O341">
        <v>38</v>
      </c>
      <c r="P341">
        <v>1</v>
      </c>
      <c r="Q341">
        <v>1.054079E-2</v>
      </c>
      <c r="R341">
        <v>2.270504857928506E-4</v>
      </c>
      <c r="S341">
        <v>2.476697525206233E-3</v>
      </c>
      <c r="T341" s="42">
        <v>6.1917440000000006E-8</v>
      </c>
      <c r="U341" s="11">
        <v>-2.406072</v>
      </c>
      <c r="V341">
        <v>-0.24527560000000001</v>
      </c>
      <c r="W341">
        <v>39</v>
      </c>
      <c r="X341">
        <v>1</v>
      </c>
      <c r="Y341">
        <v>1.008249E-2</v>
      </c>
      <c r="Z341">
        <v>3.0854158111824013E-4</v>
      </c>
      <c r="AA341">
        <v>2.3855384051329055E-3</v>
      </c>
      <c r="AB341" s="42">
        <v>5.9638459999999995E-8</v>
      </c>
      <c r="AC341" s="11">
        <v>-2.2448090000000001</v>
      </c>
      <c r="AD341">
        <v>-1.1926494999999999</v>
      </c>
      <c r="AE341">
        <v>41</v>
      </c>
      <c r="AF341">
        <v>0</v>
      </c>
      <c r="AG341">
        <v>1.054079E-2</v>
      </c>
      <c r="AH341">
        <v>2.3787477085242896E-4</v>
      </c>
      <c r="AI341">
        <v>2.5173432630614112E-3</v>
      </c>
      <c r="AJ341" s="42">
        <v>6.2933589999999995E-8</v>
      </c>
      <c r="AK341">
        <v>-2.3523043000000001</v>
      </c>
      <c r="AL341">
        <v>-1.4485323999999999</v>
      </c>
      <c r="AM341">
        <v>43</v>
      </c>
      <c r="AN341">
        <v>0</v>
      </c>
      <c r="AO341">
        <v>1.145738E-2</v>
      </c>
      <c r="AP341">
        <v>2.9271590742438127E-4</v>
      </c>
      <c r="AQ341">
        <v>2.7158467919340054E-3</v>
      </c>
      <c r="AR341" s="42">
        <v>6.7896169999999996E-8</v>
      </c>
      <c r="AS341" s="11">
        <v>-2.360598</v>
      </c>
      <c r="AT341">
        <v>-1.5973324099999999</v>
      </c>
    </row>
    <row r="342" spans="1:46">
      <c r="A342">
        <v>6</v>
      </c>
      <c r="B342" s="4">
        <v>1</v>
      </c>
      <c r="C342" s="4">
        <v>6</v>
      </c>
      <c r="D342">
        <v>28293521</v>
      </c>
      <c r="E342">
        <v>28302527</v>
      </c>
      <c r="F342" s="11">
        <v>2248</v>
      </c>
      <c r="G342">
        <v>41</v>
      </c>
      <c r="H342">
        <v>0</v>
      </c>
      <c r="I342">
        <v>8.0071169999999994E-3</v>
      </c>
      <c r="J342">
        <v>6.9857629003558714E-4</v>
      </c>
      <c r="K342">
        <v>2.3905137010676158E-3</v>
      </c>
      <c r="L342" s="42">
        <v>5.9762840000000006E-8</v>
      </c>
      <c r="M342" s="11">
        <v>-1.820309</v>
      </c>
      <c r="N342">
        <v>-1.1034904999999999</v>
      </c>
      <c r="O342">
        <v>34</v>
      </c>
      <c r="P342">
        <v>0</v>
      </c>
      <c r="Q342">
        <v>8.0071169999999994E-3</v>
      </c>
      <c r="R342">
        <v>4.4282416814946622E-4</v>
      </c>
      <c r="S342">
        <v>2.1509322508896796E-3</v>
      </c>
      <c r="T342" s="42">
        <v>5.3773310000000001E-8</v>
      </c>
      <c r="U342" s="11">
        <v>-2.075761</v>
      </c>
      <c r="V342">
        <v>-0.5128414</v>
      </c>
      <c r="W342">
        <v>41</v>
      </c>
      <c r="X342">
        <v>0</v>
      </c>
      <c r="Y342">
        <v>8.0071169999999994E-3</v>
      </c>
      <c r="Z342">
        <v>7.1394041370106758E-4</v>
      </c>
      <c r="AA342">
        <v>2.4342439501779359E-3</v>
      </c>
      <c r="AB342" s="42">
        <v>6.0856100000000005E-8</v>
      </c>
      <c r="AC342" s="11">
        <v>-1.832697</v>
      </c>
      <c r="AD342">
        <v>-3.9470399</v>
      </c>
      <c r="AE342">
        <v>32</v>
      </c>
      <c r="AF342">
        <v>0</v>
      </c>
      <c r="AG342">
        <v>8.0071169999999994E-3</v>
      </c>
      <c r="AH342">
        <v>3.5119453291814948E-4</v>
      </c>
      <c r="AI342">
        <v>1.9070716192170819E-3</v>
      </c>
      <c r="AJ342" s="42">
        <v>4.7676790000000003E-8</v>
      </c>
      <c r="AK342">
        <v>-2.0548332999999999</v>
      </c>
      <c r="AL342">
        <v>-0.81834176000000003</v>
      </c>
      <c r="AM342">
        <v>35</v>
      </c>
      <c r="AN342">
        <v>0</v>
      </c>
      <c r="AO342">
        <v>8.0071169999999994E-3</v>
      </c>
      <c r="AP342">
        <v>4.8513989323843416E-4</v>
      </c>
      <c r="AQ342">
        <v>2.145671797153025E-3</v>
      </c>
      <c r="AR342" s="42">
        <v>5.3641800000000001E-8</v>
      </c>
      <c r="AS342" s="11">
        <v>-1.9993110000000001</v>
      </c>
      <c r="AT342">
        <v>-7.8334230000000005E-2</v>
      </c>
    </row>
    <row r="343" spans="1:46">
      <c r="A343">
        <v>7</v>
      </c>
      <c r="B343" s="4">
        <v>1</v>
      </c>
      <c r="C343" s="4">
        <v>7</v>
      </c>
      <c r="D343">
        <v>110036254</v>
      </c>
      <c r="E343">
        <v>110044254</v>
      </c>
      <c r="F343" s="5">
        <v>420</v>
      </c>
      <c r="G343">
        <v>4</v>
      </c>
      <c r="H343">
        <v>0</v>
      </c>
      <c r="I343">
        <v>2.380952E-3</v>
      </c>
      <c r="J343">
        <v>7.8334007142857149E-4</v>
      </c>
      <c r="K343">
        <v>1.2482869047619049E-3</v>
      </c>
      <c r="L343" s="42">
        <v>3.1207169999999997E-8</v>
      </c>
      <c r="M343" s="11">
        <v>-0.54094819999999999</v>
      </c>
      <c r="N343">
        <v>0.77063680000000001</v>
      </c>
      <c r="O343">
        <v>3</v>
      </c>
      <c r="P343">
        <v>0</v>
      </c>
      <c r="Q343">
        <v>2.380952E-3</v>
      </c>
      <c r="R343">
        <v>1.7705333333333333E-4</v>
      </c>
      <c r="S343">
        <v>1.0158183333333333E-3</v>
      </c>
      <c r="T343" s="42">
        <v>2.5395460000000001E-8</v>
      </c>
      <c r="U343" s="11">
        <v>-1.141046</v>
      </c>
      <c r="V343">
        <v>0.70010240000000001</v>
      </c>
      <c r="W343">
        <v>4</v>
      </c>
      <c r="X343">
        <v>0</v>
      </c>
      <c r="Y343">
        <v>2.380952E-3</v>
      </c>
      <c r="Z343">
        <v>5.6417238095238091E-5</v>
      </c>
      <c r="AA343">
        <v>1.271122142857143E-3</v>
      </c>
      <c r="AB343" s="42">
        <v>3.1778049999999998E-8</v>
      </c>
      <c r="AC343" s="11">
        <v>-1.406307</v>
      </c>
      <c r="AD343">
        <v>-2.1373028000000001</v>
      </c>
      <c r="AE343">
        <v>5</v>
      </c>
      <c r="AF343">
        <v>0</v>
      </c>
      <c r="AG343">
        <v>2.380952E-3</v>
      </c>
      <c r="AH343">
        <v>2.8164338095238096E-4</v>
      </c>
      <c r="AI343">
        <v>1.594902380952381E-3</v>
      </c>
      <c r="AJ343" s="42">
        <v>3.9872560000000001E-8</v>
      </c>
      <c r="AK343">
        <v>-1.3180392999999999</v>
      </c>
      <c r="AL343">
        <v>-1.72644548</v>
      </c>
      <c r="AM343">
        <v>3</v>
      </c>
      <c r="AN343">
        <v>0</v>
      </c>
      <c r="AO343">
        <v>2.380952E-3</v>
      </c>
      <c r="AP343">
        <v>8.3270500000000002E-5</v>
      </c>
      <c r="AQ343">
        <v>9.8438166666666663E-4</v>
      </c>
      <c r="AR343" s="42">
        <v>2.4609539999999999E-8</v>
      </c>
      <c r="AS343" s="11">
        <v>-1.234531</v>
      </c>
      <c r="AT343">
        <v>0.68801683999999996</v>
      </c>
    </row>
    <row r="344" spans="1:46">
      <c r="A344">
        <v>8</v>
      </c>
      <c r="B344" s="4">
        <v>1</v>
      </c>
      <c r="C344" s="4">
        <v>8</v>
      </c>
      <c r="D344">
        <v>179551149</v>
      </c>
      <c r="E344">
        <v>179562980</v>
      </c>
      <c r="F344" s="4">
        <v>6190</v>
      </c>
      <c r="G344">
        <v>158</v>
      </c>
      <c r="H344">
        <v>3</v>
      </c>
      <c r="I344">
        <v>1.470113E-2</v>
      </c>
      <c r="J344">
        <v>8.7879700161550879E-4</v>
      </c>
      <c r="K344">
        <v>3.3455700323101779E-3</v>
      </c>
      <c r="L344" s="42">
        <v>8.3639250000000006E-8</v>
      </c>
      <c r="M344" s="11">
        <v>-2.0827263</v>
      </c>
      <c r="N344">
        <v>0.64536450000000001</v>
      </c>
      <c r="O344">
        <v>139</v>
      </c>
      <c r="P344">
        <v>1</v>
      </c>
      <c r="Q344">
        <v>1.5347329999999999E-2</v>
      </c>
      <c r="R344">
        <v>7.7901081744749599E-4</v>
      </c>
      <c r="S344">
        <v>3.1935099515347331E-3</v>
      </c>
      <c r="T344" s="42">
        <v>7.9837749999999996E-8</v>
      </c>
      <c r="U344" s="11">
        <v>-2.1937600000000002</v>
      </c>
      <c r="V344">
        <v>2.0114755999999998</v>
      </c>
      <c r="W344">
        <v>153</v>
      </c>
      <c r="X344">
        <v>3</v>
      </c>
      <c r="Y344">
        <v>1.5185779999999999E-2</v>
      </c>
      <c r="Z344">
        <v>5.8372166397415185E-4</v>
      </c>
      <c r="AA344">
        <v>3.2989621647819068E-3</v>
      </c>
      <c r="AB344" s="42">
        <v>8.2474049999999997E-8</v>
      </c>
      <c r="AC344" s="11">
        <v>-2.338066</v>
      </c>
      <c r="AD344">
        <v>-0.79617159999999998</v>
      </c>
      <c r="AE344">
        <v>135</v>
      </c>
      <c r="AF344">
        <v>1</v>
      </c>
      <c r="AG344">
        <v>1.5347329999999999E-2</v>
      </c>
      <c r="AH344">
        <v>7.2707160904684977E-4</v>
      </c>
      <c r="AI344">
        <v>2.9218403877221324E-3</v>
      </c>
      <c r="AJ344" s="42">
        <v>7.3046010000000001E-8</v>
      </c>
      <c r="AK344">
        <v>-2.1265645000000002</v>
      </c>
      <c r="AL344">
        <v>0.58476706000000001</v>
      </c>
      <c r="AM344">
        <v>136</v>
      </c>
      <c r="AN344">
        <v>1</v>
      </c>
      <c r="AO344">
        <v>1.5347329999999999E-2</v>
      </c>
      <c r="AP344">
        <v>6.3223576736672049E-4</v>
      </c>
      <c r="AQ344">
        <v>3.0278880775444269E-3</v>
      </c>
      <c r="AR344">
        <v>7.5697200000000004E-8</v>
      </c>
      <c r="AS344" s="11">
        <v>-2.2653349999999999</v>
      </c>
      <c r="AT344">
        <v>1.0423949699999999</v>
      </c>
    </row>
    <row r="345" spans="1:46">
      <c r="A345">
        <v>9</v>
      </c>
      <c r="B345" s="4">
        <v>1</v>
      </c>
      <c r="C345" s="4">
        <v>9</v>
      </c>
      <c r="D345">
        <v>222640351</v>
      </c>
      <c r="E345">
        <v>222655359</v>
      </c>
      <c r="F345" s="5">
        <v>7434</v>
      </c>
      <c r="G345">
        <v>397</v>
      </c>
      <c r="H345">
        <v>6</v>
      </c>
      <c r="I345">
        <v>3.2687649999999999E-2</v>
      </c>
      <c r="J345">
        <v>1.6405591417810062E-3</v>
      </c>
      <c r="K345">
        <v>6.999594484799569E-3</v>
      </c>
      <c r="L345" s="42">
        <v>1.7498989999999999E-7</v>
      </c>
      <c r="M345" s="11">
        <v>-2.2529832000000001</v>
      </c>
      <c r="N345">
        <v>0.2886069</v>
      </c>
      <c r="O345">
        <v>344</v>
      </c>
      <c r="P345">
        <v>4</v>
      </c>
      <c r="Q345">
        <v>3.3360239999999999E-2</v>
      </c>
      <c r="R345">
        <v>1.4258151372074253E-3</v>
      </c>
      <c r="S345">
        <v>6.5808628329297823E-3</v>
      </c>
      <c r="T345" s="42">
        <v>1.645216E-7</v>
      </c>
      <c r="U345" s="11">
        <v>-2.4168409999999998</v>
      </c>
      <c r="V345">
        <v>0.51740090000000005</v>
      </c>
      <c r="W345">
        <v>350</v>
      </c>
      <c r="X345">
        <v>1</v>
      </c>
      <c r="Y345">
        <v>3.4032819999999998E-2</v>
      </c>
      <c r="Z345">
        <v>1.1821978692493948E-3</v>
      </c>
      <c r="AA345">
        <v>6.2838097390368582E-3</v>
      </c>
      <c r="AB345" s="42">
        <v>1.570952E-7</v>
      </c>
      <c r="AC345" s="11">
        <v>-2.415978</v>
      </c>
      <c r="AD345">
        <v>0.85212370000000004</v>
      </c>
      <c r="AE345">
        <v>324</v>
      </c>
      <c r="AF345">
        <v>1</v>
      </c>
      <c r="AG345">
        <v>3.3898310000000001E-2</v>
      </c>
      <c r="AH345">
        <v>1.4233994283023943E-3</v>
      </c>
      <c r="AI345">
        <v>5.8389740382028517E-3</v>
      </c>
      <c r="AJ345" s="42">
        <v>1.459744E-7</v>
      </c>
      <c r="AK345">
        <v>-2.2617815000000001</v>
      </c>
      <c r="AL345">
        <v>2.33366432</v>
      </c>
      <c r="AM345">
        <v>331</v>
      </c>
      <c r="AN345">
        <v>2</v>
      </c>
      <c r="AO345">
        <v>3.3898310000000001E-2</v>
      </c>
      <c r="AP345">
        <v>1.3010247793919828E-3</v>
      </c>
      <c r="AQ345">
        <v>6.1361774011299431E-3</v>
      </c>
      <c r="AR345" s="42">
        <v>1.5340440000000001E-7</v>
      </c>
      <c r="AS345" s="11">
        <v>-2.3923589999999999</v>
      </c>
      <c r="AT345">
        <v>1.6574944700000001</v>
      </c>
    </row>
    <row r="346" spans="1:46">
      <c r="A346">
        <v>10</v>
      </c>
      <c r="B346" s="4">
        <v>1</v>
      </c>
      <c r="C346" s="4">
        <v>10</v>
      </c>
      <c r="D346">
        <v>229796748</v>
      </c>
      <c r="E346">
        <v>229805740</v>
      </c>
      <c r="F346" s="4">
        <v>8992</v>
      </c>
      <c r="G346">
        <v>208</v>
      </c>
      <c r="H346">
        <v>0</v>
      </c>
      <c r="I346">
        <v>1.100979E-2</v>
      </c>
      <c r="J346">
        <v>1.1847648498665481E-3</v>
      </c>
      <c r="K346">
        <v>3.0318809719750892E-3</v>
      </c>
      <c r="L346" s="42">
        <v>7.5797019999999994E-8</v>
      </c>
      <c r="M346">
        <v>-1.7603508000000001</v>
      </c>
      <c r="N346">
        <v>-0.16156380000000001</v>
      </c>
      <c r="O346">
        <v>190</v>
      </c>
      <c r="P346">
        <v>0</v>
      </c>
      <c r="Q346">
        <v>1.1121000000000001E-2</v>
      </c>
      <c r="R346">
        <v>1.0701429826512456E-3</v>
      </c>
      <c r="S346">
        <v>3.004978881227758E-3</v>
      </c>
      <c r="T346" s="42">
        <v>7.5124470000000002E-8</v>
      </c>
      <c r="U346">
        <v>-1.8873850000000001</v>
      </c>
      <c r="V346">
        <v>-1.6078619000000001</v>
      </c>
      <c r="W346">
        <v>198</v>
      </c>
      <c r="X346">
        <v>1</v>
      </c>
      <c r="Y346">
        <v>1.1232209999999999E-2</v>
      </c>
      <c r="Z346">
        <v>1.1433072731316725E-3</v>
      </c>
      <c r="AA346">
        <v>2.9389082406583631E-3</v>
      </c>
      <c r="AB346" s="42">
        <v>7.3472710000000006E-8</v>
      </c>
      <c r="AC346">
        <v>-1.7931859999999999</v>
      </c>
      <c r="AD346">
        <v>-2.9775605999999999</v>
      </c>
      <c r="AE346">
        <v>172</v>
      </c>
      <c r="AF346">
        <v>0</v>
      </c>
      <c r="AG346">
        <v>1.134342E-2</v>
      </c>
      <c r="AH346">
        <v>1.0088395084519573E-3</v>
      </c>
      <c r="AI346">
        <v>2.5626276690391457E-3</v>
      </c>
      <c r="AJ346" s="42">
        <v>6.406569E-8</v>
      </c>
      <c r="AK346">
        <v>-1.7318483</v>
      </c>
      <c r="AL346">
        <v>-1.1030682700000001</v>
      </c>
      <c r="AM346">
        <v>173</v>
      </c>
      <c r="AN346">
        <v>0</v>
      </c>
      <c r="AO346">
        <v>1.145463E-2</v>
      </c>
      <c r="AP346">
        <v>9.9704173932384341E-4</v>
      </c>
      <c r="AQ346">
        <v>2.6514373109430603E-3</v>
      </c>
      <c r="AR346" s="42">
        <v>6.628593E-8</v>
      </c>
      <c r="AS346">
        <v>-1.801823</v>
      </c>
      <c r="AT346">
        <v>-0.63008476999999996</v>
      </c>
    </row>
    <row r="347" spans="1:46" s="282" customFormat="1">
      <c r="A347" s="282">
        <v>11</v>
      </c>
      <c r="B347" s="281">
        <v>2</v>
      </c>
      <c r="C347" s="281">
        <v>1</v>
      </c>
      <c r="D347" s="320">
        <v>90498900</v>
      </c>
      <c r="E347" s="320">
        <v>91730960</v>
      </c>
      <c r="F347" s="320">
        <v>1226918</v>
      </c>
      <c r="G347" s="282">
        <v>3383</v>
      </c>
      <c r="H347" s="282">
        <v>11</v>
      </c>
      <c r="I347" s="293">
        <v>2.235683E-3</v>
      </c>
      <c r="J347" s="282">
        <v>6.5665439255109149E-5</v>
      </c>
      <c r="K347" s="282">
        <v>3.6140462361787827E-4</v>
      </c>
      <c r="L347" s="293">
        <v>9.0351160000000001E-9</v>
      </c>
      <c r="M347" s="282">
        <v>-2.4410430000000001</v>
      </c>
      <c r="N347" s="282">
        <v>2.9849695999999999</v>
      </c>
      <c r="O347" s="293">
        <v>3139</v>
      </c>
      <c r="P347" s="282">
        <v>6</v>
      </c>
      <c r="Q347" s="293">
        <v>2.236498E-3</v>
      </c>
      <c r="R347" s="282">
        <v>5.7229990675823484E-5</v>
      </c>
      <c r="S347" s="282">
        <v>3.6385249706989383E-4</v>
      </c>
      <c r="T347" s="282">
        <v>9.0963119999999994E-9</v>
      </c>
      <c r="U347" s="282">
        <v>-2.6454840000000002</v>
      </c>
      <c r="V347" s="282">
        <v>-2.6454840000000002</v>
      </c>
      <c r="W347" s="293">
        <v>3210</v>
      </c>
      <c r="X347" s="282">
        <v>9</v>
      </c>
      <c r="Y347" s="282">
        <v>2.236498E-3</v>
      </c>
      <c r="Z347" s="282">
        <v>4.5388786129146371E-5</v>
      </c>
      <c r="AA347" s="282">
        <v>3.4919624457380199E-4</v>
      </c>
      <c r="AB347" s="293">
        <v>8.7299059999999992E-9</v>
      </c>
      <c r="AC347" s="282">
        <v>-2.628285</v>
      </c>
      <c r="AD347" s="282">
        <v>7.1270229999999997E-3</v>
      </c>
      <c r="AE347" s="293">
        <v>3147</v>
      </c>
      <c r="AF347" s="282">
        <v>6</v>
      </c>
      <c r="AG347" s="293">
        <v>2.2381279999999998E-3</v>
      </c>
      <c r="AH347" s="282">
        <v>4.8075320437062623E-5</v>
      </c>
      <c r="AI347" s="282">
        <v>3.4363554589630278E-4</v>
      </c>
      <c r="AJ347" s="293">
        <v>8.590889E-9</v>
      </c>
      <c r="AK347" s="282">
        <v>-2.605356</v>
      </c>
      <c r="AL347" s="282">
        <v>3.6718023999999998</v>
      </c>
      <c r="AM347" s="293">
        <v>3158</v>
      </c>
      <c r="AN347" s="282">
        <v>8</v>
      </c>
      <c r="AO347" s="282">
        <v>2.2373129999999999E-3</v>
      </c>
      <c r="AP347" s="282">
        <v>4.8289887669754621E-5</v>
      </c>
      <c r="AQ347" s="282">
        <v>3.5472552607427715E-4</v>
      </c>
      <c r="AR347" s="293">
        <v>8.8681379999999997E-9</v>
      </c>
      <c r="AS347" s="282">
        <v>-2.6590090000000002</v>
      </c>
      <c r="AT347" s="282">
        <v>3.5679484000000001</v>
      </c>
    </row>
    <row r="348" spans="1:46">
      <c r="A348">
        <v>12</v>
      </c>
      <c r="B348" s="4">
        <v>2</v>
      </c>
      <c r="C348" s="4">
        <v>2</v>
      </c>
      <c r="D348">
        <v>95419856</v>
      </c>
      <c r="E348">
        <v>95459749</v>
      </c>
      <c r="F348">
        <v>2519</v>
      </c>
      <c r="G348">
        <v>44</v>
      </c>
      <c r="H348">
        <v>0</v>
      </c>
      <c r="I348" s="42">
        <v>1.587932E-3</v>
      </c>
      <c r="J348">
        <v>1.016334339023422E-3</v>
      </c>
      <c r="K348">
        <v>2.2894581183009132E-3</v>
      </c>
      <c r="L348" s="42">
        <v>5.7236450000000002E-8</v>
      </c>
      <c r="M348" s="78">
        <v>-1.3912329999999999</v>
      </c>
      <c r="N348">
        <v>-5.5897519999999998</v>
      </c>
      <c r="O348" s="42">
        <v>30</v>
      </c>
      <c r="P348">
        <v>0</v>
      </c>
      <c r="Q348" s="42">
        <v>1.587932E-3</v>
      </c>
      <c r="R348">
        <v>3.8150111155220326E-4</v>
      </c>
      <c r="S348">
        <v>1.6937280666931322E-3</v>
      </c>
      <c r="T348">
        <v>4.2343200000000002E-8</v>
      </c>
      <c r="U348" s="78">
        <v>-1.988035</v>
      </c>
      <c r="V348" s="78">
        <v>-1.988035</v>
      </c>
      <c r="W348" s="42">
        <v>23</v>
      </c>
      <c r="X348">
        <v>0</v>
      </c>
      <c r="Y348">
        <v>1.587932E-3</v>
      </c>
      <c r="Z348">
        <v>3.0827094084954348E-4</v>
      </c>
      <c r="AA348">
        <v>1.2186562127828504E-3</v>
      </c>
      <c r="AB348" s="42">
        <v>3.0466410000000001E-8</v>
      </c>
      <c r="AC348" s="78">
        <v>-1.7641420000000001</v>
      </c>
      <c r="AD348" s="79">
        <v>1.7169818999999999E-2</v>
      </c>
      <c r="AE348" s="42">
        <v>27</v>
      </c>
      <c r="AF348">
        <v>0</v>
      </c>
      <c r="AG348" s="42">
        <v>1.587932E-3</v>
      </c>
      <c r="AH348">
        <v>3.5296816196903535E-4</v>
      </c>
      <c r="AI348">
        <v>1.4359818578801112E-3</v>
      </c>
      <c r="AJ348" s="42">
        <v>3.5899549999999999E-8</v>
      </c>
      <c r="AK348" s="78">
        <v>-1.8532439999999999</v>
      </c>
      <c r="AL348">
        <v>-2.3080951000000001</v>
      </c>
      <c r="AM348" s="42">
        <v>29</v>
      </c>
      <c r="AN348">
        <v>0</v>
      </c>
      <c r="AO348" s="42">
        <v>1.587932E-3</v>
      </c>
      <c r="AP348">
        <v>2.3071079793568876E-4</v>
      </c>
      <c r="AQ348">
        <v>1.5865780071456926E-3</v>
      </c>
      <c r="AR348" s="42">
        <v>3.9664450000000002E-8</v>
      </c>
      <c r="AS348" s="78">
        <v>-2.15273</v>
      </c>
      <c r="AT348">
        <v>-2.4790660999999998</v>
      </c>
    </row>
    <row r="349" spans="1:46">
      <c r="A349">
        <v>13</v>
      </c>
      <c r="B349" s="4">
        <v>2</v>
      </c>
      <c r="C349" s="4">
        <v>3</v>
      </c>
      <c r="D349">
        <v>95521847</v>
      </c>
      <c r="E349">
        <v>95541715</v>
      </c>
      <c r="F349">
        <v>8893</v>
      </c>
      <c r="G349">
        <v>137</v>
      </c>
      <c r="H349">
        <v>0</v>
      </c>
      <c r="I349" s="42">
        <v>4.6103680000000001E-3</v>
      </c>
      <c r="J349">
        <v>7.8038358259305079E-4</v>
      </c>
      <c r="K349">
        <v>2.0192044304509164E-3</v>
      </c>
      <c r="L349">
        <v>5.0480110000000001E-8</v>
      </c>
      <c r="M349" s="78">
        <v>-1.6965330000000001</v>
      </c>
      <c r="N349">
        <v>-5.538195</v>
      </c>
      <c r="O349" s="42">
        <v>110</v>
      </c>
      <c r="P349">
        <v>0</v>
      </c>
      <c r="Q349" s="42">
        <v>4.6103680000000001E-3</v>
      </c>
      <c r="R349">
        <v>7.7922901158214322E-4</v>
      </c>
      <c r="S349">
        <v>1.7591348251433713E-3</v>
      </c>
      <c r="T349">
        <v>4.3978369999999997E-8</v>
      </c>
      <c r="U349" s="78">
        <v>-1.578392</v>
      </c>
      <c r="V349" s="78">
        <v>-1.578392</v>
      </c>
      <c r="W349" s="42">
        <v>118</v>
      </c>
      <c r="X349">
        <v>0</v>
      </c>
      <c r="Y349">
        <v>4.7228160000000003E-3</v>
      </c>
      <c r="Z349">
        <v>7.5723196896435399E-4</v>
      </c>
      <c r="AA349">
        <v>1.7709901045766334E-3</v>
      </c>
      <c r="AB349" s="42">
        <v>4.4274749999999997E-8</v>
      </c>
      <c r="AC349" s="78">
        <v>-1.5743320000000001</v>
      </c>
      <c r="AD349" s="79">
        <v>2.9030314000000002E-2</v>
      </c>
      <c r="AE349" s="42">
        <v>107</v>
      </c>
      <c r="AF349">
        <v>0</v>
      </c>
      <c r="AG349" s="42">
        <v>4.6103680000000001E-3</v>
      </c>
      <c r="AH349">
        <v>6.839222309681772E-4</v>
      </c>
      <c r="AI349">
        <v>1.6119646575958619E-3</v>
      </c>
      <c r="AJ349" s="42">
        <v>4.0299120000000001E-8</v>
      </c>
      <c r="AK349" s="78">
        <v>-1.5759350000000001</v>
      </c>
      <c r="AL349">
        <v>-3.5932005999999999</v>
      </c>
      <c r="AM349" s="42">
        <v>131</v>
      </c>
      <c r="AN349">
        <v>1</v>
      </c>
      <c r="AO349" s="42">
        <v>4.6103680000000001E-3</v>
      </c>
      <c r="AP349">
        <v>7.0774854379849323E-4</v>
      </c>
      <c r="AQ349">
        <v>2.0301188575283934E-3</v>
      </c>
      <c r="AR349" s="42">
        <v>5.0752970000000002E-8</v>
      </c>
      <c r="AS349" s="78">
        <v>-1.848157</v>
      </c>
      <c r="AT349">
        <v>-4.5881245000000002</v>
      </c>
    </row>
    <row r="350" spans="1:46">
      <c r="A350">
        <v>14</v>
      </c>
      <c r="B350" s="4">
        <v>2</v>
      </c>
      <c r="C350" s="4">
        <v>4</v>
      </c>
      <c r="D350">
        <v>121973698</v>
      </c>
      <c r="E350">
        <v>121982558</v>
      </c>
      <c r="F350">
        <v>465</v>
      </c>
      <c r="G350">
        <v>9</v>
      </c>
      <c r="H350">
        <v>0</v>
      </c>
      <c r="I350" s="42">
        <v>1.290323E-2</v>
      </c>
      <c r="J350">
        <v>2.5083333333333332E-4</v>
      </c>
      <c r="K350">
        <v>2.536840860215054E-3</v>
      </c>
      <c r="L350">
        <v>6.3421020000000002E-8</v>
      </c>
      <c r="M350" s="78">
        <v>-1.7174259999999999</v>
      </c>
      <c r="N350">
        <v>0.1737648</v>
      </c>
      <c r="O350" s="42">
        <v>10</v>
      </c>
      <c r="P350">
        <v>0</v>
      </c>
      <c r="Q350">
        <v>1.290323E-2</v>
      </c>
      <c r="R350">
        <v>4.3712580645161291E-4</v>
      </c>
      <c r="S350">
        <v>3.0583784946236559E-3</v>
      </c>
      <c r="T350">
        <v>7.6459450000000001E-8</v>
      </c>
      <c r="U350" s="78">
        <v>-1.7718210000000001</v>
      </c>
      <c r="V350" s="78">
        <v>-1.7718210000000001</v>
      </c>
      <c r="W350" s="42">
        <v>9</v>
      </c>
      <c r="X350">
        <v>0</v>
      </c>
      <c r="Y350">
        <v>1.290323E-2</v>
      </c>
      <c r="Z350">
        <v>6.199180645161291E-4</v>
      </c>
      <c r="AA350">
        <v>2.5832473118279574E-3</v>
      </c>
      <c r="AB350" s="42">
        <v>6.4581199999999999E-8</v>
      </c>
      <c r="AC350" s="78">
        <v>-1.465303</v>
      </c>
      <c r="AD350" s="79">
        <v>1.6549930000000001E-2</v>
      </c>
      <c r="AE350" s="42">
        <v>7</v>
      </c>
      <c r="AF350">
        <v>0</v>
      </c>
      <c r="AG350" s="42">
        <v>1.290323E-2</v>
      </c>
      <c r="AH350">
        <v>1.0896817204301076E-4</v>
      </c>
      <c r="AI350">
        <v>2.0167795698924733E-3</v>
      </c>
      <c r="AJ350" s="42">
        <v>5.041949E-8</v>
      </c>
      <c r="AK350" s="78">
        <v>-1.6949099999999999</v>
      </c>
      <c r="AL350">
        <v>1.0229427</v>
      </c>
      <c r="AM350" s="42">
        <v>9</v>
      </c>
      <c r="AN350">
        <v>0</v>
      </c>
      <c r="AO350" s="42">
        <v>1.290323E-2</v>
      </c>
      <c r="AP350">
        <v>2.2094645161290324E-4</v>
      </c>
      <c r="AQ350">
        <v>2.0746107526881719E-3</v>
      </c>
      <c r="AR350" s="42">
        <v>6.4581199999999999E-8</v>
      </c>
      <c r="AS350" s="78">
        <v>-1.631761</v>
      </c>
      <c r="AT350">
        <v>1.0377209000000001</v>
      </c>
    </row>
    <row r="351" spans="1:46">
      <c r="A351">
        <v>15</v>
      </c>
      <c r="B351" s="4">
        <v>2</v>
      </c>
      <c r="C351" s="4">
        <v>5</v>
      </c>
      <c r="D351">
        <v>130792797</v>
      </c>
      <c r="E351">
        <v>130835551</v>
      </c>
      <c r="F351">
        <v>22899</v>
      </c>
      <c r="G351">
        <v>1131</v>
      </c>
      <c r="H351">
        <v>9</v>
      </c>
      <c r="I351" s="42">
        <v>2.8996899999999999E-2</v>
      </c>
      <c r="J351">
        <v>2.2323871173413686E-3</v>
      </c>
      <c r="K351">
        <v>6.4738845364426395E-3</v>
      </c>
      <c r="L351" s="42">
        <v>1.618471E-7</v>
      </c>
      <c r="M351" s="78">
        <v>-1.7827660000000001</v>
      </c>
      <c r="N351">
        <v>2.2297634</v>
      </c>
      <c r="O351" s="42">
        <v>996</v>
      </c>
      <c r="P351">
        <v>7</v>
      </c>
      <c r="Q351" s="42">
        <v>2.965195E-2</v>
      </c>
      <c r="R351">
        <v>1.739601117952749E-3</v>
      </c>
      <c r="S351">
        <v>6.1859763745141707E-3</v>
      </c>
      <c r="T351">
        <v>1.5464939999999999E-7</v>
      </c>
      <c r="U351" s="78">
        <v>-2.1571189999999998</v>
      </c>
      <c r="V351" s="78">
        <v>-2.1571189999999998</v>
      </c>
      <c r="W351" s="42">
        <v>1007</v>
      </c>
      <c r="X351">
        <v>11</v>
      </c>
      <c r="Y351">
        <v>2.9171579999999999E-2</v>
      </c>
      <c r="Z351">
        <v>1.6546565570548933E-3</v>
      </c>
      <c r="AA351">
        <v>5.869534957858422E-3</v>
      </c>
      <c r="AB351" s="42">
        <v>1.467384E-7</v>
      </c>
      <c r="AC351" s="78">
        <v>-2.057709</v>
      </c>
      <c r="AD351" s="79">
        <v>1.9775375000000001E-2</v>
      </c>
      <c r="AE351" s="42">
        <v>906</v>
      </c>
      <c r="AF351">
        <v>6</v>
      </c>
      <c r="AG351" s="42">
        <v>2.9913970000000002E-2</v>
      </c>
      <c r="AH351">
        <v>1.5837126250054588E-3</v>
      </c>
      <c r="AI351">
        <v>5.3007331193501896E-3</v>
      </c>
      <c r="AJ351">
        <v>1.325183E-7</v>
      </c>
      <c r="AK351" s="78">
        <v>-2.0453220000000001</v>
      </c>
      <c r="AL351">
        <v>3.2476402000000002</v>
      </c>
      <c r="AM351" s="42">
        <v>903</v>
      </c>
      <c r="AN351">
        <v>4</v>
      </c>
      <c r="AO351" s="42">
        <v>3.0044979999999999E-2</v>
      </c>
      <c r="AP351">
        <v>1.6354363159963316E-3</v>
      </c>
      <c r="AQ351">
        <v>5.4347300755491507E-3</v>
      </c>
      <c r="AR351" s="42">
        <v>1.3586830000000001E-7</v>
      </c>
      <c r="AS351" s="78">
        <v>-2.0653290000000002</v>
      </c>
      <c r="AT351">
        <v>3.0035370000000001</v>
      </c>
    </row>
    <row r="352" spans="1:46">
      <c r="A352">
        <v>16</v>
      </c>
      <c r="B352" s="4">
        <v>2</v>
      </c>
      <c r="C352" s="4">
        <v>6</v>
      </c>
      <c r="D352">
        <v>237030675</v>
      </c>
      <c r="E352">
        <v>237041380</v>
      </c>
      <c r="F352">
        <v>936</v>
      </c>
      <c r="G352">
        <v>36</v>
      </c>
      <c r="H352">
        <v>0</v>
      </c>
      <c r="I352" s="42">
        <v>1.816239E-2</v>
      </c>
      <c r="J352">
        <v>1.4213167735042736E-3</v>
      </c>
      <c r="K352">
        <v>5.0411581196581198E-3</v>
      </c>
      <c r="L352" s="42">
        <v>1.26029E-7</v>
      </c>
      <c r="M352" s="78">
        <v>-1.8178430000000001</v>
      </c>
      <c r="N352">
        <v>-0.12762979999999999</v>
      </c>
      <c r="O352" s="43">
        <v>28</v>
      </c>
      <c r="P352">
        <v>0</v>
      </c>
      <c r="Q352" s="42">
        <v>1.816239E-2</v>
      </c>
      <c r="R352">
        <v>6.1930683760683765E-4</v>
      </c>
      <c r="S352">
        <v>4.2542820512820514E-3</v>
      </c>
      <c r="T352">
        <v>1.063571E-7</v>
      </c>
      <c r="U352" s="78">
        <v>-2.175983</v>
      </c>
      <c r="V352" s="78">
        <v>-2.175983</v>
      </c>
      <c r="W352" s="43">
        <v>26</v>
      </c>
      <c r="X352">
        <v>0</v>
      </c>
      <c r="Y352">
        <v>1.816239E-2</v>
      </c>
      <c r="Z352">
        <v>7.1187179487179489E-4</v>
      </c>
      <c r="AA352">
        <v>3.7074391025641025E-3</v>
      </c>
      <c r="AB352" s="42">
        <v>9.2685979999999994E-8</v>
      </c>
      <c r="AC352" s="78">
        <v>-1.969991</v>
      </c>
      <c r="AD352" s="79">
        <v>1.2851853E-2</v>
      </c>
      <c r="AE352" s="43">
        <v>24</v>
      </c>
      <c r="AF352">
        <v>0</v>
      </c>
      <c r="AG352" s="42">
        <v>1.816239E-2</v>
      </c>
      <c r="AH352">
        <v>8.0099583333333331E-4</v>
      </c>
      <c r="AI352">
        <v>3.4351741452991456E-3</v>
      </c>
      <c r="AJ352" s="42">
        <v>8.5879349999999997E-8</v>
      </c>
      <c r="AK352" s="78">
        <v>-1.848983</v>
      </c>
      <c r="AL352">
        <v>-0.44165729999999997</v>
      </c>
      <c r="AM352" s="43">
        <v>24</v>
      </c>
      <c r="AN352">
        <v>0</v>
      </c>
      <c r="AO352" s="42">
        <v>1.816239E-2</v>
      </c>
      <c r="AP352">
        <v>9.606032051282052E-4</v>
      </c>
      <c r="AQ352">
        <v>3.5336773504273506E-3</v>
      </c>
      <c r="AR352" s="42">
        <v>8.8341950000000002E-8</v>
      </c>
      <c r="AS352" s="78">
        <v>-1.7817259999999999</v>
      </c>
      <c r="AT352">
        <v>1.2744396</v>
      </c>
    </row>
    <row r="353" spans="1:46">
      <c r="A353">
        <v>17</v>
      </c>
      <c r="B353" s="4">
        <v>2</v>
      </c>
      <c r="C353" s="4">
        <v>7</v>
      </c>
      <c r="D353">
        <v>239352995</v>
      </c>
      <c r="E353">
        <v>239363666</v>
      </c>
      <c r="F353">
        <v>2658</v>
      </c>
      <c r="G353">
        <v>91</v>
      </c>
      <c r="H353">
        <v>1</v>
      </c>
      <c r="I353" s="42">
        <v>2.1444700000000001E-2</v>
      </c>
      <c r="J353">
        <v>8.6059533483822423E-4</v>
      </c>
      <c r="K353">
        <v>4.4873517682468026E-3</v>
      </c>
      <c r="L353" s="42">
        <v>1.121838E-7</v>
      </c>
      <c r="M353" s="78">
        <v>-2.2245509999999999</v>
      </c>
      <c r="N353">
        <v>0.2368693</v>
      </c>
      <c r="O353" s="42">
        <v>86</v>
      </c>
      <c r="P353">
        <v>0</v>
      </c>
      <c r="Q353" s="42">
        <v>2.2197140000000001E-2</v>
      </c>
      <c r="R353">
        <v>7.2134973664409331E-4</v>
      </c>
      <c r="S353">
        <v>4.6013747178329572E-3</v>
      </c>
      <c r="T353">
        <v>1.150344E-7</v>
      </c>
      <c r="U353" s="78">
        <v>-2.3918900000000001</v>
      </c>
      <c r="V353" s="78">
        <v>-2.3918900000000001</v>
      </c>
      <c r="W353" s="42">
        <v>88</v>
      </c>
      <c r="X353">
        <v>1</v>
      </c>
      <c r="Y353">
        <v>2.1820920000000001E-2</v>
      </c>
      <c r="Z353">
        <v>7.0420485327313763E-4</v>
      </c>
      <c r="AA353">
        <v>4.4187990970654626E-3</v>
      </c>
      <c r="AB353" s="42">
        <v>1.1047E-7</v>
      </c>
      <c r="AC353" s="78">
        <v>-2.3259530000000002</v>
      </c>
      <c r="AD353" s="79">
        <v>1.063911E-2</v>
      </c>
      <c r="AE353" s="42">
        <v>86</v>
      </c>
      <c r="AF353">
        <v>0</v>
      </c>
      <c r="AG353" s="42">
        <v>2.2197140000000001E-2</v>
      </c>
      <c r="AH353">
        <v>8.8382419112114372E-4</v>
      </c>
      <c r="AI353">
        <v>4.3346779533483823E-3</v>
      </c>
      <c r="AJ353" s="42">
        <v>1.083669E-7</v>
      </c>
      <c r="AK353" s="78">
        <v>-2.2030210000000001</v>
      </c>
      <c r="AL353">
        <v>0.91218960000000004</v>
      </c>
      <c r="AM353" s="42">
        <v>85</v>
      </c>
      <c r="AN353">
        <v>0</v>
      </c>
      <c r="AO353" s="42">
        <v>2.2197140000000001E-2</v>
      </c>
      <c r="AP353">
        <v>7.2815225733634302E-4</v>
      </c>
      <c r="AQ353">
        <v>4.4071264108352147E-3</v>
      </c>
      <c r="AR353" s="42">
        <v>1.1017820000000001E-7</v>
      </c>
      <c r="AS353" s="78">
        <v>-2.3353359999999999</v>
      </c>
      <c r="AT353">
        <v>0.18070459999999999</v>
      </c>
    </row>
    <row r="354" spans="1:46" s="282" customFormat="1">
      <c r="A354" s="282">
        <v>18</v>
      </c>
      <c r="B354" s="281">
        <v>3</v>
      </c>
      <c r="C354" s="281">
        <v>1</v>
      </c>
      <c r="D354" s="320">
        <v>12888513</v>
      </c>
      <c r="E354" s="320">
        <v>12921417</v>
      </c>
      <c r="F354" s="320">
        <v>1471</v>
      </c>
      <c r="G354" s="282">
        <v>40</v>
      </c>
      <c r="H354" s="282">
        <v>0</v>
      </c>
      <c r="I354" s="282">
        <v>4.0788580000000003E-3</v>
      </c>
      <c r="J354" s="282">
        <v>1.4378871515975528E-3</v>
      </c>
      <c r="K354" s="282">
        <v>3.5641094493541808E-3</v>
      </c>
      <c r="L354" s="293">
        <v>8.910273E-8</v>
      </c>
      <c r="M354" s="282">
        <v>-1.5298883000000001</v>
      </c>
      <c r="N354" s="282">
        <v>-1.1755405000000001</v>
      </c>
      <c r="O354" s="282">
        <v>31</v>
      </c>
      <c r="P354" s="282">
        <v>0</v>
      </c>
      <c r="Q354" s="282">
        <v>4.7586679999999998E-3</v>
      </c>
      <c r="R354" s="282">
        <v>5.7137946974847038E-4</v>
      </c>
      <c r="S354" s="282">
        <v>2.9970441876274643E-3</v>
      </c>
      <c r="T354" s="293">
        <v>7.4926099999999998E-8</v>
      </c>
      <c r="U354" s="282">
        <v>-2.0904815999999999</v>
      </c>
      <c r="V354" s="282">
        <v>0.65543680000000004</v>
      </c>
      <c r="W354" s="282">
        <v>33</v>
      </c>
      <c r="X354" s="282">
        <v>0</v>
      </c>
      <c r="Y354" s="282">
        <v>4.7586679999999998E-3</v>
      </c>
      <c r="Z354" s="282">
        <v>4.2367151597552687E-4</v>
      </c>
      <c r="AA354" s="282">
        <v>2.9941794697484702E-3</v>
      </c>
      <c r="AB354" s="293">
        <v>7.4854489999999994E-8</v>
      </c>
      <c r="AC354" s="282">
        <v>-2.1673466000000001</v>
      </c>
      <c r="AD354" s="282">
        <v>-4.0451033199999999</v>
      </c>
      <c r="AE354" s="282">
        <v>25</v>
      </c>
      <c r="AF354" s="282">
        <v>0</v>
      </c>
      <c r="AG354" s="282">
        <v>1.019714E-2</v>
      </c>
      <c r="AH354" s="282">
        <v>3.9553834126444592E-4</v>
      </c>
      <c r="AI354" s="282">
        <v>2.2768830727396328E-3</v>
      </c>
      <c r="AJ354" s="293">
        <v>5.6922070000000001E-8</v>
      </c>
      <c r="AK354" s="282">
        <v>-2.0057854900000001</v>
      </c>
      <c r="AL354" s="282">
        <v>-0.35793540000000001</v>
      </c>
      <c r="AM354" s="282">
        <v>25</v>
      </c>
      <c r="AN354" s="282">
        <v>0</v>
      </c>
      <c r="AO354" s="293">
        <v>1.019714E-2</v>
      </c>
      <c r="AP354" s="282">
        <v>4.282751189666893E-4</v>
      </c>
      <c r="AQ354" s="282">
        <v>2.3421726716519376E-3</v>
      </c>
      <c r="AR354" s="293">
        <v>5.8554310000000002E-8</v>
      </c>
      <c r="AS354" s="282">
        <v>-2.0126957999999999</v>
      </c>
      <c r="AT354" s="282">
        <v>0.77992444000000005</v>
      </c>
    </row>
    <row r="355" spans="1:46">
      <c r="A355">
        <v>19</v>
      </c>
      <c r="B355" s="4">
        <v>3</v>
      </c>
      <c r="C355" s="4">
        <v>2</v>
      </c>
      <c r="D355">
        <v>49758613</v>
      </c>
      <c r="E355">
        <v>49768420</v>
      </c>
      <c r="F355">
        <v>343</v>
      </c>
      <c r="G355">
        <v>14</v>
      </c>
      <c r="H355">
        <v>0</v>
      </c>
      <c r="I355">
        <v>1.7492710000000002E-2</v>
      </c>
      <c r="J355">
        <v>4.3736413994169094E-3</v>
      </c>
      <c r="K355">
        <v>5.3498017492711368E-3</v>
      </c>
      <c r="L355" s="42">
        <v>1.3374500000000001E-7</v>
      </c>
      <c r="M355" s="11">
        <v>-0.39034730000000001</v>
      </c>
      <c r="N355">
        <v>-0.89227199999999995</v>
      </c>
      <c r="O355">
        <v>15</v>
      </c>
      <c r="P355">
        <v>0</v>
      </c>
      <c r="Q355">
        <v>1.7492710000000002E-2</v>
      </c>
      <c r="R355">
        <v>4.1512236151603496E-3</v>
      </c>
      <c r="S355">
        <v>6.219297376093294E-3</v>
      </c>
      <c r="T355" s="42">
        <v>1.5548240000000001E-7</v>
      </c>
      <c r="U355" s="11">
        <v>-0.75768159999999996</v>
      </c>
      <c r="V355">
        <v>-2.7213911</v>
      </c>
      <c r="W355">
        <v>12</v>
      </c>
      <c r="X355">
        <v>0</v>
      </c>
      <c r="Y355">
        <v>1.7492710000000002E-2</v>
      </c>
      <c r="Z355">
        <v>2.7570151603498539E-3</v>
      </c>
      <c r="AA355">
        <v>4.6694285714285718E-3</v>
      </c>
      <c r="AB355" s="42">
        <v>1.167357E-7</v>
      </c>
      <c r="AC355" s="11">
        <v>-0.8530932</v>
      </c>
      <c r="AD355">
        <v>-0.32800460999999997</v>
      </c>
      <c r="AE355">
        <v>11</v>
      </c>
      <c r="AF355">
        <v>0</v>
      </c>
      <c r="AG355">
        <v>1.7492710000000002E-2</v>
      </c>
      <c r="AH355">
        <v>4.4512253644314864E-3</v>
      </c>
      <c r="AI355">
        <v>4.2964723032069968E-3</v>
      </c>
      <c r="AJ355" s="42">
        <v>1.074118E-7</v>
      </c>
      <c r="AK355" s="11">
        <v>7.3540750000000002E-2</v>
      </c>
      <c r="AL355">
        <v>-0.45291160000000003</v>
      </c>
      <c r="AM355">
        <v>14</v>
      </c>
      <c r="AN355">
        <v>0</v>
      </c>
      <c r="AO355" s="42">
        <v>1.7492710000000002E-2</v>
      </c>
      <c r="AP355">
        <v>4.3377769679300293E-3</v>
      </c>
      <c r="AQ355">
        <v>5.6250379008746356E-3</v>
      </c>
      <c r="AR355" s="42">
        <v>1.40626E-7</v>
      </c>
      <c r="AS355" s="11">
        <v>-0.50410509999999997</v>
      </c>
      <c r="AT355">
        <v>-5.2570319999999997E-2</v>
      </c>
    </row>
    <row r="356" spans="1:46">
      <c r="A356">
        <v>20</v>
      </c>
      <c r="B356" s="4">
        <v>3</v>
      </c>
      <c r="C356" s="4">
        <v>3</v>
      </c>
      <c r="D356">
        <v>124462898</v>
      </c>
      <c r="E356">
        <v>124469870</v>
      </c>
      <c r="F356">
        <v>1750</v>
      </c>
      <c r="G356">
        <v>25</v>
      </c>
      <c r="H356">
        <v>0</v>
      </c>
      <c r="I356">
        <v>5.7142860000000001E-4</v>
      </c>
      <c r="J356">
        <v>1.5305022857142858E-3</v>
      </c>
      <c r="K356">
        <v>1.8728217142857143E-3</v>
      </c>
      <c r="L356" s="42">
        <v>4.6820539999999998E-8</v>
      </c>
      <c r="M356" s="11">
        <v>10.1286714</v>
      </c>
      <c r="N356">
        <v>0.54787010000000003</v>
      </c>
      <c r="O356">
        <v>23</v>
      </c>
      <c r="P356">
        <v>0</v>
      </c>
      <c r="Q356">
        <v>5.7142860000000001E-4</v>
      </c>
      <c r="R356">
        <v>1.6602868E-3</v>
      </c>
      <c r="S356">
        <v>1.9512097142857141E-3</v>
      </c>
      <c r="T356" s="42">
        <v>4.3864839999999998E-8</v>
      </c>
      <c r="U356" s="11">
        <v>16.786427499999999</v>
      </c>
      <c r="V356">
        <v>0.40728300000000001</v>
      </c>
      <c r="W356">
        <v>23</v>
      </c>
      <c r="X356">
        <v>0</v>
      </c>
      <c r="Y356">
        <v>5.7142860000000001E-4</v>
      </c>
      <c r="Z356">
        <v>1.4424876000000001E-3</v>
      </c>
      <c r="AA356">
        <v>1.7545937142857144E-3</v>
      </c>
      <c r="AB356" s="42">
        <v>4.3864839999999998E-8</v>
      </c>
      <c r="AC356" s="11">
        <v>14.6505914</v>
      </c>
      <c r="AD356">
        <v>0.39252055000000002</v>
      </c>
      <c r="AE356">
        <v>25</v>
      </c>
      <c r="AF356">
        <v>0</v>
      </c>
      <c r="AG356">
        <v>5.7142860000000001E-4</v>
      </c>
      <c r="AH356">
        <v>1.2607712571428573E-3</v>
      </c>
      <c r="AI356">
        <v>1.9143857142857143E-3</v>
      </c>
      <c r="AJ356" s="42">
        <v>4.7859650000000001E-8</v>
      </c>
      <c r="AK356" s="11">
        <v>12.6883058</v>
      </c>
      <c r="AL356">
        <v>0.39337729999999999</v>
      </c>
      <c r="AM356">
        <v>21</v>
      </c>
      <c r="AN356">
        <v>0</v>
      </c>
      <c r="AO356" s="42">
        <v>5.7142860000000001E-4</v>
      </c>
      <c r="AP356">
        <v>1.4296333142857142E-3</v>
      </c>
      <c r="AQ356">
        <v>1.6543080000000002E-3</v>
      </c>
      <c r="AR356" s="42">
        <v>4.1357700000000002E-8</v>
      </c>
      <c r="AS356" s="11">
        <v>14.415774300000001</v>
      </c>
      <c r="AT356">
        <v>0.39988264000000001</v>
      </c>
    </row>
    <row r="357" spans="1:46">
      <c r="A357">
        <v>21</v>
      </c>
      <c r="B357" s="4">
        <v>3</v>
      </c>
      <c r="C357" s="4">
        <v>4</v>
      </c>
      <c r="D357">
        <v>128551846</v>
      </c>
      <c r="E357">
        <v>128584836</v>
      </c>
      <c r="F357">
        <v>25037</v>
      </c>
      <c r="G357">
        <v>848</v>
      </c>
      <c r="H357">
        <v>6</v>
      </c>
      <c r="I357">
        <v>1.7773690000000002E-2</v>
      </c>
      <c r="J357">
        <v>1.3824764548468265E-3</v>
      </c>
      <c r="K357">
        <v>4.4395457522866154E-3</v>
      </c>
      <c r="L357" s="42">
        <v>1.1098859999999999E-7</v>
      </c>
      <c r="M357" s="11">
        <v>-1.8061847</v>
      </c>
      <c r="N357">
        <v>2.0055660999999998</v>
      </c>
      <c r="O357">
        <v>734</v>
      </c>
      <c r="P357">
        <v>4</v>
      </c>
      <c r="Q357">
        <v>1.809322E-2</v>
      </c>
      <c r="R357">
        <v>1.0552298198665975E-3</v>
      </c>
      <c r="S357">
        <v>4.169529775931621E-3</v>
      </c>
      <c r="T357" s="42">
        <v>1.0423819999999999E-7</v>
      </c>
      <c r="U357" s="11">
        <v>-2.2000690999999999</v>
      </c>
      <c r="V357">
        <v>1.4412678999999999</v>
      </c>
      <c r="W357">
        <v>789</v>
      </c>
      <c r="X357">
        <v>5</v>
      </c>
      <c r="Y357">
        <v>1.809322E-2</v>
      </c>
      <c r="Z357">
        <v>8.4147234093541554E-4</v>
      </c>
      <c r="AA357">
        <v>4.2062201541718256E-3</v>
      </c>
      <c r="AB357" s="42">
        <v>1.051555E-7</v>
      </c>
      <c r="AC357" s="11">
        <v>-2.2739063000000002</v>
      </c>
      <c r="AD357">
        <v>1.9474080000000001E-2</v>
      </c>
      <c r="AE357">
        <v>708</v>
      </c>
      <c r="AF357">
        <v>2</v>
      </c>
      <c r="AG357">
        <v>1.837281E-2</v>
      </c>
      <c r="AH357">
        <v>8.4866730039541481E-4</v>
      </c>
      <c r="AI357">
        <v>3.7886412509485962E-3</v>
      </c>
      <c r="AJ357" s="42">
        <v>9.4716030000000002E-8</v>
      </c>
      <c r="AK357" s="11">
        <v>-2.2154249699999999</v>
      </c>
      <c r="AL357">
        <v>2.2045729000000001</v>
      </c>
      <c r="AM357">
        <v>713</v>
      </c>
      <c r="AN357">
        <v>2</v>
      </c>
      <c r="AO357" s="42">
        <v>1.821304E-2</v>
      </c>
      <c r="AP357">
        <v>9.3216194432240286E-4</v>
      </c>
      <c r="AQ357">
        <v>3.9248427527259653E-3</v>
      </c>
      <c r="AR357" s="42">
        <v>9.8121069999999998E-8</v>
      </c>
      <c r="AS357" s="11">
        <v>-2.2087379999999999</v>
      </c>
      <c r="AT357">
        <v>1.8660722300000001</v>
      </c>
    </row>
    <row r="358" spans="1:46">
      <c r="A358">
        <v>22</v>
      </c>
      <c r="B358" s="4">
        <v>3</v>
      </c>
      <c r="C358" s="4">
        <v>5</v>
      </c>
      <c r="D358">
        <v>181717081</v>
      </c>
      <c r="E358">
        <v>181729733</v>
      </c>
      <c r="F358">
        <v>1267</v>
      </c>
      <c r="G358">
        <v>46</v>
      </c>
      <c r="H358">
        <v>0</v>
      </c>
      <c r="I358">
        <v>1.8942380000000002E-2</v>
      </c>
      <c r="J358">
        <v>1.7272967640094713E-3</v>
      </c>
      <c r="K358">
        <v>4.7586858721389109E-3</v>
      </c>
      <c r="L358" s="42">
        <v>1.189671E-7</v>
      </c>
      <c r="M358" s="11">
        <v>-1.6764848999999999</v>
      </c>
      <c r="N358">
        <v>-0.43780930000000001</v>
      </c>
      <c r="O358">
        <v>40</v>
      </c>
      <c r="P358">
        <v>0</v>
      </c>
      <c r="Q358">
        <v>1.973165E-2</v>
      </c>
      <c r="R358">
        <v>1.3966447513812155E-3</v>
      </c>
      <c r="S358">
        <v>4.4898555643251769E-3</v>
      </c>
      <c r="T358" s="42">
        <v>1.1224640000000001E-7</v>
      </c>
      <c r="U358" s="11">
        <v>-1.8918235000000001</v>
      </c>
      <c r="V358">
        <v>0.62693549999999998</v>
      </c>
      <c r="W358">
        <v>41</v>
      </c>
      <c r="X358">
        <v>0</v>
      </c>
      <c r="Y358">
        <v>2.1310180000000001E-2</v>
      </c>
      <c r="Z358">
        <v>1.137624861878453E-3</v>
      </c>
      <c r="AA358">
        <v>4.319033938437254E-3</v>
      </c>
      <c r="AB358" s="42">
        <v>1.079758E-7</v>
      </c>
      <c r="AC358" s="11">
        <v>-1.9403706000000001</v>
      </c>
      <c r="AD358">
        <v>0.14267719000000001</v>
      </c>
      <c r="AE358">
        <v>40</v>
      </c>
      <c r="AF358">
        <v>0</v>
      </c>
      <c r="AG358">
        <v>2.0520920000000002E-2</v>
      </c>
      <c r="AH358">
        <v>1.1153229676400948E-3</v>
      </c>
      <c r="AI358">
        <v>4.2296037884767164E-3</v>
      </c>
      <c r="AJ358" s="42">
        <v>1.057401E-7</v>
      </c>
      <c r="AK358" s="11">
        <v>-1.9399330100000001</v>
      </c>
      <c r="AL358">
        <v>-1.1803707999999999</v>
      </c>
      <c r="AM358">
        <v>37</v>
      </c>
      <c r="AN358">
        <v>0</v>
      </c>
      <c r="AO358" s="42">
        <v>2.1310180000000001E-2</v>
      </c>
      <c r="AP358">
        <v>1.3069821625887924E-3</v>
      </c>
      <c r="AQ358">
        <v>4.0245816890292028E-3</v>
      </c>
      <c r="AR358" s="42">
        <v>1.006145E-7</v>
      </c>
      <c r="AS358" s="11">
        <v>-1.7994791000000001</v>
      </c>
      <c r="AT358">
        <v>0.85614312000000004</v>
      </c>
    </row>
    <row r="359" spans="1:46" s="282" customFormat="1">
      <c r="A359" s="282">
        <v>23</v>
      </c>
      <c r="B359" s="281">
        <v>4</v>
      </c>
      <c r="C359" s="281">
        <v>1</v>
      </c>
      <c r="D359" s="320">
        <v>41981218</v>
      </c>
      <c r="E359" s="320">
        <v>41989614</v>
      </c>
      <c r="F359" s="320">
        <v>3619</v>
      </c>
      <c r="G359" s="330">
        <v>131</v>
      </c>
      <c r="H359" s="293">
        <v>0</v>
      </c>
      <c r="I359" s="330">
        <v>8.6946160000000005E-3</v>
      </c>
      <c r="J359" s="282">
        <v>1.3990895274937827E-3</v>
      </c>
      <c r="K359" s="282">
        <v>4.7445051119093667E-3</v>
      </c>
      <c r="L359" s="330">
        <v>5.1126620000000003E-8</v>
      </c>
      <c r="M359" s="282">
        <v>-1.978839</v>
      </c>
      <c r="N359" s="319">
        <v>0.69637959999999999</v>
      </c>
      <c r="O359" s="330">
        <v>111</v>
      </c>
      <c r="P359" s="330">
        <v>0</v>
      </c>
      <c r="Q359" s="330">
        <v>8.9328250000000001E-3</v>
      </c>
      <c r="R359" s="282">
        <v>1.166117712075159E-3</v>
      </c>
      <c r="S359" s="282">
        <v>4.36201630284609E-3</v>
      </c>
      <c r="T359" s="330">
        <v>4.7004930000000001E-8</v>
      </c>
      <c r="U359" s="282">
        <v>-2.1594929999999999</v>
      </c>
      <c r="V359" s="319">
        <v>1.8945346999999999</v>
      </c>
      <c r="W359" s="282">
        <v>124</v>
      </c>
      <c r="X359" s="282">
        <v>0</v>
      </c>
      <c r="Y359" s="330">
        <v>8.9328250000000001E-3</v>
      </c>
      <c r="Z359" s="282">
        <v>5.5453937551809887E-4</v>
      </c>
      <c r="AA359" s="282">
        <v>4.5731967394307812E-3</v>
      </c>
      <c r="AB359" s="330">
        <v>4.9280609999999998E-8</v>
      </c>
      <c r="AC359" s="282">
        <v>-2.4901589999999998</v>
      </c>
      <c r="AD359" s="319">
        <v>0.66588150000000002</v>
      </c>
      <c r="AE359" s="330">
        <v>111</v>
      </c>
      <c r="AF359" s="330">
        <v>0</v>
      </c>
      <c r="AG359" s="282">
        <v>8.9328250000000001E-3</v>
      </c>
      <c r="AH359" s="282">
        <v>1.1066899696048633E-3</v>
      </c>
      <c r="AI359" s="282">
        <v>3.9240555402044767E-3</v>
      </c>
      <c r="AJ359" s="330">
        <v>4.7004930000000001E-8</v>
      </c>
      <c r="AK359" s="282">
        <v>-2.0410599999999999</v>
      </c>
      <c r="AL359" s="319">
        <v>1.9999018</v>
      </c>
      <c r="AM359" s="330">
        <v>112</v>
      </c>
      <c r="AN359" s="330">
        <v>0</v>
      </c>
      <c r="AO359" s="330">
        <v>8.9328250000000001E-3</v>
      </c>
      <c r="AP359" s="282">
        <v>1.0259082343188725E-3</v>
      </c>
      <c r="AQ359" s="282">
        <v>4.2650986460348161E-3</v>
      </c>
      <c r="AR359" s="331">
        <v>4.5960549999999999E-8</v>
      </c>
      <c r="AS359" s="282">
        <v>-2.1888730000000001</v>
      </c>
      <c r="AT359" s="319">
        <v>1.0013019999999999</v>
      </c>
    </row>
    <row r="360" spans="1:46">
      <c r="A360">
        <v>24</v>
      </c>
      <c r="B360" s="4">
        <v>4</v>
      </c>
      <c r="C360" s="4">
        <v>2</v>
      </c>
      <c r="D360">
        <v>119547188</v>
      </c>
      <c r="E360">
        <v>119563146</v>
      </c>
      <c r="F360">
        <v>5265</v>
      </c>
      <c r="G360" s="11">
        <v>210</v>
      </c>
      <c r="H360" s="11">
        <v>1</v>
      </c>
      <c r="I360" s="11">
        <v>2.5451089999999999E-2</v>
      </c>
      <c r="J360">
        <v>8.0584634377967707E-4</v>
      </c>
      <c r="K360">
        <v>5.2278792022792024E-3</v>
      </c>
      <c r="L360" s="11">
        <v>1.30697E-7</v>
      </c>
      <c r="M360" s="45">
        <v>-2.4569610000000002</v>
      </c>
      <c r="N360" s="44">
        <v>1.1712937999999999</v>
      </c>
      <c r="O360" s="11">
        <v>185</v>
      </c>
      <c r="P360" s="11">
        <v>0</v>
      </c>
      <c r="Q360" s="11">
        <v>2.5641029999999999E-2</v>
      </c>
      <c r="R360">
        <v>8.3285185185185187E-4</v>
      </c>
      <c r="S360">
        <v>4.9971056030389364E-3</v>
      </c>
      <c r="T360" s="11">
        <v>1.249276E-7</v>
      </c>
      <c r="U360" s="45">
        <v>-2.5376439999999998</v>
      </c>
      <c r="V360" s="44">
        <v>0.9873324</v>
      </c>
      <c r="W360">
        <v>184</v>
      </c>
      <c r="X360">
        <v>0</v>
      </c>
      <c r="Y360" s="11">
        <v>2.5451089999999999E-2</v>
      </c>
      <c r="Z360">
        <v>6.2185185185185184E-4</v>
      </c>
      <c r="AA360">
        <v>4.6644157644824312E-3</v>
      </c>
      <c r="AB360" s="11">
        <v>1.1661040000000001E-7</v>
      </c>
      <c r="AC360" s="45">
        <v>-2.5384769999999999</v>
      </c>
      <c r="AD360" s="44">
        <v>0.80872180000000005</v>
      </c>
      <c r="AE360" s="11">
        <v>176</v>
      </c>
      <c r="AF360" s="11">
        <v>0</v>
      </c>
      <c r="AG360">
        <v>2.5641029999999999E-2</v>
      </c>
      <c r="AH360">
        <v>7.5374795821462487E-4</v>
      </c>
      <c r="AI360">
        <v>4.4784562203228871E-3</v>
      </c>
      <c r="AJ360" s="11">
        <v>1.119614E-7</v>
      </c>
      <c r="AK360" s="45">
        <v>-2.4446629999999998</v>
      </c>
      <c r="AL360" s="44">
        <v>1.4785585000000001</v>
      </c>
      <c r="AM360" s="11">
        <v>179</v>
      </c>
      <c r="AN360" s="11">
        <v>0</v>
      </c>
      <c r="AO360" s="11">
        <v>2.5261160000000001E-2</v>
      </c>
      <c r="AP360">
        <v>7.2144905982905988E-4</v>
      </c>
      <c r="AQ360">
        <v>4.6854041785375118E-3</v>
      </c>
      <c r="AR360" s="102">
        <v>1.171351E-7</v>
      </c>
      <c r="AS360" s="45">
        <v>-2.5265870000000001</v>
      </c>
      <c r="AT360" s="44">
        <v>1.1168670000000001</v>
      </c>
    </row>
    <row r="361" spans="1:46">
      <c r="A361">
        <v>25</v>
      </c>
      <c r="B361" s="4">
        <v>4</v>
      </c>
      <c r="C361" s="4">
        <v>3</v>
      </c>
      <c r="D361">
        <v>120323190</v>
      </c>
      <c r="E361">
        <v>120336158</v>
      </c>
      <c r="F361">
        <v>5932</v>
      </c>
      <c r="G361" s="11">
        <v>339</v>
      </c>
      <c r="H361" s="11">
        <v>3</v>
      </c>
      <c r="I361" s="11">
        <v>2.4949430000000002E-2</v>
      </c>
      <c r="J361">
        <v>4.197161328388402E-3</v>
      </c>
      <c r="K361">
        <v>7.4903723870532709E-3</v>
      </c>
      <c r="L361" s="11">
        <v>1.872593E-7</v>
      </c>
      <c r="M361" s="45">
        <v>-1.28905</v>
      </c>
      <c r="N361" s="44">
        <v>0.18584919999999999</v>
      </c>
      <c r="O361" s="11">
        <v>295</v>
      </c>
      <c r="P361" s="11">
        <v>3</v>
      </c>
      <c r="Q361" s="11">
        <v>2.5792309999999999E-2</v>
      </c>
      <c r="R361">
        <v>4.042433580579906E-3</v>
      </c>
      <c r="S361">
        <v>7.0724133513149021E-3</v>
      </c>
      <c r="T361" s="11">
        <v>1.7681030000000001E-7</v>
      </c>
      <c r="U361" s="45">
        <v>-1.328284</v>
      </c>
      <c r="V361" s="44">
        <v>0.13196840000000001</v>
      </c>
      <c r="W361">
        <v>296</v>
      </c>
      <c r="X361">
        <v>3</v>
      </c>
      <c r="Y361" s="11">
        <v>2.6635200000000001E-2</v>
      </c>
      <c r="Z361">
        <v>4.4321923465947405E-3</v>
      </c>
      <c r="AA361">
        <v>6.6599028995279839E-3</v>
      </c>
      <c r="AB361" s="11">
        <v>1.6649759999999999E-7</v>
      </c>
      <c r="AC361" s="45">
        <v>-1.0088079999999999</v>
      </c>
      <c r="AD361" s="44">
        <v>-1.0224685</v>
      </c>
      <c r="AE361" s="11">
        <v>278</v>
      </c>
      <c r="AF361" s="11">
        <v>3</v>
      </c>
      <c r="AG361">
        <v>2.6972349999999999E-2</v>
      </c>
      <c r="AH361">
        <v>3.9064892110586644E-3</v>
      </c>
      <c r="AI361">
        <v>6.2785407956844237E-3</v>
      </c>
      <c r="AJ361" s="11">
        <v>1.5696349999999999E-7</v>
      </c>
      <c r="AK361" s="45">
        <v>-1.1257189999999999</v>
      </c>
      <c r="AL361" s="44">
        <v>1.0712006000000001</v>
      </c>
      <c r="AM361" s="11">
        <v>290</v>
      </c>
      <c r="AN361" s="11">
        <v>2</v>
      </c>
      <c r="AO361" s="11">
        <v>2.7140930000000001E-2</v>
      </c>
      <c r="AP361">
        <v>3.0793165037086988E-3</v>
      </c>
      <c r="AQ361">
        <v>6.737363452461227E-3</v>
      </c>
      <c r="AR361" s="102">
        <v>1.684341E-7</v>
      </c>
      <c r="AS361" s="45">
        <v>-1.6427130000000001</v>
      </c>
      <c r="AT361" s="44">
        <v>-0.34830899999999998</v>
      </c>
    </row>
    <row r="362" spans="1:46">
      <c r="A362">
        <v>26</v>
      </c>
      <c r="B362" s="4">
        <v>4</v>
      </c>
      <c r="C362" s="4">
        <v>4</v>
      </c>
      <c r="D362">
        <v>152584172</v>
      </c>
      <c r="E362">
        <v>152591018</v>
      </c>
      <c r="F362">
        <v>3592</v>
      </c>
      <c r="G362" s="11">
        <v>73</v>
      </c>
      <c r="H362" s="11">
        <v>1</v>
      </c>
      <c r="I362" s="11">
        <v>9.1870819999999992E-3</v>
      </c>
      <c r="J362">
        <v>9.46206013363029E-4</v>
      </c>
      <c r="K362">
        <v>2.6637302338530064E-3</v>
      </c>
      <c r="L362" s="11">
        <v>6.659325E-8</v>
      </c>
      <c r="M362" s="45">
        <v>-1.7491969999999999</v>
      </c>
      <c r="N362" s="44">
        <v>-0.42223929999999998</v>
      </c>
      <c r="O362" s="11">
        <v>60</v>
      </c>
      <c r="P362" s="11">
        <v>0</v>
      </c>
      <c r="Q362" s="11">
        <v>9.4654790000000006E-3</v>
      </c>
      <c r="R362">
        <v>3.9214420935412028E-4</v>
      </c>
      <c r="S362">
        <v>2.3755219933184859E-3</v>
      </c>
      <c r="T362" s="11">
        <v>5.9388049999999998E-8</v>
      </c>
      <c r="U362" s="45">
        <v>-2.3108819999999999</v>
      </c>
      <c r="V362" s="44">
        <v>-1.0696462</v>
      </c>
      <c r="W362">
        <v>69</v>
      </c>
      <c r="X362">
        <v>1</v>
      </c>
      <c r="Y362" s="11">
        <v>9.1870819999999992E-3</v>
      </c>
      <c r="Z362">
        <v>3.8921074610244986E-4</v>
      </c>
      <c r="AA362">
        <v>2.5638304565701558E-3</v>
      </c>
      <c r="AB362" s="11">
        <v>6.4095759999999997E-8</v>
      </c>
      <c r="AC362" s="45">
        <v>-2.3088039999999999</v>
      </c>
      <c r="AD362" s="44">
        <v>-2.3399915</v>
      </c>
      <c r="AE362" s="11">
        <v>60</v>
      </c>
      <c r="AF362" s="11">
        <v>0</v>
      </c>
      <c r="AG362">
        <v>9.4654790000000006E-3</v>
      </c>
      <c r="AH362">
        <v>4.2640952115812917E-4</v>
      </c>
      <c r="AI362">
        <v>2.2378360244988864E-3</v>
      </c>
      <c r="AJ362" s="11">
        <v>5.5945899999999998E-8</v>
      </c>
      <c r="AK362" s="45">
        <v>-2.1826660000000002</v>
      </c>
      <c r="AL362" s="44">
        <v>-2.6041821000000001</v>
      </c>
      <c r="AM362" s="11">
        <v>54</v>
      </c>
      <c r="AN362" s="11">
        <v>0</v>
      </c>
      <c r="AO362" s="11">
        <v>9.1870819999999992E-3</v>
      </c>
      <c r="AP362">
        <v>2.3179819042316255E-4</v>
      </c>
      <c r="AQ362">
        <v>2.0718056792873051E-3</v>
      </c>
      <c r="AR362" s="102">
        <v>5.179514E-8</v>
      </c>
      <c r="AS362" s="45">
        <v>-2.4026130000000001</v>
      </c>
      <c r="AT362" s="44">
        <v>-1.5517369999999999</v>
      </c>
    </row>
    <row r="363" spans="1:46">
      <c r="A363">
        <v>27</v>
      </c>
      <c r="B363" s="4">
        <v>4</v>
      </c>
      <c r="C363" s="4">
        <v>5</v>
      </c>
      <c r="D363">
        <v>165928222</v>
      </c>
      <c r="E363">
        <v>165938097</v>
      </c>
      <c r="F363">
        <v>7073</v>
      </c>
      <c r="G363" s="11">
        <v>198</v>
      </c>
      <c r="H363" s="11">
        <v>4</v>
      </c>
      <c r="I363" s="11">
        <v>1.371412E-2</v>
      </c>
      <c r="J363">
        <v>1.152801498656864E-3</v>
      </c>
      <c r="K363">
        <v>3.6691478863282905E-3</v>
      </c>
      <c r="L363" s="11">
        <v>9.1728699999999997E-8</v>
      </c>
      <c r="M363" s="45">
        <v>-1.9515180000000001</v>
      </c>
      <c r="N363" s="44">
        <v>-0.44847540000000002</v>
      </c>
      <c r="O363" s="11">
        <v>157</v>
      </c>
      <c r="P363" s="11">
        <v>5</v>
      </c>
      <c r="Q363" s="11">
        <v>1.357274E-2</v>
      </c>
      <c r="R363">
        <v>8.5095489891135303E-4</v>
      </c>
      <c r="S363">
        <v>3.1567494698147886E-3</v>
      </c>
      <c r="T363" s="11">
        <v>7.8918740000000003E-8</v>
      </c>
      <c r="U363" s="45">
        <v>-2.128584</v>
      </c>
      <c r="V363" s="44">
        <v>0.51841550000000003</v>
      </c>
      <c r="W363">
        <v>167</v>
      </c>
      <c r="X363">
        <v>4</v>
      </c>
      <c r="Y363" s="11">
        <v>1.343136E-2</v>
      </c>
      <c r="Z363">
        <v>8.0767510250247417E-4</v>
      </c>
      <c r="AA363">
        <v>3.1512971864838114E-3</v>
      </c>
      <c r="AB363" s="11">
        <v>7.8782429999999995E-8</v>
      </c>
      <c r="AC363" s="45">
        <v>-2.1191439999999999</v>
      </c>
      <c r="AD363" s="44">
        <v>-1.0935869</v>
      </c>
      <c r="AE363" s="11">
        <v>142</v>
      </c>
      <c r="AF363" s="11">
        <v>5</v>
      </c>
      <c r="AG363">
        <v>1.371412E-2</v>
      </c>
      <c r="AH363">
        <v>6.6984066167114387E-4</v>
      </c>
      <c r="AI363">
        <v>2.6896640746500774E-3</v>
      </c>
      <c r="AJ363" s="11">
        <v>6.7241600000000006E-8</v>
      </c>
      <c r="AK363" s="45">
        <v>-2.1302940000000001</v>
      </c>
      <c r="AL363" s="44">
        <v>0.91774739999999999</v>
      </c>
      <c r="AM363" s="11">
        <v>144</v>
      </c>
      <c r="AN363" s="11">
        <v>4</v>
      </c>
      <c r="AO363" s="11">
        <v>1.343136E-2</v>
      </c>
      <c r="AP363">
        <v>8.9432426127527219E-4</v>
      </c>
      <c r="AQ363">
        <v>2.8057592252226779E-3</v>
      </c>
      <c r="AR363" s="102">
        <v>7.0143980000000003E-8</v>
      </c>
      <c r="AS363" s="45">
        <v>-1.954853</v>
      </c>
      <c r="AT363" s="44">
        <v>-0.374969</v>
      </c>
    </row>
    <row r="364" spans="1:46" s="282" customFormat="1">
      <c r="A364" s="282">
        <v>28</v>
      </c>
      <c r="B364" s="281">
        <v>5</v>
      </c>
      <c r="C364" s="281">
        <v>1</v>
      </c>
      <c r="D364" s="320">
        <v>42989118</v>
      </c>
      <c r="E364" s="320">
        <v>42997891</v>
      </c>
      <c r="F364" s="320">
        <v>8773</v>
      </c>
      <c r="G364" s="282">
        <v>230</v>
      </c>
      <c r="H364" s="282">
        <v>0</v>
      </c>
      <c r="I364" s="282">
        <v>1.037273E-2</v>
      </c>
      <c r="J364" s="286">
        <v>9.6148352900946087E-4</v>
      </c>
      <c r="K364" s="282">
        <v>3.43623959876895E-3</v>
      </c>
      <c r="L364" s="282">
        <v>3.955434287016984E-7</v>
      </c>
      <c r="M364" s="321">
        <v>-2.0577466000000002</v>
      </c>
      <c r="N364" s="282">
        <v>-1.8172074300000001</v>
      </c>
      <c r="O364" s="332">
        <v>179</v>
      </c>
      <c r="P364" s="293">
        <v>0</v>
      </c>
      <c r="Q364" s="333">
        <v>1.037273E-2</v>
      </c>
      <c r="R364" s="282">
        <v>1.0283326114214064E-3</v>
      </c>
      <c r="S364" s="282">
        <v>2.9016767354382769E-3</v>
      </c>
      <c r="T364" s="334">
        <v>7.2541920000000003E-8</v>
      </c>
      <c r="U364" s="321">
        <v>-1.889202</v>
      </c>
      <c r="V364" s="333">
        <v>-1.2019854999999999</v>
      </c>
      <c r="W364" s="282">
        <v>179</v>
      </c>
      <c r="X364" s="282">
        <v>0</v>
      </c>
      <c r="Y364" s="282">
        <v>1.037273E-2</v>
      </c>
      <c r="Z364" s="282">
        <v>9.5023070785364174E-4</v>
      </c>
      <c r="AA364" s="282">
        <v>2.7232121281203694E-3</v>
      </c>
      <c r="AB364" s="318">
        <v>6.8080300000000001E-8</v>
      </c>
      <c r="AC364" s="321">
        <v>-1.8593839999999999</v>
      </c>
      <c r="AD364" s="319">
        <v>-0.63570380000000004</v>
      </c>
      <c r="AE364" s="282">
        <v>157</v>
      </c>
      <c r="AF364" s="282">
        <v>1</v>
      </c>
      <c r="AG364" s="282">
        <v>1.0258750000000001E-2</v>
      </c>
      <c r="AH364" s="282">
        <v>9.5470830958623043E-4</v>
      </c>
      <c r="AI364" s="282">
        <v>2.3975344807933433E-3</v>
      </c>
      <c r="AJ364" s="318">
        <v>5.9938369999999996E-8</v>
      </c>
      <c r="AK364" s="321">
        <v>-1.7135640000000001</v>
      </c>
      <c r="AL364" s="322">
        <v>-0.67314529999999995</v>
      </c>
      <c r="AM364" s="282">
        <v>171</v>
      </c>
      <c r="AN364" s="282">
        <v>0</v>
      </c>
      <c r="AO364" s="293">
        <v>1.037273E-2</v>
      </c>
      <c r="AP364" s="282">
        <v>1.0176240738629888E-3</v>
      </c>
      <c r="AQ364" s="282">
        <v>2.6862076826627149E-3</v>
      </c>
      <c r="AR364" s="318">
        <v>6.7155179999999999E-8</v>
      </c>
      <c r="AS364" s="321">
        <v>-1.7930889999999999</v>
      </c>
      <c r="AT364" s="282">
        <v>-0.83073010000000003</v>
      </c>
    </row>
    <row r="365" spans="1:46">
      <c r="A365">
        <v>29</v>
      </c>
      <c r="B365" s="4">
        <v>5</v>
      </c>
      <c r="C365" s="4">
        <v>2</v>
      </c>
      <c r="D365">
        <v>178250015</v>
      </c>
      <c r="E365">
        <v>178259870</v>
      </c>
      <c r="F365">
        <v>9666</v>
      </c>
      <c r="G365">
        <v>380</v>
      </c>
      <c r="H365">
        <v>8</v>
      </c>
      <c r="I365">
        <v>1.034554E-2</v>
      </c>
      <c r="J365" s="17">
        <v>5.5005007241878748E-3</v>
      </c>
      <c r="K365">
        <v>5.1528564038899232E-3</v>
      </c>
      <c r="L365" s="178">
        <v>1.2882140000000001E-7</v>
      </c>
      <c r="M365" s="45">
        <v>0.41913869999999998</v>
      </c>
      <c r="N365">
        <v>-0.65323803000000003</v>
      </c>
      <c r="O365" s="71">
        <v>312</v>
      </c>
      <c r="P365">
        <v>4</v>
      </c>
      <c r="Q365" s="176">
        <v>1.0449E-2</v>
      </c>
      <c r="R365">
        <v>5.7576058348851652E-3</v>
      </c>
      <c r="S365">
        <v>4.5906124560314504E-3</v>
      </c>
      <c r="T365" s="178">
        <v>1.147653E-7</v>
      </c>
      <c r="U365" s="45">
        <v>1.0827599999999999</v>
      </c>
      <c r="V365" s="176">
        <v>0.88600409999999996</v>
      </c>
      <c r="W365">
        <v>338</v>
      </c>
      <c r="X365">
        <v>6</v>
      </c>
      <c r="Y365">
        <v>1.0655909999999999E-2</v>
      </c>
      <c r="Z365">
        <v>6.0498615766604591E-3</v>
      </c>
      <c r="AA365">
        <v>4.6672025656941856E-3</v>
      </c>
      <c r="AB365" s="73">
        <v>1.166801E-7</v>
      </c>
      <c r="AC365" s="45">
        <v>1.184461</v>
      </c>
      <c r="AD365" s="44">
        <v>0.41506419999999999</v>
      </c>
      <c r="AE365">
        <v>311</v>
      </c>
      <c r="AF365">
        <v>6</v>
      </c>
      <c r="AG365">
        <v>1.055245E-2</v>
      </c>
      <c r="AH365">
        <v>6.2852453962342235E-3</v>
      </c>
      <c r="AI365">
        <v>4.3105990068280572E-3</v>
      </c>
      <c r="AJ365" s="73">
        <v>1.07765E-7</v>
      </c>
      <c r="AK365" s="45">
        <v>1.700197</v>
      </c>
      <c r="AL365" s="72">
        <v>0.42104900000000001</v>
      </c>
      <c r="AM365">
        <v>329</v>
      </c>
      <c r="AN365">
        <v>6</v>
      </c>
      <c r="AO365" s="42">
        <v>1.0655909999999999E-2</v>
      </c>
      <c r="AP365">
        <v>6.4353598179184776E-3</v>
      </c>
      <c r="AQ365">
        <v>4.6908855783157465E-3</v>
      </c>
      <c r="AR365" s="73">
        <v>1.172721E-7</v>
      </c>
      <c r="AS365" s="45">
        <v>1.456874</v>
      </c>
      <c r="AT365">
        <v>0.10553559999999999</v>
      </c>
    </row>
    <row r="366" spans="1:46">
      <c r="A366">
        <v>30</v>
      </c>
      <c r="B366" s="4">
        <v>5</v>
      </c>
      <c r="C366" s="4">
        <v>3</v>
      </c>
      <c r="D366">
        <v>179503105</v>
      </c>
      <c r="E366">
        <v>179510993</v>
      </c>
      <c r="F366">
        <v>4548</v>
      </c>
      <c r="G366">
        <v>130</v>
      </c>
      <c r="H366">
        <v>0</v>
      </c>
      <c r="I366">
        <v>1.6490769999999998E-2</v>
      </c>
      <c r="J366" s="17">
        <v>8.5001231310466137E-4</v>
      </c>
      <c r="K366">
        <v>3.7465083553210204E-3</v>
      </c>
      <c r="L366" s="178">
        <v>9.366268E-8</v>
      </c>
      <c r="M366" s="45">
        <v>-2.1670294000000001</v>
      </c>
      <c r="N366">
        <v>0.40805968999999997</v>
      </c>
      <c r="O366" s="71">
        <v>115</v>
      </c>
      <c r="P366">
        <v>0</v>
      </c>
      <c r="Q366" s="176">
        <v>1.6930520000000001E-2</v>
      </c>
      <c r="R366">
        <v>5.0164116094986806E-4</v>
      </c>
      <c r="S366">
        <v>3.5960158311345641E-3</v>
      </c>
      <c r="T366" s="178">
        <v>8.9900380000000006E-8</v>
      </c>
      <c r="U366" s="45">
        <v>-2.4774250000000002</v>
      </c>
      <c r="V366" s="176">
        <v>0.46328900000000001</v>
      </c>
      <c r="W366">
        <v>115</v>
      </c>
      <c r="X366">
        <v>0</v>
      </c>
      <c r="Y366">
        <v>1.6490769999999998E-2</v>
      </c>
      <c r="Z366">
        <v>4.120980650835532E-4</v>
      </c>
      <c r="AA366">
        <v>3.3748460861917329E-3</v>
      </c>
      <c r="AB366" s="73">
        <v>8.4371149999999996E-8</v>
      </c>
      <c r="AC366" s="45">
        <v>-2.4642110000000002</v>
      </c>
      <c r="AD366">
        <v>0.71437329999999999</v>
      </c>
      <c r="AE366">
        <v>114</v>
      </c>
      <c r="AF366">
        <v>0</v>
      </c>
      <c r="AG366">
        <v>1.6490769999999998E-2</v>
      </c>
      <c r="AH366">
        <v>4.7425395778364114E-4</v>
      </c>
      <c r="AI366">
        <v>3.3581310466138962E-3</v>
      </c>
      <c r="AJ366" s="73">
        <v>8.39533E-8</v>
      </c>
      <c r="AK366" s="45">
        <v>-2.413103</v>
      </c>
      <c r="AL366" s="72">
        <v>-0.15537000000000001</v>
      </c>
      <c r="AM366">
        <v>111</v>
      </c>
      <c r="AN366">
        <v>0</v>
      </c>
      <c r="AO366" s="42">
        <v>1.6710639999999999E-2</v>
      </c>
      <c r="AP366">
        <v>4.2956772207563762E-4</v>
      </c>
      <c r="AQ366">
        <v>3.3635202286719438E-3</v>
      </c>
      <c r="AR366" s="73">
        <v>8.4088010000000001E-8</v>
      </c>
      <c r="AS366" s="45">
        <v>-2.4755539999999998</v>
      </c>
      <c r="AT366">
        <v>-0.14773069999999999</v>
      </c>
    </row>
    <row r="367" spans="1:46">
      <c r="A367">
        <v>31</v>
      </c>
      <c r="B367" s="4">
        <v>5</v>
      </c>
      <c r="C367" s="4">
        <v>4</v>
      </c>
      <c r="D367">
        <v>180104021</v>
      </c>
      <c r="E367">
        <v>180120384</v>
      </c>
      <c r="F367">
        <v>7225</v>
      </c>
      <c r="G367">
        <v>319</v>
      </c>
      <c r="H367">
        <v>5</v>
      </c>
      <c r="I367">
        <v>2.1868510000000001E-2</v>
      </c>
      <c r="J367" s="17">
        <v>1.5444668512110727E-3</v>
      </c>
      <c r="K367">
        <v>5.7870408304498263E-3</v>
      </c>
      <c r="L367" s="178">
        <v>1.4467599999999999E-7</v>
      </c>
      <c r="M367" s="45">
        <v>-2.1096754999999998</v>
      </c>
      <c r="N367">
        <v>-1.9072229999999999E-2</v>
      </c>
      <c r="O367" s="71">
        <v>252</v>
      </c>
      <c r="P367">
        <v>4</v>
      </c>
      <c r="Q367" s="176">
        <v>2.1868510000000001E-2</v>
      </c>
      <c r="R367">
        <v>1.1213150173010381E-3</v>
      </c>
      <c r="S367">
        <v>4.9602865051903118E-3</v>
      </c>
      <c r="T367" s="178">
        <v>1.2400719999999999E-7</v>
      </c>
      <c r="U367" s="45">
        <v>-2.2844730000000002</v>
      </c>
      <c r="V367" s="176">
        <v>0.62344489999999997</v>
      </c>
      <c r="W367">
        <v>270</v>
      </c>
      <c r="X367">
        <v>3</v>
      </c>
      <c r="Y367">
        <v>2.1730099999999999E-2</v>
      </c>
      <c r="Z367">
        <v>1.2498800000000001E-3</v>
      </c>
      <c r="AA367">
        <v>4.9877301038062285E-3</v>
      </c>
      <c r="AB367" s="73">
        <v>1.246932E-7</v>
      </c>
      <c r="AC367" s="45">
        <v>-2.2178960000000001</v>
      </c>
      <c r="AD367">
        <v>0.7779722</v>
      </c>
      <c r="AE367">
        <v>257</v>
      </c>
      <c r="AF367">
        <v>4</v>
      </c>
      <c r="AG367">
        <v>2.2560549999999999E-2</v>
      </c>
      <c r="AH367">
        <v>1.0890316955017301E-3</v>
      </c>
      <c r="AI367">
        <v>4.7655017301038065E-3</v>
      </c>
      <c r="AJ367" s="73">
        <v>1.191375E-7</v>
      </c>
      <c r="AK367" s="45">
        <v>-2.2277879999999999</v>
      </c>
      <c r="AL367" s="72">
        <v>0.51453099999999996</v>
      </c>
      <c r="AM367">
        <v>272</v>
      </c>
      <c r="AN367">
        <v>3</v>
      </c>
      <c r="AO367" s="42">
        <v>2.2698960000000001E-2</v>
      </c>
      <c r="AP367">
        <v>1.3049775778546714E-3</v>
      </c>
      <c r="AQ367">
        <v>5.1882698961937717E-3</v>
      </c>
      <c r="AR367" s="73">
        <v>1.297068E-7</v>
      </c>
      <c r="AS367" s="45">
        <v>-2.1867049999999999</v>
      </c>
      <c r="AT367">
        <v>-1.0069197999999999</v>
      </c>
    </row>
    <row r="368" spans="1:46" s="282" customFormat="1">
      <c r="A368" s="282">
        <v>32</v>
      </c>
      <c r="B368" s="281">
        <v>6</v>
      </c>
      <c r="C368" s="281">
        <v>1</v>
      </c>
      <c r="D368" s="320">
        <v>4185730</v>
      </c>
      <c r="E368" s="320">
        <v>4194263</v>
      </c>
      <c r="F368" s="320">
        <v>6187</v>
      </c>
      <c r="G368" s="282">
        <v>225</v>
      </c>
      <c r="H368" s="282">
        <v>1</v>
      </c>
      <c r="I368" s="282">
        <v>1.5678029999999999E-2</v>
      </c>
      <c r="J368" s="282">
        <v>1.7267557297559401E-3</v>
      </c>
      <c r="K368" s="282">
        <v>4.7665711976725396E-3</v>
      </c>
      <c r="L368" s="318">
        <v>1.191643E-7</v>
      </c>
      <c r="M368" s="282">
        <v>-1.7259579</v>
      </c>
      <c r="N368" s="282">
        <v>-1.4021572</v>
      </c>
      <c r="O368" s="282">
        <v>179</v>
      </c>
      <c r="P368" s="282">
        <v>2</v>
      </c>
      <c r="Q368" s="282">
        <v>1.535478E-2</v>
      </c>
      <c r="R368" s="282">
        <v>1.7871623242282206E-3</v>
      </c>
      <c r="S368" s="282">
        <v>4.1144997575561669E-3</v>
      </c>
      <c r="T368" s="282">
        <v>1.028625E-7</v>
      </c>
      <c r="U368" s="282">
        <v>-1.655206</v>
      </c>
      <c r="V368" s="282">
        <v>-0.21716550000000001</v>
      </c>
      <c r="W368" s="282">
        <v>201</v>
      </c>
      <c r="X368" s="282">
        <v>2</v>
      </c>
      <c r="Y368" s="282">
        <v>1.5193150000000001E-2</v>
      </c>
      <c r="Z368" s="282">
        <v>1.3574971876515274E-3</v>
      </c>
      <c r="AA368" s="282">
        <v>4.3360321642152908E-3</v>
      </c>
      <c r="AB368" s="318">
        <v>1.0840079999999999E-7</v>
      </c>
      <c r="AC368" s="282">
        <v>-1.9686319999999999</v>
      </c>
      <c r="AD368" s="282">
        <v>-2.5740055900000001</v>
      </c>
      <c r="AE368" s="282">
        <v>168</v>
      </c>
      <c r="AF368" s="282">
        <v>1</v>
      </c>
      <c r="AG368" s="282">
        <v>1.5678029999999999E-2</v>
      </c>
      <c r="AH368" s="282">
        <v>1.3574971876515274E-3</v>
      </c>
      <c r="AI368" s="282">
        <v>4.3360321642152908E-3</v>
      </c>
      <c r="AJ368" s="318">
        <v>9.0945779999999995E-8</v>
      </c>
      <c r="AK368" s="282">
        <v>-1.9686319999999999</v>
      </c>
      <c r="AL368" s="282">
        <v>-2.5740055900000001</v>
      </c>
      <c r="AM368" s="282">
        <v>180</v>
      </c>
      <c r="AN368" s="282">
        <v>1</v>
      </c>
      <c r="AO368" s="282">
        <v>1.5839659999999998E-2</v>
      </c>
      <c r="AP368" s="282">
        <v>1.6660217714562792E-3</v>
      </c>
      <c r="AQ368" s="282">
        <v>4.0094420559237112E-3</v>
      </c>
      <c r="AR368" s="318">
        <v>1.002361E-7</v>
      </c>
      <c r="AS368" s="282">
        <v>-1.6898776</v>
      </c>
      <c r="AT368" s="282">
        <v>-0.32241059</v>
      </c>
    </row>
    <row r="369" spans="1:46">
      <c r="A369">
        <v>33</v>
      </c>
      <c r="B369" s="4">
        <v>6</v>
      </c>
      <c r="C369" s="4">
        <v>2</v>
      </c>
      <c r="D369">
        <v>25723034</v>
      </c>
      <c r="E369">
        <v>25734245</v>
      </c>
      <c r="F369">
        <v>9794</v>
      </c>
      <c r="G369">
        <v>256</v>
      </c>
      <c r="H369">
        <v>0</v>
      </c>
      <c r="I369">
        <v>1.2150299999999999E-2</v>
      </c>
      <c r="J369">
        <v>1.5237570247090056E-3</v>
      </c>
      <c r="K369">
        <v>3.4394559934653869E-3</v>
      </c>
      <c r="L369" s="73">
        <v>8.5651829999999997E-8</v>
      </c>
      <c r="M369" s="11">
        <v>-1.8286708</v>
      </c>
      <c r="N369" s="79">
        <v>1.5087584999999999</v>
      </c>
      <c r="O369">
        <v>220</v>
      </c>
      <c r="P369">
        <v>0</v>
      </c>
      <c r="Q369">
        <v>1.22524E-2</v>
      </c>
      <c r="R369">
        <v>1.6961161425362466E-3</v>
      </c>
      <c r="S369">
        <v>3.2091658158055953E-3</v>
      </c>
      <c r="T369">
        <v>7.9866130000000004E-8</v>
      </c>
      <c r="U369" s="11">
        <v>-1.3300099999999999</v>
      </c>
      <c r="V369" s="79">
        <v>0.49339632999999999</v>
      </c>
      <c r="W369">
        <v>260</v>
      </c>
      <c r="X369">
        <v>1</v>
      </c>
      <c r="Y369">
        <v>1.2150299999999999E-2</v>
      </c>
      <c r="Z369">
        <v>1.4002227179906067E-3</v>
      </c>
      <c r="AA369">
        <v>3.5568700224627324E-3</v>
      </c>
      <c r="AB369" s="73">
        <v>8.8581059999999997E-8</v>
      </c>
      <c r="AC369" s="11">
        <v>-1.672488</v>
      </c>
      <c r="AD369" s="79">
        <v>-1.0620845000000001</v>
      </c>
      <c r="AE369">
        <v>233</v>
      </c>
      <c r="AF369">
        <v>0</v>
      </c>
      <c r="AG369">
        <v>1.204819E-2</v>
      </c>
      <c r="AH369">
        <v>1.4002227179906067E-3</v>
      </c>
      <c r="AI369">
        <v>3.5568700224627324E-3</v>
      </c>
      <c r="AJ369" s="73">
        <v>7.9681849999999997E-8</v>
      </c>
      <c r="AK369" s="11">
        <v>-1.672488</v>
      </c>
      <c r="AL369" s="79">
        <v>-1.0620845000000001</v>
      </c>
      <c r="AM369">
        <v>226</v>
      </c>
      <c r="AN369">
        <v>0</v>
      </c>
      <c r="AO369">
        <v>1.2150299999999999E-2</v>
      </c>
      <c r="AP369">
        <v>1.5382400040841332E-3</v>
      </c>
      <c r="AQ369">
        <v>3.180181437614866E-3</v>
      </c>
      <c r="AR369" s="73">
        <v>7.9504539999999995E-8</v>
      </c>
      <c r="AS369" s="11">
        <v>-1.4429386</v>
      </c>
      <c r="AT369" s="79">
        <v>-0.83104250000000002</v>
      </c>
    </row>
    <row r="370" spans="1:46">
      <c r="A370">
        <v>34</v>
      </c>
      <c r="B370" s="4">
        <v>6</v>
      </c>
      <c r="C370" s="4">
        <v>3</v>
      </c>
      <c r="D370">
        <v>26103393</v>
      </c>
      <c r="E370">
        <v>26113254</v>
      </c>
      <c r="F370">
        <v>8710</v>
      </c>
      <c r="G370">
        <v>203</v>
      </c>
      <c r="H370">
        <v>2</v>
      </c>
      <c r="I370">
        <v>1.113662E-2</v>
      </c>
      <c r="J370">
        <v>1.3007199655568312E-3</v>
      </c>
      <c r="K370">
        <v>3.0547915040183694E-3</v>
      </c>
      <c r="L370" s="73">
        <v>7.6369789999999994E-8</v>
      </c>
      <c r="M370" s="11">
        <v>-1.6237843000000001</v>
      </c>
      <c r="N370" s="79">
        <v>-0.63420109999999996</v>
      </c>
      <c r="O370">
        <v>182</v>
      </c>
      <c r="P370">
        <v>1</v>
      </c>
      <c r="Q370">
        <v>1.136625E-2</v>
      </c>
      <c r="R370">
        <v>1.3171767278989668E-3</v>
      </c>
      <c r="S370">
        <v>2.9716478760045927E-3</v>
      </c>
      <c r="T370">
        <v>7.4291199999999998E-8</v>
      </c>
      <c r="U370" s="11">
        <v>-1.629988</v>
      </c>
      <c r="V370" s="79">
        <v>0.12262204</v>
      </c>
      <c r="W370">
        <v>215</v>
      </c>
      <c r="X370">
        <v>1</v>
      </c>
      <c r="Y370">
        <v>1.136625E-2</v>
      </c>
      <c r="Z370">
        <v>1.1922119402985076E-3</v>
      </c>
      <c r="AA370">
        <v>3.2945598163031001E-3</v>
      </c>
      <c r="AB370" s="73">
        <v>8.2363989999999999E-8</v>
      </c>
      <c r="AC370" s="11">
        <v>-1.87052</v>
      </c>
      <c r="AD370" s="79">
        <v>-1.81267121</v>
      </c>
      <c r="AE370">
        <v>182</v>
      </c>
      <c r="AF370">
        <v>1</v>
      </c>
      <c r="AG370">
        <v>1.136625E-2</v>
      </c>
      <c r="AH370">
        <v>1.1922119402985076E-3</v>
      </c>
      <c r="AI370">
        <v>3.2945598163031001E-3</v>
      </c>
      <c r="AJ370" s="73">
        <v>6.9985260000000004E-8</v>
      </c>
      <c r="AK370" s="11">
        <v>-1.87052</v>
      </c>
      <c r="AL370" s="79">
        <v>-1.81267121</v>
      </c>
      <c r="AM370">
        <v>195</v>
      </c>
      <c r="AN370">
        <v>1</v>
      </c>
      <c r="AO370">
        <v>1.136625E-2</v>
      </c>
      <c r="AP370">
        <v>1.2974337428243398E-3</v>
      </c>
      <c r="AQ370">
        <v>3.0853809414466129E-3</v>
      </c>
      <c r="AR370" s="73">
        <v>7.7134520000000001E-8</v>
      </c>
      <c r="AS370" s="11">
        <v>-1.7323795</v>
      </c>
      <c r="AT370" s="79">
        <v>-0.45198395000000002</v>
      </c>
    </row>
    <row r="371" spans="1:46">
      <c r="A371">
        <v>35</v>
      </c>
      <c r="B371" s="4">
        <v>6</v>
      </c>
      <c r="C371" s="4">
        <v>4</v>
      </c>
      <c r="D371">
        <v>26153437</v>
      </c>
      <c r="E371">
        <v>26161250</v>
      </c>
      <c r="F371">
        <v>4184</v>
      </c>
      <c r="G371">
        <v>121</v>
      </c>
      <c r="H371">
        <v>1</v>
      </c>
      <c r="I371">
        <v>1.314532E-2</v>
      </c>
      <c r="J371">
        <v>3.9978107074569791E-4</v>
      </c>
      <c r="K371">
        <v>3.7278687858508606E-3</v>
      </c>
      <c r="L371" s="73">
        <v>9.4763399999999995E-8</v>
      </c>
      <c r="M371" s="11">
        <v>-2.4704505999999999</v>
      </c>
      <c r="N371" s="79">
        <v>-1.865885</v>
      </c>
      <c r="O371">
        <v>93</v>
      </c>
      <c r="P371">
        <v>1</v>
      </c>
      <c r="Q371">
        <v>1.314532E-2</v>
      </c>
      <c r="R371">
        <v>4.1497375717017206E-4</v>
      </c>
      <c r="S371">
        <v>3.1610793499043978E-3</v>
      </c>
      <c r="T371">
        <v>7.9026980000000004E-8</v>
      </c>
      <c r="U371" s="11">
        <v>-2.4750429999999999</v>
      </c>
      <c r="V371" s="79">
        <v>-2.2394811799999998</v>
      </c>
      <c r="W371">
        <v>112</v>
      </c>
      <c r="X371">
        <v>1</v>
      </c>
      <c r="Y371">
        <v>1.147228E-2</v>
      </c>
      <c r="Z371">
        <v>4.5824077437858508E-4</v>
      </c>
      <c r="AA371">
        <v>3.5727607552581259E-3</v>
      </c>
      <c r="AB371" s="73">
        <v>8.931902E-8</v>
      </c>
      <c r="AC371" s="11">
        <v>-2.4824480000000002</v>
      </c>
      <c r="AD371" s="79">
        <v>-4.4125621099999996</v>
      </c>
      <c r="AE371">
        <v>91</v>
      </c>
      <c r="AF371">
        <v>1</v>
      </c>
      <c r="AG371">
        <v>1.314532E-2</v>
      </c>
      <c r="AH371">
        <v>4.5824077437858508E-4</v>
      </c>
      <c r="AI371">
        <v>3.5727607552581259E-3</v>
      </c>
      <c r="AJ371" s="73">
        <v>7.2845779999999999E-8</v>
      </c>
      <c r="AK371" s="11">
        <v>-2.4824480000000002</v>
      </c>
      <c r="AL371" s="79">
        <v>-4.4125621099999996</v>
      </c>
      <c r="AM371">
        <v>95</v>
      </c>
      <c r="AN371">
        <v>0</v>
      </c>
      <c r="AO371">
        <v>1.338432E-2</v>
      </c>
      <c r="AP371">
        <v>3.9030805449330783E-4</v>
      </c>
      <c r="AQ371">
        <v>3.1291290630975142E-3</v>
      </c>
      <c r="AR371" s="73">
        <v>7.8228230000000005E-8</v>
      </c>
      <c r="AS371" s="11">
        <v>-2.4643263000000002</v>
      </c>
      <c r="AT371" s="79">
        <v>-2.0885839499999999</v>
      </c>
    </row>
    <row r="372" spans="1:46">
      <c r="A372">
        <v>36</v>
      </c>
      <c r="B372" s="4">
        <v>6</v>
      </c>
      <c r="C372" s="4">
        <v>5</v>
      </c>
      <c r="D372">
        <v>26212797</v>
      </c>
      <c r="E372">
        <v>26220651</v>
      </c>
      <c r="F372">
        <v>6707</v>
      </c>
      <c r="G372">
        <v>153</v>
      </c>
      <c r="H372">
        <v>1</v>
      </c>
      <c r="I372">
        <v>9.2440730000000002E-3</v>
      </c>
      <c r="J372">
        <v>7.8515063366631872E-4</v>
      </c>
      <c r="K372">
        <v>2.9900630684359625E-3</v>
      </c>
      <c r="L372" s="73">
        <v>7.4751580000000005E-8</v>
      </c>
      <c r="M372" s="11">
        <v>-1.8040562</v>
      </c>
      <c r="N372" s="79">
        <v>-1.1276679000000001</v>
      </c>
      <c r="O372">
        <v>132</v>
      </c>
      <c r="P372">
        <v>0</v>
      </c>
      <c r="Q372">
        <v>9.3931710000000005E-3</v>
      </c>
      <c r="R372">
        <v>7.9043773669300733E-4</v>
      </c>
      <c r="S372">
        <v>2.7990578500074548E-3</v>
      </c>
      <c r="T372">
        <v>6.9976449999999995E-8</v>
      </c>
      <c r="U372" s="11">
        <v>-2.036254</v>
      </c>
      <c r="V372" s="79">
        <v>0.51335280000000005</v>
      </c>
      <c r="W372">
        <v>138</v>
      </c>
      <c r="X372">
        <v>2</v>
      </c>
      <c r="Y372">
        <v>9.0949749999999999E-3</v>
      </c>
      <c r="Z372">
        <v>5.6793111674370068E-4</v>
      </c>
      <c r="AA372">
        <v>2.7462644997763531E-3</v>
      </c>
      <c r="AB372" s="73">
        <v>6.8656610000000005E-8</v>
      </c>
      <c r="AC372" s="11">
        <v>-2.1886510000000001</v>
      </c>
      <c r="AD372" s="79">
        <v>-0.61727809</v>
      </c>
      <c r="AE372">
        <v>121</v>
      </c>
      <c r="AF372">
        <v>1</v>
      </c>
      <c r="AG372">
        <v>9.2440730000000002E-3</v>
      </c>
      <c r="AH372">
        <v>5.6793111674370068E-4</v>
      </c>
      <c r="AI372">
        <v>2.7462644997763531E-3</v>
      </c>
      <c r="AJ372" s="73">
        <v>6.0426049999999997E-8</v>
      </c>
      <c r="AK372" s="11">
        <v>-2.1886510000000001</v>
      </c>
      <c r="AL372" s="79">
        <v>-0.61727809</v>
      </c>
      <c r="AM372">
        <v>123</v>
      </c>
      <c r="AN372">
        <v>2</v>
      </c>
      <c r="AO372">
        <v>8.9458769999999996E-3</v>
      </c>
      <c r="AP372">
        <v>9.36674548978679E-4</v>
      </c>
      <c r="AQ372">
        <v>2.5274528104964962E-3</v>
      </c>
      <c r="AR372" s="73">
        <v>6.3186320000000004E-8</v>
      </c>
      <c r="AS372" s="11">
        <v>-1.7323529</v>
      </c>
      <c r="AT372" s="79">
        <v>-0.35734495999999999</v>
      </c>
    </row>
    <row r="373" spans="1:46">
      <c r="A373">
        <v>37</v>
      </c>
      <c r="B373" s="4">
        <v>6</v>
      </c>
      <c r="C373" s="4">
        <v>6</v>
      </c>
      <c r="D373">
        <v>26231685</v>
      </c>
      <c r="E373">
        <v>26239237</v>
      </c>
      <c r="F373">
        <v>6754</v>
      </c>
      <c r="G373">
        <v>151</v>
      </c>
      <c r="H373">
        <v>1</v>
      </c>
      <c r="I373">
        <v>7.5510810000000003E-3</v>
      </c>
      <c r="J373">
        <v>5.7947605863192179E-4</v>
      </c>
      <c r="K373">
        <v>2.930368226236304E-3</v>
      </c>
      <c r="L373" s="73">
        <v>7.3259200000000005E-8</v>
      </c>
      <c r="M373" s="11">
        <v>-2.1350728000000001</v>
      </c>
      <c r="N373" s="79">
        <v>-1.9670763</v>
      </c>
      <c r="O373">
        <v>104</v>
      </c>
      <c r="P373">
        <v>0</v>
      </c>
      <c r="Q373">
        <v>7.6991409999999996E-3</v>
      </c>
      <c r="R373">
        <v>5.0638301747112828E-4</v>
      </c>
      <c r="S373">
        <v>2.1898886585726978E-3</v>
      </c>
      <c r="T373">
        <v>5.4747219999999998E-8</v>
      </c>
      <c r="U373" s="11">
        <v>-2.2494839999999998</v>
      </c>
      <c r="V373" s="79">
        <v>-1.4331140499999999</v>
      </c>
      <c r="W373">
        <v>122</v>
      </c>
      <c r="X373">
        <v>2</v>
      </c>
      <c r="Y373">
        <v>7.4030199999999997E-3</v>
      </c>
      <c r="Z373">
        <v>4.7679764583950253E-4</v>
      </c>
      <c r="AA373">
        <v>2.4108942848682265E-3</v>
      </c>
      <c r="AB373" s="73">
        <v>6.0272359999999994E-8</v>
      </c>
      <c r="AC373" s="11">
        <v>-2.2792810000000001</v>
      </c>
      <c r="AD373" s="79">
        <v>-3.9806375699999998</v>
      </c>
      <c r="AE373">
        <v>110</v>
      </c>
      <c r="AF373">
        <v>0</v>
      </c>
      <c r="AG373">
        <v>7.4030199999999997E-3</v>
      </c>
      <c r="AH373">
        <v>4.7679764583950253E-4</v>
      </c>
      <c r="AI373">
        <v>2.4108942848682265E-3</v>
      </c>
      <c r="AJ373" s="73">
        <v>5.4549179999999999E-8</v>
      </c>
      <c r="AK373" s="11">
        <v>-2.2792810000000001</v>
      </c>
      <c r="AL373" s="79">
        <v>-3.9806375699999998</v>
      </c>
      <c r="AM373">
        <v>94</v>
      </c>
      <c r="AN373">
        <v>0</v>
      </c>
      <c r="AO373">
        <v>7.6991409999999996E-3</v>
      </c>
      <c r="AP373">
        <v>7.1451630145099199E-4</v>
      </c>
      <c r="AQ373">
        <v>1.9180642582173526E-3</v>
      </c>
      <c r="AR373" s="73">
        <v>4.795161E-8</v>
      </c>
      <c r="AS373" s="11">
        <v>-1.7904074000000001</v>
      </c>
      <c r="AT373" s="79">
        <v>-1.07627023</v>
      </c>
    </row>
    <row r="374" spans="1:46">
      <c r="A374">
        <v>38</v>
      </c>
      <c r="B374" s="4">
        <v>6</v>
      </c>
      <c r="C374" s="4">
        <v>7</v>
      </c>
      <c r="D374">
        <v>34245126</v>
      </c>
      <c r="E374">
        <v>34257679</v>
      </c>
      <c r="F374">
        <v>2330</v>
      </c>
      <c r="G374">
        <v>148</v>
      </c>
      <c r="H374">
        <v>0</v>
      </c>
      <c r="I374">
        <v>5.3104579999999997E-3</v>
      </c>
      <c r="J374">
        <v>4.5147038197424893E-3</v>
      </c>
      <c r="K374">
        <v>8.325483690987125E-3</v>
      </c>
      <c r="L374" s="73">
        <v>6.6034780000000005E-8</v>
      </c>
      <c r="M374" s="11">
        <v>-0.76641210000000004</v>
      </c>
      <c r="N374" s="79">
        <v>-1.9341862000000001</v>
      </c>
      <c r="O374">
        <v>144</v>
      </c>
      <c r="P374">
        <v>0</v>
      </c>
      <c r="Q374">
        <v>5.4466230000000003E-3</v>
      </c>
      <c r="R374">
        <v>4.0002027467811157E-3</v>
      </c>
      <c r="S374">
        <v>8.789227038626609E-3</v>
      </c>
      <c r="T374">
        <v>6.971303E-8</v>
      </c>
      <c r="U374" s="11">
        <v>-1.5830489999999999</v>
      </c>
      <c r="V374" s="79">
        <v>-0.75241044999999995</v>
      </c>
      <c r="W374">
        <v>161</v>
      </c>
      <c r="X374">
        <v>1</v>
      </c>
      <c r="Y374">
        <v>5.3104579999999997E-3</v>
      </c>
      <c r="Z374">
        <v>4.2047575536480692E-3</v>
      </c>
      <c r="AA374">
        <v>9.2224540772532192E-3</v>
      </c>
      <c r="AB374" s="73">
        <v>7.3149230000000003E-8</v>
      </c>
      <c r="AC374" s="11">
        <v>-1.54837</v>
      </c>
      <c r="AD374" s="79">
        <v>-2.26248687</v>
      </c>
      <c r="AE374">
        <v>146</v>
      </c>
      <c r="AF374">
        <v>0</v>
      </c>
      <c r="AG374">
        <v>5.3104579999999997E-3</v>
      </c>
      <c r="AH374">
        <v>4.2047575536480692E-3</v>
      </c>
      <c r="AI374">
        <v>9.2224540772532192E-3</v>
      </c>
      <c r="AJ374" s="73">
        <v>6.6584560000000002E-8</v>
      </c>
      <c r="AK374" s="11">
        <v>-1.54837</v>
      </c>
      <c r="AL374" s="79">
        <v>-2.26248687</v>
      </c>
      <c r="AM374">
        <v>138</v>
      </c>
      <c r="AN374">
        <v>0</v>
      </c>
      <c r="AO374">
        <v>5.3104579999999997E-3</v>
      </c>
      <c r="AP374">
        <v>4.1087994420600862E-3</v>
      </c>
      <c r="AQ374">
        <v>8.1623407725321881E-3</v>
      </c>
      <c r="AR374" s="73">
        <v>6.4740790000000003E-8</v>
      </c>
      <c r="AS374" s="11">
        <v>-1.4227136</v>
      </c>
      <c r="AT374" s="79">
        <v>-1.61292222</v>
      </c>
    </row>
    <row r="375" spans="1:46">
      <c r="A375">
        <v>39</v>
      </c>
      <c r="B375" s="4">
        <v>6</v>
      </c>
      <c r="C375" s="4">
        <v>8</v>
      </c>
      <c r="D375">
        <v>36451822</v>
      </c>
      <c r="E375">
        <v>36460692</v>
      </c>
      <c r="F375">
        <v>1772</v>
      </c>
      <c r="G375">
        <v>51</v>
      </c>
      <c r="H375">
        <v>0</v>
      </c>
      <c r="I375">
        <v>9.4420600000000004E-3</v>
      </c>
      <c r="J375">
        <v>6.2464119638826188E-4</v>
      </c>
      <c r="K375">
        <v>3.7723340857787808E-3</v>
      </c>
      <c r="L375" s="73">
        <v>7.1722920000000001E-8</v>
      </c>
      <c r="M375" s="11">
        <v>-1.9300257999999999</v>
      </c>
      <c r="N375" s="79">
        <v>-1.5913219000000001</v>
      </c>
      <c r="O375">
        <v>40</v>
      </c>
      <c r="P375">
        <v>0</v>
      </c>
      <c r="Q375">
        <v>9.4420600000000004E-3</v>
      </c>
      <c r="R375">
        <v>5.8419046275395034E-4</v>
      </c>
      <c r="S375">
        <v>3.210261286681716E-3</v>
      </c>
      <c r="T375">
        <v>6.1036299999999994E-8</v>
      </c>
      <c r="U375" s="11">
        <v>-2.1793979999999999</v>
      </c>
      <c r="V375" s="79">
        <v>0.6735989</v>
      </c>
      <c r="W375">
        <v>51</v>
      </c>
      <c r="X375">
        <v>0</v>
      </c>
      <c r="Y375">
        <v>9.4420600000000004E-3</v>
      </c>
      <c r="Z375">
        <v>3.2266563205417606E-4</v>
      </c>
      <c r="AA375">
        <v>3.8413425507900678E-3</v>
      </c>
      <c r="AB375" s="73">
        <v>7.3034960000000006E-8</v>
      </c>
      <c r="AC375" s="11">
        <v>-2.4302999999999999</v>
      </c>
      <c r="AD375" s="79">
        <v>-3.70093351</v>
      </c>
      <c r="AE375">
        <v>47</v>
      </c>
      <c r="AF375">
        <v>0</v>
      </c>
      <c r="AG375">
        <v>9.4420600000000004E-3</v>
      </c>
      <c r="AH375">
        <v>3.2266563205417606E-4</v>
      </c>
      <c r="AI375">
        <v>3.8413425507900678E-3</v>
      </c>
      <c r="AJ375" s="73">
        <v>6.7560879999999993E-8</v>
      </c>
      <c r="AK375" s="11">
        <v>-2.4302999999999999</v>
      </c>
      <c r="AL375" s="79">
        <v>-3.70093351</v>
      </c>
      <c r="AM375">
        <v>42</v>
      </c>
      <c r="AN375">
        <v>0</v>
      </c>
      <c r="AO375">
        <v>9.4420600000000004E-3</v>
      </c>
      <c r="AP375">
        <v>5.7957990970654619E-4</v>
      </c>
      <c r="AQ375">
        <v>3.2664582392776522E-3</v>
      </c>
      <c r="AR375" s="73">
        <v>6.2104769999999999E-8</v>
      </c>
      <c r="AS375" s="11">
        <v>-2.170798</v>
      </c>
      <c r="AT375" s="79">
        <v>-8.4254460000000003E-2</v>
      </c>
    </row>
    <row r="376" spans="1:46">
      <c r="A376">
        <v>40</v>
      </c>
      <c r="B376" s="4">
        <v>6</v>
      </c>
      <c r="C376" s="4">
        <v>9</v>
      </c>
      <c r="D376">
        <v>39068783</v>
      </c>
      <c r="E376">
        <v>39093690</v>
      </c>
      <c r="F376">
        <v>13776</v>
      </c>
      <c r="G376">
        <v>34</v>
      </c>
      <c r="H376">
        <v>0</v>
      </c>
      <c r="I376">
        <v>1.128668E-2</v>
      </c>
      <c r="J376">
        <v>4.0463835656213703E-5</v>
      </c>
      <c r="K376">
        <v>3.23491144018583E-4</v>
      </c>
      <c r="L376" s="73">
        <v>6.2872649999999998E-8</v>
      </c>
      <c r="M376" s="11">
        <v>-2.1280543000000001</v>
      </c>
      <c r="N376" s="44">
        <v>0.15533739999999999</v>
      </c>
      <c r="O376">
        <v>29</v>
      </c>
      <c r="P376">
        <v>0</v>
      </c>
      <c r="Q376">
        <v>1.128668E-2</v>
      </c>
      <c r="R376">
        <v>4.7193394308943095E-5</v>
      </c>
      <c r="S376">
        <v>2.9938204123112659E-4</v>
      </c>
      <c r="T376">
        <v>5.8186890000000002E-8</v>
      </c>
      <c r="U376" s="11">
        <v>-2.2123719999999998</v>
      </c>
      <c r="V376" s="44">
        <v>-0.50246588999999997</v>
      </c>
      <c r="W376">
        <v>32</v>
      </c>
      <c r="X376">
        <v>0</v>
      </c>
      <c r="Y376">
        <v>1.128668E-2</v>
      </c>
      <c r="Z376">
        <v>4.9638247677119633E-5</v>
      </c>
      <c r="AA376">
        <v>3.1003237514518002E-4</v>
      </c>
      <c r="AB376" s="73">
        <v>6.0256849999999993E-8</v>
      </c>
      <c r="AC376" s="11">
        <v>-2.1384029999999998</v>
      </c>
      <c r="AD376" s="44">
        <v>6.7351359999999999E-2</v>
      </c>
      <c r="AE376">
        <v>30</v>
      </c>
      <c r="AF376">
        <v>0</v>
      </c>
      <c r="AG376">
        <v>1.128668E-2</v>
      </c>
      <c r="AH376">
        <v>4.9638247677119633E-5</v>
      </c>
      <c r="AI376">
        <v>3.1003237514518002E-4</v>
      </c>
      <c r="AJ376" s="73">
        <v>5.6704149999999998E-8</v>
      </c>
      <c r="AK376" s="11">
        <v>-2.1384029999999998</v>
      </c>
      <c r="AL376" s="44">
        <v>6.7351359999999999E-2</v>
      </c>
      <c r="AM376">
        <v>26</v>
      </c>
      <c r="AN376">
        <v>0</v>
      </c>
      <c r="AO376">
        <v>1.128668E-2</v>
      </c>
      <c r="AP376">
        <v>4.2358282520325199E-5</v>
      </c>
      <c r="AQ376">
        <v>2.601008275261324E-4</v>
      </c>
      <c r="AR376" s="73">
        <v>5.0552330000000001E-8</v>
      </c>
      <c r="AS376" s="11">
        <v>-2.0747053000000002</v>
      </c>
      <c r="AT376" s="44">
        <v>0.83535415999999996</v>
      </c>
    </row>
    <row r="377" spans="1:46">
      <c r="A377">
        <v>41</v>
      </c>
      <c r="B377" s="4">
        <v>6</v>
      </c>
      <c r="C377" s="4">
        <v>10</v>
      </c>
      <c r="D377">
        <v>39094797</v>
      </c>
      <c r="E377">
        <v>39108646</v>
      </c>
      <c r="F377">
        <v>13835</v>
      </c>
      <c r="G377">
        <v>411</v>
      </c>
      <c r="H377">
        <v>3</v>
      </c>
      <c r="I377">
        <v>1.422764E-2</v>
      </c>
      <c r="J377">
        <v>1.2869109504878931E-3</v>
      </c>
      <c r="K377">
        <v>3.8937475243946509E-3</v>
      </c>
      <c r="L377" s="73">
        <v>9.7760590000000006E-8</v>
      </c>
      <c r="M377">
        <v>-1.8857134</v>
      </c>
      <c r="N377">
        <v>-0.32437009999999999</v>
      </c>
      <c r="O377">
        <v>340</v>
      </c>
      <c r="P377">
        <v>1</v>
      </c>
      <c r="Q377">
        <v>1.4300230000000001E-2</v>
      </c>
      <c r="R377">
        <v>1.4181579255511385E-3</v>
      </c>
      <c r="S377">
        <v>3.4950148897723164E-3</v>
      </c>
      <c r="T377">
        <v>8.774958E-8</v>
      </c>
      <c r="U377">
        <v>-1.8171120000000001</v>
      </c>
      <c r="V377">
        <v>9.1975319999999999E-2</v>
      </c>
      <c r="W377">
        <v>359</v>
      </c>
      <c r="X377">
        <v>2</v>
      </c>
      <c r="Y377">
        <v>1.422764E-2</v>
      </c>
      <c r="Z377">
        <v>1.2678008962775571E-3</v>
      </c>
      <c r="AA377">
        <v>3.4633342247921933E-3</v>
      </c>
      <c r="AB377" s="73">
        <v>8.6954180000000003E-8</v>
      </c>
      <c r="AC377">
        <v>-1.8687180000000001</v>
      </c>
      <c r="AD377">
        <v>-2.1868336899999998</v>
      </c>
      <c r="AE377">
        <v>327</v>
      </c>
      <c r="AF377">
        <v>1</v>
      </c>
      <c r="AG377">
        <v>1.4590590000000001E-2</v>
      </c>
      <c r="AH377">
        <v>1.2678008962775571E-3</v>
      </c>
      <c r="AI377">
        <v>3.4633342247921933E-3</v>
      </c>
      <c r="AJ377" s="73">
        <v>7.950225E-8</v>
      </c>
      <c r="AK377">
        <v>-1.8687180000000001</v>
      </c>
      <c r="AL377">
        <v>-2.1868336899999998</v>
      </c>
      <c r="AM377">
        <v>329</v>
      </c>
      <c r="AN377">
        <v>3</v>
      </c>
      <c r="AO377">
        <v>1.4445410000000001E-2</v>
      </c>
      <c r="AP377">
        <v>1.4081654933140585E-3</v>
      </c>
      <c r="AQ377">
        <v>3.2772576075171668E-3</v>
      </c>
      <c r="AR377" s="73">
        <v>8.2282339999999998E-8</v>
      </c>
      <c r="AS377">
        <v>-1.7242223999999999</v>
      </c>
      <c r="AT377">
        <v>-0.48869848999999999</v>
      </c>
    </row>
    <row r="378" spans="1:46">
      <c r="A378">
        <v>42</v>
      </c>
      <c r="B378" s="4">
        <v>6</v>
      </c>
      <c r="C378" s="4">
        <v>11</v>
      </c>
      <c r="D378">
        <v>40343104</v>
      </c>
      <c r="E378">
        <v>40351746</v>
      </c>
      <c r="F378">
        <v>4120</v>
      </c>
      <c r="G378">
        <v>416</v>
      </c>
      <c r="H378">
        <v>1</v>
      </c>
      <c r="I378">
        <v>1.1637150000000001E-2</v>
      </c>
      <c r="J378">
        <v>6.5626756310679605E-3</v>
      </c>
      <c r="K378">
        <v>1.3234553155339805E-2</v>
      </c>
      <c r="L378" s="102">
        <v>9.8529740000000006E-8</v>
      </c>
      <c r="M378">
        <v>-1.1485202000000001</v>
      </c>
      <c r="N378">
        <v>-0.94560739999999999</v>
      </c>
      <c r="O378">
        <v>343</v>
      </c>
      <c r="P378">
        <v>0</v>
      </c>
      <c r="Q378">
        <v>1.185399E-2</v>
      </c>
      <c r="R378">
        <v>6.8833932281553399E-3</v>
      </c>
      <c r="S378">
        <v>1.1840126941747573E-2</v>
      </c>
      <c r="T378">
        <v>8.8148399999999998E-8</v>
      </c>
      <c r="U378">
        <v>-1.1689659999999999</v>
      </c>
      <c r="V378">
        <v>-1.5056314900000001</v>
      </c>
      <c r="W378">
        <v>352</v>
      </c>
      <c r="X378">
        <v>0</v>
      </c>
      <c r="Y378">
        <v>1.1781710000000001E-2</v>
      </c>
      <c r="Z378">
        <v>5.587880048543689E-3</v>
      </c>
      <c r="AA378">
        <v>1.1403376213592232E-2</v>
      </c>
      <c r="AB378" s="73">
        <v>8.4896839999999998E-8</v>
      </c>
      <c r="AC378">
        <v>-1.3694679999999999</v>
      </c>
      <c r="AD378">
        <v>-1.2500262799999999</v>
      </c>
      <c r="AE378">
        <v>311</v>
      </c>
      <c r="AF378">
        <v>0</v>
      </c>
      <c r="AG378">
        <v>1.1781710000000001E-2</v>
      </c>
      <c r="AH378">
        <v>5.587880048543689E-3</v>
      </c>
      <c r="AI378">
        <v>1.1403376213592232E-2</v>
      </c>
      <c r="AJ378" s="73">
        <v>7.5291119999999994E-8</v>
      </c>
      <c r="AK378">
        <v>-1.3694679999999999</v>
      </c>
      <c r="AL378">
        <v>-1.2500262799999999</v>
      </c>
      <c r="AM378">
        <v>318</v>
      </c>
      <c r="AN378">
        <v>0</v>
      </c>
      <c r="AO378">
        <v>1.185399E-2</v>
      </c>
      <c r="AP378">
        <v>6.7768200728155342E-3</v>
      </c>
      <c r="AQ378">
        <v>1.0637311893203882E-2</v>
      </c>
      <c r="AR378" s="73">
        <v>7.9193579999999999E-8</v>
      </c>
      <c r="AS378">
        <v>-0.9890911</v>
      </c>
      <c r="AT378">
        <v>-0.90782921999999999</v>
      </c>
    </row>
    <row r="379" spans="1:46">
      <c r="A379">
        <v>43</v>
      </c>
      <c r="B379" s="4">
        <v>6</v>
      </c>
      <c r="C379" s="4">
        <v>12</v>
      </c>
      <c r="D379">
        <v>42689739</v>
      </c>
      <c r="E379">
        <v>42699763</v>
      </c>
      <c r="F379">
        <v>8973</v>
      </c>
      <c r="G379">
        <v>93</v>
      </c>
      <c r="H379">
        <v>1</v>
      </c>
      <c r="I379">
        <v>9.2233009999999997E-3</v>
      </c>
      <c r="J379">
        <v>4.8873202942159816E-4</v>
      </c>
      <c r="K379">
        <v>1.3584666220884875E-3</v>
      </c>
      <c r="L379" s="73">
        <v>7.3965540000000001E-8</v>
      </c>
      <c r="M379">
        <v>-1.8678612999999999</v>
      </c>
      <c r="N379">
        <v>-3.4768135999999998</v>
      </c>
      <c r="O379">
        <v>69</v>
      </c>
      <c r="P379">
        <v>0</v>
      </c>
      <c r="Q379">
        <v>9.2233009999999997E-3</v>
      </c>
      <c r="R379">
        <v>5.0289585422935473E-4</v>
      </c>
      <c r="S379">
        <v>1.0935925554441102E-3</v>
      </c>
      <c r="T379">
        <v>5.954373E-8</v>
      </c>
      <c r="U379">
        <v>-1.5106949999999999</v>
      </c>
      <c r="V379">
        <v>-5.2649109999999999E-2</v>
      </c>
      <c r="W379">
        <v>84</v>
      </c>
      <c r="X379">
        <v>1</v>
      </c>
      <c r="Y379">
        <v>9.2233009999999997E-3</v>
      </c>
      <c r="Z379">
        <v>5.2905516549648951E-4</v>
      </c>
      <c r="AA379">
        <v>1.2494480106987631E-3</v>
      </c>
      <c r="AB379" s="73">
        <v>6.8029710000000001E-8</v>
      </c>
      <c r="AC379">
        <v>-1.5907439999999999</v>
      </c>
      <c r="AD379">
        <v>-1.7934554700000001</v>
      </c>
      <c r="AE379">
        <v>69</v>
      </c>
      <c r="AF379">
        <v>1</v>
      </c>
      <c r="AG379">
        <v>8.9805830000000003E-3</v>
      </c>
      <c r="AH379">
        <v>5.2905516549648951E-4</v>
      </c>
      <c r="AI379">
        <v>1.2494480106987631E-3</v>
      </c>
      <c r="AJ379" s="73">
        <v>5.6092559999999997E-8</v>
      </c>
      <c r="AK379">
        <v>-1.5907439999999999</v>
      </c>
      <c r="AL379">
        <v>-1.7934554700000001</v>
      </c>
      <c r="AM379">
        <v>75</v>
      </c>
      <c r="AN379">
        <v>0</v>
      </c>
      <c r="AO379">
        <v>9.2233009999999997E-3</v>
      </c>
      <c r="AP379">
        <v>5.0779584308480999E-4</v>
      </c>
      <c r="AQ379">
        <v>1.1519010364426613E-3</v>
      </c>
      <c r="AR379" s="73">
        <v>6.2718489999999997E-8</v>
      </c>
      <c r="AS379">
        <v>-1.5518464999999999</v>
      </c>
      <c r="AT379">
        <v>-0.73320942</v>
      </c>
    </row>
    <row r="380" spans="1:46">
      <c r="A380">
        <v>44</v>
      </c>
      <c r="B380" s="4">
        <v>6</v>
      </c>
      <c r="C380" s="4">
        <v>13</v>
      </c>
      <c r="D380">
        <v>42842946</v>
      </c>
      <c r="E380">
        <v>42858545</v>
      </c>
      <c r="F380">
        <v>4750</v>
      </c>
      <c r="G380">
        <v>264</v>
      </c>
      <c r="H380">
        <v>2</v>
      </c>
      <c r="I380">
        <v>1.8945730000000001E-2</v>
      </c>
      <c r="J380">
        <v>1.1575497684210526E-3</v>
      </c>
      <c r="K380">
        <v>7.2848018947368424E-3</v>
      </c>
      <c r="L380" s="73">
        <v>9.6408140000000004E-8</v>
      </c>
      <c r="M380">
        <v>-2.2868998</v>
      </c>
      <c r="N380">
        <v>0.52130699999999996</v>
      </c>
      <c r="O380">
        <v>232</v>
      </c>
      <c r="P380">
        <v>0</v>
      </c>
      <c r="Q380">
        <v>1.9168620000000001E-2</v>
      </c>
      <c r="R380">
        <v>1.4363299368421053E-3</v>
      </c>
      <c r="S380">
        <v>6.94615347368421E-3</v>
      </c>
      <c r="T380">
        <v>9.192642E-8</v>
      </c>
      <c r="U380">
        <v>-2.4195679999999999</v>
      </c>
      <c r="V380">
        <v>0.23494592</v>
      </c>
      <c r="W380">
        <v>249</v>
      </c>
      <c r="X380">
        <v>1</v>
      </c>
      <c r="Y380">
        <v>1.9057169999999998E-2</v>
      </c>
      <c r="Z380">
        <v>1.2583013263157896E-3</v>
      </c>
      <c r="AA380">
        <v>6.996575578947368E-3</v>
      </c>
      <c r="AB380" s="73">
        <v>9.2593709999999995E-8</v>
      </c>
      <c r="AC380">
        <v>-2.4097569999999999</v>
      </c>
      <c r="AD380">
        <v>0.15972618</v>
      </c>
      <c r="AE380">
        <v>225</v>
      </c>
      <c r="AF380">
        <v>0</v>
      </c>
      <c r="AG380">
        <v>1.9391510000000001E-2</v>
      </c>
      <c r="AH380">
        <v>1.2583013263157896E-3</v>
      </c>
      <c r="AI380">
        <v>6.996575578947368E-3</v>
      </c>
      <c r="AJ380" s="73">
        <v>8.3985039999999994E-8</v>
      </c>
      <c r="AK380">
        <v>-2.4097569999999999</v>
      </c>
      <c r="AL380">
        <v>0.15972618</v>
      </c>
      <c r="AM380">
        <v>247</v>
      </c>
      <c r="AN380">
        <v>0</v>
      </c>
      <c r="AO380">
        <v>1.9280060000000002E-2</v>
      </c>
      <c r="AP380">
        <v>1.4458149684210527E-3</v>
      </c>
      <c r="AQ380">
        <v>7.1663892631578944E-3</v>
      </c>
      <c r="AR380" s="73">
        <v>9.4841050000000005E-8</v>
      </c>
      <c r="AS380">
        <v>-2.3827153999999999</v>
      </c>
      <c r="AT380">
        <v>0.80255350999999997</v>
      </c>
    </row>
    <row r="381" spans="1:46">
      <c r="A381">
        <v>45</v>
      </c>
      <c r="B381" s="4">
        <v>6</v>
      </c>
      <c r="C381" s="4">
        <v>14</v>
      </c>
      <c r="D381">
        <v>107383411</v>
      </c>
      <c r="E381">
        <v>107395081</v>
      </c>
      <c r="F381">
        <v>2975</v>
      </c>
      <c r="G381">
        <v>140</v>
      </c>
      <c r="H381">
        <v>1</v>
      </c>
      <c r="I381">
        <v>1.284211E-2</v>
      </c>
      <c r="J381">
        <v>1.1399669243697479E-3</v>
      </c>
      <c r="K381">
        <v>6.1680554621848741E-3</v>
      </c>
      <c r="L381" s="73">
        <v>9.6578759999999997E-8</v>
      </c>
      <c r="M381">
        <v>-1.9695334</v>
      </c>
      <c r="N381">
        <v>-0.83842859999999997</v>
      </c>
      <c r="O381">
        <v>105</v>
      </c>
      <c r="P381">
        <v>0</v>
      </c>
      <c r="Q381">
        <v>1.3052630000000001E-2</v>
      </c>
      <c r="R381">
        <v>1.1921312268907563E-3</v>
      </c>
      <c r="S381">
        <v>5.0194023529411763E-3</v>
      </c>
      <c r="T381">
        <v>7.8593269999999994E-8</v>
      </c>
      <c r="U381">
        <v>-2.2428910000000002</v>
      </c>
      <c r="V381">
        <v>-0.74892210999999997</v>
      </c>
      <c r="W381">
        <v>114</v>
      </c>
      <c r="X381">
        <v>0</v>
      </c>
      <c r="Y381">
        <v>1.284211E-2</v>
      </c>
      <c r="Z381">
        <v>9.4965956302521016E-4</v>
      </c>
      <c r="AA381">
        <v>5.1144087394957979E-3</v>
      </c>
      <c r="AB381" s="73">
        <v>8.0080880000000002E-8</v>
      </c>
      <c r="AC381">
        <v>-2.3267479999999998</v>
      </c>
      <c r="AD381">
        <v>-1.27744846</v>
      </c>
      <c r="AE381">
        <v>104</v>
      </c>
      <c r="AF381">
        <v>0</v>
      </c>
      <c r="AG381">
        <v>1.3052630000000001E-2</v>
      </c>
      <c r="AH381">
        <v>9.4965956302521016E-4</v>
      </c>
      <c r="AI381">
        <v>5.1144087394957979E-3</v>
      </c>
      <c r="AJ381" s="73">
        <v>7.3332309999999997E-8</v>
      </c>
      <c r="AK381">
        <v>-2.3267479999999998</v>
      </c>
      <c r="AL381">
        <v>-1.27744846</v>
      </c>
      <c r="AM381">
        <v>101</v>
      </c>
      <c r="AN381">
        <v>1</v>
      </c>
      <c r="AO381">
        <v>1.3052630000000001E-2</v>
      </c>
      <c r="AP381">
        <v>1.1442636638655463E-3</v>
      </c>
      <c r="AQ381">
        <v>4.6787243697478994E-3</v>
      </c>
      <c r="AR381" s="73">
        <v>7.3258970000000005E-8</v>
      </c>
      <c r="AS381">
        <v>-2.1920746000000002</v>
      </c>
      <c r="AT381">
        <v>-0.27515228000000003</v>
      </c>
    </row>
    <row r="382" spans="1:46">
      <c r="A382">
        <v>46</v>
      </c>
      <c r="B382" s="4">
        <v>6</v>
      </c>
      <c r="C382" s="4">
        <v>15</v>
      </c>
      <c r="D382">
        <v>133133066</v>
      </c>
      <c r="E382">
        <v>133141657</v>
      </c>
      <c r="F382">
        <v>5468</v>
      </c>
      <c r="G382">
        <v>82</v>
      </c>
      <c r="H382">
        <v>0</v>
      </c>
      <c r="I382">
        <v>1.109244E-2</v>
      </c>
      <c r="J382">
        <v>3.7022682882223846E-4</v>
      </c>
      <c r="K382">
        <v>1.9895427944403802E-3</v>
      </c>
      <c r="L382" s="73">
        <v>9.0317220000000005E-8</v>
      </c>
      <c r="M382">
        <v>-1.9766637</v>
      </c>
      <c r="N382">
        <v>-0.84702109999999997</v>
      </c>
      <c r="O382">
        <v>61</v>
      </c>
      <c r="P382">
        <v>0</v>
      </c>
      <c r="Q382">
        <v>1.1428570000000001E-2</v>
      </c>
      <c r="R382">
        <v>3.8216614850036579E-4</v>
      </c>
      <c r="S382">
        <v>1.6125281638624726E-3</v>
      </c>
      <c r="T382">
        <v>7.2899910000000002E-8</v>
      </c>
      <c r="U382">
        <v>-2.1172399999999998</v>
      </c>
      <c r="V382">
        <v>-5.5164289999999998E-2</v>
      </c>
      <c r="W382">
        <v>71</v>
      </c>
      <c r="X382">
        <v>1</v>
      </c>
      <c r="Y382">
        <v>1.109244E-2</v>
      </c>
      <c r="Z382">
        <v>2.6352179956108267E-4</v>
      </c>
      <c r="AA382">
        <v>1.7574401975128018E-3</v>
      </c>
      <c r="AB382" s="73">
        <v>7.9632060000000001E-8</v>
      </c>
      <c r="AC382">
        <v>-2.321088</v>
      </c>
      <c r="AD382">
        <v>-0.99076019999999998</v>
      </c>
      <c r="AE382">
        <v>53</v>
      </c>
      <c r="AF382">
        <v>0</v>
      </c>
      <c r="AG382">
        <v>1.1428570000000001E-2</v>
      </c>
      <c r="AH382">
        <v>2.6352179956108267E-4</v>
      </c>
      <c r="AI382">
        <v>1.7574401975128018E-3</v>
      </c>
      <c r="AJ382" s="73">
        <v>5.9668110000000004E-8</v>
      </c>
      <c r="AK382">
        <v>-2.321088</v>
      </c>
      <c r="AL382">
        <v>-0.99076019999999998</v>
      </c>
      <c r="AM382">
        <v>49</v>
      </c>
      <c r="AN382">
        <v>0</v>
      </c>
      <c r="AO382">
        <v>1.1428570000000001E-2</v>
      </c>
      <c r="AP382">
        <v>3.2855162765179225E-4</v>
      </c>
      <c r="AQ382">
        <v>1.2601814191660571E-3</v>
      </c>
      <c r="AR382" s="73">
        <v>5.6746709999999999E-8</v>
      </c>
      <c r="AS382">
        <v>-1.9858902</v>
      </c>
      <c r="AT382">
        <v>0.67547175999999998</v>
      </c>
    </row>
    <row r="383" spans="1:46">
      <c r="A383">
        <v>47</v>
      </c>
      <c r="B383" s="4">
        <v>6</v>
      </c>
      <c r="C383" s="4">
        <v>16</v>
      </c>
      <c r="D383">
        <v>159049067</v>
      </c>
      <c r="E383">
        <v>159058050</v>
      </c>
      <c r="F383">
        <v>1046</v>
      </c>
      <c r="G383">
        <v>167</v>
      </c>
      <c r="H383">
        <v>0</v>
      </c>
      <c r="I383">
        <v>8.412582E-3</v>
      </c>
      <c r="J383">
        <v>8.4305148183556403E-3</v>
      </c>
      <c r="K383">
        <v>2.0926108986615677E-2</v>
      </c>
      <c r="L383" s="73">
        <v>1.000764E-7</v>
      </c>
      <c r="M383">
        <v>-1.1947146</v>
      </c>
      <c r="N383">
        <v>-2.1905893000000001</v>
      </c>
      <c r="O383">
        <v>129</v>
      </c>
      <c r="P383">
        <v>2</v>
      </c>
      <c r="Q383">
        <v>8.0468180000000007E-3</v>
      </c>
      <c r="R383">
        <v>7.1307153919694067E-3</v>
      </c>
      <c r="S383">
        <v>1.7538891969407264E-2</v>
      </c>
      <c r="T383">
        <v>8.3877470000000002E-8</v>
      </c>
      <c r="U383">
        <v>-1.7168829999999999</v>
      </c>
      <c r="V383">
        <v>-0.47981374999999998</v>
      </c>
      <c r="W383">
        <v>133</v>
      </c>
      <c r="X383">
        <v>1</v>
      </c>
      <c r="Y383">
        <v>8.0468180000000007E-3</v>
      </c>
      <c r="Z383">
        <v>6.4093327915869976E-3</v>
      </c>
      <c r="AA383">
        <v>1.697060707456979E-2</v>
      </c>
      <c r="AB383" s="73">
        <v>8.1159719999999997E-8</v>
      </c>
      <c r="AC383">
        <v>-1.785507</v>
      </c>
      <c r="AD383">
        <v>-2.0082551400000002</v>
      </c>
      <c r="AE383">
        <v>117</v>
      </c>
      <c r="AF383">
        <v>1</v>
      </c>
      <c r="AG383">
        <v>8.412582E-3</v>
      </c>
      <c r="AH383">
        <v>6.4093327915869976E-3</v>
      </c>
      <c r="AI383">
        <v>1.697060707456979E-2</v>
      </c>
      <c r="AJ383" s="73">
        <v>7.1665600000000006E-8</v>
      </c>
      <c r="AK383">
        <v>-1.785507</v>
      </c>
      <c r="AL383">
        <v>-2.0082551400000002</v>
      </c>
      <c r="AM383">
        <v>104</v>
      </c>
      <c r="AN383">
        <v>1</v>
      </c>
      <c r="AO383">
        <v>9.1441109999999999E-3</v>
      </c>
      <c r="AP383">
        <v>7.5228137667304011E-3</v>
      </c>
      <c r="AQ383">
        <v>1.3702291586998087E-2</v>
      </c>
      <c r="AR383" s="73">
        <v>6.5529430000000002E-8</v>
      </c>
      <c r="AS383">
        <v>-1.2758054999999999</v>
      </c>
      <c r="AT383">
        <v>-0.80730961000000001</v>
      </c>
    </row>
    <row r="384" spans="1:46">
      <c r="A384">
        <v>48</v>
      </c>
      <c r="B384" s="4">
        <v>6</v>
      </c>
      <c r="C384" s="4">
        <v>17</v>
      </c>
      <c r="D384">
        <v>29493892</v>
      </c>
      <c r="E384">
        <v>29505708</v>
      </c>
      <c r="F384">
        <v>7344</v>
      </c>
      <c r="G384">
        <v>50</v>
      </c>
      <c r="H384">
        <v>0</v>
      </c>
      <c r="I384">
        <v>3.0592729999999999E-2</v>
      </c>
      <c r="J384">
        <v>1.7140951797385621E-4</v>
      </c>
      <c r="K384">
        <v>8.9236192810457512E-4</v>
      </c>
      <c r="L384" s="73">
        <v>1.5663250000000001E-7</v>
      </c>
      <c r="M384">
        <v>-1.8387937000000001</v>
      </c>
      <c r="N384">
        <v>0.20657210000000001</v>
      </c>
      <c r="O384">
        <v>46</v>
      </c>
      <c r="P384">
        <v>0</v>
      </c>
      <c r="Q384">
        <v>3.0592729999999999E-2</v>
      </c>
      <c r="R384">
        <v>1.8497155501089326E-4</v>
      </c>
      <c r="S384">
        <v>8.9077764161220048E-4</v>
      </c>
      <c r="T384">
        <v>1.5635450000000001E-7</v>
      </c>
      <c r="U384">
        <v>-2.1419890000000001</v>
      </c>
      <c r="V384">
        <v>0.56394513999999996</v>
      </c>
      <c r="W384">
        <v>48</v>
      </c>
      <c r="X384">
        <v>0</v>
      </c>
      <c r="Y384">
        <v>3.0592729999999999E-2</v>
      </c>
      <c r="Z384">
        <v>4.1314242919389978E-5</v>
      </c>
      <c r="AA384">
        <v>8.7233864379084969E-4</v>
      </c>
      <c r="AB384" s="73">
        <v>1.5311800000000001E-7</v>
      </c>
      <c r="AC384">
        <v>-2.5125130000000002</v>
      </c>
      <c r="AD384">
        <v>-0.22363450000000001</v>
      </c>
      <c r="AE384">
        <v>47</v>
      </c>
      <c r="AF384">
        <v>0</v>
      </c>
      <c r="AG384">
        <v>3.0592729999999999E-2</v>
      </c>
      <c r="AH384">
        <v>4.1314242919389978E-5</v>
      </c>
      <c r="AI384">
        <v>8.7233864379084969E-4</v>
      </c>
      <c r="AJ384" s="73">
        <v>1.5049409999999999E-7</v>
      </c>
      <c r="AK384">
        <v>-2.5125130000000002</v>
      </c>
      <c r="AL384">
        <v>-0.22363450000000001</v>
      </c>
      <c r="AM384">
        <v>48</v>
      </c>
      <c r="AN384">
        <v>0</v>
      </c>
      <c r="AO384">
        <v>3.0592729999999999E-2</v>
      </c>
      <c r="AP384">
        <v>1.5402189542483658E-4</v>
      </c>
      <c r="AQ384">
        <v>8.0691421568627444E-4</v>
      </c>
      <c r="AR384" s="73">
        <v>1.4163430000000001E-7</v>
      </c>
      <c r="AS384">
        <v>-2.1407432000000002</v>
      </c>
      <c r="AT384">
        <v>1.1472099899999999</v>
      </c>
    </row>
    <row r="385" spans="1:46" s="282" customFormat="1">
      <c r="A385" s="282">
        <v>49</v>
      </c>
      <c r="B385" s="281">
        <v>7</v>
      </c>
      <c r="C385" s="281">
        <v>1</v>
      </c>
      <c r="D385" s="320">
        <v>6198867</v>
      </c>
      <c r="E385" s="320">
        <v>6207568</v>
      </c>
      <c r="F385" s="320">
        <v>212</v>
      </c>
      <c r="G385" s="282">
        <v>6</v>
      </c>
      <c r="H385" s="282">
        <v>0</v>
      </c>
      <c r="J385" s="282">
        <v>2.4023331603773585E-3</v>
      </c>
      <c r="K385" s="282">
        <v>3.7095316037735848E-3</v>
      </c>
      <c r="L385" s="318">
        <v>9.2738289999999999E-8</v>
      </c>
      <c r="M385" s="282">
        <v>-0.5915859</v>
      </c>
      <c r="N385" s="282">
        <v>-1.448923</v>
      </c>
      <c r="O385" s="282">
        <v>3</v>
      </c>
      <c r="P385" s="282">
        <v>0</v>
      </c>
      <c r="R385" s="282">
        <v>1.2612721698113207E-3</v>
      </c>
      <c r="S385" s="282">
        <v>2.012470283018868E-3</v>
      </c>
      <c r="T385" s="318">
        <v>5.0311759999999997E-8</v>
      </c>
      <c r="U385" s="282">
        <v>-0.51582689999999998</v>
      </c>
      <c r="V385" s="282">
        <v>-2.5818039000000002</v>
      </c>
      <c r="W385" s="282">
        <v>4</v>
      </c>
      <c r="X385" s="282">
        <v>0</v>
      </c>
      <c r="Z385" s="282">
        <v>2.8358877358490564E-4</v>
      </c>
      <c r="AA385" s="282">
        <v>2.5182608490566041E-3</v>
      </c>
      <c r="AB385" s="318">
        <v>6.2956520000000005E-8</v>
      </c>
      <c r="AC385" s="282">
        <v>-1.3058993000000001</v>
      </c>
      <c r="AD385" s="282">
        <v>-2.1373028000000001</v>
      </c>
      <c r="AJ385" s="318"/>
      <c r="AP385" s="282">
        <v>2.8358877358490564E-4</v>
      </c>
      <c r="AQ385" s="282">
        <v>2.5182608490566041E-3</v>
      </c>
      <c r="AR385" s="318">
        <v>3.2503169999999998E-8</v>
      </c>
      <c r="AS385" s="282">
        <v>-1.3058993000000001</v>
      </c>
      <c r="AT385" s="282">
        <v>-2.1373028000000001</v>
      </c>
    </row>
    <row r="386" spans="1:46">
      <c r="A386">
        <v>50</v>
      </c>
      <c r="B386" s="4">
        <v>7</v>
      </c>
      <c r="C386" s="4">
        <v>2</v>
      </c>
      <c r="D386">
        <v>6617659</v>
      </c>
      <c r="E386">
        <v>6633659</v>
      </c>
      <c r="F386">
        <v>643</v>
      </c>
      <c r="G386">
        <v>14</v>
      </c>
      <c r="H386">
        <v>0</v>
      </c>
      <c r="I386">
        <v>6.2208400000000001E-3</v>
      </c>
      <c r="J386">
        <v>2.3277387558320374E-3</v>
      </c>
      <c r="K386">
        <v>2.8537816485225509E-3</v>
      </c>
      <c r="L386" s="73">
        <v>7.1344539999999994E-8</v>
      </c>
      <c r="M386" s="11">
        <v>-0.39433760000000001</v>
      </c>
      <c r="N386" s="79">
        <v>-1.6581585999999999</v>
      </c>
      <c r="O386">
        <v>12</v>
      </c>
      <c r="P386">
        <v>0</v>
      </c>
      <c r="Q386">
        <v>6.2208400000000001E-3</v>
      </c>
      <c r="R386">
        <v>2.377238569206843E-3</v>
      </c>
      <c r="S386">
        <v>2.6540824261275272E-3</v>
      </c>
      <c r="T386" s="73">
        <v>6.6352060000000003E-8</v>
      </c>
      <c r="U386" s="11">
        <v>-0.2258532</v>
      </c>
      <c r="V386" s="79">
        <v>-0.2332359</v>
      </c>
      <c r="W386">
        <v>11</v>
      </c>
      <c r="X386">
        <v>0</v>
      </c>
      <c r="Y386">
        <v>6.2208400000000001E-3</v>
      </c>
      <c r="Z386">
        <v>1.8760435614307931E-3</v>
      </c>
      <c r="AA386">
        <v>2.2832752721617419E-3</v>
      </c>
      <c r="AB386" s="73">
        <v>5.7081880000000003E-8</v>
      </c>
      <c r="AC386" s="11">
        <v>-0.36330990000000002</v>
      </c>
      <c r="AD386" s="79">
        <v>1.2659342</v>
      </c>
      <c r="AE386">
        <v>16</v>
      </c>
      <c r="AF386">
        <v>0</v>
      </c>
      <c r="AG386">
        <v>6.2208400000000001E-3</v>
      </c>
      <c r="AH386">
        <v>2.2304850855365474E-3</v>
      </c>
      <c r="AI386">
        <v>3.3336687402799382E-3</v>
      </c>
      <c r="AJ386" s="73">
        <v>8.3341700000000003E-8</v>
      </c>
      <c r="AK386" s="11">
        <v>-0.73863409999999996</v>
      </c>
      <c r="AL386" s="79">
        <v>-0.60288021000000003</v>
      </c>
      <c r="AM386">
        <v>13</v>
      </c>
      <c r="AN386">
        <v>0</v>
      </c>
      <c r="AO386">
        <v>6.2208400000000001E-3</v>
      </c>
      <c r="AP386">
        <v>1.8760435614307931E-3</v>
      </c>
      <c r="AQ386">
        <v>2.2832752721617419E-3</v>
      </c>
      <c r="AR386" s="73">
        <v>6.9656870000000005E-8</v>
      </c>
      <c r="AS386" s="11">
        <v>-0.36330990000000002</v>
      </c>
      <c r="AT386" s="79">
        <v>1.2659342</v>
      </c>
    </row>
    <row r="387" spans="1:46">
      <c r="A387">
        <v>51</v>
      </c>
      <c r="B387" s="4">
        <v>7</v>
      </c>
      <c r="C387" s="4">
        <v>3</v>
      </c>
      <c r="D387">
        <v>27493034</v>
      </c>
      <c r="E387">
        <v>27502607</v>
      </c>
      <c r="F387">
        <v>7684</v>
      </c>
      <c r="G387">
        <v>191</v>
      </c>
      <c r="H387">
        <v>0</v>
      </c>
      <c r="I387">
        <v>1.223321E-2</v>
      </c>
      <c r="J387">
        <v>1.0260225429463822E-3</v>
      </c>
      <c r="K387">
        <v>3.2579935190005208E-3</v>
      </c>
      <c r="L387" s="73">
        <v>8.1449839999999993E-8</v>
      </c>
      <c r="M387" s="11">
        <v>-1.9833638</v>
      </c>
      <c r="N387" s="79">
        <v>0.13752249999999999</v>
      </c>
      <c r="O387">
        <v>159</v>
      </c>
      <c r="P387">
        <v>0</v>
      </c>
      <c r="Q387">
        <v>1.2493489999999999E-2</v>
      </c>
      <c r="R387">
        <v>9.4129521082769393E-4</v>
      </c>
      <c r="S387">
        <v>2.942753539823009E-3</v>
      </c>
      <c r="T387" s="73">
        <v>7.3568840000000004E-8</v>
      </c>
      <c r="U387" s="11">
        <v>-1.9828345000000001</v>
      </c>
      <c r="V387" s="79">
        <v>-0.36839569999999999</v>
      </c>
      <c r="W387">
        <v>166</v>
      </c>
      <c r="X387">
        <v>1</v>
      </c>
      <c r="Y387">
        <v>1.223321E-2</v>
      </c>
      <c r="Z387">
        <v>9.0408794768349822E-4</v>
      </c>
      <c r="AA387">
        <v>2.8833494794377927E-3</v>
      </c>
      <c r="AB387" s="73">
        <v>7.2083739999999995E-8</v>
      </c>
      <c r="AC387" s="11">
        <v>-1.9555990999999999</v>
      </c>
      <c r="AD387" s="79">
        <v>-0.62927219999999995</v>
      </c>
      <c r="AE387">
        <v>144</v>
      </c>
      <c r="AF387">
        <v>1</v>
      </c>
      <c r="AG387">
        <v>1.236335E-2</v>
      </c>
      <c r="AH387">
        <v>8.0232460046850607E-4</v>
      </c>
      <c r="AI387">
        <v>2.5106634565330555E-3</v>
      </c>
      <c r="AJ387" s="73">
        <v>6.2766590000000004E-8</v>
      </c>
      <c r="AK387" s="11">
        <v>-1.9312809</v>
      </c>
      <c r="AL387" s="79">
        <v>0.41443595999999999</v>
      </c>
      <c r="AM387">
        <v>156</v>
      </c>
      <c r="AN387">
        <v>0</v>
      </c>
      <c r="AO387">
        <v>1.236335E-2</v>
      </c>
      <c r="AP387">
        <v>9.0408794768349822E-4</v>
      </c>
      <c r="AQ387">
        <v>2.8833494794377927E-3</v>
      </c>
      <c r="AR387" s="73">
        <v>6.9946950000000002E-8</v>
      </c>
      <c r="AS387" s="11">
        <v>-1.9555990999999999</v>
      </c>
      <c r="AT387" s="79">
        <v>-0.62927219999999995</v>
      </c>
    </row>
    <row r="388" spans="1:46">
      <c r="A388">
        <v>52</v>
      </c>
      <c r="B388" s="4">
        <v>7</v>
      </c>
      <c r="C388" s="4">
        <v>4</v>
      </c>
      <c r="D388">
        <v>35732666</v>
      </c>
      <c r="E388">
        <v>35739378</v>
      </c>
      <c r="F388">
        <v>355</v>
      </c>
      <c r="G388">
        <v>14</v>
      </c>
      <c r="H388">
        <v>0</v>
      </c>
      <c r="I388">
        <v>1.408451E-2</v>
      </c>
      <c r="J388">
        <v>2.6813708169014083E-3</v>
      </c>
      <c r="K388">
        <v>5.1689622535211269E-3</v>
      </c>
      <c r="L388" s="73">
        <v>1.2922410000000001E-7</v>
      </c>
      <c r="M388" s="11">
        <v>-1.0295406</v>
      </c>
      <c r="N388" s="79">
        <v>-0.12638540000000001</v>
      </c>
      <c r="O388">
        <v>14</v>
      </c>
      <c r="P388">
        <v>0</v>
      </c>
      <c r="Q388">
        <v>1.408451E-2</v>
      </c>
      <c r="R388">
        <v>2.9572092957746475E-3</v>
      </c>
      <c r="S388">
        <v>4.4066490140845073E-3</v>
      </c>
      <c r="T388" s="73">
        <v>1.1016620000000001E-7</v>
      </c>
      <c r="U388" s="11">
        <v>-0.69699270000000002</v>
      </c>
      <c r="V388" s="79">
        <v>-0.36291699999999999</v>
      </c>
      <c r="W388">
        <v>15</v>
      </c>
      <c r="X388">
        <v>0</v>
      </c>
      <c r="Y388">
        <v>1.408451E-2</v>
      </c>
      <c r="Z388">
        <v>2.3483447323943661E-3</v>
      </c>
      <c r="AA388">
        <v>5.6394850704225355E-3</v>
      </c>
      <c r="AB388" s="73">
        <v>1.4098710000000001E-7</v>
      </c>
      <c r="AC388" s="11">
        <v>-1.2815802999999999</v>
      </c>
      <c r="AD388" s="79">
        <v>-2.9206745999999999</v>
      </c>
      <c r="AE388">
        <v>10</v>
      </c>
      <c r="AF388">
        <v>0</v>
      </c>
      <c r="AG388">
        <v>1.408451E-2</v>
      </c>
      <c r="AH388">
        <v>3.1853282253521127E-3</v>
      </c>
      <c r="AI388">
        <v>3.7738535211267604E-3</v>
      </c>
      <c r="AJ388" s="73">
        <v>9.4346329999999996E-8</v>
      </c>
      <c r="AK388" s="11">
        <v>-0.31039830000000002</v>
      </c>
      <c r="AL388" s="79">
        <v>-0.59757534000000001</v>
      </c>
      <c r="AM388">
        <v>9</v>
      </c>
      <c r="AN388">
        <v>0</v>
      </c>
      <c r="AO388">
        <v>1.408451E-2</v>
      </c>
      <c r="AP388">
        <v>2.3483447323943661E-3</v>
      </c>
      <c r="AQ388">
        <v>5.6394850704225355E-3</v>
      </c>
      <c r="AR388" s="73">
        <v>8.7346539999999994E-8</v>
      </c>
      <c r="AS388" s="11">
        <v>-1.2815802999999999</v>
      </c>
      <c r="AT388" s="79">
        <v>-2.9206745999999999</v>
      </c>
    </row>
    <row r="389" spans="1:46">
      <c r="A389">
        <v>53</v>
      </c>
      <c r="B389" s="4">
        <v>7</v>
      </c>
      <c r="C389" s="4">
        <v>5</v>
      </c>
      <c r="D389">
        <v>56870712</v>
      </c>
      <c r="E389">
        <v>56905707</v>
      </c>
      <c r="F389">
        <v>3383</v>
      </c>
      <c r="G389">
        <v>84</v>
      </c>
      <c r="H389">
        <v>0</v>
      </c>
      <c r="I389">
        <v>0</v>
      </c>
      <c r="J389">
        <v>1.7167911764705882E-3</v>
      </c>
      <c r="K389">
        <v>3.2545368607744605E-3</v>
      </c>
      <c r="L389" s="73">
        <v>8.136342E-8</v>
      </c>
      <c r="M389" s="11">
        <v>-1.1587822000000001</v>
      </c>
      <c r="N389" s="79">
        <v>-2.5375624000000001</v>
      </c>
      <c r="O389">
        <v>56</v>
      </c>
      <c r="P389">
        <v>0</v>
      </c>
      <c r="Q389">
        <v>0</v>
      </c>
      <c r="R389">
        <v>8.8696840082766774E-4</v>
      </c>
      <c r="S389">
        <v>2.3542603901862253E-3</v>
      </c>
      <c r="T389" s="73">
        <v>5.8856509999999998E-8</v>
      </c>
      <c r="U389" s="11">
        <v>-1.5513029</v>
      </c>
      <c r="V389" s="79">
        <v>-3.1732288</v>
      </c>
      <c r="W389">
        <v>59</v>
      </c>
      <c r="X389">
        <v>0</v>
      </c>
      <c r="Y389">
        <v>0</v>
      </c>
      <c r="Z389">
        <v>1.175576313922554E-3</v>
      </c>
      <c r="AA389">
        <v>2.3277604493053502E-3</v>
      </c>
      <c r="AB389" s="73">
        <v>5.8194010000000001E-8</v>
      </c>
      <c r="AC389" s="11">
        <v>-1.1677774000000001</v>
      </c>
      <c r="AD389" s="79">
        <v>-5.2918506000000001</v>
      </c>
      <c r="AE389">
        <v>42</v>
      </c>
      <c r="AF389">
        <v>0</v>
      </c>
      <c r="AG389">
        <v>0</v>
      </c>
      <c r="AH389">
        <v>9.0787681643511673E-4</v>
      </c>
      <c r="AI389">
        <v>1.6632944132426841E-3</v>
      </c>
      <c r="AJ389" s="193">
        <v>4.1582359999999997E-8</v>
      </c>
      <c r="AK389" s="11">
        <v>-1.0664723</v>
      </c>
      <c r="AL389" s="79">
        <v>-4.5839864199999996</v>
      </c>
      <c r="AM389">
        <v>53</v>
      </c>
      <c r="AN389">
        <v>0</v>
      </c>
      <c r="AO389">
        <v>0</v>
      </c>
      <c r="AP389">
        <v>1.175576313922554E-3</v>
      </c>
      <c r="AQ389">
        <v>2.3277604493053502E-3</v>
      </c>
      <c r="AR389" s="73">
        <v>5.3978359999999998E-8</v>
      </c>
      <c r="AS389" s="11">
        <v>-1.1677774000000001</v>
      </c>
      <c r="AT389" s="79">
        <v>-5.2918506000000001</v>
      </c>
    </row>
    <row r="390" spans="1:46">
      <c r="A390">
        <v>54</v>
      </c>
      <c r="B390" s="4">
        <v>7</v>
      </c>
      <c r="C390" s="4">
        <v>6</v>
      </c>
      <c r="D390">
        <v>63200389</v>
      </c>
      <c r="E390">
        <v>63215405</v>
      </c>
      <c r="F390">
        <v>15016</v>
      </c>
      <c r="G390">
        <v>690</v>
      </c>
      <c r="H390">
        <v>8</v>
      </c>
      <c r="I390">
        <v>2.410762E-2</v>
      </c>
      <c r="J390">
        <v>1.7610438059403302E-3</v>
      </c>
      <c r="K390">
        <v>6.0228129661694194E-3</v>
      </c>
      <c r="L390" s="73">
        <v>1.5057030000000001E-7</v>
      </c>
      <c r="M390" s="11">
        <v>-2.0930485000000001</v>
      </c>
      <c r="N390" s="79">
        <v>1.2450496</v>
      </c>
      <c r="O390">
        <v>615</v>
      </c>
      <c r="P390">
        <v>8</v>
      </c>
      <c r="Q390">
        <v>2.4307410000000002E-2</v>
      </c>
      <c r="R390">
        <v>1.9352588905167821E-3</v>
      </c>
      <c r="S390">
        <v>5.8246061134789558E-3</v>
      </c>
      <c r="T390" s="73">
        <v>1.4561520000000001E-7</v>
      </c>
      <c r="U390" s="11">
        <v>-2.0733546999999999</v>
      </c>
      <c r="V390" s="79">
        <v>0.23584649999999999</v>
      </c>
      <c r="W390">
        <v>617</v>
      </c>
      <c r="X390">
        <v>4</v>
      </c>
      <c r="Y390">
        <v>2.4240810000000002E-2</v>
      </c>
      <c r="Z390">
        <v>1.9767195964304741E-3</v>
      </c>
      <c r="AA390">
        <v>5.4841381992541292E-3</v>
      </c>
      <c r="AB390" s="73">
        <v>1.3710349999999999E-7</v>
      </c>
      <c r="AC390" s="11">
        <v>-1.9164534</v>
      </c>
      <c r="AD390" s="79">
        <v>0.4311951</v>
      </c>
      <c r="AE390">
        <v>543</v>
      </c>
      <c r="AF390">
        <v>9</v>
      </c>
      <c r="AG390">
        <v>2.4240810000000002E-2</v>
      </c>
      <c r="AH390">
        <v>1.6783336021576984E-3</v>
      </c>
      <c r="AI390">
        <v>4.8446210042621205E-3</v>
      </c>
      <c r="AJ390" s="73">
        <v>1.211155E-7</v>
      </c>
      <c r="AK390" s="11">
        <v>-1.9666657000000001</v>
      </c>
      <c r="AL390" s="79">
        <v>0.69851788000000004</v>
      </c>
      <c r="AM390">
        <v>580</v>
      </c>
      <c r="AN390">
        <v>8</v>
      </c>
      <c r="AO390">
        <v>2.4240810000000002E-2</v>
      </c>
      <c r="AP390">
        <v>1.9767195964304741E-3</v>
      </c>
      <c r="AQ390">
        <v>5.4841381992541292E-3</v>
      </c>
      <c r="AR390" s="73">
        <v>1.330779E-7</v>
      </c>
      <c r="AS390" s="11">
        <v>-1.9164534</v>
      </c>
      <c r="AT390" s="79">
        <v>0.4311951</v>
      </c>
    </row>
    <row r="391" spans="1:46">
      <c r="A391">
        <v>55</v>
      </c>
      <c r="B391" s="4">
        <v>7</v>
      </c>
      <c r="C391" s="4">
        <v>7</v>
      </c>
      <c r="D391">
        <v>64293379</v>
      </c>
      <c r="E391">
        <v>64300618</v>
      </c>
      <c r="F391">
        <v>4957</v>
      </c>
      <c r="G391">
        <v>287</v>
      </c>
      <c r="H391">
        <v>4</v>
      </c>
      <c r="I391">
        <v>3.0260240000000001E-2</v>
      </c>
      <c r="J391">
        <v>3.0284261670365138E-3</v>
      </c>
      <c r="K391">
        <v>7.5893780310671783E-3</v>
      </c>
      <c r="L391" s="73">
        <v>1.8973450000000001E-7</v>
      </c>
      <c r="M391" s="11">
        <v>-1.0088976000000001</v>
      </c>
      <c r="N391" s="79">
        <v>2.8680897999999999</v>
      </c>
      <c r="O391">
        <v>260</v>
      </c>
      <c r="P391">
        <v>2</v>
      </c>
      <c r="Q391">
        <v>3.0461970000000001E-2</v>
      </c>
      <c r="R391">
        <v>2.7792534395803914E-3</v>
      </c>
      <c r="S391">
        <v>7.4605176518055278E-3</v>
      </c>
      <c r="T391" s="73">
        <v>1.8651290000000001E-7</v>
      </c>
      <c r="U391" s="11">
        <v>-1.3293096</v>
      </c>
      <c r="V391" s="79">
        <v>2.9257453</v>
      </c>
      <c r="W391">
        <v>270</v>
      </c>
      <c r="X391">
        <v>3</v>
      </c>
      <c r="Y391">
        <v>3.066371E-2</v>
      </c>
      <c r="Z391">
        <v>2.6314969860802904E-3</v>
      </c>
      <c r="AA391">
        <v>7.2705392979624771E-3</v>
      </c>
      <c r="AB391" s="73">
        <v>1.817635E-7</v>
      </c>
      <c r="AC391" s="11">
        <v>-1.2257838000000001</v>
      </c>
      <c r="AD391" s="79">
        <v>3.2849301</v>
      </c>
      <c r="AE391">
        <v>237</v>
      </c>
      <c r="AF391">
        <v>1</v>
      </c>
      <c r="AG391">
        <v>3.1268909999999997E-2</v>
      </c>
      <c r="AH391">
        <v>2.4928037280613274E-3</v>
      </c>
      <c r="AI391">
        <v>6.4058817833366954E-3</v>
      </c>
      <c r="AJ391" s="73">
        <v>1.6014700000000001E-7</v>
      </c>
      <c r="AK391" s="11">
        <v>-1.3356882000000001</v>
      </c>
      <c r="AL391" s="79">
        <v>3.1249110899999999</v>
      </c>
      <c r="AM391">
        <v>261</v>
      </c>
      <c r="AN391">
        <v>3</v>
      </c>
      <c r="AO391">
        <v>3.0461970000000001E-2</v>
      </c>
      <c r="AP391">
        <v>2.6314969860802904E-3</v>
      </c>
      <c r="AQ391">
        <v>7.2705392979624771E-3</v>
      </c>
      <c r="AR391" s="73">
        <v>1.8142979999999999E-7</v>
      </c>
      <c r="AS391" s="11">
        <v>-1.2257838000000001</v>
      </c>
      <c r="AT391" s="79">
        <v>3.2849301</v>
      </c>
    </row>
    <row r="392" spans="1:46">
      <c r="A392">
        <v>56</v>
      </c>
      <c r="B392" s="4">
        <v>7</v>
      </c>
      <c r="C392" s="4">
        <v>8</v>
      </c>
      <c r="D392">
        <v>66362919</v>
      </c>
      <c r="E392">
        <v>66374773</v>
      </c>
      <c r="F392">
        <v>8414</v>
      </c>
      <c r="G392">
        <v>155</v>
      </c>
      <c r="H392">
        <v>0</v>
      </c>
      <c r="I392">
        <v>7.3686710000000002E-3</v>
      </c>
      <c r="J392">
        <v>2.8451395887806036E-4</v>
      </c>
      <c r="K392">
        <v>2.4145350487283098E-3</v>
      </c>
      <c r="L392" s="73">
        <v>6.0363379999999998E-8</v>
      </c>
      <c r="M392" s="11">
        <v>-2.5200828</v>
      </c>
      <c r="N392" s="79">
        <v>-3.1573945999999999</v>
      </c>
      <c r="O392">
        <v>123</v>
      </c>
      <c r="P392">
        <v>0</v>
      </c>
      <c r="Q392">
        <v>7.4875209999999996E-3</v>
      </c>
      <c r="R392">
        <v>4.7286142144045636E-4</v>
      </c>
      <c r="S392">
        <v>2.0789704183503685E-3</v>
      </c>
      <c r="T392" s="73">
        <v>5.1974260000000003E-8</v>
      </c>
      <c r="U392" s="11">
        <v>-2.2953082</v>
      </c>
      <c r="V392" s="79">
        <v>-2.3820100000000002</v>
      </c>
      <c r="W392">
        <v>133</v>
      </c>
      <c r="X392">
        <v>0</v>
      </c>
      <c r="Y392">
        <v>7.2498220000000004E-3</v>
      </c>
      <c r="Z392">
        <v>4.5860908723555977E-4</v>
      </c>
      <c r="AA392">
        <v>2.1097242096505824E-3</v>
      </c>
      <c r="AB392" s="73">
        <v>5.274311E-8</v>
      </c>
      <c r="AC392" s="11">
        <v>-2.2110612000000001</v>
      </c>
      <c r="AD392" s="79">
        <v>-2.9347067999999998</v>
      </c>
      <c r="AE392">
        <v>129</v>
      </c>
      <c r="AF392">
        <v>0</v>
      </c>
      <c r="AG392">
        <v>7.6063700000000003E-3</v>
      </c>
      <c r="AH392">
        <v>3.7320032802472074E-4</v>
      </c>
      <c r="AI392">
        <v>2.0540005942476826E-3</v>
      </c>
      <c r="AJ392" s="73">
        <v>5.1350010000000003E-8</v>
      </c>
      <c r="AK392" s="11">
        <v>-2.3122604</v>
      </c>
      <c r="AL392" s="79">
        <v>-2.2938750899999998</v>
      </c>
      <c r="AM392">
        <v>122</v>
      </c>
      <c r="AN392">
        <v>0</v>
      </c>
      <c r="AO392">
        <v>7.4875209999999996E-3</v>
      </c>
      <c r="AP392">
        <v>4.5860908723555977E-4</v>
      </c>
      <c r="AQ392">
        <v>2.1097242096505824E-3</v>
      </c>
      <c r="AR392" s="73">
        <v>4.9956139999999999E-8</v>
      </c>
      <c r="AS392" s="11">
        <v>-2.2110612000000001</v>
      </c>
      <c r="AT392" s="79">
        <v>-2.9347067999999998</v>
      </c>
    </row>
    <row r="393" spans="1:46">
      <c r="A393">
        <v>57</v>
      </c>
      <c r="B393" s="4">
        <v>7</v>
      </c>
      <c r="C393" s="4">
        <v>9</v>
      </c>
      <c r="D393">
        <v>74437156</v>
      </c>
      <c r="E393">
        <v>74447091</v>
      </c>
      <c r="F393">
        <v>2423</v>
      </c>
      <c r="G393">
        <v>16</v>
      </c>
      <c r="H393">
        <v>0</v>
      </c>
      <c r="I393">
        <v>6.6033840000000003E-3</v>
      </c>
      <c r="J393">
        <v>2.2829298390425092E-5</v>
      </c>
      <c r="K393">
        <v>8.6550635575732555E-4</v>
      </c>
      <c r="L393" s="73">
        <v>2.1637659999999999E-8</v>
      </c>
      <c r="M393" s="11">
        <v>-2.1465706999999998</v>
      </c>
      <c r="N393" s="44">
        <v>1.4949994</v>
      </c>
      <c r="O393">
        <v>16</v>
      </c>
      <c r="P393">
        <v>0</v>
      </c>
      <c r="Q393">
        <v>6.6033840000000003E-3</v>
      </c>
      <c r="R393">
        <v>4.1465332232769294E-5</v>
      </c>
      <c r="S393">
        <v>9.3909752373091211E-4</v>
      </c>
      <c r="T393" s="73">
        <v>2.347744E-8</v>
      </c>
      <c r="U393" s="11">
        <v>-2.2078072</v>
      </c>
      <c r="V393" s="44">
        <v>1.5454087999999999</v>
      </c>
      <c r="W393">
        <v>16</v>
      </c>
      <c r="X393">
        <v>0</v>
      </c>
      <c r="Y393">
        <v>6.6033840000000003E-3</v>
      </c>
      <c r="Z393">
        <v>2.6177882789929838E-5</v>
      </c>
      <c r="AA393">
        <v>8.8133924886504335E-4</v>
      </c>
      <c r="AB393" s="73">
        <v>2.203348E-8</v>
      </c>
      <c r="AC393" s="11">
        <v>-2.1611473999999999</v>
      </c>
      <c r="AD393" s="44">
        <v>1.5065280999999999</v>
      </c>
      <c r="AE393">
        <v>16</v>
      </c>
      <c r="AF393">
        <v>0</v>
      </c>
      <c r="AG393">
        <v>6.6033840000000003E-3</v>
      </c>
      <c r="AH393">
        <v>2.6925059843169629E-5</v>
      </c>
      <c r="AI393">
        <v>8.8466735451919114E-4</v>
      </c>
      <c r="AJ393" s="73">
        <v>2.2116679999999999E-8</v>
      </c>
      <c r="AK393" s="11">
        <v>-2.1641181</v>
      </c>
      <c r="AL393" s="44">
        <v>1.5089041999999999</v>
      </c>
      <c r="AM393">
        <v>16</v>
      </c>
      <c r="AN393">
        <v>0</v>
      </c>
      <c r="AO393">
        <v>6.6033840000000003E-3</v>
      </c>
      <c r="AP393">
        <v>2.6177882789929838E-5</v>
      </c>
      <c r="AQ393">
        <v>8.8133924886504335E-4</v>
      </c>
      <c r="AR393" s="73">
        <v>2.2750880000000001E-8</v>
      </c>
      <c r="AS393" s="11">
        <v>-2.1611473999999999</v>
      </c>
      <c r="AT393" s="44">
        <v>1.5065280999999999</v>
      </c>
    </row>
    <row r="394" spans="1:46">
      <c r="A394">
        <v>58</v>
      </c>
      <c r="B394" s="4">
        <v>7</v>
      </c>
      <c r="C394" s="4">
        <v>10</v>
      </c>
      <c r="D394">
        <v>102908736</v>
      </c>
      <c r="E394">
        <v>102923212</v>
      </c>
      <c r="F394">
        <v>2355</v>
      </c>
      <c r="G394">
        <v>58</v>
      </c>
      <c r="H394">
        <v>1</v>
      </c>
      <c r="I394">
        <v>1.019108E-2</v>
      </c>
      <c r="J394">
        <v>4.5865139278131628E-4</v>
      </c>
      <c r="K394">
        <v>3.2280538428874736E-3</v>
      </c>
      <c r="L394" s="73">
        <v>8.0701350000000002E-8</v>
      </c>
      <c r="M394">
        <v>-2.2851531</v>
      </c>
      <c r="N394">
        <v>-0.81723190000000001</v>
      </c>
      <c r="O394">
        <v>43</v>
      </c>
      <c r="P394">
        <v>1</v>
      </c>
      <c r="Q394">
        <v>1.019108E-2</v>
      </c>
      <c r="R394">
        <v>1.4435010615711252E-4</v>
      </c>
      <c r="S394">
        <v>2.5966993205944798E-3</v>
      </c>
      <c r="T394" s="73">
        <v>6.4917480000000006E-8</v>
      </c>
      <c r="U394">
        <v>-2.5356793999999998</v>
      </c>
      <c r="V394">
        <v>-1.1004866</v>
      </c>
      <c r="W394">
        <v>49</v>
      </c>
      <c r="X394">
        <v>0</v>
      </c>
      <c r="Y394">
        <v>1.019108E-2</v>
      </c>
      <c r="Z394">
        <v>1.1893542250530787E-4</v>
      </c>
      <c r="AA394">
        <v>2.7770373673036094E-3</v>
      </c>
      <c r="AB394" s="73">
        <v>6.942593E-8</v>
      </c>
      <c r="AC394">
        <v>-2.5296620000000001</v>
      </c>
      <c r="AD394">
        <v>-2.7757111000000001</v>
      </c>
      <c r="AE394">
        <v>36</v>
      </c>
      <c r="AF394">
        <v>0</v>
      </c>
      <c r="AG394">
        <v>1.1040339999999999E-2</v>
      </c>
      <c r="AH394">
        <v>8.0243987261146503E-5</v>
      </c>
      <c r="AI394">
        <v>2.0479762208067938E-3</v>
      </c>
      <c r="AJ394" s="73">
        <v>5.1199409999999999E-8</v>
      </c>
      <c r="AK394">
        <v>-2.4575675000000001</v>
      </c>
      <c r="AL394">
        <v>-7.8959360000000006E-2</v>
      </c>
      <c r="AM394">
        <v>35</v>
      </c>
      <c r="AN394">
        <v>0</v>
      </c>
      <c r="AO394">
        <v>1.146497E-2</v>
      </c>
      <c r="AP394">
        <v>1.1893542250530787E-4</v>
      </c>
      <c r="AQ394">
        <v>2.7770373673036094E-3</v>
      </c>
      <c r="AR394" s="73">
        <v>5.1204570000000003E-8</v>
      </c>
      <c r="AS394">
        <v>-2.5296620000000001</v>
      </c>
      <c r="AT394">
        <v>-2.7757111000000001</v>
      </c>
    </row>
    <row r="395" spans="1:46">
      <c r="A395">
        <v>59</v>
      </c>
      <c r="B395" s="4">
        <v>7</v>
      </c>
      <c r="C395" s="4">
        <v>11</v>
      </c>
      <c r="D395">
        <v>117852321</v>
      </c>
      <c r="E395">
        <v>117869066</v>
      </c>
      <c r="F395">
        <v>2402</v>
      </c>
      <c r="G395">
        <v>68</v>
      </c>
      <c r="H395">
        <v>2</v>
      </c>
      <c r="I395">
        <v>1.3322229999999999E-2</v>
      </c>
      <c r="J395">
        <v>1.3384898626144879E-3</v>
      </c>
      <c r="K395">
        <v>3.7105611990008325E-3</v>
      </c>
      <c r="L395" s="73">
        <v>9.2764029999999999E-8</v>
      </c>
      <c r="M395">
        <v>-1.7251320999999999</v>
      </c>
      <c r="N395">
        <v>-1.5694897000000001</v>
      </c>
      <c r="O395">
        <v>56</v>
      </c>
      <c r="P395">
        <v>2</v>
      </c>
      <c r="Q395">
        <v>1.373855E-2</v>
      </c>
      <c r="R395">
        <v>1.5585198168193172E-3</v>
      </c>
      <c r="S395">
        <v>3.3155772273105746E-3</v>
      </c>
      <c r="T395" s="73">
        <v>8.2889429999999993E-8</v>
      </c>
      <c r="U395">
        <v>-1.4585239999999999</v>
      </c>
      <c r="V395">
        <v>1.2790870000000001</v>
      </c>
      <c r="W395">
        <v>63</v>
      </c>
      <c r="X395">
        <v>2</v>
      </c>
      <c r="Y395">
        <v>1.373855E-2</v>
      </c>
      <c r="Z395">
        <v>1.3629917027477101E-3</v>
      </c>
      <c r="AA395">
        <v>3.5006129891756873E-3</v>
      </c>
      <c r="AB395" s="73">
        <v>8.7515319999999996E-8</v>
      </c>
      <c r="AC395">
        <v>-1.6505163</v>
      </c>
      <c r="AD395">
        <v>-1.4614431000000001</v>
      </c>
      <c r="AE395">
        <v>60</v>
      </c>
      <c r="AF395">
        <v>1</v>
      </c>
      <c r="AG395">
        <v>1.373855E-2</v>
      </c>
      <c r="AH395">
        <v>1.0767485803497086E-3</v>
      </c>
      <c r="AI395">
        <v>3.3465058284762698E-3</v>
      </c>
      <c r="AJ395" s="73">
        <v>8.366265E-8</v>
      </c>
      <c r="AK395">
        <v>-1.8288689</v>
      </c>
      <c r="AL395">
        <v>-0.31455907</v>
      </c>
      <c r="AM395">
        <v>53</v>
      </c>
      <c r="AN395">
        <v>3</v>
      </c>
      <c r="AO395">
        <v>1.3322229999999999E-2</v>
      </c>
      <c r="AP395">
        <v>1.3629917027477101E-3</v>
      </c>
      <c r="AQ395">
        <v>3.5006129891756873E-3</v>
      </c>
      <c r="AR395" s="73">
        <v>7.6021150000000004E-8</v>
      </c>
      <c r="AS395">
        <v>-1.6505163</v>
      </c>
      <c r="AT395">
        <v>-1.4614431000000001</v>
      </c>
    </row>
    <row r="396" spans="1:46">
      <c r="A396">
        <v>60</v>
      </c>
      <c r="B396" s="4">
        <v>7</v>
      </c>
      <c r="C396" s="4">
        <v>12</v>
      </c>
      <c r="D396">
        <v>148943506</v>
      </c>
      <c r="E396">
        <v>148956111</v>
      </c>
      <c r="F396">
        <v>3411</v>
      </c>
      <c r="G396">
        <v>113</v>
      </c>
      <c r="H396">
        <v>0</v>
      </c>
      <c r="I396">
        <v>2.0228670000000001E-2</v>
      </c>
      <c r="J396">
        <v>6.9387319847552032E-4</v>
      </c>
      <c r="K396">
        <v>4.3421058927000881E-3</v>
      </c>
      <c r="L396" s="73">
        <v>1.085526E-7</v>
      </c>
      <c r="M396">
        <v>-2.3398775000000001</v>
      </c>
      <c r="N396">
        <v>-0.48300169999999998</v>
      </c>
      <c r="O396">
        <v>104</v>
      </c>
      <c r="P396">
        <v>0</v>
      </c>
      <c r="Q396">
        <v>2.052184E-2</v>
      </c>
      <c r="R396">
        <v>9.17851890941073E-4</v>
      </c>
      <c r="S396">
        <v>4.3360645851656405E-3</v>
      </c>
      <c r="T396" s="73">
        <v>1.084016E-7</v>
      </c>
      <c r="U396">
        <v>-2.2589530999999998</v>
      </c>
      <c r="V396">
        <v>0.37885580000000002</v>
      </c>
      <c r="W396">
        <v>101</v>
      </c>
      <c r="X396">
        <v>0</v>
      </c>
      <c r="Y396">
        <v>2.0228670000000001E-2</v>
      </c>
      <c r="Z396">
        <v>7.8589953972442103E-4</v>
      </c>
      <c r="AA396">
        <v>3.9519933743770155E-3</v>
      </c>
      <c r="AB396" s="73">
        <v>9.8799830000000003E-8</v>
      </c>
      <c r="AC396">
        <v>-2.2340958</v>
      </c>
      <c r="AD396">
        <v>0.1120681</v>
      </c>
      <c r="AE396">
        <v>102</v>
      </c>
      <c r="AF396">
        <v>1</v>
      </c>
      <c r="AG396">
        <v>2.052184E-2</v>
      </c>
      <c r="AH396">
        <v>8.593362445030782E-4</v>
      </c>
      <c r="AI396">
        <v>4.0061926121372033E-3</v>
      </c>
      <c r="AJ396" s="73">
        <v>1.001548E-7</v>
      </c>
      <c r="AK396">
        <v>-2.1949071999999998</v>
      </c>
      <c r="AL396">
        <v>0.38427090000000003</v>
      </c>
      <c r="AM396">
        <v>102</v>
      </c>
      <c r="AN396">
        <v>0</v>
      </c>
      <c r="AO396">
        <v>2.0815009999999998E-2</v>
      </c>
      <c r="AP396">
        <v>7.8589953972442103E-4</v>
      </c>
      <c r="AQ396">
        <v>3.9519933743770155E-3</v>
      </c>
      <c r="AR396" s="73">
        <v>1.030268E-7</v>
      </c>
      <c r="AS396">
        <v>-2.2340958</v>
      </c>
      <c r="AT396">
        <v>0.1120681</v>
      </c>
    </row>
    <row r="397" spans="1:46" s="282" customFormat="1">
      <c r="A397" s="282">
        <v>61</v>
      </c>
      <c r="B397" s="281">
        <v>8</v>
      </c>
      <c r="C397" s="281">
        <v>1</v>
      </c>
      <c r="D397" s="320">
        <v>156150</v>
      </c>
      <c r="E397" s="320">
        <v>165015</v>
      </c>
      <c r="F397" s="320">
        <v>7036</v>
      </c>
      <c r="G397" s="282">
        <v>222</v>
      </c>
      <c r="H397" s="282">
        <v>5</v>
      </c>
      <c r="I397" s="282">
        <v>0</v>
      </c>
      <c r="J397" s="282">
        <v>1.604890420693576E-3</v>
      </c>
      <c r="K397" s="282">
        <v>4.1358482092097781E-3</v>
      </c>
      <c r="L397" s="282">
        <v>1.0339620000000001E-7</v>
      </c>
      <c r="M397" s="328">
        <v>-1.154372</v>
      </c>
      <c r="N397" s="319">
        <v>-3.4745734599999998</v>
      </c>
      <c r="O397" s="282">
        <v>163</v>
      </c>
      <c r="P397" s="282">
        <v>1</v>
      </c>
      <c r="Q397" s="282">
        <v>0</v>
      </c>
      <c r="R397" s="282">
        <v>1.3146635872654919E-3</v>
      </c>
      <c r="S397" s="282">
        <v>3.2951227970437749E-3</v>
      </c>
      <c r="T397" s="318">
        <v>8.2378070000000001E-8</v>
      </c>
      <c r="U397" s="328">
        <v>-1.1420220000000001</v>
      </c>
      <c r="V397" s="319">
        <v>-4.4548068000000001</v>
      </c>
      <c r="W397" s="282">
        <v>172</v>
      </c>
      <c r="X397" s="282">
        <v>2</v>
      </c>
      <c r="Y397" s="282">
        <v>0</v>
      </c>
      <c r="Z397" s="282">
        <v>1.7227885162023877E-3</v>
      </c>
      <c r="AA397" s="282">
        <v>3.2630171972711768E-3</v>
      </c>
      <c r="AB397" s="318">
        <v>8.1575429999999999E-8</v>
      </c>
      <c r="AC397" s="328">
        <v>-0.53088800000000003</v>
      </c>
      <c r="AD397" s="319">
        <v>-3.4869476000000001</v>
      </c>
      <c r="AE397" s="282">
        <v>117</v>
      </c>
      <c r="AF397" s="282">
        <v>2</v>
      </c>
      <c r="AG397" s="282">
        <v>0</v>
      </c>
      <c r="AH397" s="282">
        <v>1.4065626776577601E-3</v>
      </c>
      <c r="AI397" s="282">
        <v>2.2280359579306425E-3</v>
      </c>
      <c r="AJ397" s="318">
        <v>5.5700899999999998E-8</v>
      </c>
      <c r="AK397" s="328">
        <v>0.19252820000000001</v>
      </c>
      <c r="AL397" s="319">
        <v>-1.7218237999999999</v>
      </c>
      <c r="AM397" s="282">
        <v>138</v>
      </c>
      <c r="AN397" s="282">
        <v>1</v>
      </c>
      <c r="AO397" s="282">
        <v>0</v>
      </c>
      <c r="AP397" s="282">
        <v>1.5018747868106878E-3</v>
      </c>
      <c r="AQ397" s="282">
        <v>2.7033457930642412E-3</v>
      </c>
      <c r="AR397" s="318">
        <v>6.7583650000000006E-8</v>
      </c>
      <c r="AS397" s="282">
        <v>-0.30297449999999998</v>
      </c>
      <c r="AT397" s="282">
        <v>-3.2994943999999999</v>
      </c>
    </row>
    <row r="398" spans="1:46">
      <c r="A398">
        <v>62</v>
      </c>
      <c r="B398" s="4">
        <v>8</v>
      </c>
      <c r="C398" s="4">
        <v>2</v>
      </c>
      <c r="D398">
        <v>28605622</v>
      </c>
      <c r="E398">
        <v>28614366</v>
      </c>
      <c r="F398">
        <v>1250</v>
      </c>
      <c r="G398">
        <v>38</v>
      </c>
      <c r="H398">
        <v>0</v>
      </c>
      <c r="I398">
        <v>9.5999999999999992E-3</v>
      </c>
      <c r="J398">
        <v>1.7294087999999998E-3</v>
      </c>
      <c r="K398">
        <v>3.9845311999999996E-3</v>
      </c>
      <c r="L398">
        <v>9.961329E-8</v>
      </c>
      <c r="M398" s="45">
        <v>-1.4425205999999999</v>
      </c>
      <c r="N398" s="44">
        <v>-2.20534776</v>
      </c>
      <c r="O398">
        <v>30</v>
      </c>
      <c r="P398">
        <v>0</v>
      </c>
      <c r="Q398">
        <v>9.5999999999999992E-3</v>
      </c>
      <c r="R398">
        <v>1.6074519999999999E-3</v>
      </c>
      <c r="S398">
        <v>3.4131495999999996E-3</v>
      </c>
      <c r="T398" s="73">
        <v>8.5328750000000002E-8</v>
      </c>
      <c r="U398" s="45">
        <v>-1.3604210000000001</v>
      </c>
      <c r="V398" s="44">
        <v>0.1264033</v>
      </c>
      <c r="W398">
        <v>26</v>
      </c>
      <c r="X398">
        <v>0</v>
      </c>
      <c r="Y398">
        <v>9.5999999999999992E-3</v>
      </c>
      <c r="Z398">
        <v>1.5738296000000001E-3</v>
      </c>
      <c r="AA398">
        <v>2.7761304000000001E-3</v>
      </c>
      <c r="AB398" s="73">
        <v>6.9403260000000006E-8</v>
      </c>
      <c r="AC398" s="45">
        <v>-1.0559238</v>
      </c>
      <c r="AD398" s="44">
        <v>0.25360179999999999</v>
      </c>
      <c r="AE398">
        <v>27</v>
      </c>
      <c r="AF398">
        <v>0</v>
      </c>
      <c r="AG398">
        <v>9.5999999999999992E-3</v>
      </c>
      <c r="AH398">
        <v>1.7625896000000002E-3</v>
      </c>
      <c r="AI398">
        <v>2.8937904E-3</v>
      </c>
      <c r="AJ398" s="73">
        <v>7.2344770000000003E-8</v>
      </c>
      <c r="AK398" s="45">
        <v>-0.96055040000000003</v>
      </c>
      <c r="AL398" s="44">
        <v>0.85168670000000002</v>
      </c>
      <c r="AM398">
        <v>26</v>
      </c>
      <c r="AN398">
        <v>0</v>
      </c>
      <c r="AO398">
        <v>9.5999999999999992E-3</v>
      </c>
      <c r="AP398">
        <v>1.5182352E-3</v>
      </c>
      <c r="AQ398">
        <v>2.8665192000000002E-3</v>
      </c>
      <c r="AR398" s="73">
        <v>7.1662990000000001E-8</v>
      </c>
      <c r="AS398">
        <v>-1.1656856</v>
      </c>
      <c r="AT398">
        <v>-0.2199527</v>
      </c>
    </row>
    <row r="399" spans="1:46">
      <c r="A399">
        <v>63</v>
      </c>
      <c r="B399" s="4">
        <v>8</v>
      </c>
      <c r="C399" s="4">
        <v>3</v>
      </c>
      <c r="D399">
        <v>28904563</v>
      </c>
      <c r="E399">
        <v>28924544</v>
      </c>
      <c r="F399">
        <v>2263</v>
      </c>
      <c r="G399">
        <v>61</v>
      </c>
      <c r="H399">
        <v>0</v>
      </c>
      <c r="I399">
        <v>1.0163500000000001E-2</v>
      </c>
      <c r="J399">
        <v>6.7639460892620414E-4</v>
      </c>
      <c r="K399">
        <v>3.5330433053468845E-3</v>
      </c>
      <c r="L399">
        <v>8.8326080000000005E-8</v>
      </c>
      <c r="M399" s="45">
        <v>-2.1629963000000001</v>
      </c>
      <c r="N399" s="44">
        <v>-2.6439890300000002</v>
      </c>
      <c r="O399">
        <v>41</v>
      </c>
      <c r="P399">
        <v>0</v>
      </c>
      <c r="Q399">
        <v>1.148917E-2</v>
      </c>
      <c r="R399">
        <v>5.6099160406539996E-4</v>
      </c>
      <c r="S399">
        <v>2.5765788775961112E-3</v>
      </c>
      <c r="T399" s="73">
        <v>6.4414469999999995E-8</v>
      </c>
      <c r="U399" s="45">
        <v>-2.0897700000000001</v>
      </c>
      <c r="V399" s="44">
        <v>-1.2451626</v>
      </c>
      <c r="W399">
        <v>51</v>
      </c>
      <c r="X399">
        <v>1</v>
      </c>
      <c r="Y399">
        <v>1.104728E-2</v>
      </c>
      <c r="Z399">
        <v>6.5063543968183824E-4</v>
      </c>
      <c r="AA399">
        <v>3.0078917366327886E-3</v>
      </c>
      <c r="AB399" s="73">
        <v>7.5197290000000001E-8</v>
      </c>
      <c r="AC399" s="45">
        <v>-2.0792565999999999</v>
      </c>
      <c r="AD399" s="44">
        <v>-2.2486104999999998</v>
      </c>
      <c r="AE399">
        <v>39</v>
      </c>
      <c r="AF399">
        <v>0</v>
      </c>
      <c r="AG399">
        <v>1.148917E-2</v>
      </c>
      <c r="AH399">
        <v>5.1683826778612459E-4</v>
      </c>
      <c r="AI399">
        <v>2.3088378258948297E-3</v>
      </c>
      <c r="AJ399" s="73">
        <v>5.7720939999999999E-8</v>
      </c>
      <c r="AK399" s="45">
        <v>-2.0046316000000002</v>
      </c>
      <c r="AL399" s="44">
        <v>-1.6062669999999999</v>
      </c>
      <c r="AM399">
        <v>43</v>
      </c>
      <c r="AN399">
        <v>0</v>
      </c>
      <c r="AO399">
        <v>1.148917E-2</v>
      </c>
      <c r="AP399">
        <v>6.749593460008838E-4</v>
      </c>
      <c r="AQ399">
        <v>2.6186380910296066E-3</v>
      </c>
      <c r="AR399" s="73">
        <v>6.5465950000000003E-8</v>
      </c>
      <c r="AS399">
        <v>-1.9638097000000001</v>
      </c>
      <c r="AT399">
        <v>-0.42109999999999997</v>
      </c>
    </row>
    <row r="400" spans="1:46">
      <c r="A400">
        <v>64</v>
      </c>
      <c r="B400" s="4">
        <v>8</v>
      </c>
      <c r="C400" s="4">
        <v>4</v>
      </c>
      <c r="D400">
        <v>142215114</v>
      </c>
      <c r="E400">
        <v>142224752</v>
      </c>
      <c r="F400">
        <v>2151</v>
      </c>
      <c r="G400">
        <v>84</v>
      </c>
      <c r="H400">
        <v>0</v>
      </c>
      <c r="I400">
        <v>2.0920500000000002E-2</v>
      </c>
      <c r="J400">
        <v>1.8345708972570898E-3</v>
      </c>
      <c r="K400">
        <v>5.1186922361692233E-3</v>
      </c>
      <c r="L400">
        <v>1.279673E-7</v>
      </c>
      <c r="M400" s="45">
        <v>-1.5895577000000001</v>
      </c>
      <c r="N400" s="44">
        <v>5.3288490000000001E-2</v>
      </c>
      <c r="O400">
        <v>70</v>
      </c>
      <c r="P400">
        <v>0</v>
      </c>
      <c r="Q400">
        <v>2.0920500000000002E-2</v>
      </c>
      <c r="R400">
        <v>2.2719665271966525E-3</v>
      </c>
      <c r="S400">
        <v>4.6284156206415619E-3</v>
      </c>
      <c r="T400" s="73">
        <v>1.157104E-7</v>
      </c>
      <c r="U400" s="45">
        <v>-1.254292</v>
      </c>
      <c r="V400" s="44">
        <v>1.6817187</v>
      </c>
      <c r="W400">
        <v>74</v>
      </c>
      <c r="X400">
        <v>0</v>
      </c>
      <c r="Y400">
        <v>2.0920500000000002E-2</v>
      </c>
      <c r="Z400">
        <v>1.7371580660158065E-3</v>
      </c>
      <c r="AA400">
        <v>4.5918214783821475E-3</v>
      </c>
      <c r="AB400" s="73">
        <v>1.147955E-7</v>
      </c>
      <c r="AC400" s="45">
        <v>-1.5631136999999999</v>
      </c>
      <c r="AD400" s="44">
        <v>0.13035440000000001</v>
      </c>
      <c r="AE400">
        <v>72</v>
      </c>
      <c r="AF400">
        <v>0</v>
      </c>
      <c r="AG400">
        <v>2.18503E-2</v>
      </c>
      <c r="AH400">
        <v>2.090378428637843E-3</v>
      </c>
      <c r="AI400">
        <v>4.4845648535564858E-3</v>
      </c>
      <c r="AJ400" s="73">
        <v>1.121141E-7</v>
      </c>
      <c r="AK400" s="45">
        <v>-1.3277038000000001</v>
      </c>
      <c r="AL400" s="44">
        <v>1.091334</v>
      </c>
      <c r="AM400">
        <v>69</v>
      </c>
      <c r="AN400">
        <v>2</v>
      </c>
      <c r="AO400">
        <v>2.0920500000000002E-2</v>
      </c>
      <c r="AP400">
        <v>2.0924983728498373E-3</v>
      </c>
      <c r="AQ400">
        <v>4.420993491399349E-3</v>
      </c>
      <c r="AR400" s="73">
        <v>1.1052479999999999E-7</v>
      </c>
      <c r="AS400">
        <v>-1.3227253000000001</v>
      </c>
      <c r="AT400">
        <v>1.0410363</v>
      </c>
    </row>
    <row r="401" spans="1:46">
      <c r="A401">
        <v>65</v>
      </c>
      <c r="B401" s="4">
        <v>8</v>
      </c>
      <c r="C401" s="4">
        <v>5</v>
      </c>
      <c r="D401">
        <v>143736415</v>
      </c>
      <c r="E401">
        <v>143749404</v>
      </c>
      <c r="F401">
        <v>2459</v>
      </c>
      <c r="G401">
        <v>79</v>
      </c>
      <c r="H401">
        <v>3</v>
      </c>
      <c r="I401">
        <v>1.098007E-2</v>
      </c>
      <c r="J401">
        <v>3.7283167954453027E-3</v>
      </c>
      <c r="K401">
        <v>4.2108739324928837E-3</v>
      </c>
      <c r="L401">
        <v>1.052719E-7</v>
      </c>
      <c r="M401" s="45">
        <v>-0.31260480000000002</v>
      </c>
      <c r="N401" s="44">
        <v>-1.8623802199999999</v>
      </c>
      <c r="O401">
        <v>64</v>
      </c>
      <c r="P401">
        <v>2</v>
      </c>
      <c r="Q401">
        <v>1.1793410000000001E-2</v>
      </c>
      <c r="R401">
        <v>3.5191691744611629E-3</v>
      </c>
      <c r="S401">
        <v>3.7013960959739727E-3</v>
      </c>
      <c r="T401" s="73">
        <v>9.2534899999999996E-8</v>
      </c>
      <c r="U401" s="45">
        <v>-0.13694300000000001</v>
      </c>
      <c r="V401" s="44">
        <v>-0.26560800000000001</v>
      </c>
      <c r="W401">
        <v>65</v>
      </c>
      <c r="X401">
        <v>2</v>
      </c>
      <c r="Y401">
        <v>1.1793410000000001E-2</v>
      </c>
      <c r="Z401">
        <v>4.114973973159821E-3</v>
      </c>
      <c r="AA401">
        <v>3.5280227734851561E-3</v>
      </c>
      <c r="AB401" s="73">
        <v>8.8200569999999999E-8</v>
      </c>
      <c r="AC401" s="45">
        <v>0.45079740000000001</v>
      </c>
      <c r="AD401" s="44">
        <v>0.2107551</v>
      </c>
      <c r="AE401">
        <v>64</v>
      </c>
      <c r="AF401">
        <v>1</v>
      </c>
      <c r="AG401">
        <v>1.1793410000000001E-2</v>
      </c>
      <c r="AH401">
        <v>3.8281480276535175E-3</v>
      </c>
      <c r="AI401">
        <v>3.4868922326148841E-3</v>
      </c>
      <c r="AJ401" s="109">
        <v>8.7172309999999994E-8</v>
      </c>
      <c r="AK401" s="45">
        <v>0.30833880000000002</v>
      </c>
      <c r="AL401" s="44">
        <v>-0.221882</v>
      </c>
      <c r="AM401">
        <v>67</v>
      </c>
      <c r="AN401">
        <v>1</v>
      </c>
      <c r="AO401">
        <v>1.1793410000000001E-2</v>
      </c>
      <c r="AP401">
        <v>4.1269646197641318E-3</v>
      </c>
      <c r="AQ401">
        <v>3.754981699877999E-3</v>
      </c>
      <c r="AR401" s="73">
        <v>9.3874539999999997E-8</v>
      </c>
      <c r="AS401">
        <v>0.27274419999999999</v>
      </c>
      <c r="AT401">
        <v>-0.52368139999999996</v>
      </c>
    </row>
    <row r="402" spans="1:46" s="282" customFormat="1">
      <c r="A402" s="282">
        <v>66</v>
      </c>
      <c r="B402" s="281">
        <v>9</v>
      </c>
      <c r="C402" s="281">
        <v>1</v>
      </c>
      <c r="D402" s="320">
        <v>26620003</v>
      </c>
      <c r="E402" s="320">
        <v>26644650</v>
      </c>
      <c r="F402" s="320">
        <v>22749</v>
      </c>
      <c r="G402" s="282">
        <v>531</v>
      </c>
      <c r="H402" s="282">
        <v>7</v>
      </c>
      <c r="I402" s="282">
        <v>9.4070070000000002E-3</v>
      </c>
      <c r="J402" s="282">
        <v>1.1332108009143259E-3</v>
      </c>
      <c r="K402" s="282">
        <v>3.0594052837487362E-3</v>
      </c>
      <c r="L402" s="318">
        <v>7.6485129999999995E-8</v>
      </c>
      <c r="M402" s="282">
        <v>-1.8473177999999999</v>
      </c>
      <c r="N402" s="282">
        <v>-0.94199100000000002</v>
      </c>
      <c r="O402" s="282">
        <v>445</v>
      </c>
      <c r="P402" s="282">
        <v>4</v>
      </c>
      <c r="Q402" s="282">
        <v>9.5388810000000008E-3</v>
      </c>
      <c r="R402" s="282">
        <v>1.0217352696821839E-3</v>
      </c>
      <c r="S402" s="282">
        <v>2.7819159875159347E-3</v>
      </c>
      <c r="T402" s="318">
        <v>6.9547900000000003E-8</v>
      </c>
      <c r="U402" s="282">
        <v>-1.9438721000000001</v>
      </c>
      <c r="V402" s="282">
        <v>-2.01535413</v>
      </c>
      <c r="W402" s="282">
        <v>476</v>
      </c>
      <c r="X402" s="282">
        <v>6</v>
      </c>
      <c r="Y402" s="282">
        <v>9.363049E-3</v>
      </c>
      <c r="Z402" s="282">
        <v>7.8658826673699952E-4</v>
      </c>
      <c r="AA402" s="282">
        <v>2.7926879071607544E-3</v>
      </c>
      <c r="AB402" s="318">
        <v>6.9817200000000007E-8</v>
      </c>
      <c r="AC402" s="282">
        <v>-2.1278351</v>
      </c>
      <c r="AD402" s="282">
        <v>-2.8303118</v>
      </c>
      <c r="AE402" s="282">
        <v>396</v>
      </c>
      <c r="AF402" s="282">
        <v>5</v>
      </c>
      <c r="AG402" s="282">
        <v>9.4070070000000002E-3</v>
      </c>
      <c r="AH402" s="282">
        <v>9.6486204492505156E-4</v>
      </c>
      <c r="AI402" s="282">
        <v>2.3321062815947952E-3</v>
      </c>
      <c r="AJ402" s="282">
        <v>5.830266E-8</v>
      </c>
      <c r="AK402" s="282">
        <v>-1.7384805000000001</v>
      </c>
      <c r="AL402" s="282">
        <v>-0.48497610000000002</v>
      </c>
      <c r="AM402" s="282">
        <v>402</v>
      </c>
      <c r="AN402" s="282">
        <v>1</v>
      </c>
      <c r="AO402" s="282">
        <v>9.6707549999999996E-3</v>
      </c>
      <c r="AP402" s="282">
        <v>9.5069122774627457E-4</v>
      </c>
      <c r="AQ402" s="282">
        <v>2.4353242911776341E-3</v>
      </c>
      <c r="AR402" s="318">
        <v>6.0883110000000005E-8</v>
      </c>
      <c r="AS402" s="282">
        <v>-1.8460713</v>
      </c>
      <c r="AT402" s="282">
        <v>-1.08619994</v>
      </c>
    </row>
    <row r="403" spans="1:46">
      <c r="A403">
        <v>67</v>
      </c>
      <c r="B403" s="4">
        <v>9</v>
      </c>
      <c r="C403" s="4">
        <v>2</v>
      </c>
      <c r="D403">
        <v>33572015</v>
      </c>
      <c r="E403">
        <v>33582959</v>
      </c>
      <c r="F403">
        <v>5946</v>
      </c>
      <c r="G403">
        <v>157</v>
      </c>
      <c r="H403">
        <v>0</v>
      </c>
      <c r="I403">
        <v>9.4180960000000008E-3</v>
      </c>
      <c r="J403">
        <v>2.2754602438614193E-3</v>
      </c>
      <c r="K403">
        <v>3.4608204170871178E-3</v>
      </c>
      <c r="L403" s="73">
        <v>8.6520509999999994E-8</v>
      </c>
      <c r="M403" s="11">
        <v>-0.98888719999999997</v>
      </c>
      <c r="N403" s="79">
        <v>-0.4479071</v>
      </c>
      <c r="O403">
        <v>123</v>
      </c>
      <c r="P403">
        <v>1</v>
      </c>
      <c r="Q403">
        <v>9.5862759999999995E-3</v>
      </c>
      <c r="R403">
        <v>2.1930050084090144E-3</v>
      </c>
      <c r="S403">
        <v>2.9418864951227717E-3</v>
      </c>
      <c r="T403" s="73">
        <v>7.3547160000000001E-8</v>
      </c>
      <c r="U403">
        <v>-0.78954219999999997</v>
      </c>
      <c r="V403">
        <v>0.44341578999999998</v>
      </c>
      <c r="W403">
        <v>135</v>
      </c>
      <c r="X403">
        <v>1</v>
      </c>
      <c r="Y403">
        <v>9.2499160000000004E-3</v>
      </c>
      <c r="Z403">
        <v>2.2131122771611167E-3</v>
      </c>
      <c r="AA403">
        <v>3.0303044904137232E-3</v>
      </c>
      <c r="AB403" s="73">
        <v>7.5757609999999997E-8</v>
      </c>
      <c r="AC403" s="11">
        <v>-0.79040120000000003</v>
      </c>
      <c r="AD403" s="79">
        <v>-1.7442249000000001</v>
      </c>
      <c r="AE403">
        <v>118</v>
      </c>
      <c r="AF403">
        <v>0</v>
      </c>
      <c r="AG403">
        <v>9.2499160000000004E-3</v>
      </c>
      <c r="AH403">
        <v>2.0893425327951562E-3</v>
      </c>
      <c r="AI403">
        <v>2.6587130676084762E-3</v>
      </c>
      <c r="AJ403">
        <v>6.6467830000000002E-8</v>
      </c>
      <c r="AK403" s="11">
        <v>-0.63503039999999999</v>
      </c>
      <c r="AL403" s="79">
        <v>0.1419802</v>
      </c>
      <c r="AM403">
        <v>118</v>
      </c>
      <c r="AN403">
        <v>0</v>
      </c>
      <c r="AO403">
        <v>9.5862759999999995E-3</v>
      </c>
      <c r="AP403">
        <v>2.1745964934409686E-3</v>
      </c>
      <c r="AQ403">
        <v>2.7349534476959303E-3</v>
      </c>
      <c r="AR403" s="73">
        <v>6.8373840000000003E-8</v>
      </c>
      <c r="AS403" s="11">
        <v>-0.62576370000000003</v>
      </c>
      <c r="AT403" s="79">
        <v>-0.17674318999999999</v>
      </c>
    </row>
    <row r="404" spans="1:46">
      <c r="A404">
        <v>68</v>
      </c>
      <c r="B404" s="4">
        <v>9</v>
      </c>
      <c r="C404" s="4">
        <v>3</v>
      </c>
      <c r="D404">
        <v>37435083</v>
      </c>
      <c r="E404">
        <v>37445725</v>
      </c>
      <c r="F404">
        <v>1123</v>
      </c>
      <c r="G404">
        <v>25</v>
      </c>
      <c r="H404">
        <v>0</v>
      </c>
      <c r="I404">
        <v>5.3428319999999996E-3</v>
      </c>
      <c r="J404">
        <v>6.178548708815672E-4</v>
      </c>
      <c r="K404">
        <v>2.9178565449688334E-3</v>
      </c>
      <c r="L404" s="73">
        <v>7.2946410000000002E-8</v>
      </c>
      <c r="M404" s="11">
        <v>-1.8922824</v>
      </c>
      <c r="N404" s="79">
        <v>-0.9616787</v>
      </c>
      <c r="O404">
        <v>18</v>
      </c>
      <c r="P404">
        <v>0</v>
      </c>
      <c r="Q404">
        <v>5.3428319999999996E-3</v>
      </c>
      <c r="R404">
        <v>2.2623623330365094E-4</v>
      </c>
      <c r="S404">
        <v>2.2794856634016031E-3</v>
      </c>
      <c r="T404" s="73">
        <v>5.6987139999999998E-8</v>
      </c>
      <c r="U404">
        <v>-2.1301131</v>
      </c>
      <c r="V404">
        <v>-1.5522103599999999</v>
      </c>
      <c r="W404">
        <v>20</v>
      </c>
      <c r="X404">
        <v>0</v>
      </c>
      <c r="Y404">
        <v>5.3428319999999996E-3</v>
      </c>
      <c r="Z404">
        <v>1.5533886910062335E-4</v>
      </c>
      <c r="AA404">
        <v>2.376986910062333E-3</v>
      </c>
      <c r="AB404" s="73">
        <v>5.9424669999999998E-8</v>
      </c>
      <c r="AC404" s="11">
        <v>-2.1775376999999998</v>
      </c>
      <c r="AD404" s="79">
        <v>-3.3287122999999998</v>
      </c>
      <c r="AE404">
        <v>16</v>
      </c>
      <c r="AF404">
        <v>0</v>
      </c>
      <c r="AG404">
        <v>4.4523599999999998E-3</v>
      </c>
      <c r="AH404">
        <v>1.8764675868210152E-4</v>
      </c>
      <c r="AI404">
        <v>1.9087699020480854E-3</v>
      </c>
      <c r="AJ404">
        <v>4.7719249999999999E-8</v>
      </c>
      <c r="AK404" s="11">
        <v>-2.0126233</v>
      </c>
      <c r="AL404" s="79">
        <v>0.80497609999999997</v>
      </c>
      <c r="AM404">
        <v>18</v>
      </c>
      <c r="AN404">
        <v>0</v>
      </c>
      <c r="AO404">
        <v>4.4523599999999998E-3</v>
      </c>
      <c r="AP404">
        <v>2.4998562778272482E-4</v>
      </c>
      <c r="AQ404">
        <v>2.2089419412288512E-3</v>
      </c>
      <c r="AR404" s="73">
        <v>5.5223550000000001E-8</v>
      </c>
      <c r="AS404" s="11">
        <v>-2.0604520000000002</v>
      </c>
      <c r="AT404" s="79">
        <v>-2.2835266999999999</v>
      </c>
    </row>
    <row r="405" spans="1:46">
      <c r="A405">
        <v>69</v>
      </c>
      <c r="B405" s="4">
        <v>9</v>
      </c>
      <c r="C405" s="4">
        <v>4</v>
      </c>
      <c r="D405">
        <v>44017295</v>
      </c>
      <c r="E405">
        <v>44031054</v>
      </c>
      <c r="F405">
        <v>12695</v>
      </c>
      <c r="G405">
        <v>6</v>
      </c>
      <c r="H405">
        <v>0</v>
      </c>
      <c r="I405">
        <v>0</v>
      </c>
      <c r="J405">
        <v>1.1844123670736511E-4</v>
      </c>
      <c r="K405">
        <v>6.1951965340685308E-5</v>
      </c>
      <c r="L405" s="73">
        <v>1.548799E-9</v>
      </c>
      <c r="M405" s="11">
        <v>2.7069960000000002</v>
      </c>
      <c r="N405" s="79">
        <v>-2.1689528999999999</v>
      </c>
      <c r="O405">
        <v>4</v>
      </c>
      <c r="P405">
        <v>0</v>
      </c>
      <c r="Q405">
        <v>0</v>
      </c>
      <c r="R405">
        <v>4.6474716817644741E-5</v>
      </c>
      <c r="S405">
        <v>4.4814659314690823E-5</v>
      </c>
      <c r="T405" s="73">
        <v>1.1203660000000001E-9</v>
      </c>
      <c r="U405">
        <v>0.49623070000000002</v>
      </c>
      <c r="V405">
        <v>-0.94060138000000004</v>
      </c>
      <c r="W405">
        <v>3</v>
      </c>
      <c r="X405">
        <v>0</v>
      </c>
      <c r="Y405">
        <v>0</v>
      </c>
      <c r="Z405">
        <v>1.1813595746356834E-4</v>
      </c>
      <c r="AA405">
        <v>3.154304056715242E-5</v>
      </c>
      <c r="AB405" s="73">
        <v>7.8857590000000002E-10</v>
      </c>
      <c r="AC405" s="11">
        <v>5.1280368999999997</v>
      </c>
      <c r="AD405" s="79">
        <v>0.55348359999999996</v>
      </c>
      <c r="AE405">
        <v>4</v>
      </c>
      <c r="AF405">
        <v>0</v>
      </c>
      <c r="AG405">
        <v>0</v>
      </c>
      <c r="AH405">
        <v>5.3083141394249702E-5</v>
      </c>
      <c r="AI405">
        <v>4.2215352500984641E-5</v>
      </c>
      <c r="AJ405">
        <v>1.055384E-9</v>
      </c>
      <c r="AK405" s="201">
        <v>0.87244010000000005</v>
      </c>
      <c r="AL405" s="208">
        <v>0.6773711</v>
      </c>
      <c r="AM405">
        <v>6</v>
      </c>
      <c r="AN405">
        <v>0</v>
      </c>
      <c r="AO405">
        <v>0</v>
      </c>
      <c r="AP405">
        <v>9.4464161480897985E-5</v>
      </c>
      <c r="AQ405">
        <v>6.5138117369042937E-5</v>
      </c>
      <c r="AR405" s="73">
        <v>1.628453E-9</v>
      </c>
      <c r="AS405" s="11">
        <v>1.1958298000000001</v>
      </c>
      <c r="AT405" s="79">
        <v>0.88266023999999998</v>
      </c>
    </row>
    <row r="406" spans="1:46">
      <c r="A406">
        <v>70</v>
      </c>
      <c r="B406" s="4">
        <v>9</v>
      </c>
      <c r="C406" s="4">
        <v>5</v>
      </c>
      <c r="D406">
        <v>67290040</v>
      </c>
      <c r="E406">
        <v>67306943</v>
      </c>
      <c r="F406">
        <v>8311</v>
      </c>
      <c r="G406">
        <v>53</v>
      </c>
      <c r="H406">
        <v>0</v>
      </c>
      <c r="I406">
        <v>0</v>
      </c>
      <c r="J406">
        <v>1.7536721092527974E-4</v>
      </c>
      <c r="K406">
        <v>8.3585317049693179E-4</v>
      </c>
      <c r="L406" s="73">
        <v>2.089633E-8</v>
      </c>
      <c r="M406" s="11">
        <v>-2.0594777</v>
      </c>
      <c r="N406" s="79">
        <v>-5.2781574999999998</v>
      </c>
      <c r="O406">
        <v>28</v>
      </c>
      <c r="P406">
        <v>0</v>
      </c>
      <c r="Q406">
        <v>0</v>
      </c>
      <c r="R406">
        <v>1.0054102875706895E-4</v>
      </c>
      <c r="S406">
        <v>4.7914039225123331E-4</v>
      </c>
      <c r="T406" s="73">
        <v>1.197851E-8</v>
      </c>
      <c r="U406">
        <v>-1.9528227</v>
      </c>
      <c r="V406">
        <v>-5.8299425500000002</v>
      </c>
      <c r="W406">
        <v>33</v>
      </c>
      <c r="X406">
        <v>0</v>
      </c>
      <c r="Y406">
        <v>0</v>
      </c>
      <c r="Z406">
        <v>8.3350299602935878E-5</v>
      </c>
      <c r="AA406">
        <v>5.2996559980748403E-4</v>
      </c>
      <c r="AB406" s="73">
        <v>1.324914E-8</v>
      </c>
      <c r="AC406" s="11">
        <v>-2.0618861000000002</v>
      </c>
      <c r="AD406" s="79">
        <v>-6.4607219999999996</v>
      </c>
      <c r="AE406">
        <v>21</v>
      </c>
      <c r="AF406">
        <v>0</v>
      </c>
      <c r="AG406">
        <v>0</v>
      </c>
      <c r="AH406">
        <v>7.9772357117073754E-5</v>
      </c>
      <c r="AI406">
        <v>3.3852496691132232E-4</v>
      </c>
      <c r="AJ406">
        <v>8.4631239999999992E-9</v>
      </c>
      <c r="AK406" s="11">
        <v>-1.7117625000000001</v>
      </c>
      <c r="AL406" s="79">
        <v>-4.1358803000000002</v>
      </c>
      <c r="AM406">
        <v>23</v>
      </c>
      <c r="AN406">
        <v>0</v>
      </c>
      <c r="AO406">
        <v>0</v>
      </c>
      <c r="AP406">
        <v>8.5689019371916735E-5</v>
      </c>
      <c r="AQ406">
        <v>3.8139294910359767E-4</v>
      </c>
      <c r="AR406" s="73">
        <v>9.5348240000000008E-9</v>
      </c>
      <c r="AS406" s="11">
        <v>-1.847961</v>
      </c>
      <c r="AT406" s="79">
        <v>-3.4617443099999998</v>
      </c>
    </row>
    <row r="407" spans="1:46">
      <c r="A407">
        <v>71</v>
      </c>
      <c r="B407" s="4">
        <v>9</v>
      </c>
      <c r="C407" s="4">
        <v>6</v>
      </c>
      <c r="D407">
        <v>69446439</v>
      </c>
      <c r="E407">
        <v>69483196</v>
      </c>
      <c r="F407">
        <v>34511</v>
      </c>
      <c r="G407">
        <v>1748</v>
      </c>
      <c r="H407">
        <v>15</v>
      </c>
      <c r="I407">
        <v>4.3290549999999997E-2</v>
      </c>
      <c r="J407">
        <v>7.120442148880068E-4</v>
      </c>
      <c r="K407">
        <v>6.6387873431659472E-3</v>
      </c>
      <c r="L407" s="73">
        <v>1.6596969999999999E-7</v>
      </c>
      <c r="M407" s="11">
        <v>-2.6729151999999998</v>
      </c>
      <c r="N407" s="79">
        <v>3.2921575000000001</v>
      </c>
      <c r="O407">
        <v>1674</v>
      </c>
      <c r="P407">
        <v>10</v>
      </c>
      <c r="Q407">
        <v>4.3580309999999997E-2</v>
      </c>
      <c r="R407">
        <v>9.5481044826287273E-4</v>
      </c>
      <c r="S407">
        <v>6.898315907971372E-3</v>
      </c>
      <c r="T407" s="73">
        <v>1.724579E-7</v>
      </c>
      <c r="U407">
        <v>-2.7103936000000002</v>
      </c>
      <c r="V407">
        <v>3.19208486</v>
      </c>
      <c r="W407">
        <v>1705</v>
      </c>
      <c r="X407">
        <v>14</v>
      </c>
      <c r="Y407">
        <v>4.3203619999999998E-2</v>
      </c>
      <c r="Z407">
        <v>7.4424154240676878E-4</v>
      </c>
      <c r="AA407">
        <v>6.5939352148590303E-3</v>
      </c>
      <c r="AB407" s="73">
        <v>1.6484839999999999E-7</v>
      </c>
      <c r="AC407" s="11">
        <v>-2.6835965000000002</v>
      </c>
      <c r="AD407" s="79">
        <v>3.0961577999999998</v>
      </c>
      <c r="AE407">
        <v>1646</v>
      </c>
      <c r="AF407">
        <v>9</v>
      </c>
      <c r="AG407">
        <v>4.360928E-2</v>
      </c>
      <c r="AH407">
        <v>7.5058447509489734E-4</v>
      </c>
      <c r="AI407">
        <v>6.3897825910579232E-3</v>
      </c>
      <c r="AJ407">
        <v>1.5974460000000001E-7</v>
      </c>
      <c r="AK407" s="11">
        <v>-2.6801879999999998</v>
      </c>
      <c r="AL407" s="79">
        <v>3.8603453000000001</v>
      </c>
      <c r="AM407">
        <v>1663</v>
      </c>
      <c r="AN407">
        <v>11</v>
      </c>
      <c r="AO407">
        <v>4.3580309999999997E-2</v>
      </c>
      <c r="AP407">
        <v>8.349627000086929E-4</v>
      </c>
      <c r="AQ407">
        <v>6.6409049027846192E-3</v>
      </c>
      <c r="AR407" s="73">
        <v>1.6602260000000001E-7</v>
      </c>
      <c r="AS407" s="11">
        <v>-2.6968830000000001</v>
      </c>
      <c r="AT407" s="79">
        <v>3.5969478800000001</v>
      </c>
    </row>
    <row r="408" spans="1:46">
      <c r="A408">
        <v>72</v>
      </c>
      <c r="B408" s="4">
        <v>9</v>
      </c>
      <c r="C408" s="4">
        <v>7</v>
      </c>
      <c r="D408">
        <v>82495927</v>
      </c>
      <c r="E408">
        <v>82518848</v>
      </c>
      <c r="F408">
        <v>14249</v>
      </c>
      <c r="G408">
        <v>347</v>
      </c>
      <c r="H408">
        <v>1</v>
      </c>
      <c r="I408">
        <v>1.1439400000000001E-2</v>
      </c>
      <c r="J408">
        <v>9.6299760474419249E-4</v>
      </c>
      <c r="K408">
        <v>3.1919088567618778E-3</v>
      </c>
      <c r="L408" s="73">
        <v>7.9797720000000001E-8</v>
      </c>
      <c r="M408" s="11">
        <v>-2.0360952000000001</v>
      </c>
      <c r="N408" s="79">
        <v>-1.1773530000000001</v>
      </c>
      <c r="O408">
        <v>293</v>
      </c>
      <c r="P408">
        <v>2</v>
      </c>
      <c r="Q408">
        <v>1.122886E-2</v>
      </c>
      <c r="R408">
        <v>1.0081734353287949E-3</v>
      </c>
      <c r="S408">
        <v>2.9243500035090178E-3</v>
      </c>
      <c r="T408" s="73">
        <v>7.3108750000000003E-8</v>
      </c>
      <c r="U408">
        <v>-2.0086026000000001</v>
      </c>
      <c r="V408">
        <v>-1.21064149</v>
      </c>
      <c r="W408">
        <v>306</v>
      </c>
      <c r="X408">
        <v>1</v>
      </c>
      <c r="Y408">
        <v>1.129904E-2</v>
      </c>
      <c r="Z408">
        <v>9.4365408870797959E-4</v>
      </c>
      <c r="AA408">
        <v>2.866256803986245E-3</v>
      </c>
      <c r="AB408" s="73">
        <v>7.1656420000000005E-8</v>
      </c>
      <c r="AC408" s="11">
        <v>-1.9792983</v>
      </c>
      <c r="AD408" s="79">
        <v>-2.0187664000000001</v>
      </c>
      <c r="AE408">
        <v>259</v>
      </c>
      <c r="AF408">
        <v>3</v>
      </c>
      <c r="AG408">
        <v>1.1158680000000001E-2</v>
      </c>
      <c r="AH408">
        <v>1.0205761856972419E-3</v>
      </c>
      <c r="AI408">
        <v>2.4351720892694224E-3</v>
      </c>
      <c r="AJ408">
        <v>6.0879300000000002E-8</v>
      </c>
      <c r="AK408" s="11">
        <v>-1.7283008</v>
      </c>
      <c r="AL408" s="79">
        <v>0.28278120000000001</v>
      </c>
      <c r="AM408">
        <v>260</v>
      </c>
      <c r="AN408">
        <v>1</v>
      </c>
      <c r="AO408">
        <v>1.150958E-2</v>
      </c>
      <c r="AP408">
        <v>1.0376062832479472E-3</v>
      </c>
      <c r="AQ408">
        <v>2.5146772896343602E-3</v>
      </c>
      <c r="AR408" s="73">
        <v>6.2866930000000001E-8</v>
      </c>
      <c r="AS408" s="11">
        <v>-1.7738404999999999</v>
      </c>
      <c r="AT408" s="79">
        <v>-6.3814049999999997E-2</v>
      </c>
    </row>
    <row r="409" spans="1:46">
      <c r="A409">
        <v>73</v>
      </c>
      <c r="B409" s="4">
        <v>9</v>
      </c>
      <c r="C409" s="4">
        <v>8</v>
      </c>
      <c r="D409">
        <v>82522045</v>
      </c>
      <c r="E409">
        <v>82532928</v>
      </c>
      <c r="F409">
        <v>8416</v>
      </c>
      <c r="G409">
        <v>192</v>
      </c>
      <c r="H409">
        <v>6</v>
      </c>
      <c r="I409">
        <v>1.093156E-2</v>
      </c>
      <c r="J409">
        <v>7.0678832699619767E-4</v>
      </c>
      <c r="K409">
        <v>2.9901927875475285E-3</v>
      </c>
      <c r="L409" s="73">
        <v>2.700157E-7</v>
      </c>
      <c r="M409" s="11">
        <v>-2.1709716000000001</v>
      </c>
      <c r="N409" s="44">
        <v>-0.72804069999999999</v>
      </c>
      <c r="O409">
        <v>165</v>
      </c>
      <c r="P409">
        <v>5</v>
      </c>
      <c r="Q409">
        <v>1.1169200000000001E-2</v>
      </c>
      <c r="R409">
        <v>7.2016248098859313E-4</v>
      </c>
      <c r="S409">
        <v>2.7881898288973383E-3</v>
      </c>
      <c r="T409" s="73">
        <v>2.5177469999999999E-7</v>
      </c>
      <c r="U409">
        <v>-2.1649725000000002</v>
      </c>
      <c r="V409">
        <v>-8.0147179999999998E-2</v>
      </c>
      <c r="W409">
        <v>178</v>
      </c>
      <c r="X409">
        <v>3</v>
      </c>
      <c r="Y409">
        <v>1.1169200000000001E-2</v>
      </c>
      <c r="Z409">
        <v>4.7431662666349813E-4</v>
      </c>
      <c r="AA409">
        <v>2.8228696768060838E-3</v>
      </c>
      <c r="AB409" s="73">
        <v>2.5490630000000002E-7</v>
      </c>
      <c r="AC409" s="11">
        <v>-2.3756305000000002</v>
      </c>
      <c r="AD409" s="44">
        <v>-2.6787364999999999</v>
      </c>
      <c r="AE409">
        <v>168</v>
      </c>
      <c r="AF409">
        <v>4</v>
      </c>
      <c r="AG409">
        <v>1.1169200000000001E-2</v>
      </c>
      <c r="AH409">
        <v>6.457318393536122E-4</v>
      </c>
      <c r="AI409">
        <v>2.6743418250950572E-3</v>
      </c>
      <c r="AJ409">
        <v>2.4149420000000002E-7</v>
      </c>
      <c r="AK409" s="11">
        <v>-2.1649474999999998</v>
      </c>
      <c r="AL409" s="44">
        <v>-1.3705438000000001</v>
      </c>
      <c r="AM409">
        <v>157</v>
      </c>
      <c r="AN409">
        <v>2</v>
      </c>
      <c r="AO409">
        <v>1.164449E-2</v>
      </c>
      <c r="AP409">
        <v>6.6351445698669201E-4</v>
      </c>
      <c r="AQ409">
        <v>2.5709074619771864E-3</v>
      </c>
      <c r="AR409" s="73">
        <v>2.32154E-7</v>
      </c>
      <c r="AS409" s="11">
        <v>-2.1990479999999999</v>
      </c>
      <c r="AT409" s="44">
        <v>-0.73700812999999998</v>
      </c>
    </row>
    <row r="410" spans="1:46">
      <c r="A410">
        <v>74</v>
      </c>
      <c r="B410" s="4">
        <v>9</v>
      </c>
      <c r="C410" s="4">
        <v>9</v>
      </c>
      <c r="D410">
        <v>84523917</v>
      </c>
      <c r="E410">
        <v>84548943</v>
      </c>
      <c r="F410">
        <v>12530</v>
      </c>
      <c r="G410">
        <v>954</v>
      </c>
      <c r="H410">
        <v>2</v>
      </c>
      <c r="I410">
        <v>7.2067039999999999E-2</v>
      </c>
      <c r="J410">
        <v>7.0206973264166006E-4</v>
      </c>
      <c r="K410">
        <v>9.9793898723064649E-3</v>
      </c>
      <c r="L410" s="73">
        <v>1.764133E-6</v>
      </c>
      <c r="M410">
        <v>-2.7774670000000001</v>
      </c>
      <c r="N410">
        <v>4.5751619999999997</v>
      </c>
      <c r="O410">
        <v>934</v>
      </c>
      <c r="P410">
        <v>2</v>
      </c>
      <c r="Q410">
        <v>7.2146849999999998E-2</v>
      </c>
      <c r="R410">
        <v>9.6043017318435744E-4</v>
      </c>
      <c r="S410">
        <v>1.0600907749401436E-2</v>
      </c>
      <c r="T410" s="73">
        <v>1.8740040000000001E-6</v>
      </c>
      <c r="U410">
        <v>-2.8538993000000001</v>
      </c>
      <c r="V410">
        <v>4.2232619900000001</v>
      </c>
      <c r="W410">
        <v>942</v>
      </c>
      <c r="X410">
        <v>5</v>
      </c>
      <c r="Y410">
        <v>7.1747809999999995E-2</v>
      </c>
      <c r="Z410">
        <v>5.9710150039904224E-4</v>
      </c>
      <c r="AA410">
        <v>1.0034115019952114E-2</v>
      </c>
      <c r="AB410" s="73">
        <v>1.773807E-6</v>
      </c>
      <c r="AC410">
        <v>-2.8388000999999998</v>
      </c>
      <c r="AD410">
        <v>4.3708704000000003</v>
      </c>
      <c r="AE410">
        <v>928</v>
      </c>
      <c r="AF410">
        <v>3</v>
      </c>
      <c r="AG410">
        <v>7.2146849999999998E-2</v>
      </c>
      <c r="AH410">
        <v>6.5203250359138071E-4</v>
      </c>
      <c r="AI410">
        <v>9.9222815881883485E-3</v>
      </c>
      <c r="AJ410">
        <v>1.7540380000000001E-6</v>
      </c>
      <c r="AK410">
        <v>-2.8288473000000001</v>
      </c>
      <c r="AL410">
        <v>4.5451904000000001</v>
      </c>
      <c r="AM410">
        <v>946</v>
      </c>
      <c r="AN410">
        <v>4</v>
      </c>
      <c r="AO410">
        <v>7.2226659999999998E-2</v>
      </c>
      <c r="AP410">
        <v>7.618384756584198E-4</v>
      </c>
      <c r="AQ410">
        <v>1.0404825730247407E-2</v>
      </c>
      <c r="AR410" s="73">
        <v>1.839341E-6</v>
      </c>
      <c r="AS410">
        <v>-2.8491417000000001</v>
      </c>
      <c r="AT410">
        <v>4.1967483799999998</v>
      </c>
    </row>
    <row r="411" spans="1:46">
      <c r="A411">
        <v>75</v>
      </c>
      <c r="B411" s="4">
        <v>9</v>
      </c>
      <c r="C411" s="4">
        <v>10</v>
      </c>
      <c r="D411">
        <v>84587919</v>
      </c>
      <c r="E411">
        <v>84596471</v>
      </c>
      <c r="F411">
        <v>525</v>
      </c>
      <c r="G411">
        <v>7</v>
      </c>
      <c r="H411">
        <v>0</v>
      </c>
      <c r="I411">
        <v>7.6190479999999998E-3</v>
      </c>
      <c r="J411">
        <v>3.9516704761904765E-5</v>
      </c>
      <c r="K411">
        <v>1.7476015238095239E-3</v>
      </c>
      <c r="L411" s="73">
        <v>4.3690040000000002E-8</v>
      </c>
      <c r="M411">
        <v>-1.7257937000000001</v>
      </c>
      <c r="N411">
        <v>-1.1934727000000001</v>
      </c>
      <c r="O411">
        <v>6</v>
      </c>
      <c r="P411">
        <v>0</v>
      </c>
      <c r="Q411">
        <v>7.6190479999999998E-3</v>
      </c>
      <c r="R411">
        <v>7.7678971428571424E-5</v>
      </c>
      <c r="S411">
        <v>1.6253095238095237E-3</v>
      </c>
      <c r="T411" s="73">
        <v>4.063274E-8</v>
      </c>
      <c r="U411">
        <v>-1.691894</v>
      </c>
      <c r="V411">
        <v>-0.16840748999999999</v>
      </c>
      <c r="W411">
        <v>7</v>
      </c>
      <c r="X411">
        <v>0</v>
      </c>
      <c r="Y411">
        <v>7.6190479999999998E-3</v>
      </c>
      <c r="Z411">
        <v>4.9078228571428569E-5</v>
      </c>
      <c r="AA411">
        <v>1.7795708571428572E-3</v>
      </c>
      <c r="AB411" s="73">
        <v>4.4489270000000002E-8</v>
      </c>
      <c r="AC411">
        <v>-1.7379089000000001</v>
      </c>
      <c r="AD411">
        <v>-1.1646262999999999</v>
      </c>
      <c r="AE411">
        <v>5</v>
      </c>
      <c r="AF411">
        <v>0</v>
      </c>
      <c r="AG411">
        <v>7.6190479999999998E-3</v>
      </c>
      <c r="AH411">
        <v>1.8036293333333333E-4</v>
      </c>
      <c r="AI411">
        <v>1.2759219047619047E-3</v>
      </c>
      <c r="AJ411">
        <v>3.1898050000000002E-8</v>
      </c>
      <c r="AK411">
        <v>-1.3744335000000001</v>
      </c>
      <c r="AL411">
        <v>0.86943780000000004</v>
      </c>
      <c r="AM411">
        <v>7</v>
      </c>
      <c r="AN411">
        <v>0</v>
      </c>
      <c r="AO411">
        <v>7.6190479999999998E-3</v>
      </c>
      <c r="AP411">
        <v>1.5531986666666666E-4</v>
      </c>
      <c r="AQ411">
        <v>1.8375123809523811E-3</v>
      </c>
      <c r="AR411" s="73">
        <v>4.5937810000000003E-8</v>
      </c>
      <c r="AS411">
        <v>-1.6718888999999999</v>
      </c>
      <c r="AT411">
        <v>-3.7978600000000001E-2</v>
      </c>
    </row>
    <row r="412" spans="1:46">
      <c r="A412">
        <v>76</v>
      </c>
      <c r="B412" s="4">
        <v>9</v>
      </c>
      <c r="C412" s="4">
        <v>11</v>
      </c>
      <c r="D412">
        <v>90528916</v>
      </c>
      <c r="E412">
        <v>90548943</v>
      </c>
      <c r="F412">
        <v>11015</v>
      </c>
      <c r="G412">
        <v>460</v>
      </c>
      <c r="H412">
        <v>7</v>
      </c>
      <c r="I412">
        <v>3.4679979999999999E-2</v>
      </c>
      <c r="J412">
        <v>9.9678291420789828E-4</v>
      </c>
      <c r="K412">
        <v>5.4736526282342258E-3</v>
      </c>
      <c r="L412" s="73">
        <v>1.368413E-7</v>
      </c>
      <c r="M412">
        <v>-2.4309555</v>
      </c>
      <c r="N412">
        <v>2.6230661999999998</v>
      </c>
      <c r="O412">
        <v>448</v>
      </c>
      <c r="P412">
        <v>3</v>
      </c>
      <c r="Q412">
        <v>3.5133909999999997E-2</v>
      </c>
      <c r="R412">
        <v>1.1046299264639127E-3</v>
      </c>
      <c r="S412">
        <v>5.7841303222877895E-3</v>
      </c>
      <c r="T412" s="73">
        <v>1.4460329999999999E-7</v>
      </c>
      <c r="U412">
        <v>-2.5256185000000002</v>
      </c>
      <c r="V412">
        <v>2.4561852399999999</v>
      </c>
      <c r="W412">
        <v>447</v>
      </c>
      <c r="X412">
        <v>4</v>
      </c>
      <c r="Y412">
        <v>3.5043119999999997E-2</v>
      </c>
      <c r="Z412">
        <v>6.3874206445755787E-4</v>
      </c>
      <c r="AA412">
        <v>5.4162705220154334E-3</v>
      </c>
      <c r="AB412" s="73">
        <v>1.3540680000000001E-7</v>
      </c>
      <c r="AC412">
        <v>-2.6421584</v>
      </c>
      <c r="AD412">
        <v>2.6915993999999999</v>
      </c>
      <c r="AE412">
        <v>438</v>
      </c>
      <c r="AF412">
        <v>3</v>
      </c>
      <c r="AG412">
        <v>3.5133909999999997E-2</v>
      </c>
      <c r="AH412">
        <v>9.801068252383114E-4</v>
      </c>
      <c r="AI412">
        <v>5.3272553336359508E-3</v>
      </c>
      <c r="AJ412">
        <v>1.331814E-7</v>
      </c>
      <c r="AK412">
        <v>-2.4563009999999998</v>
      </c>
      <c r="AL412">
        <v>2.8760222999999998</v>
      </c>
      <c r="AM412">
        <v>449</v>
      </c>
      <c r="AN412">
        <v>2</v>
      </c>
      <c r="AO412">
        <v>3.5133909999999997E-2</v>
      </c>
      <c r="AP412">
        <v>1.0137957866545621E-3</v>
      </c>
      <c r="AQ412">
        <v>5.6176464820699053E-3</v>
      </c>
      <c r="AR412" s="73">
        <v>1.4044119999999999E-7</v>
      </c>
      <c r="AS412">
        <v>-2.5053735000000001</v>
      </c>
      <c r="AT412">
        <v>2.8863919999999998</v>
      </c>
    </row>
    <row r="413" spans="1:46">
      <c r="A413">
        <v>77</v>
      </c>
      <c r="B413" s="4">
        <v>9</v>
      </c>
      <c r="C413" s="4">
        <v>12</v>
      </c>
      <c r="D413">
        <v>90732964</v>
      </c>
      <c r="E413">
        <v>90753918</v>
      </c>
      <c r="F413">
        <v>11966</v>
      </c>
      <c r="G413">
        <v>270</v>
      </c>
      <c r="H413">
        <v>2</v>
      </c>
      <c r="I413">
        <v>1.0446260000000001E-2</v>
      </c>
      <c r="J413">
        <v>7.8877738258398798E-4</v>
      </c>
      <c r="K413">
        <v>2.9574993899381583E-3</v>
      </c>
      <c r="L413" s="73">
        <v>7.3937480000000003E-8</v>
      </c>
      <c r="M413">
        <v>-2.0890645000000001</v>
      </c>
      <c r="N413">
        <v>0.1417621</v>
      </c>
      <c r="O413">
        <v>238</v>
      </c>
      <c r="P413">
        <v>2</v>
      </c>
      <c r="Q413">
        <v>1.052983E-2</v>
      </c>
      <c r="R413">
        <v>7.6782283469831192E-4</v>
      </c>
      <c r="S413">
        <v>2.8286888183185689E-3</v>
      </c>
      <c r="T413" s="73">
        <v>7.0717220000000001E-8</v>
      </c>
      <c r="U413">
        <v>-2.1653281</v>
      </c>
      <c r="V413">
        <v>-4.9896370000000002E-2</v>
      </c>
      <c r="W413">
        <v>245</v>
      </c>
      <c r="X413">
        <v>0</v>
      </c>
      <c r="Y413">
        <v>1.052983E-2</v>
      </c>
      <c r="Z413">
        <v>1.1915444785224804E-3</v>
      </c>
      <c r="AA413">
        <v>2.7327520056827678E-3</v>
      </c>
      <c r="AB413" s="73">
        <v>6.8318799999999994E-8</v>
      </c>
      <c r="AC413">
        <v>-1.5968293</v>
      </c>
      <c r="AD413">
        <v>-0.91074619999999995</v>
      </c>
      <c r="AE413">
        <v>216</v>
      </c>
      <c r="AF413">
        <v>1</v>
      </c>
      <c r="AG413">
        <v>1.094769E-2</v>
      </c>
      <c r="AH413">
        <v>6.1146370717031582E-4</v>
      </c>
      <c r="AI413">
        <v>2.4183840631790071E-3</v>
      </c>
      <c r="AJ413">
        <v>6.0459600000000005E-8</v>
      </c>
      <c r="AK413">
        <v>-2.1560399000000001</v>
      </c>
      <c r="AL413">
        <v>-0.95032280000000002</v>
      </c>
      <c r="AM413">
        <v>229</v>
      </c>
      <c r="AN413">
        <v>0</v>
      </c>
      <c r="AO413">
        <v>1.06134E-2</v>
      </c>
      <c r="AP413">
        <v>7.7343176416513459E-4</v>
      </c>
      <c r="AQ413">
        <v>2.6374683519973258E-3</v>
      </c>
      <c r="AR413" s="73">
        <v>6.5936709999999997E-8</v>
      </c>
      <c r="AS413">
        <v>-2.0647038000000002</v>
      </c>
      <c r="AT413">
        <v>-0.55828038000000002</v>
      </c>
    </row>
    <row r="414" spans="1:46">
      <c r="A414">
        <v>78</v>
      </c>
      <c r="B414" s="4">
        <v>9</v>
      </c>
      <c r="C414" s="4">
        <v>13</v>
      </c>
      <c r="D414">
        <v>93340401</v>
      </c>
      <c r="E414">
        <v>93351022</v>
      </c>
      <c r="F414">
        <v>5996</v>
      </c>
      <c r="G414">
        <v>166</v>
      </c>
      <c r="H414">
        <v>1</v>
      </c>
      <c r="I414">
        <v>8.6724479999999993E-3</v>
      </c>
      <c r="J414">
        <v>1.4194481737825216E-3</v>
      </c>
      <c r="K414">
        <v>3.6286923782521681E-3</v>
      </c>
      <c r="L414" s="73">
        <v>9.0717310000000004E-8</v>
      </c>
      <c r="M414">
        <v>-1.7227585999999999</v>
      </c>
      <c r="N414">
        <v>-3.9004474</v>
      </c>
      <c r="O414">
        <v>132</v>
      </c>
      <c r="P414">
        <v>0</v>
      </c>
      <c r="Q414">
        <v>8.8392260000000004E-3</v>
      </c>
      <c r="R414">
        <v>1.4621766861240826E-3</v>
      </c>
      <c r="S414">
        <v>3.1308079553035357E-3</v>
      </c>
      <c r="T414" s="73">
        <v>7.8270199999999996E-8</v>
      </c>
      <c r="U414">
        <v>-1.5433702</v>
      </c>
      <c r="V414">
        <v>-1.99507368</v>
      </c>
      <c r="W414">
        <v>137</v>
      </c>
      <c r="X414">
        <v>0</v>
      </c>
      <c r="Y414">
        <v>8.8392260000000004E-3</v>
      </c>
      <c r="Z414">
        <v>1.3345777118078717E-3</v>
      </c>
      <c r="AA414">
        <v>3.0495481487658443E-3</v>
      </c>
      <c r="AB414" s="73">
        <v>7.6238699999999996E-8</v>
      </c>
      <c r="AC414">
        <v>-1.5907386999999999</v>
      </c>
      <c r="AD414">
        <v>-3.5258994000000001</v>
      </c>
      <c r="AE414">
        <v>119</v>
      </c>
      <c r="AF414">
        <v>0</v>
      </c>
      <c r="AG414">
        <v>9.0060039999999997E-3</v>
      </c>
      <c r="AH414">
        <v>1.4387441444296198E-3</v>
      </c>
      <c r="AI414">
        <v>2.6588797531687794E-3</v>
      </c>
      <c r="AJ414">
        <v>6.6471990000000005E-8</v>
      </c>
      <c r="AK414">
        <v>-1.2920494</v>
      </c>
      <c r="AL414">
        <v>-1.0484119000000001</v>
      </c>
      <c r="AM414">
        <v>118</v>
      </c>
      <c r="AN414">
        <v>0</v>
      </c>
      <c r="AO414">
        <v>9.0060039999999997E-3</v>
      </c>
      <c r="AP414">
        <v>1.6318765577051366E-3</v>
      </c>
      <c r="AQ414">
        <v>2.7121389926617746E-3</v>
      </c>
      <c r="AR414" s="73">
        <v>6.7803469999999999E-8</v>
      </c>
      <c r="AS414">
        <v>-1.1336029000000001</v>
      </c>
      <c r="AT414">
        <v>-0.75226104999999999</v>
      </c>
    </row>
    <row r="415" spans="1:46">
      <c r="A415">
        <v>79</v>
      </c>
      <c r="B415" s="4">
        <v>9</v>
      </c>
      <c r="C415" s="4">
        <v>14</v>
      </c>
      <c r="D415">
        <v>125869371</v>
      </c>
      <c r="E415">
        <v>125883279</v>
      </c>
      <c r="F415">
        <v>2402</v>
      </c>
      <c r="G415">
        <v>54</v>
      </c>
      <c r="H415">
        <v>0</v>
      </c>
      <c r="I415">
        <v>8.7427140000000004E-3</v>
      </c>
      <c r="J415">
        <v>5.9377711906744382E-4</v>
      </c>
      <c r="K415">
        <v>2.9466221065778514E-3</v>
      </c>
      <c r="L415" s="73">
        <v>7.3665550000000001E-8</v>
      </c>
      <c r="M415">
        <v>-2.1132008</v>
      </c>
      <c r="N415">
        <v>-3.8896646000000001</v>
      </c>
      <c r="O415">
        <v>43</v>
      </c>
      <c r="P415">
        <v>0</v>
      </c>
      <c r="Q415">
        <v>8.7427140000000004E-3</v>
      </c>
      <c r="R415">
        <v>9.3232487926727715E-4</v>
      </c>
      <c r="S415">
        <v>2.5459161948376352E-3</v>
      </c>
      <c r="T415" s="214">
        <v>6.3647899999999996E-8</v>
      </c>
      <c r="U415">
        <v>-1.741082</v>
      </c>
      <c r="V415">
        <v>0.76413291000000005</v>
      </c>
      <c r="W415">
        <v>49</v>
      </c>
      <c r="X415">
        <v>0</v>
      </c>
      <c r="Y415">
        <v>8.7427140000000004E-3</v>
      </c>
      <c r="Z415">
        <v>7.6550371773522071E-4</v>
      </c>
      <c r="AA415">
        <v>2.7226990008326394E-3</v>
      </c>
      <c r="AB415" s="73">
        <v>6.8067469999999994E-8</v>
      </c>
      <c r="AC415">
        <v>-1.8997965999999999</v>
      </c>
      <c r="AD415">
        <v>-3.1477865</v>
      </c>
      <c r="AE415">
        <v>41</v>
      </c>
      <c r="AF415">
        <v>0</v>
      </c>
      <c r="AG415">
        <v>8.7427140000000004E-3</v>
      </c>
      <c r="AH415">
        <v>5.0900773938384681E-4</v>
      </c>
      <c r="AI415">
        <v>2.2867791007493755E-3</v>
      </c>
      <c r="AJ415">
        <v>5.7169480000000001E-8</v>
      </c>
      <c r="AK415">
        <v>-2.0195473000000002</v>
      </c>
      <c r="AL415">
        <v>0.61657700000000004</v>
      </c>
      <c r="AM415">
        <v>39</v>
      </c>
      <c r="AN415">
        <v>0</v>
      </c>
      <c r="AO415">
        <v>8.7427140000000004E-3</v>
      </c>
      <c r="AP415">
        <v>6.0310375936719403E-4</v>
      </c>
      <c r="AQ415">
        <v>2.2376036636136552E-3</v>
      </c>
      <c r="AR415" s="73">
        <v>5.5940089999999999E-8</v>
      </c>
      <c r="AS415" s="200">
        <v>-1.9118109999999999</v>
      </c>
      <c r="AT415" s="200">
        <v>-0.26009326999999999</v>
      </c>
    </row>
    <row r="416" spans="1:46">
      <c r="A416">
        <v>80</v>
      </c>
      <c r="B416" s="4">
        <v>9</v>
      </c>
      <c r="C416" s="4">
        <v>15</v>
      </c>
      <c r="D416">
        <v>135562094</v>
      </c>
      <c r="E416">
        <v>135572057</v>
      </c>
      <c r="F416">
        <v>1715</v>
      </c>
      <c r="G416">
        <v>37</v>
      </c>
      <c r="H416">
        <v>0</v>
      </c>
      <c r="I416">
        <v>8.7463560000000003E-3</v>
      </c>
      <c r="J416">
        <v>1.1798752011661807E-3</v>
      </c>
      <c r="K416">
        <v>2.8277517784256558E-3</v>
      </c>
      <c r="L416" s="73">
        <v>7.0693790000000003E-8</v>
      </c>
      <c r="M416">
        <v>-1.4804073</v>
      </c>
      <c r="N416">
        <v>1.2716645</v>
      </c>
      <c r="O416">
        <v>34</v>
      </c>
      <c r="P416">
        <v>1</v>
      </c>
      <c r="Q416">
        <v>8.1632649999999994E-3</v>
      </c>
      <c r="R416">
        <v>9.9693930029154517E-4</v>
      </c>
      <c r="S416">
        <v>2.8194144023323611E-3</v>
      </c>
      <c r="T416" s="73">
        <v>7.0485359999999995E-8</v>
      </c>
      <c r="U416">
        <v>-1.6896296</v>
      </c>
      <c r="V416">
        <v>-0.51284141000000005</v>
      </c>
      <c r="W416">
        <v>30</v>
      </c>
      <c r="X416">
        <v>0</v>
      </c>
      <c r="Y416">
        <v>8.7463560000000003E-3</v>
      </c>
      <c r="Z416">
        <v>1.0104530903790087E-3</v>
      </c>
      <c r="AA416">
        <v>2.3347139941690964E-3</v>
      </c>
      <c r="AB416" s="73">
        <v>5.8367850000000002E-8</v>
      </c>
      <c r="AC416">
        <v>-1.4131373</v>
      </c>
      <c r="AD416">
        <v>-0.49518719999999999</v>
      </c>
      <c r="AE416">
        <v>34</v>
      </c>
      <c r="AF416">
        <v>0</v>
      </c>
      <c r="AG416">
        <v>8.7463560000000003E-3</v>
      </c>
      <c r="AH416">
        <v>8.4903579591836728E-4</v>
      </c>
      <c r="AI416">
        <v>2.6560005247813412E-3</v>
      </c>
      <c r="AJ416">
        <v>6.6400009999999996E-8</v>
      </c>
      <c r="AK416">
        <v>-1.7274642</v>
      </c>
      <c r="AL416">
        <v>-2.0501149999999999</v>
      </c>
      <c r="AM416">
        <v>32</v>
      </c>
      <c r="AN416">
        <v>0</v>
      </c>
      <c r="AO416">
        <v>8.7463560000000003E-3</v>
      </c>
      <c r="AP416">
        <v>8.9425435568513123E-4</v>
      </c>
      <c r="AQ416">
        <v>2.5714460058309037E-3</v>
      </c>
      <c r="AR416" s="214">
        <v>6.4286149999999999E-8</v>
      </c>
      <c r="AS416">
        <v>-1.6655803</v>
      </c>
      <c r="AT416">
        <v>-2.1473387399999999</v>
      </c>
    </row>
    <row r="417" spans="1:46">
      <c r="A417">
        <v>81</v>
      </c>
      <c r="B417" s="4">
        <v>9</v>
      </c>
      <c r="C417" s="4">
        <v>16</v>
      </c>
      <c r="D417">
        <v>136888679</v>
      </c>
      <c r="E417">
        <v>136901094</v>
      </c>
      <c r="F417">
        <v>1882</v>
      </c>
      <c r="G417">
        <v>76</v>
      </c>
      <c r="H417">
        <v>0</v>
      </c>
      <c r="I417">
        <v>3.1349630000000003E-2</v>
      </c>
      <c r="J417">
        <v>7.0880761955366628E-4</v>
      </c>
      <c r="K417">
        <v>5.292948405951116E-3</v>
      </c>
      <c r="L417" s="73">
        <v>1.3232370000000001E-7</v>
      </c>
      <c r="M417">
        <v>-2.3562791000000001</v>
      </c>
      <c r="N417">
        <v>1.4256469000000001</v>
      </c>
      <c r="O417">
        <v>69</v>
      </c>
      <c r="P417">
        <v>0</v>
      </c>
      <c r="Q417">
        <v>3.1349630000000003E-2</v>
      </c>
      <c r="R417">
        <v>7.1704175876726882E-4</v>
      </c>
      <c r="S417">
        <v>5.2140308182784274E-3</v>
      </c>
      <c r="T417" s="73">
        <v>1.3035079999999999E-7</v>
      </c>
      <c r="U417">
        <v>-2.4122143999999999</v>
      </c>
      <c r="V417">
        <v>1.63487626</v>
      </c>
      <c r="W417">
        <v>75</v>
      </c>
      <c r="X417">
        <v>0</v>
      </c>
      <c r="Y417">
        <v>3.1349630000000003E-2</v>
      </c>
      <c r="Z417">
        <v>6.6244388416578104E-4</v>
      </c>
      <c r="AA417">
        <v>5.3188555791710947E-3</v>
      </c>
      <c r="AB417" s="73">
        <v>1.329714E-7</v>
      </c>
      <c r="AC417">
        <v>-2.3973431000000001</v>
      </c>
      <c r="AD417">
        <v>0.28746690000000003</v>
      </c>
      <c r="AE417">
        <v>71</v>
      </c>
      <c r="AF417">
        <v>0</v>
      </c>
      <c r="AG417">
        <v>3.1349630000000003E-2</v>
      </c>
      <c r="AH417">
        <v>6.129201222104144E-4</v>
      </c>
      <c r="AI417">
        <v>5.0541961211477155E-3</v>
      </c>
      <c r="AJ417">
        <v>1.263549E-7</v>
      </c>
      <c r="AK417">
        <v>-2.4007385000000001</v>
      </c>
      <c r="AL417">
        <v>1.6192991999999999</v>
      </c>
      <c r="AM417">
        <v>74</v>
      </c>
      <c r="AN417">
        <v>0</v>
      </c>
      <c r="AO417">
        <v>3.1349630000000003E-2</v>
      </c>
      <c r="AP417">
        <v>6.4832178002125406E-4</v>
      </c>
      <c r="AQ417">
        <v>5.4188066950053137E-3</v>
      </c>
      <c r="AR417" s="73">
        <v>1.3547019999999999E-7</v>
      </c>
      <c r="AS417">
        <v>-2.4410172999999999</v>
      </c>
      <c r="AT417">
        <v>0.88811717999999995</v>
      </c>
    </row>
    <row r="418" spans="1:46" s="282" customFormat="1">
      <c r="A418" s="282">
        <v>82</v>
      </c>
      <c r="B418" s="281">
        <v>10</v>
      </c>
      <c r="C418" s="281">
        <v>1</v>
      </c>
      <c r="D418" s="320">
        <v>29074929</v>
      </c>
      <c r="E418" s="320">
        <v>29088891</v>
      </c>
      <c r="F418" s="320">
        <v>3188</v>
      </c>
      <c r="G418" s="282">
        <v>89</v>
      </c>
      <c r="H418" s="282">
        <v>0</v>
      </c>
      <c r="I418" s="282">
        <v>1.3174399999999999E-2</v>
      </c>
      <c r="J418" s="282">
        <v>5.7781248431618571E-4</v>
      </c>
      <c r="K418" s="282">
        <v>3.6591091593475536E-3</v>
      </c>
      <c r="L418" s="318">
        <v>9.1477729999999994E-8</v>
      </c>
      <c r="M418" s="282">
        <v>-2.3146833999999998</v>
      </c>
      <c r="N418" s="282">
        <v>-1.3828009999999999</v>
      </c>
      <c r="O418" s="282">
        <v>65</v>
      </c>
      <c r="P418" s="282">
        <v>0</v>
      </c>
      <c r="Q418" s="282">
        <v>1.348808E-2</v>
      </c>
      <c r="R418" s="282">
        <v>2.7274752195734003E-4</v>
      </c>
      <c r="S418" s="282">
        <v>2.8996072772898367E-3</v>
      </c>
      <c r="T418" s="318">
        <v>7.249018E-8</v>
      </c>
      <c r="U418" s="282">
        <v>-2.5228581999999999</v>
      </c>
      <c r="V418" s="282">
        <v>7.1396100000000004E-2</v>
      </c>
      <c r="W418" s="282">
        <v>79</v>
      </c>
      <c r="X418" s="282">
        <v>1</v>
      </c>
      <c r="Y418" s="282">
        <v>1.348808E-2</v>
      </c>
      <c r="Z418" s="282">
        <v>2.506478356336261E-4</v>
      </c>
      <c r="AA418" s="282">
        <v>3.3073892722710165E-3</v>
      </c>
      <c r="AB418" s="318">
        <v>8.2684739999999999E-8</v>
      </c>
      <c r="AC418" s="282">
        <v>-2.5398098</v>
      </c>
      <c r="AD418" s="282">
        <v>-3.9767877999999999</v>
      </c>
      <c r="AE418" s="282">
        <v>54</v>
      </c>
      <c r="AF418" s="282">
        <v>2</v>
      </c>
      <c r="AG418" s="282">
        <v>1.3174399999999999E-2</v>
      </c>
      <c r="AH418" s="282">
        <v>1.7977192597239651E-4</v>
      </c>
      <c r="AI418" s="282">
        <v>2.2692838770388959E-3</v>
      </c>
      <c r="AJ418" s="282">
        <v>5.6732089999999997E-8</v>
      </c>
      <c r="AK418" s="282">
        <v>-2.4601234999999999</v>
      </c>
      <c r="AL418" s="282">
        <v>0.4312588</v>
      </c>
      <c r="AM418" s="282">
        <v>64</v>
      </c>
      <c r="AN418" s="282">
        <v>1</v>
      </c>
      <c r="AO418" s="282">
        <v>1.348808E-2</v>
      </c>
      <c r="AP418" s="282">
        <v>2.2603212045169385E-4</v>
      </c>
      <c r="AQ418" s="282">
        <v>2.7666436637390213E-3</v>
      </c>
      <c r="AR418" s="318">
        <v>6.9166089999999994E-8</v>
      </c>
      <c r="AS418" s="282">
        <v>-2.5195272000000002</v>
      </c>
      <c r="AT418" s="282">
        <v>-1.2766036199999999</v>
      </c>
    </row>
    <row r="419" spans="1:46">
      <c r="A419">
        <v>83</v>
      </c>
      <c r="B419" s="4">
        <v>10</v>
      </c>
      <c r="C419" s="4">
        <v>2</v>
      </c>
      <c r="D419">
        <v>45489591</v>
      </c>
      <c r="E419">
        <v>45499469</v>
      </c>
      <c r="F419">
        <v>1807</v>
      </c>
      <c r="G419">
        <v>53</v>
      </c>
      <c r="H419">
        <v>1</v>
      </c>
      <c r="I419">
        <v>1.7155509999999999E-2</v>
      </c>
      <c r="J419">
        <v>2.7024250138350857E-4</v>
      </c>
      <c r="K419">
        <v>3.8443364692861098E-3</v>
      </c>
      <c r="L419" s="73">
        <v>9.6108409999999994E-8</v>
      </c>
      <c r="M419" s="78">
        <v>-2.4561630999999999</v>
      </c>
      <c r="N419">
        <v>-1.9193709999999999E-2</v>
      </c>
      <c r="O419">
        <v>48</v>
      </c>
      <c r="P419">
        <v>0</v>
      </c>
      <c r="Q419">
        <v>1.7708910000000001E-2</v>
      </c>
      <c r="R419">
        <v>6.172998339789706E-4</v>
      </c>
      <c r="S419">
        <v>3.7776978417266185E-3</v>
      </c>
      <c r="T419" s="73">
        <v>9.4442440000000001E-8</v>
      </c>
      <c r="U419" s="78">
        <v>-2.2709502000000001</v>
      </c>
      <c r="V419">
        <v>1.0064044999999999</v>
      </c>
      <c r="W419">
        <v>49</v>
      </c>
      <c r="X419">
        <v>0</v>
      </c>
      <c r="Y419">
        <v>1.7708910000000001E-2</v>
      </c>
      <c r="Z419">
        <v>9.4649557277255117E-4</v>
      </c>
      <c r="AA419">
        <v>3.6192158273381293E-3</v>
      </c>
      <c r="AB419" s="73">
        <v>9.0480399999999995E-8</v>
      </c>
      <c r="AC419" s="78">
        <v>-1.9516935</v>
      </c>
      <c r="AD419">
        <v>-0.17118330000000001</v>
      </c>
      <c r="AE419">
        <v>49</v>
      </c>
      <c r="AF419">
        <v>0</v>
      </c>
      <c r="AG419">
        <v>1.826231E-2</v>
      </c>
      <c r="AH419">
        <v>3.1284809075816271E-4</v>
      </c>
      <c r="AI419">
        <v>3.6328821250691755E-3</v>
      </c>
      <c r="AJ419">
        <v>9.082205E-8</v>
      </c>
      <c r="AK419">
        <v>-2.4193075999999998</v>
      </c>
      <c r="AL419">
        <v>-0.90322749999999996</v>
      </c>
      <c r="AM419">
        <v>45</v>
      </c>
      <c r="AN419">
        <v>1</v>
      </c>
      <c r="AO419">
        <v>1.7708910000000001E-2</v>
      </c>
      <c r="AP419">
        <v>4.1720824571112345E-4</v>
      </c>
      <c r="AQ419">
        <v>3.4319894853348091E-3</v>
      </c>
      <c r="AR419" s="73">
        <v>8.5799730000000001E-8</v>
      </c>
      <c r="AS419">
        <v>-2.3352433000000001</v>
      </c>
      <c r="AT419">
        <v>1.22084367</v>
      </c>
    </row>
    <row r="420" spans="1:46">
      <c r="A420">
        <v>84</v>
      </c>
      <c r="B420" s="4">
        <v>10</v>
      </c>
      <c r="C420" s="4">
        <v>3</v>
      </c>
      <c r="D420">
        <v>51765930</v>
      </c>
      <c r="E420">
        <v>51773243</v>
      </c>
      <c r="F420">
        <v>2984</v>
      </c>
      <c r="G420">
        <v>31</v>
      </c>
      <c r="H420">
        <v>0</v>
      </c>
      <c r="I420">
        <v>0</v>
      </c>
      <c r="J420">
        <v>1.0148218498659519E-3</v>
      </c>
      <c r="K420">
        <v>1.3617131367292226E-3</v>
      </c>
      <c r="L420" s="73">
        <v>3.4042830000000001E-8</v>
      </c>
      <c r="M420" s="78">
        <v>-0.18350069999999999</v>
      </c>
      <c r="N420">
        <v>-2.07745582</v>
      </c>
      <c r="O420">
        <v>24</v>
      </c>
      <c r="P420">
        <v>0</v>
      </c>
      <c r="Q420">
        <v>0</v>
      </c>
      <c r="R420">
        <v>8.448399128686328E-4</v>
      </c>
      <c r="S420">
        <v>1.143923927613941E-3</v>
      </c>
      <c r="T420" s="214">
        <v>2.8598100000000001E-8</v>
      </c>
      <c r="U420" s="225">
        <v>-0.1666745</v>
      </c>
      <c r="V420" s="200">
        <v>-4.5028002999999996</v>
      </c>
      <c r="W420">
        <v>23</v>
      </c>
      <c r="X420">
        <v>0</v>
      </c>
      <c r="Y420">
        <v>0</v>
      </c>
      <c r="Z420">
        <v>6.8950750670241279E-4</v>
      </c>
      <c r="AA420">
        <v>1.0287871983914209E-3</v>
      </c>
      <c r="AB420" s="73">
        <v>2.5719679999999999E-8</v>
      </c>
      <c r="AC420" s="78">
        <v>-0.43970819999999999</v>
      </c>
      <c r="AD420">
        <v>-3.5092886000000001</v>
      </c>
      <c r="AE420">
        <v>20</v>
      </c>
      <c r="AF420">
        <v>0</v>
      </c>
      <c r="AG420">
        <v>0</v>
      </c>
      <c r="AH420">
        <v>6.123638069705094E-4</v>
      </c>
      <c r="AI420">
        <v>8.9798357908847182E-4</v>
      </c>
      <c r="AJ420">
        <v>2.2449590000000001E-8</v>
      </c>
      <c r="AK420">
        <v>-0.3300188</v>
      </c>
      <c r="AL420">
        <v>-2.0103813000000001</v>
      </c>
      <c r="AM420">
        <v>18</v>
      </c>
      <c r="AN420">
        <v>0</v>
      </c>
      <c r="AO420">
        <v>0</v>
      </c>
      <c r="AP420">
        <v>8.2201943699731909E-4</v>
      </c>
      <c r="AQ420">
        <v>8.3137835120643429E-4</v>
      </c>
      <c r="AR420" s="214">
        <v>2.078446E-8</v>
      </c>
      <c r="AS420">
        <v>0.59306919999999996</v>
      </c>
      <c r="AT420" s="200">
        <v>-5.2316410000000001E-2</v>
      </c>
    </row>
    <row r="421" spans="1:46">
      <c r="A421">
        <v>85</v>
      </c>
      <c r="B421" s="4">
        <v>10</v>
      </c>
      <c r="C421" s="4">
        <v>4</v>
      </c>
      <c r="D421">
        <v>59862000</v>
      </c>
      <c r="E421">
        <v>59868949</v>
      </c>
      <c r="F421">
        <v>6493</v>
      </c>
      <c r="G421">
        <v>171</v>
      </c>
      <c r="H421">
        <v>2</v>
      </c>
      <c r="I421">
        <v>8.7786849999999996E-3</v>
      </c>
      <c r="J421">
        <v>1.1733155090097027E-3</v>
      </c>
      <c r="K421">
        <v>3.4518743261974434E-3</v>
      </c>
      <c r="L421" s="73">
        <v>8.6296860000000003E-8</v>
      </c>
      <c r="M421" s="78">
        <v>-1.8979832000000001</v>
      </c>
      <c r="N421">
        <v>-1.76678194</v>
      </c>
      <c r="O421">
        <v>133</v>
      </c>
      <c r="P421">
        <v>2</v>
      </c>
      <c r="Q421">
        <v>1.03188E-2</v>
      </c>
      <c r="R421">
        <v>4.9898352071461578E-4</v>
      </c>
      <c r="S421">
        <v>2.9130760819343908E-3</v>
      </c>
      <c r="T421" s="73">
        <v>7.2826900000000002E-8</v>
      </c>
      <c r="U421" s="78">
        <v>-2.4707211</v>
      </c>
      <c r="V421">
        <v>1.0262321000000001</v>
      </c>
      <c r="W421">
        <v>151</v>
      </c>
      <c r="X421">
        <v>2</v>
      </c>
      <c r="Y421">
        <v>7.7597700000000001E-8</v>
      </c>
      <c r="Z421">
        <v>5.0448607731403046E-4</v>
      </c>
      <c r="AA421">
        <v>3.1039082088402895E-3</v>
      </c>
      <c r="AB421" s="73">
        <v>6.4244439999999997E-8</v>
      </c>
      <c r="AC421" s="78">
        <v>-2.4176679000000001</v>
      </c>
      <c r="AD421">
        <v>-2.1125093000000001</v>
      </c>
      <c r="AE421">
        <v>120</v>
      </c>
      <c r="AF421">
        <v>1</v>
      </c>
      <c r="AG421">
        <v>1.1550899999999999E-2</v>
      </c>
      <c r="AH421">
        <v>2.7017934698906514E-4</v>
      </c>
      <c r="AI421">
        <v>2.4759918373633144E-3</v>
      </c>
      <c r="AJ421">
        <v>6.1899799999999994E-8</v>
      </c>
      <c r="AK421">
        <v>-2.5093160000000001</v>
      </c>
      <c r="AL421">
        <v>-1.2207144999999999</v>
      </c>
      <c r="AM421">
        <v>127</v>
      </c>
      <c r="AN421">
        <v>0</v>
      </c>
      <c r="AO421">
        <v>1.185892E-2</v>
      </c>
      <c r="AP421">
        <v>3.2572998613891887E-4</v>
      </c>
      <c r="AQ421">
        <v>2.6955653780994918E-3</v>
      </c>
      <c r="AR421" s="73">
        <v>6.738914E-8</v>
      </c>
      <c r="AS421">
        <v>-2.5101678999999999</v>
      </c>
      <c r="AT421">
        <v>-1.24000887</v>
      </c>
    </row>
    <row r="422" spans="1:46">
      <c r="A422">
        <v>86</v>
      </c>
      <c r="B422" s="4">
        <v>10</v>
      </c>
      <c r="C422" s="4">
        <v>5</v>
      </c>
      <c r="D422">
        <v>72179774</v>
      </c>
      <c r="E422">
        <v>72190667</v>
      </c>
      <c r="F422">
        <v>1662</v>
      </c>
      <c r="G422">
        <v>38</v>
      </c>
      <c r="H422">
        <v>2</v>
      </c>
      <c r="I422">
        <v>1.0830319999999999E-2</v>
      </c>
      <c r="J422">
        <v>3.3317033694344161E-4</v>
      </c>
      <c r="K422">
        <v>2.9967894103489772E-3</v>
      </c>
      <c r="L422" s="73">
        <v>7.4919739999999995E-8</v>
      </c>
      <c r="M422" s="78">
        <v>-2.2654005000000002</v>
      </c>
      <c r="N422">
        <v>-1.32660684</v>
      </c>
      <c r="O422">
        <v>32</v>
      </c>
      <c r="P422">
        <v>1</v>
      </c>
      <c r="Q422">
        <v>1.1432009999999999E-2</v>
      </c>
      <c r="R422">
        <v>6.3322749699157646E-4</v>
      </c>
      <c r="S422">
        <v>2.7381871239470518E-3</v>
      </c>
      <c r="T422" s="73">
        <v>6.8454669999999994E-8</v>
      </c>
      <c r="U422" s="78">
        <v>-1.9939298000000001</v>
      </c>
      <c r="V422">
        <v>-0.66165739999999995</v>
      </c>
      <c r="W422">
        <v>32</v>
      </c>
      <c r="X422">
        <v>2</v>
      </c>
      <c r="Y422">
        <v>1.0830319999999999E-2</v>
      </c>
      <c r="Z422">
        <v>5.826559566787003E-4</v>
      </c>
      <c r="AA422">
        <v>2.5697773766546329E-3</v>
      </c>
      <c r="AB422" s="73">
        <v>6.4855050000000003E-8</v>
      </c>
      <c r="AC422" s="78">
        <v>-1.9440398999999999</v>
      </c>
      <c r="AD422">
        <v>-0.82830919999999997</v>
      </c>
      <c r="AE422">
        <v>34</v>
      </c>
      <c r="AF422">
        <v>1</v>
      </c>
      <c r="AG422">
        <v>1.0830319999999999E-2</v>
      </c>
      <c r="AH422">
        <v>5.1652370637785797E-4</v>
      </c>
      <c r="AI422">
        <v>2.7406985559566789E-3</v>
      </c>
      <c r="AJ422">
        <v>6.8517460000000005E-8</v>
      </c>
      <c r="AK422">
        <v>-2.0606070999999999</v>
      </c>
      <c r="AL422">
        <v>-0.66644760000000003</v>
      </c>
      <c r="AM422">
        <v>37</v>
      </c>
      <c r="AN422">
        <v>2</v>
      </c>
      <c r="AO422">
        <v>1.0830319999999999E-2</v>
      </c>
      <c r="AP422">
        <v>6.0730962695547538E-4</v>
      </c>
      <c r="AQ422">
        <v>3.0680487364620943E-3</v>
      </c>
      <c r="AR422" s="73">
        <v>7.6701219999999997E-8</v>
      </c>
      <c r="AS422">
        <v>-2.0862072</v>
      </c>
      <c r="AT422">
        <v>-2.9625907200000001</v>
      </c>
    </row>
    <row r="423" spans="1:46">
      <c r="A423">
        <v>87</v>
      </c>
      <c r="B423" s="4">
        <v>10</v>
      </c>
      <c r="C423" s="4">
        <v>6</v>
      </c>
      <c r="D423">
        <v>85319031</v>
      </c>
      <c r="E423">
        <v>85327160</v>
      </c>
      <c r="F423">
        <v>8129</v>
      </c>
      <c r="G423">
        <v>164</v>
      </c>
      <c r="H423">
        <v>1</v>
      </c>
      <c r="I423">
        <v>8.2420960000000008E-3</v>
      </c>
      <c r="J423">
        <v>1.2405523434616806E-3</v>
      </c>
      <c r="K423">
        <v>2.6443310370279248E-3</v>
      </c>
      <c r="L423" s="73">
        <v>6.6108279999999995E-8</v>
      </c>
      <c r="M423" s="78">
        <v>-1.4566789</v>
      </c>
      <c r="N423">
        <v>-0.64955176000000003</v>
      </c>
      <c r="O423">
        <v>145</v>
      </c>
      <c r="P423">
        <v>0</v>
      </c>
      <c r="Q423">
        <v>8.3651130000000004E-3</v>
      </c>
      <c r="R423">
        <v>7.9284419977857055E-4</v>
      </c>
      <c r="S423">
        <v>2.5367893959896666E-3</v>
      </c>
      <c r="T423" s="73">
        <v>6.3419729999999995E-8</v>
      </c>
      <c r="U423" s="78">
        <v>-2.0145886000000002</v>
      </c>
      <c r="V423">
        <v>-0.92269849999999998</v>
      </c>
      <c r="W423">
        <v>158</v>
      </c>
      <c r="X423">
        <v>1</v>
      </c>
      <c r="Y423">
        <v>8.2420960000000008E-3</v>
      </c>
      <c r="Z423">
        <v>7.4341994095214665E-4</v>
      </c>
      <c r="AA423">
        <v>2.5942021158814124E-3</v>
      </c>
      <c r="AB423" s="73">
        <v>5.745639E-8</v>
      </c>
      <c r="AC423" s="78">
        <v>-2.0095030999999999</v>
      </c>
      <c r="AD423">
        <v>-2.8933366</v>
      </c>
      <c r="AE423">
        <v>126</v>
      </c>
      <c r="AF423">
        <v>0</v>
      </c>
      <c r="AG423">
        <v>8.3651130000000004E-3</v>
      </c>
      <c r="AH423">
        <v>7.8083860253413712E-4</v>
      </c>
      <c r="AI423">
        <v>2.0765890023373107E-3</v>
      </c>
      <c r="AJ423">
        <v>5.1914729999999999E-8</v>
      </c>
      <c r="AK423">
        <v>-1.7745274</v>
      </c>
      <c r="AL423">
        <v>-1.1513551</v>
      </c>
      <c r="AM423">
        <v>125</v>
      </c>
      <c r="AN423">
        <v>0</v>
      </c>
      <c r="AO423">
        <v>8.3651130000000004E-3</v>
      </c>
      <c r="AP423">
        <v>8.3976229548529951E-4</v>
      </c>
      <c r="AQ423">
        <v>2.1191928896543239E-3</v>
      </c>
      <c r="AR423" s="73">
        <v>5.2979819999999997E-8</v>
      </c>
      <c r="AS423">
        <v>-1.7345508999999999</v>
      </c>
      <c r="AT423">
        <v>-9.1351409999999994E-2</v>
      </c>
    </row>
    <row r="424" spans="1:46">
      <c r="A424">
        <v>88</v>
      </c>
      <c r="B424" s="4">
        <v>10</v>
      </c>
      <c r="C424" s="4">
        <v>7</v>
      </c>
      <c r="D424">
        <v>91564793</v>
      </c>
      <c r="E424">
        <v>91580773</v>
      </c>
      <c r="F424">
        <v>3949</v>
      </c>
      <c r="G424">
        <v>76</v>
      </c>
      <c r="H424">
        <v>0</v>
      </c>
      <c r="I424">
        <v>6.3307169999999996E-3</v>
      </c>
      <c r="J424">
        <v>1.6630135224107369E-3</v>
      </c>
      <c r="K424">
        <v>2.5224940491263611E-3</v>
      </c>
      <c r="L424" s="73">
        <v>6.3062349999999998E-8</v>
      </c>
      <c r="M424" s="78">
        <v>-0.92698420000000004</v>
      </c>
      <c r="N424">
        <v>-2.88463051</v>
      </c>
      <c r="O424">
        <v>65</v>
      </c>
      <c r="P424">
        <v>1</v>
      </c>
      <c r="Q424">
        <v>6.0774879999999998E-3</v>
      </c>
      <c r="R424">
        <v>1.4514907065079766E-3</v>
      </c>
      <c r="S424">
        <v>2.3408326158521143E-3</v>
      </c>
      <c r="T424" s="73">
        <v>5.8520809999999997E-8</v>
      </c>
      <c r="U424" s="78">
        <v>-1.0580191000000001</v>
      </c>
      <c r="V424">
        <v>-1.6846222</v>
      </c>
      <c r="W424">
        <v>68</v>
      </c>
      <c r="X424">
        <v>0</v>
      </c>
      <c r="Y424">
        <v>6.3307169999999996E-3</v>
      </c>
      <c r="Z424">
        <v>1.65070286148392E-3</v>
      </c>
      <c r="AA424">
        <v>2.2982555077234743E-3</v>
      </c>
      <c r="AB424" s="73">
        <v>1.180412E-7</v>
      </c>
      <c r="AC424" s="78">
        <v>-0.76611600000000002</v>
      </c>
      <c r="AD424">
        <v>-2.0992872</v>
      </c>
      <c r="AE424">
        <v>54</v>
      </c>
      <c r="AF424">
        <v>0</v>
      </c>
      <c r="AG424">
        <v>6.3307169999999996E-3</v>
      </c>
      <c r="AH424">
        <v>1.3384790579893645E-3</v>
      </c>
      <c r="AI424">
        <v>1.8319769561914408E-3</v>
      </c>
      <c r="AJ424">
        <v>4.579942E-8</v>
      </c>
      <c r="AK424">
        <v>-0.71972420000000004</v>
      </c>
      <c r="AL424">
        <v>-0.96612290000000001</v>
      </c>
      <c r="AM424">
        <v>62</v>
      </c>
      <c r="AN424">
        <v>0</v>
      </c>
      <c r="AO424">
        <v>6.3307169999999996E-3</v>
      </c>
      <c r="AP424">
        <v>1.7659260065839453E-3</v>
      </c>
      <c r="AQ424">
        <v>2.1636953659154214E-3</v>
      </c>
      <c r="AR424" s="73">
        <v>5.4092380000000001E-8</v>
      </c>
      <c r="AS424">
        <v>-0.50314199999999998</v>
      </c>
      <c r="AT424">
        <v>-2.0124617699999998</v>
      </c>
    </row>
    <row r="425" spans="1:46">
      <c r="A425">
        <v>89</v>
      </c>
      <c r="B425" s="4">
        <v>10</v>
      </c>
      <c r="C425" s="4">
        <v>8</v>
      </c>
      <c r="D425">
        <v>94174861</v>
      </c>
      <c r="E425">
        <v>94184786</v>
      </c>
      <c r="F425">
        <v>7717</v>
      </c>
      <c r="G425">
        <v>279</v>
      </c>
      <c r="H425">
        <v>1</v>
      </c>
      <c r="I425">
        <v>2.5657639999999999E-2</v>
      </c>
      <c r="J425">
        <v>6.6661853051704035E-4</v>
      </c>
      <c r="K425">
        <v>4.7387212647401833E-3</v>
      </c>
      <c r="L425" s="73">
        <v>1.18468E-7</v>
      </c>
      <c r="M425" s="78">
        <v>-2.5144975000000001</v>
      </c>
      <c r="N425">
        <v>0.79052343000000003</v>
      </c>
      <c r="O425">
        <v>258</v>
      </c>
      <c r="P425">
        <v>1</v>
      </c>
      <c r="Q425">
        <v>2.578722E-2</v>
      </c>
      <c r="R425">
        <v>6.154936892574835E-4</v>
      </c>
      <c r="S425">
        <v>4.7546642477646756E-3</v>
      </c>
      <c r="T425" s="73">
        <v>1.1886660000000001E-7</v>
      </c>
      <c r="U425" s="78">
        <v>-2.6663636999999998</v>
      </c>
      <c r="V425">
        <v>1.1579603000000001</v>
      </c>
      <c r="W425">
        <v>273</v>
      </c>
      <c r="X425">
        <v>3</v>
      </c>
      <c r="Y425">
        <v>2.5657639999999999E-2</v>
      </c>
      <c r="Z425">
        <v>4.0365690034987686E-4</v>
      </c>
      <c r="AA425">
        <v>4.721648438512375E-3</v>
      </c>
      <c r="AB425" s="214">
        <v>6.506776E-8</v>
      </c>
      <c r="AC425" s="225">
        <v>-2.6983220000000001</v>
      </c>
      <c r="AD425" s="200">
        <v>0.62585489999999999</v>
      </c>
      <c r="AE425">
        <v>241</v>
      </c>
      <c r="AF425">
        <v>3</v>
      </c>
      <c r="AG425">
        <v>2.552805E-2</v>
      </c>
      <c r="AH425">
        <v>5.0084576908124919E-4</v>
      </c>
      <c r="AI425">
        <v>4.1839296358688613E-3</v>
      </c>
      <c r="AJ425">
        <v>1.0459820000000001E-7</v>
      </c>
      <c r="AK425">
        <v>-2.6052377</v>
      </c>
      <c r="AL425">
        <v>2.1895129</v>
      </c>
      <c r="AM425">
        <v>251</v>
      </c>
      <c r="AN425">
        <v>1</v>
      </c>
      <c r="AO425">
        <v>2.6046389999999999E-2</v>
      </c>
      <c r="AP425">
        <v>4.7715928469612546E-4</v>
      </c>
      <c r="AQ425">
        <v>4.4825008422962288E-3</v>
      </c>
      <c r="AR425" s="73">
        <v>1.120625E-7</v>
      </c>
      <c r="AS425">
        <v>-2.6860857</v>
      </c>
      <c r="AT425">
        <v>1.93203389</v>
      </c>
    </row>
    <row r="426" spans="1:46" s="282" customFormat="1">
      <c r="A426" s="282">
        <v>90</v>
      </c>
      <c r="B426" s="281">
        <v>11</v>
      </c>
      <c r="C426" s="281">
        <v>1</v>
      </c>
      <c r="D426" s="320">
        <v>17392631</v>
      </c>
      <c r="E426" s="320">
        <v>17403471</v>
      </c>
      <c r="F426" s="320">
        <v>3308</v>
      </c>
      <c r="G426" s="282">
        <v>69</v>
      </c>
      <c r="H426" s="282">
        <v>0</v>
      </c>
      <c r="I426" s="282">
        <v>7.5574370000000002E-3</v>
      </c>
      <c r="J426" s="282">
        <v>1.032610792019347E-3</v>
      </c>
      <c r="K426" s="282">
        <v>3.6298875453446193E-3</v>
      </c>
      <c r="L426" s="282">
        <v>9.074719E-8</v>
      </c>
      <c r="M426" s="321">
        <v>-1.923392</v>
      </c>
      <c r="N426" s="282">
        <v>-5.9646100000000004</v>
      </c>
      <c r="O426" s="282">
        <v>57</v>
      </c>
      <c r="P426" s="282">
        <v>0</v>
      </c>
      <c r="Q426" s="282">
        <v>7.5574370000000002E-3</v>
      </c>
      <c r="R426" s="282">
        <v>1.0635577388149939E-3</v>
      </c>
      <c r="S426" s="282">
        <v>2.7339292623941957E-3</v>
      </c>
      <c r="T426" s="318">
        <v>6.8348229999999998E-8</v>
      </c>
      <c r="U426" s="321">
        <v>-1.6811849999999999</v>
      </c>
      <c r="V426" s="282">
        <v>-2.7376537000000001</v>
      </c>
      <c r="W426" s="282">
        <v>59</v>
      </c>
      <c r="X426" s="282">
        <v>0</v>
      </c>
      <c r="Y426" s="282">
        <v>7.5574370000000002E-3</v>
      </c>
      <c r="Z426" s="282">
        <v>6.5656517533252716E-4</v>
      </c>
      <c r="AA426" s="282">
        <v>2.4505123941958883E-3</v>
      </c>
      <c r="AB426" s="282">
        <v>6.1262809999999996E-8</v>
      </c>
      <c r="AC426" s="321">
        <v>-1.599594</v>
      </c>
      <c r="AD426" s="322">
        <v>-1.3015220999999999</v>
      </c>
      <c r="AE426" s="282">
        <v>51</v>
      </c>
      <c r="AF426" s="282">
        <v>0</v>
      </c>
      <c r="AG426" s="282">
        <v>7.8597340000000002E-3</v>
      </c>
      <c r="AH426" s="282">
        <v>9.3421517533252721E-4</v>
      </c>
      <c r="AI426" s="282">
        <v>2.0654770253929868E-3</v>
      </c>
      <c r="AJ426" s="318">
        <v>5.1636929999999999E-8</v>
      </c>
      <c r="AK426" s="282">
        <v>-1.476065</v>
      </c>
      <c r="AL426" s="322">
        <v>-0.84263569999999999</v>
      </c>
      <c r="AM426" s="282">
        <v>58</v>
      </c>
      <c r="AN426" s="282">
        <v>0</v>
      </c>
      <c r="AO426" s="282">
        <v>7.8597340000000002E-3</v>
      </c>
      <c r="AP426" s="282">
        <v>9.3073434099153569E-4</v>
      </c>
      <c r="AQ426" s="282">
        <v>2.416332224909311E-3</v>
      </c>
      <c r="AR426" s="282">
        <v>6.0408309999999994E-8</v>
      </c>
      <c r="AS426" s="321">
        <v>-1.703409</v>
      </c>
      <c r="AT426" s="282">
        <v>-1.0339408999999999</v>
      </c>
    </row>
    <row r="427" spans="1:46">
      <c r="A427">
        <v>91</v>
      </c>
      <c r="B427" s="4">
        <v>11</v>
      </c>
      <c r="C427" s="4">
        <v>2</v>
      </c>
      <c r="D427">
        <v>45671555</v>
      </c>
      <c r="E427">
        <v>45757548</v>
      </c>
      <c r="F427">
        <v>56680</v>
      </c>
      <c r="G427">
        <v>1258</v>
      </c>
      <c r="H427">
        <v>7</v>
      </c>
      <c r="I427">
        <v>8.9449539999999998E-3</v>
      </c>
      <c r="J427">
        <v>1.07768922900494E-3</v>
      </c>
      <c r="K427">
        <v>3.9270770289343681E-3</v>
      </c>
      <c r="L427">
        <v>9.8176930000000004E-8</v>
      </c>
      <c r="M427" s="45">
        <v>-2.1363300000000001</v>
      </c>
      <c r="N427">
        <v>-12.325874000000001</v>
      </c>
      <c r="O427">
        <v>976</v>
      </c>
      <c r="P427">
        <v>5</v>
      </c>
      <c r="Q427">
        <v>9.1213830000000003E-3</v>
      </c>
      <c r="R427">
        <v>9.1452688779110791E-4</v>
      </c>
      <c r="S427">
        <v>2.9090826217360618E-3</v>
      </c>
      <c r="T427" s="73">
        <v>7.2727070000000002E-8</v>
      </c>
      <c r="U427" s="45">
        <v>-1.8552120000000001</v>
      </c>
      <c r="V427">
        <v>-2.8655206999999998</v>
      </c>
      <c r="W427">
        <v>1070</v>
      </c>
      <c r="X427">
        <v>3</v>
      </c>
      <c r="Y427">
        <v>9.1037400000000008E-3</v>
      </c>
      <c r="Z427">
        <v>8.8373005822159486E-4</v>
      </c>
      <c r="AA427">
        <v>2.4488765525758644E-3</v>
      </c>
      <c r="AB427">
        <v>6.1221909999999995E-8</v>
      </c>
      <c r="AC427" s="45">
        <v>-1.9419310000000001</v>
      </c>
      <c r="AD427" s="72">
        <v>-1.5622697999999999</v>
      </c>
      <c r="AE427">
        <v>952</v>
      </c>
      <c r="AF427">
        <v>2</v>
      </c>
      <c r="AG427">
        <v>9.1743120000000004E-3</v>
      </c>
      <c r="AH427">
        <v>8.0706101623147502E-4</v>
      </c>
      <c r="AI427">
        <v>2.2502063338038108E-3</v>
      </c>
      <c r="AJ427" s="73">
        <v>5.6255160000000001E-8</v>
      </c>
      <c r="AK427">
        <v>-1.9206840000000001</v>
      </c>
      <c r="AL427" s="72">
        <v>-1.7557079</v>
      </c>
      <c r="AM427">
        <v>957</v>
      </c>
      <c r="AN427">
        <v>4</v>
      </c>
      <c r="AO427">
        <v>9.0860969999999996E-3</v>
      </c>
      <c r="AP427">
        <v>8.3500985885673958E-4</v>
      </c>
      <c r="AQ427">
        <v>2.3268875088214534E-3</v>
      </c>
      <c r="AR427">
        <v>5.8172190000000001E-8</v>
      </c>
      <c r="AS427" s="45">
        <v>-1.954286</v>
      </c>
      <c r="AT427">
        <v>-0.97375279999999997</v>
      </c>
    </row>
    <row r="428" spans="1:46">
      <c r="A428">
        <v>92</v>
      </c>
      <c r="B428" s="4">
        <v>11</v>
      </c>
      <c r="C428" s="4">
        <v>3</v>
      </c>
      <c r="D428">
        <v>73110077</v>
      </c>
      <c r="E428">
        <v>73119689</v>
      </c>
      <c r="F428">
        <v>1455</v>
      </c>
      <c r="G428">
        <v>21</v>
      </c>
      <c r="H428">
        <v>0</v>
      </c>
      <c r="I428">
        <v>6.1855670000000003E-3</v>
      </c>
      <c r="J428">
        <v>4.1476989690721646E-4</v>
      </c>
      <c r="K428">
        <v>2.6744824742268043E-3</v>
      </c>
      <c r="L428">
        <v>6.6862059999999999E-8</v>
      </c>
      <c r="M428" s="45">
        <v>-2.0823870000000002</v>
      </c>
      <c r="N428">
        <v>-5.1924060000000001</v>
      </c>
      <c r="O428">
        <v>15</v>
      </c>
      <c r="P428">
        <v>1</v>
      </c>
      <c r="Q428">
        <v>5.4982820000000002E-3</v>
      </c>
      <c r="R428">
        <v>2.4606872852233681E-4</v>
      </c>
      <c r="S428">
        <v>1.8917333333333334E-3</v>
      </c>
      <c r="T428" s="73">
        <v>4.7293340000000001E-8</v>
      </c>
      <c r="U428" s="45">
        <v>-1.818011</v>
      </c>
      <c r="V428">
        <v>-2.6110635000000002</v>
      </c>
      <c r="W428">
        <v>16</v>
      </c>
      <c r="X428">
        <v>0</v>
      </c>
      <c r="Y428">
        <v>6.1855670000000003E-3</v>
      </c>
      <c r="Z428">
        <v>1.1652597938144331E-4</v>
      </c>
      <c r="AA428">
        <v>1.4661298969072165E-3</v>
      </c>
      <c r="AB428">
        <v>3.6653240000000001E-8</v>
      </c>
      <c r="AC428" s="45">
        <v>-1.8961440000000001</v>
      </c>
      <c r="AD428" s="72">
        <v>0.79754480000000005</v>
      </c>
      <c r="AE428">
        <v>19</v>
      </c>
      <c r="AF428">
        <v>0</v>
      </c>
      <c r="AG428">
        <v>6.1855670000000003E-3</v>
      </c>
      <c r="AH428">
        <v>3.3494749140893475E-4</v>
      </c>
      <c r="AI428">
        <v>1.7494597938144329E-3</v>
      </c>
      <c r="AJ428" s="73">
        <v>4.3736500000000003E-8</v>
      </c>
      <c r="AK428">
        <v>-1.869165</v>
      </c>
      <c r="AL428" s="72">
        <v>-0.29129090000000002</v>
      </c>
      <c r="AM428">
        <v>21</v>
      </c>
      <c r="AN428">
        <v>0</v>
      </c>
      <c r="AO428">
        <v>6.1855670000000003E-3</v>
      </c>
      <c r="AP428">
        <v>2.2099298969072167E-4</v>
      </c>
      <c r="AQ428">
        <v>1.9890597938144331E-3</v>
      </c>
      <c r="AR428">
        <v>4.9726499999999999E-8</v>
      </c>
      <c r="AS428" s="45">
        <v>-2.1258849999999998</v>
      </c>
      <c r="AT428">
        <v>-1.2540889</v>
      </c>
    </row>
    <row r="429" spans="1:46">
      <c r="A429">
        <v>93</v>
      </c>
      <c r="B429" s="4">
        <v>11</v>
      </c>
      <c r="C429" s="4">
        <v>4</v>
      </c>
      <c r="D429">
        <v>122924715</v>
      </c>
      <c r="E429">
        <v>122934526</v>
      </c>
      <c r="F429">
        <v>4070</v>
      </c>
      <c r="G429">
        <v>178</v>
      </c>
      <c r="H429">
        <v>0</v>
      </c>
      <c r="I429">
        <v>2.088452E-2</v>
      </c>
      <c r="J429">
        <v>2.027802678132678E-3</v>
      </c>
      <c r="K429">
        <v>7.2937614250614246E-3</v>
      </c>
      <c r="L429">
        <v>1.8234400000000001E-7</v>
      </c>
      <c r="M429" s="45">
        <v>-2.1701730000000001</v>
      </c>
      <c r="N429">
        <v>-6.9639680000000004</v>
      </c>
      <c r="O429">
        <v>151</v>
      </c>
      <c r="P429">
        <v>0</v>
      </c>
      <c r="Q429">
        <v>2.1130220000000002E-2</v>
      </c>
      <c r="R429">
        <v>1.3569631449631451E-3</v>
      </c>
      <c r="S429">
        <v>5.732304914004914E-3</v>
      </c>
      <c r="T429" s="73">
        <v>1.4330760000000001E-7</v>
      </c>
      <c r="U429" s="45">
        <v>-1.832924</v>
      </c>
      <c r="V429">
        <v>0.2120438</v>
      </c>
      <c r="W429">
        <v>155</v>
      </c>
      <c r="X429">
        <v>1</v>
      </c>
      <c r="Y429">
        <v>2.0393120000000001E-2</v>
      </c>
      <c r="Z429">
        <v>1.255397027027027E-3</v>
      </c>
      <c r="AA429">
        <v>5.2762658476658477E-3</v>
      </c>
      <c r="AB429">
        <v>1.319066E-7</v>
      </c>
      <c r="AC429" s="45">
        <v>-2.1617920000000002</v>
      </c>
      <c r="AD429" s="72">
        <v>-1.5289918</v>
      </c>
      <c r="AE429">
        <v>137</v>
      </c>
      <c r="AF429">
        <v>1</v>
      </c>
      <c r="AG429">
        <v>2.088452E-2</v>
      </c>
      <c r="AH429">
        <v>1.0646834889434889E-3</v>
      </c>
      <c r="AI429">
        <v>4.5096154791154789E-3</v>
      </c>
      <c r="AJ429" s="73">
        <v>1.127404E-7</v>
      </c>
      <c r="AK429">
        <v>-2.1639490000000001</v>
      </c>
      <c r="AL429" s="72">
        <v>-0.87100230000000001</v>
      </c>
      <c r="AM429">
        <v>135</v>
      </c>
      <c r="AN429">
        <v>2</v>
      </c>
      <c r="AO429">
        <v>2.088452E-2</v>
      </c>
      <c r="AP429">
        <v>1.569896511056511E-3</v>
      </c>
      <c r="AQ429">
        <v>4.5712073710073714E-3</v>
      </c>
      <c r="AR429">
        <v>1.142802E-7</v>
      </c>
      <c r="AS429" s="45">
        <v>-1.8793230000000001</v>
      </c>
      <c r="AT429">
        <v>0.2928885</v>
      </c>
    </row>
    <row r="430" spans="1:46" s="282" customFormat="1">
      <c r="A430" s="282">
        <v>94</v>
      </c>
      <c r="B430" s="281">
        <v>12</v>
      </c>
      <c r="C430" s="281">
        <v>1</v>
      </c>
      <c r="D430" s="320">
        <v>9462671</v>
      </c>
      <c r="E430" s="320">
        <v>9525135</v>
      </c>
      <c r="F430" s="320">
        <v>50358</v>
      </c>
      <c r="G430" s="282">
        <v>1442</v>
      </c>
      <c r="H430" s="282">
        <v>8</v>
      </c>
      <c r="I430" s="282">
        <v>1.072322E-2</v>
      </c>
      <c r="J430" s="282">
        <v>1.7907271535803646E-3</v>
      </c>
      <c r="K430" s="282">
        <v>3.7532342626792167E-3</v>
      </c>
      <c r="L430" s="282">
        <v>9.3830859999999997E-8</v>
      </c>
      <c r="M430" s="282">
        <v>-1.4865060000000001</v>
      </c>
      <c r="N430" s="282">
        <v>-0.97417050000000005</v>
      </c>
      <c r="O430" s="282">
        <v>1193</v>
      </c>
      <c r="P430" s="282">
        <v>6</v>
      </c>
      <c r="Q430" s="282">
        <v>1.0961520000000001E-2</v>
      </c>
      <c r="R430" s="282">
        <v>1.5042098018189763E-3</v>
      </c>
      <c r="S430" s="282">
        <v>3.3130194805194801E-3</v>
      </c>
      <c r="T430" s="282">
        <v>8.2825490000000006E-8</v>
      </c>
      <c r="U430" s="282">
        <v>-1.668839</v>
      </c>
      <c r="V430" s="282">
        <v>-0.69045380000000001</v>
      </c>
      <c r="W430" s="282">
        <v>1250</v>
      </c>
      <c r="X430" s="282">
        <v>7</v>
      </c>
      <c r="Y430" s="282">
        <v>1.1001230000000001E-2</v>
      </c>
      <c r="Z430" s="282">
        <v>1.3075276520115968E-3</v>
      </c>
      <c r="AA430" s="282">
        <v>3.3130194805194801E-3</v>
      </c>
      <c r="AB430" s="282">
        <v>8.2825490000000006E-8</v>
      </c>
      <c r="AC430" s="282">
        <v>-1.7637069999999999</v>
      </c>
      <c r="AD430" s="282">
        <v>-1.3982861</v>
      </c>
      <c r="AE430" s="282">
        <v>1114</v>
      </c>
      <c r="AF430" s="282">
        <v>4</v>
      </c>
      <c r="AG430" s="282">
        <v>1.1239529999999999E-2</v>
      </c>
      <c r="AH430" s="282">
        <v>1.3901347716350925E-3</v>
      </c>
      <c r="AI430" s="282">
        <v>2.9637153183208233E-3</v>
      </c>
      <c r="AJ430" s="282">
        <v>7.4092880000000002E-8</v>
      </c>
      <c r="AK430" s="282">
        <v>-1.537857</v>
      </c>
      <c r="AL430" s="282">
        <v>-1.1785953</v>
      </c>
      <c r="AM430" s="282">
        <v>1091</v>
      </c>
      <c r="AN430" s="282">
        <v>6</v>
      </c>
      <c r="AO430" s="282">
        <v>1.175583E-2</v>
      </c>
      <c r="AP430" s="282">
        <v>1.3631710810596131E-3</v>
      </c>
      <c r="AQ430" s="282">
        <v>2.9637153183208233E-3</v>
      </c>
      <c r="AR430" s="282">
        <v>7.4092880000000002E-8</v>
      </c>
      <c r="AS430" s="282">
        <v>-1.537857</v>
      </c>
      <c r="AT430" s="282">
        <v>-1.1785953</v>
      </c>
    </row>
    <row r="431" spans="1:46">
      <c r="A431">
        <v>95</v>
      </c>
      <c r="B431" s="4">
        <v>12</v>
      </c>
      <c r="C431" s="4">
        <v>2</v>
      </c>
      <c r="D431">
        <v>9544701</v>
      </c>
      <c r="E431">
        <v>9557062</v>
      </c>
      <c r="F431">
        <v>738</v>
      </c>
      <c r="G431">
        <v>12</v>
      </c>
      <c r="H431">
        <v>0</v>
      </c>
      <c r="I431">
        <v>4.0650410000000001E-3</v>
      </c>
      <c r="J431">
        <v>1.7750271002710029E-3</v>
      </c>
      <c r="K431">
        <v>2.1312208672086721E-3</v>
      </c>
      <c r="L431">
        <v>5.3280539999999998E-8</v>
      </c>
      <c r="M431" s="78">
        <v>-0.34436610000000001</v>
      </c>
      <c r="N431">
        <v>1.3076620000000001</v>
      </c>
      <c r="O431">
        <v>11</v>
      </c>
      <c r="P431">
        <v>0</v>
      </c>
      <c r="Q431">
        <v>4.0650410000000001E-3</v>
      </c>
      <c r="R431">
        <v>2.5178441734417345E-4</v>
      </c>
      <c r="S431">
        <v>1.8085067750677507E-3</v>
      </c>
      <c r="T431">
        <v>4.5212670000000003E-8</v>
      </c>
      <c r="U431" s="78">
        <v>-1.867326</v>
      </c>
      <c r="V431">
        <v>-0.36291699999999999</v>
      </c>
      <c r="W431">
        <v>10</v>
      </c>
      <c r="X431">
        <v>0</v>
      </c>
      <c r="Y431">
        <v>4.0650410000000001E-3</v>
      </c>
      <c r="Z431">
        <v>1.4613319783197832E-4</v>
      </c>
      <c r="AA431">
        <v>1.8085067750677507E-3</v>
      </c>
      <c r="AB431">
        <v>4.5212670000000003E-8</v>
      </c>
      <c r="AC431" s="78">
        <v>-1.8252569999999999</v>
      </c>
      <c r="AD431">
        <v>-0.60332079999999999</v>
      </c>
      <c r="AE431">
        <v>10</v>
      </c>
      <c r="AF431">
        <v>0</v>
      </c>
      <c r="AG431">
        <v>4.0650410000000001E-3</v>
      </c>
      <c r="AH431">
        <v>7.4308102981029812E-5</v>
      </c>
      <c r="AI431">
        <v>1.8153360433604336E-3</v>
      </c>
      <c r="AJ431">
        <v>4.5383399999999999E-8</v>
      </c>
      <c r="AK431" s="78">
        <v>-1.908922</v>
      </c>
      <c r="AL431">
        <v>-1.5026056999999999</v>
      </c>
      <c r="AM431">
        <v>9</v>
      </c>
      <c r="AN431">
        <v>0</v>
      </c>
      <c r="AO431">
        <v>5.4200539999999997E-3</v>
      </c>
      <c r="AP431">
        <v>1.9181138211382115E-4</v>
      </c>
      <c r="AQ431">
        <v>1.8153360433604336E-3</v>
      </c>
      <c r="AR431">
        <v>4.5383399999999999E-8</v>
      </c>
      <c r="AS431" s="78">
        <v>-1.908922</v>
      </c>
      <c r="AT431">
        <v>-1.5026056999999999</v>
      </c>
    </row>
    <row r="432" spans="1:46">
      <c r="A432">
        <v>96</v>
      </c>
      <c r="B432" s="4">
        <v>12</v>
      </c>
      <c r="C432" s="4">
        <v>3</v>
      </c>
      <c r="D432">
        <v>54621785</v>
      </c>
      <c r="E432">
        <v>54637501</v>
      </c>
      <c r="F432">
        <v>2939</v>
      </c>
      <c r="G432">
        <v>50</v>
      </c>
      <c r="H432">
        <v>0</v>
      </c>
      <c r="I432">
        <v>7.1452879999999996E-3</v>
      </c>
      <c r="J432">
        <v>4.720854031983668E-4</v>
      </c>
      <c r="K432">
        <v>2.2298421231711466E-3</v>
      </c>
      <c r="L432">
        <v>5.5746049999999998E-8</v>
      </c>
      <c r="M432" s="78">
        <v>-2.0708815999999999</v>
      </c>
      <c r="N432">
        <v>-2.0326678999999999</v>
      </c>
      <c r="O432">
        <v>41</v>
      </c>
      <c r="P432">
        <v>0</v>
      </c>
      <c r="Q432">
        <v>7.1452879999999996E-3</v>
      </c>
      <c r="R432">
        <v>5.0195437223545425E-4</v>
      </c>
      <c r="S432">
        <v>2.0889826471588977E-3</v>
      </c>
      <c r="T432">
        <v>5.2224559999999998E-8</v>
      </c>
      <c r="U432" s="78">
        <v>-1.9955179999999999</v>
      </c>
      <c r="V432">
        <v>-2.0309518</v>
      </c>
      <c r="W432">
        <v>46</v>
      </c>
      <c r="X432">
        <v>0</v>
      </c>
      <c r="Y432">
        <v>7.1452879999999996E-3</v>
      </c>
      <c r="Z432">
        <v>4.9552609731201092E-4</v>
      </c>
      <c r="AA432">
        <v>2.0889826471588977E-3</v>
      </c>
      <c r="AB432">
        <v>5.2224559999999998E-8</v>
      </c>
      <c r="AC432" s="78">
        <v>-2.0030640000000002</v>
      </c>
      <c r="AD432">
        <v>-2.2658295000000002</v>
      </c>
      <c r="AH432">
        <v>4.2137925825110582E-4</v>
      </c>
      <c r="AI432">
        <v>1.7321973460360668E-3</v>
      </c>
      <c r="AJ432">
        <v>5.7510379999999999E-8</v>
      </c>
      <c r="AK432" s="78">
        <v>-1.948461</v>
      </c>
      <c r="AL432">
        <v>-2.1211178999999998</v>
      </c>
      <c r="AM432">
        <v>43</v>
      </c>
      <c r="AN432">
        <v>0</v>
      </c>
      <c r="AO432">
        <v>6.4647840000000003E-3</v>
      </c>
      <c r="AP432">
        <v>5.185481796529431E-4</v>
      </c>
      <c r="AQ432">
        <v>1.7321973460360668E-3</v>
      </c>
      <c r="AR432">
        <v>5.7510379999999999E-8</v>
      </c>
      <c r="AS432" s="78">
        <v>-1.948461</v>
      </c>
      <c r="AT432">
        <v>-2.1211178999999998</v>
      </c>
    </row>
    <row r="433" spans="1:46">
      <c r="A433">
        <v>97</v>
      </c>
      <c r="B433" s="4">
        <v>12</v>
      </c>
      <c r="C433" s="4">
        <v>4</v>
      </c>
      <c r="D433">
        <v>58210790</v>
      </c>
      <c r="E433">
        <v>58222803</v>
      </c>
      <c r="F433">
        <v>1223</v>
      </c>
      <c r="G433">
        <v>29</v>
      </c>
      <c r="H433">
        <v>1</v>
      </c>
      <c r="I433">
        <v>1.0629599999999999E-2</v>
      </c>
      <c r="J433">
        <v>8.9929272281275539E-4</v>
      </c>
      <c r="K433">
        <v>3.1079582992641045E-3</v>
      </c>
      <c r="L433">
        <v>7.7698969999999997E-8</v>
      </c>
      <c r="M433" s="78">
        <v>-1.7461861999999999</v>
      </c>
      <c r="N433">
        <v>-0.6154596</v>
      </c>
      <c r="O433">
        <v>26</v>
      </c>
      <c r="P433">
        <v>1</v>
      </c>
      <c r="Q433">
        <v>1.0629599999999999E-2</v>
      </c>
      <c r="R433">
        <v>1.0787236304170074E-3</v>
      </c>
      <c r="S433">
        <v>3.6013393295175797E-3</v>
      </c>
      <c r="T433">
        <v>9.0033480000000004E-8</v>
      </c>
      <c r="U433" s="78">
        <v>-1.6202380000000001</v>
      </c>
      <c r="V433">
        <v>-0.67194589999999998</v>
      </c>
      <c r="W433">
        <v>33</v>
      </c>
      <c r="X433">
        <v>1</v>
      </c>
      <c r="Y433">
        <v>1.0629599999999999E-2</v>
      </c>
      <c r="Z433">
        <v>1.2906368765331151E-3</v>
      </c>
      <c r="AA433">
        <v>3.6013393295175797E-3</v>
      </c>
      <c r="AB433">
        <v>9.0033480000000004E-8</v>
      </c>
      <c r="AC433" s="78">
        <v>-1.6198220000000001</v>
      </c>
      <c r="AD433">
        <v>-2.1626884999999998</v>
      </c>
      <c r="AE433">
        <v>21</v>
      </c>
      <c r="AF433">
        <v>1</v>
      </c>
      <c r="AG433">
        <v>1.0629599999999999E-2</v>
      </c>
      <c r="AH433">
        <v>1.1229887080948487E-3</v>
      </c>
      <c r="AI433">
        <v>2.3004153720359772E-3</v>
      </c>
      <c r="AJ433">
        <v>5.7510384300899428E-8</v>
      </c>
      <c r="AK433" s="78">
        <v>-1.2057119999999999</v>
      </c>
      <c r="AL433">
        <v>-0.71954119999999999</v>
      </c>
      <c r="AM433">
        <v>24</v>
      </c>
      <c r="AN433">
        <v>1</v>
      </c>
      <c r="AO433">
        <v>9.8119379999999992E-3</v>
      </c>
      <c r="AP433">
        <v>1.5431865085854457E-3</v>
      </c>
      <c r="AQ433">
        <v>2.3004153720359772E-3</v>
      </c>
      <c r="AR433">
        <v>5.7510384300899428E-8</v>
      </c>
      <c r="AS433" s="78">
        <v>-1.2057119999999999</v>
      </c>
      <c r="AT433">
        <v>-0.71954119999999999</v>
      </c>
    </row>
    <row r="434" spans="1:46">
      <c r="A434">
        <v>98</v>
      </c>
      <c r="B434" s="4">
        <v>12</v>
      </c>
      <c r="C434" s="4">
        <v>5</v>
      </c>
      <c r="D434">
        <v>58320819</v>
      </c>
      <c r="E434">
        <v>58333655</v>
      </c>
      <c r="F434">
        <v>8189</v>
      </c>
      <c r="G434">
        <v>149</v>
      </c>
      <c r="H434">
        <v>2</v>
      </c>
      <c r="I434">
        <v>7.9374770000000001E-3</v>
      </c>
      <c r="J434">
        <v>1.3991056295029919E-3</v>
      </c>
      <c r="K434">
        <v>2.3848609109781414E-3</v>
      </c>
      <c r="L434">
        <v>5.9621519999999995E-8</v>
      </c>
      <c r="M434" s="78">
        <v>-1.1326461000000001</v>
      </c>
      <c r="N434">
        <v>-1.1695675000000001</v>
      </c>
      <c r="O434">
        <v>132</v>
      </c>
      <c r="P434">
        <v>1</v>
      </c>
      <c r="Q434">
        <v>8.0595920000000008E-3</v>
      </c>
      <c r="R434">
        <v>1.1242656246183904E-3</v>
      </c>
      <c r="S434">
        <v>2.4447942361704726E-3</v>
      </c>
      <c r="T434">
        <v>6.1119860000000002E-8</v>
      </c>
      <c r="U434" s="78">
        <v>-1.494316</v>
      </c>
      <c r="V434">
        <v>-0.3537438</v>
      </c>
      <c r="W434">
        <v>150</v>
      </c>
      <c r="X434">
        <v>0</v>
      </c>
      <c r="Y434">
        <v>7.9374770000000001E-3</v>
      </c>
      <c r="Z434">
        <v>9.5226930028086457E-4</v>
      </c>
      <c r="AA434">
        <v>2.4447942361704726E-3</v>
      </c>
      <c r="AB434">
        <v>6.1119860000000002E-8</v>
      </c>
      <c r="AC434" s="78">
        <v>-1.720326</v>
      </c>
      <c r="AD434">
        <v>-1.9927565</v>
      </c>
      <c r="AE434">
        <v>124</v>
      </c>
      <c r="AF434">
        <v>0</v>
      </c>
      <c r="AG434">
        <v>8.0595920000000008E-3</v>
      </c>
      <c r="AH434">
        <v>8.7140280009769205E-4</v>
      </c>
      <c r="AI434">
        <v>2.0286585663695199E-3</v>
      </c>
      <c r="AJ434">
        <v>5.071647E-8</v>
      </c>
      <c r="AK434" s="78">
        <v>-1.6119950000000001</v>
      </c>
      <c r="AL434">
        <v>0.61039940000000004</v>
      </c>
      <c r="AM434">
        <v>135</v>
      </c>
      <c r="AN434">
        <v>0</v>
      </c>
      <c r="AO434">
        <v>8.3038220000000006E-3</v>
      </c>
      <c r="AP434">
        <v>1.3577894126266942E-3</v>
      </c>
      <c r="AQ434">
        <v>2.0286585663695199E-3</v>
      </c>
      <c r="AR434">
        <v>5.071647E-8</v>
      </c>
      <c r="AS434" s="78">
        <v>-1.6119950000000001</v>
      </c>
      <c r="AT434">
        <v>0.61039940000000004</v>
      </c>
    </row>
    <row r="435" spans="1:46">
      <c r="A435">
        <v>99</v>
      </c>
      <c r="B435" s="4">
        <v>12</v>
      </c>
      <c r="C435" s="4">
        <v>6</v>
      </c>
      <c r="D435">
        <v>100545969</v>
      </c>
      <c r="E435">
        <v>100570873</v>
      </c>
      <c r="F435">
        <v>4166</v>
      </c>
      <c r="G435">
        <v>82</v>
      </c>
      <c r="H435">
        <v>0</v>
      </c>
      <c r="I435">
        <v>6.0009599999999996E-3</v>
      </c>
      <c r="J435">
        <v>7.5859265482477198E-4</v>
      </c>
      <c r="K435">
        <v>2.5799227076332212E-3</v>
      </c>
      <c r="L435">
        <v>6.4498070000000002E-8</v>
      </c>
      <c r="M435" s="78">
        <v>-1.8723021</v>
      </c>
      <c r="N435">
        <v>-0.62843939999999998</v>
      </c>
      <c r="O435">
        <v>70</v>
      </c>
      <c r="P435">
        <v>0</v>
      </c>
      <c r="Q435">
        <v>6.0009599999999996E-3</v>
      </c>
      <c r="R435">
        <v>2.8968533365338452E-4</v>
      </c>
      <c r="S435">
        <v>2.2747064330292843E-3</v>
      </c>
      <c r="T435">
        <v>5.6867660000000001E-8</v>
      </c>
      <c r="U435" s="78">
        <v>-2.4595690000000001</v>
      </c>
      <c r="V435">
        <v>-2.4013073999999999</v>
      </c>
      <c r="W435">
        <v>71</v>
      </c>
      <c r="X435">
        <v>0</v>
      </c>
      <c r="Y435">
        <v>6.2409989999999997E-3</v>
      </c>
      <c r="Z435">
        <v>1.8821615458473355E-4</v>
      </c>
      <c r="AA435">
        <v>2.2747064330292843E-3</v>
      </c>
      <c r="AB435">
        <v>5.6867660000000001E-8</v>
      </c>
      <c r="AC435" s="78">
        <v>-2.4997199999999999</v>
      </c>
      <c r="AD435">
        <v>-3.8450326000000001</v>
      </c>
      <c r="AE435">
        <v>61</v>
      </c>
      <c r="AF435">
        <v>0</v>
      </c>
      <c r="AG435">
        <v>6.721075E-3</v>
      </c>
      <c r="AH435">
        <v>2.416766586653865E-4</v>
      </c>
      <c r="AI435">
        <v>1.9616961113778203E-3</v>
      </c>
      <c r="AJ435">
        <v>4.9042399999999998E-8</v>
      </c>
      <c r="AK435" s="78">
        <v>-2.3716430000000002</v>
      </c>
      <c r="AL435">
        <v>-2.8244696</v>
      </c>
      <c r="AM435">
        <v>62</v>
      </c>
      <c r="AN435">
        <v>0</v>
      </c>
      <c r="AO435">
        <v>6.721075E-3</v>
      </c>
      <c r="AP435">
        <v>2.5344872779644743E-4</v>
      </c>
      <c r="AQ435">
        <v>1.9616961113778203E-3</v>
      </c>
      <c r="AR435">
        <v>4.9042399999999998E-8</v>
      </c>
      <c r="AS435" s="78">
        <v>-2.3716430000000002</v>
      </c>
      <c r="AT435">
        <v>-2.8244696</v>
      </c>
    </row>
    <row r="436" spans="1:46">
      <c r="A436">
        <v>100</v>
      </c>
      <c r="B436" s="4">
        <v>12</v>
      </c>
      <c r="C436" s="4">
        <v>7</v>
      </c>
      <c r="D436">
        <v>121132912</v>
      </c>
      <c r="E436">
        <v>121140830</v>
      </c>
      <c r="F436">
        <v>1163</v>
      </c>
      <c r="G436">
        <v>29</v>
      </c>
      <c r="H436">
        <v>0</v>
      </c>
      <c r="I436">
        <v>1.2037829999999999E-2</v>
      </c>
      <c r="J436">
        <v>1.4368374892519346E-3</v>
      </c>
      <c r="K436">
        <v>3.2683000859845225E-3</v>
      </c>
      <c r="L436">
        <v>8.1707510000000002E-8</v>
      </c>
      <c r="M436" s="78">
        <v>-1.3769302000000001</v>
      </c>
      <c r="N436">
        <v>-0.6154596</v>
      </c>
      <c r="O436">
        <v>26</v>
      </c>
      <c r="P436">
        <v>0</v>
      </c>
      <c r="Q436">
        <v>1.2037829999999999E-2</v>
      </c>
      <c r="R436">
        <v>1.0296256233877901E-3</v>
      </c>
      <c r="S436">
        <v>2.639518486672399E-3</v>
      </c>
      <c r="T436">
        <v>6.5987959999999996E-8</v>
      </c>
      <c r="U436" s="78">
        <v>-1.7032309999999999</v>
      </c>
      <c r="V436">
        <v>-1.1878664999999999</v>
      </c>
      <c r="W436">
        <v>23</v>
      </c>
      <c r="X436">
        <v>0</v>
      </c>
      <c r="Y436">
        <v>1.2037829999999999E-2</v>
      </c>
      <c r="Z436">
        <v>1.1734503009458298E-3</v>
      </c>
      <c r="AA436">
        <v>2.639518486672399E-3</v>
      </c>
      <c r="AB436">
        <v>6.5987959999999996E-8</v>
      </c>
      <c r="AC436" s="78">
        <v>-1.3270390000000001</v>
      </c>
      <c r="AD436">
        <v>0.61815600000000004</v>
      </c>
      <c r="AE436">
        <v>23</v>
      </c>
      <c r="AF436">
        <v>0</v>
      </c>
      <c r="AG436">
        <v>1.2037829999999999E-2</v>
      </c>
      <c r="AH436">
        <v>8.4532298366294062E-4</v>
      </c>
      <c r="AI436">
        <v>2.6494849527085125E-3</v>
      </c>
      <c r="AJ436">
        <v>6.6237129999999995E-8</v>
      </c>
      <c r="AK436" s="78">
        <v>-1.6301220000000001</v>
      </c>
      <c r="AL436">
        <v>-0.52954290000000004</v>
      </c>
      <c r="AM436">
        <v>24</v>
      </c>
      <c r="AN436">
        <v>0</v>
      </c>
      <c r="AO436">
        <v>1.2037829999999999E-2</v>
      </c>
      <c r="AP436">
        <v>1.2183382631126398E-3</v>
      </c>
      <c r="AQ436">
        <v>2.6494849527085125E-3</v>
      </c>
      <c r="AR436">
        <v>6.6237129999999995E-8</v>
      </c>
      <c r="AS436" s="78">
        <v>-1.6301220000000001</v>
      </c>
      <c r="AT436">
        <v>-0.52954290000000004</v>
      </c>
    </row>
    <row r="437" spans="1:46" s="282" customFormat="1">
      <c r="A437" s="282">
        <v>101</v>
      </c>
      <c r="B437" s="281">
        <v>13</v>
      </c>
      <c r="C437" s="281">
        <v>1</v>
      </c>
      <c r="D437" s="320">
        <v>31905163</v>
      </c>
      <c r="E437" s="320">
        <v>31955148</v>
      </c>
      <c r="F437" s="320">
        <v>47948</v>
      </c>
      <c r="G437" s="282">
        <v>1273</v>
      </c>
      <c r="H437" s="282">
        <v>5</v>
      </c>
      <c r="I437" s="282">
        <v>1.0865939999999999E-2</v>
      </c>
      <c r="J437" s="282">
        <v>1.3689590806707267E-3</v>
      </c>
      <c r="K437" s="282">
        <v>3.4798585968132145E-3</v>
      </c>
      <c r="L437" s="282">
        <v>8.6996459999999995E-8</v>
      </c>
      <c r="M437" s="329">
        <v>-1.7704390000000001</v>
      </c>
      <c r="N437" s="329">
        <v>-0.27255099999999999</v>
      </c>
      <c r="O437" s="282">
        <v>1017</v>
      </c>
      <c r="P437" s="282">
        <v>4</v>
      </c>
      <c r="Q437" s="282">
        <v>1.1283059999999999E-2</v>
      </c>
      <c r="R437" s="282">
        <v>1.1650406690581463E-3</v>
      </c>
      <c r="S437" s="282">
        <v>3.0164392675398346E-3</v>
      </c>
      <c r="T437" s="282">
        <v>7.5410980000000006E-8</v>
      </c>
      <c r="U437" s="329">
        <v>-1.841661</v>
      </c>
      <c r="V437" s="315">
        <v>-1.6743679</v>
      </c>
      <c r="W437" s="282">
        <v>1132</v>
      </c>
      <c r="X437" s="282">
        <v>5</v>
      </c>
      <c r="Y437" s="282">
        <v>1.094936E-2</v>
      </c>
      <c r="Z437" s="282">
        <v>1.2040635688662718E-3</v>
      </c>
      <c r="AA437" s="282">
        <v>3.1510296571285556E-3</v>
      </c>
      <c r="AB437" s="282">
        <v>7.877574E-8</v>
      </c>
      <c r="AC437" s="329">
        <v>-1.8135509999999999</v>
      </c>
      <c r="AD437" s="315">
        <v>-3.4186198000000001</v>
      </c>
      <c r="AE437" s="282">
        <v>948</v>
      </c>
      <c r="AF437" s="282">
        <v>6</v>
      </c>
      <c r="AG437" s="282">
        <v>1.130391E-2</v>
      </c>
      <c r="AH437" s="282">
        <v>9.4558167181112867E-4</v>
      </c>
      <c r="AI437" s="282">
        <v>2.6488124635021273E-3</v>
      </c>
      <c r="AJ437" s="282">
        <v>6.6220310000000006E-8</v>
      </c>
      <c r="AK437" s="282">
        <v>-1.8878680000000001</v>
      </c>
      <c r="AL437" s="315">
        <v>-0.5607858</v>
      </c>
      <c r="AM437" s="282">
        <v>1036</v>
      </c>
      <c r="AN437" s="282">
        <v>2</v>
      </c>
      <c r="AO437" s="282">
        <v>1.1387339999999999E-2</v>
      </c>
      <c r="AP437" s="282">
        <v>1.1936883707349627E-3</v>
      </c>
      <c r="AQ437" s="282">
        <v>2.9776991741052809E-3</v>
      </c>
      <c r="AR437" s="282">
        <v>7.4442480000000007E-8</v>
      </c>
      <c r="AS437" s="329">
        <v>-1.777571</v>
      </c>
      <c r="AT437" s="315">
        <v>-1.206583</v>
      </c>
    </row>
    <row r="438" spans="1:46">
      <c r="A438">
        <v>102</v>
      </c>
      <c r="B438" s="4">
        <v>13</v>
      </c>
      <c r="C438" s="4">
        <v>2</v>
      </c>
      <c r="D438">
        <v>114924574</v>
      </c>
      <c r="E438">
        <v>114934504</v>
      </c>
      <c r="F438">
        <v>9930</v>
      </c>
      <c r="G438">
        <v>319</v>
      </c>
      <c r="H438">
        <v>1</v>
      </c>
      <c r="I438">
        <v>1.7119840000000001E-2</v>
      </c>
      <c r="J438">
        <v>1.1793524672708963E-3</v>
      </c>
      <c r="K438">
        <v>4.2106112789526686E-3</v>
      </c>
      <c r="L438">
        <v>1.052653E-7</v>
      </c>
      <c r="M438" s="16">
        <v>-2.0716700000000001</v>
      </c>
      <c r="N438" s="264">
        <v>-1.2323660000000001</v>
      </c>
      <c r="O438">
        <v>280</v>
      </c>
      <c r="P438">
        <v>5</v>
      </c>
      <c r="Q438">
        <v>1.6717019999999999E-2</v>
      </c>
      <c r="R438">
        <v>1.4025196374622356E-3</v>
      </c>
      <c r="S438">
        <v>4.0100785498489427E-3</v>
      </c>
      <c r="T438">
        <v>1.00252E-7</v>
      </c>
      <c r="U438" s="16">
        <v>-1.9235040000000001</v>
      </c>
      <c r="V438" s="4">
        <v>-0.1154287</v>
      </c>
      <c r="W438">
        <v>281</v>
      </c>
      <c r="X438">
        <v>2</v>
      </c>
      <c r="Y438">
        <v>1.6616309999999999E-2</v>
      </c>
      <c r="Z438">
        <v>1.312050352467271E-3</v>
      </c>
      <c r="AA438">
        <v>3.7768872104733129E-3</v>
      </c>
      <c r="AB438">
        <v>9.4422180000000001E-8</v>
      </c>
      <c r="AC438" s="16">
        <v>-1.9377679999999999</v>
      </c>
      <c r="AD438" s="4">
        <v>-0.94040809999999997</v>
      </c>
      <c r="AE438">
        <v>261</v>
      </c>
      <c r="AF438">
        <v>1</v>
      </c>
      <c r="AG438">
        <v>1.7119840000000001E-2</v>
      </c>
      <c r="AH438">
        <v>1.2900543806646527E-3</v>
      </c>
      <c r="AI438">
        <v>3.5213131923464247E-3</v>
      </c>
      <c r="AJ438">
        <v>8.803282E-8</v>
      </c>
      <c r="AK438">
        <v>-1.830398</v>
      </c>
      <c r="AL438" s="4">
        <v>-0.1185262</v>
      </c>
      <c r="AM438">
        <v>261</v>
      </c>
      <c r="AN438">
        <v>3</v>
      </c>
      <c r="AO438">
        <v>1.6918430000000002E-2</v>
      </c>
      <c r="AP438">
        <v>1.2943776435045318E-3</v>
      </c>
      <c r="AQ438">
        <v>3.6222870090634441E-3</v>
      </c>
      <c r="AR438">
        <v>9.0557170000000003E-8</v>
      </c>
      <c r="AS438" s="16">
        <v>-1.875942</v>
      </c>
      <c r="AT438" s="4">
        <v>1.310173</v>
      </c>
    </row>
    <row r="439" spans="1:46" s="282" customFormat="1">
      <c r="A439" s="282">
        <v>103</v>
      </c>
      <c r="B439" s="281">
        <v>14</v>
      </c>
      <c r="C439" s="288">
        <v>1</v>
      </c>
      <c r="D439" s="320">
        <v>19581332</v>
      </c>
      <c r="E439" s="320">
        <v>19605056</v>
      </c>
      <c r="F439" s="320">
        <v>14978</v>
      </c>
      <c r="G439" s="282">
        <v>471</v>
      </c>
      <c r="H439" s="282">
        <v>2</v>
      </c>
      <c r="I439" s="282">
        <v>2.5237010000000001E-2</v>
      </c>
      <c r="J439" s="282">
        <v>6.3640946721858717E-4</v>
      </c>
      <c r="K439" s="282">
        <v>4.1216805314461206E-3</v>
      </c>
      <c r="L439" s="318">
        <v>1.03042E-7</v>
      </c>
      <c r="M439" s="282">
        <v>-2.4946350000000002</v>
      </c>
      <c r="N439" s="282">
        <v>2.2972302999999998</v>
      </c>
      <c r="O439" s="282">
        <v>471</v>
      </c>
      <c r="P439" s="282">
        <v>2</v>
      </c>
      <c r="Q439" s="282">
        <v>2.5237010000000001E-2</v>
      </c>
      <c r="R439" s="282">
        <v>7.4633669381759908E-4</v>
      </c>
      <c r="S439" s="282">
        <v>4.1493086526906125E-3</v>
      </c>
      <c r="T439" s="282">
        <v>1.03042E-7</v>
      </c>
      <c r="U439" s="321">
        <v>-2.5490409999999999</v>
      </c>
      <c r="V439" s="322">
        <v>2.7081404199999999</v>
      </c>
      <c r="W439" s="282">
        <v>452</v>
      </c>
      <c r="X439" s="282">
        <v>2</v>
      </c>
      <c r="Y439" s="282">
        <v>2.5170250000000002E-2</v>
      </c>
      <c r="Z439" s="282">
        <v>6.245010014688209E-4</v>
      </c>
      <c r="AA439" s="282">
        <v>4.0277658565896646E-3</v>
      </c>
      <c r="AB439" s="282">
        <v>1.0069409999999999E-7</v>
      </c>
      <c r="AC439" s="321">
        <v>-2.5226869999999999</v>
      </c>
      <c r="AD439" s="319">
        <v>2.7474523</v>
      </c>
      <c r="AE439" s="282">
        <v>437</v>
      </c>
      <c r="AF439" s="282">
        <v>2</v>
      </c>
      <c r="AG439" s="282">
        <v>2.5303780000000001E-2</v>
      </c>
      <c r="AH439" s="282">
        <v>6.1561830685004674E-4</v>
      </c>
      <c r="AI439" s="282">
        <v>3.9087973027106425E-3</v>
      </c>
      <c r="AJ439" s="282">
        <v>9.7719930000000002E-8</v>
      </c>
      <c r="AK439" s="321">
        <v>-2.5256669999999999</v>
      </c>
      <c r="AL439" s="322">
        <v>2.6173367000000001</v>
      </c>
      <c r="AM439" s="282">
        <v>447</v>
      </c>
      <c r="AN439" s="282">
        <v>2</v>
      </c>
      <c r="AO439" s="282">
        <v>2.5303780000000001E-2</v>
      </c>
      <c r="AP439" s="282">
        <v>7.0327326745893968E-4</v>
      </c>
      <c r="AQ439" s="282">
        <v>4.112901321938844E-3</v>
      </c>
      <c r="AR439" s="318">
        <v>1.0282250000000001E-7</v>
      </c>
      <c r="AS439" s="321">
        <v>-2.5246680000000001</v>
      </c>
      <c r="AT439" s="282">
        <v>2.5715240000000001</v>
      </c>
    </row>
    <row r="440" spans="1:46">
      <c r="A440">
        <v>104</v>
      </c>
      <c r="B440" s="4">
        <v>14</v>
      </c>
      <c r="C440" s="4">
        <v>2</v>
      </c>
      <c r="D440">
        <v>61578302</v>
      </c>
      <c r="E440">
        <v>61587727</v>
      </c>
      <c r="F440">
        <v>9425</v>
      </c>
      <c r="G440">
        <v>267</v>
      </c>
      <c r="H440">
        <v>0</v>
      </c>
      <c r="I440">
        <v>1.31565E-2</v>
      </c>
      <c r="J440">
        <v>1.3446632360742707E-3</v>
      </c>
      <c r="K440">
        <v>3.7130738461538465E-3</v>
      </c>
      <c r="L440" s="73">
        <v>9.282685E-8</v>
      </c>
      <c r="M440">
        <v>-1.8289439999999999</v>
      </c>
      <c r="N440">
        <v>-0.93389759999999999</v>
      </c>
      <c r="O440">
        <v>229</v>
      </c>
      <c r="P440">
        <v>0</v>
      </c>
      <c r="Q440">
        <v>1.31565E-2</v>
      </c>
      <c r="R440">
        <v>1.0695011140583555E-3</v>
      </c>
      <c r="S440">
        <v>3.455399363395225E-3</v>
      </c>
      <c r="T440">
        <v>8.6384979999999996E-8</v>
      </c>
      <c r="U440" s="45">
        <v>-2.0337499999999999</v>
      </c>
      <c r="V440" s="72">
        <v>6.5512329999999994E-2</v>
      </c>
      <c r="W440">
        <v>260</v>
      </c>
      <c r="X440">
        <v>0</v>
      </c>
      <c r="Y440">
        <v>1.30504E-2</v>
      </c>
      <c r="Z440">
        <v>8.9282482758620677E-4</v>
      </c>
      <c r="AA440">
        <v>3.6818707692307688E-3</v>
      </c>
      <c r="AB440">
        <v>9.2046770000000003E-8</v>
      </c>
      <c r="AC440" s="45">
        <v>-2.1850109999999998</v>
      </c>
      <c r="AD440" s="44">
        <v>-3.2757467999999998</v>
      </c>
      <c r="AE440">
        <v>234</v>
      </c>
      <c r="AF440">
        <v>0</v>
      </c>
      <c r="AG440">
        <v>1.31565E-2</v>
      </c>
      <c r="AH440">
        <v>6.8583766578249339E-4</v>
      </c>
      <c r="AI440">
        <v>3.3261961803713524E-3</v>
      </c>
      <c r="AJ440">
        <v>8.31549E-8</v>
      </c>
      <c r="AK440" s="45">
        <v>-2.2872509999999999</v>
      </c>
      <c r="AL440" s="72">
        <v>-1.4575741</v>
      </c>
      <c r="AM440">
        <v>229</v>
      </c>
      <c r="AN440">
        <v>1</v>
      </c>
      <c r="AO440">
        <v>1.2838199999999999E-2</v>
      </c>
      <c r="AP440">
        <v>1.2665637135278515E-3</v>
      </c>
      <c r="AQ440">
        <v>3.3484644031830241E-3</v>
      </c>
      <c r="AR440" s="73">
        <v>8.3711610000000004E-8</v>
      </c>
      <c r="AS440" s="45">
        <v>-1.8094809999999999</v>
      </c>
      <c r="AT440">
        <v>-0.905227</v>
      </c>
    </row>
    <row r="441" spans="1:46">
      <c r="A441">
        <v>105</v>
      </c>
      <c r="B441" s="4">
        <v>14</v>
      </c>
      <c r="C441" s="4">
        <v>3</v>
      </c>
      <c r="D441">
        <v>71187038</v>
      </c>
      <c r="E441">
        <v>71198306</v>
      </c>
      <c r="F441">
        <v>2205</v>
      </c>
      <c r="G441">
        <v>60</v>
      </c>
      <c r="H441">
        <v>2</v>
      </c>
      <c r="I441">
        <v>1.451247E-2</v>
      </c>
      <c r="J441">
        <v>8.5656462585034017E-4</v>
      </c>
      <c r="K441">
        <v>3.5665337868480726E-3</v>
      </c>
      <c r="L441" s="73">
        <v>8.9163350000000001E-8</v>
      </c>
      <c r="M441">
        <v>-2.029827</v>
      </c>
      <c r="N441">
        <v>-1.3801909999999999</v>
      </c>
      <c r="O441">
        <v>53</v>
      </c>
      <c r="P441">
        <v>1</v>
      </c>
      <c r="Q441">
        <v>1.451247E-2</v>
      </c>
      <c r="R441">
        <v>8.5633061224489799E-4</v>
      </c>
      <c r="S441">
        <v>3.4183097505668934E-3</v>
      </c>
      <c r="T441">
        <v>8.5457740000000006E-8</v>
      </c>
      <c r="U441" s="45">
        <v>-2.0530369999999998</v>
      </c>
      <c r="V441" s="72">
        <v>0.84830479999999997</v>
      </c>
      <c r="W441">
        <v>54</v>
      </c>
      <c r="X441">
        <v>0</v>
      </c>
      <c r="Y441">
        <v>1.5419499999999999E-2</v>
      </c>
      <c r="Z441">
        <v>9.0718503401360543E-4</v>
      </c>
      <c r="AA441">
        <v>3.2685995464852608E-3</v>
      </c>
      <c r="AB441">
        <v>8.1714990000000004E-8</v>
      </c>
      <c r="AC441" s="45">
        <v>-1.9270670000000001</v>
      </c>
      <c r="AD441">
        <v>-0.27787040000000002</v>
      </c>
      <c r="AE441">
        <v>46</v>
      </c>
      <c r="AF441">
        <v>1</v>
      </c>
      <c r="AG441">
        <v>1.496599E-2</v>
      </c>
      <c r="AH441">
        <v>8.5961133786848073E-4</v>
      </c>
      <c r="AI441">
        <v>2.7948761904761908E-3</v>
      </c>
      <c r="AJ441">
        <v>6.9871909999999996E-8</v>
      </c>
      <c r="AK441" s="45">
        <v>-1.821391</v>
      </c>
      <c r="AL441" s="72">
        <v>1.9897811999999999</v>
      </c>
      <c r="AM441">
        <v>54</v>
      </c>
      <c r="AN441">
        <v>0</v>
      </c>
      <c r="AO441">
        <v>1.5419499999999999E-2</v>
      </c>
      <c r="AP441">
        <v>7.7549569160997726E-4</v>
      </c>
      <c r="AQ441">
        <v>3.3750231292517005E-3</v>
      </c>
      <c r="AR441" s="73">
        <v>8.4375570000000003E-8</v>
      </c>
      <c r="AS441" s="45">
        <v>-2.0836790000000001</v>
      </c>
      <c r="AT441">
        <v>0.15044769999999999</v>
      </c>
    </row>
    <row r="442" spans="1:46">
      <c r="A442">
        <v>106</v>
      </c>
      <c r="B442" s="4">
        <v>14</v>
      </c>
      <c r="C442" s="4">
        <v>4</v>
      </c>
      <c r="D442">
        <v>88594365</v>
      </c>
      <c r="E442">
        <v>88638180</v>
      </c>
      <c r="F442">
        <v>19951</v>
      </c>
      <c r="G442">
        <v>550</v>
      </c>
      <c r="H442">
        <v>2</v>
      </c>
      <c r="I442">
        <v>1.313217E-2</v>
      </c>
      <c r="J442">
        <v>9.7552638965465392E-4</v>
      </c>
      <c r="K442">
        <v>3.6132852488597066E-3</v>
      </c>
      <c r="L442" s="73">
        <v>9.033213E-8</v>
      </c>
      <c r="M442">
        <v>-2.1517050000000002</v>
      </c>
      <c r="N442">
        <v>-0.72406910000000002</v>
      </c>
      <c r="O442">
        <v>450</v>
      </c>
      <c r="P442">
        <v>1</v>
      </c>
      <c r="Q442">
        <v>1.323242E-2</v>
      </c>
      <c r="R442">
        <v>9.0153080046112978E-4</v>
      </c>
      <c r="S442">
        <v>3.207696456317979E-3</v>
      </c>
      <c r="T442">
        <v>8.0192409999999999E-8</v>
      </c>
      <c r="U442" s="45">
        <v>-2.2182729999999999</v>
      </c>
      <c r="V442" s="72">
        <v>-0.15787897000000001</v>
      </c>
      <c r="W442">
        <v>492</v>
      </c>
      <c r="X442">
        <v>3</v>
      </c>
      <c r="Y442">
        <v>1.313217E-2</v>
      </c>
      <c r="Z442">
        <v>7.468570497719412E-4</v>
      </c>
      <c r="AA442">
        <v>3.2913774246904914E-3</v>
      </c>
      <c r="AB442">
        <v>8.2284440000000005E-8</v>
      </c>
      <c r="AC442" s="45">
        <v>-2.2981189999999998</v>
      </c>
      <c r="AD442">
        <v>-3.1901788</v>
      </c>
      <c r="AE442">
        <v>415</v>
      </c>
      <c r="AF442">
        <v>0</v>
      </c>
      <c r="AG442">
        <v>1.338279E-2</v>
      </c>
      <c r="AH442">
        <v>8.3961786376622724E-4</v>
      </c>
      <c r="AI442">
        <v>2.7867476818204599E-3</v>
      </c>
      <c r="AJ442">
        <v>6.966869E-8</v>
      </c>
      <c r="AK442" s="45">
        <v>-2.0883470000000002</v>
      </c>
      <c r="AL442" s="72">
        <v>-0.37685679999999999</v>
      </c>
      <c r="AM442">
        <v>431</v>
      </c>
      <c r="AN442">
        <v>0</v>
      </c>
      <c r="AO442">
        <v>1.323242E-2</v>
      </c>
      <c r="AP442">
        <v>7.9554774196782124E-4</v>
      </c>
      <c r="AQ442">
        <v>2.9771807929427096E-3</v>
      </c>
      <c r="AR442" s="73">
        <v>7.4429520000000005E-8</v>
      </c>
      <c r="AS442" s="45">
        <v>-2.221184</v>
      </c>
      <c r="AT442">
        <v>0.21599570000000001</v>
      </c>
    </row>
    <row r="443" spans="1:46" s="282" customFormat="1">
      <c r="A443" s="282">
        <v>107</v>
      </c>
      <c r="B443" s="281">
        <v>15</v>
      </c>
      <c r="C443" s="281">
        <v>1</v>
      </c>
      <c r="D443" s="320">
        <v>24223168</v>
      </c>
      <c r="E443" s="320">
        <v>24254145</v>
      </c>
      <c r="F443" s="320">
        <v>5563</v>
      </c>
      <c r="G443" s="282">
        <v>169</v>
      </c>
      <c r="H443" s="282">
        <v>2</v>
      </c>
      <c r="I443" s="282">
        <v>1.294266E-2</v>
      </c>
      <c r="J443" s="282">
        <v>3.1877012403379468E-3</v>
      </c>
      <c r="K443" s="282">
        <v>3.9818173647312594E-3</v>
      </c>
      <c r="L443" s="282">
        <v>9.9545429999999994E-8</v>
      </c>
      <c r="M443" s="282">
        <v>-0.56467659999999997</v>
      </c>
      <c r="N443" s="282">
        <v>2.4983390000000001E-2</v>
      </c>
      <c r="O443" s="282">
        <v>145</v>
      </c>
      <c r="P443" s="282">
        <v>1</v>
      </c>
      <c r="Q443" s="282">
        <v>1.330218E-2</v>
      </c>
      <c r="R443" s="282">
        <v>2.5827050152795253E-3</v>
      </c>
      <c r="S443" s="282">
        <v>3.7068333632931869E-3</v>
      </c>
      <c r="T443" s="282">
        <v>9.2670830000000002E-8</v>
      </c>
      <c r="U443" s="282">
        <v>-0.88129199999999996</v>
      </c>
      <c r="V443" s="282">
        <v>0.76502612599999997</v>
      </c>
      <c r="W443" s="282">
        <v>148</v>
      </c>
      <c r="X443" s="282">
        <v>1</v>
      </c>
      <c r="Y443" s="282">
        <v>1.330218E-2</v>
      </c>
      <c r="Z443" s="282">
        <v>2.5827050152795253E-3</v>
      </c>
      <c r="AA443" s="282">
        <v>3.550824555096171E-3</v>
      </c>
      <c r="AB443" s="282">
        <v>8.8770609999999996E-8</v>
      </c>
      <c r="AC443" s="282">
        <v>-1.0531250000000001</v>
      </c>
      <c r="AD443" s="282">
        <v>-0.57837490000000003</v>
      </c>
      <c r="AE443" s="282">
        <v>147</v>
      </c>
      <c r="AF443" s="282">
        <v>1</v>
      </c>
      <c r="AG443" s="282">
        <v>1.330218E-2</v>
      </c>
      <c r="AH443" s="282">
        <v>3.1858448678770447E-3</v>
      </c>
      <c r="AI443" s="282">
        <v>3.5401497393492722E-3</v>
      </c>
      <c r="AJ443" s="282">
        <v>8.8503740000000006E-8</v>
      </c>
      <c r="AK443" s="282">
        <v>-0.28428730000000002</v>
      </c>
      <c r="AL443" s="282">
        <v>0.47983720000000002</v>
      </c>
      <c r="AM443" s="282">
        <v>152</v>
      </c>
      <c r="AN443" s="282">
        <v>1</v>
      </c>
      <c r="AO443" s="282">
        <v>1.330218E-2</v>
      </c>
      <c r="AP443" s="282">
        <v>2.8843830666906343E-3</v>
      </c>
      <c r="AQ443" s="282">
        <v>3.7655297501348189E-3</v>
      </c>
      <c r="AR443" s="282">
        <v>9.4138240000000003E-8</v>
      </c>
      <c r="AS443" s="328">
        <v>-0.67280079999999998</v>
      </c>
      <c r="AT443" s="282">
        <v>-8.7506340000000002E-3</v>
      </c>
    </row>
    <row r="444" spans="1:46">
      <c r="A444">
        <v>108</v>
      </c>
      <c r="B444" s="4">
        <v>15</v>
      </c>
      <c r="C444" s="4">
        <v>2</v>
      </c>
      <c r="D444">
        <v>24269210</v>
      </c>
      <c r="E444">
        <v>24279095</v>
      </c>
      <c r="F444">
        <v>9885</v>
      </c>
      <c r="G444">
        <v>309</v>
      </c>
      <c r="H444">
        <v>2</v>
      </c>
      <c r="I444">
        <v>1.072332E-2</v>
      </c>
      <c r="J444">
        <v>1.203981497218007E-3</v>
      </c>
      <c r="K444">
        <v>4.097184218512899E-3</v>
      </c>
      <c r="L444">
        <v>1.024296E-7</v>
      </c>
      <c r="M444" s="78">
        <v>-2.0308375999999999</v>
      </c>
      <c r="N444">
        <v>-2.6458481800000002</v>
      </c>
      <c r="O444">
        <v>243</v>
      </c>
      <c r="P444">
        <v>2</v>
      </c>
      <c r="Q444">
        <v>1.3252399999999999E-2</v>
      </c>
      <c r="R444">
        <v>7.8773272635306014E-4</v>
      </c>
      <c r="S444">
        <v>3.4960185128983311E-3</v>
      </c>
      <c r="T444">
        <v>8.7400460000000003E-8</v>
      </c>
      <c r="U444" s="78">
        <v>-2.2848294999999998</v>
      </c>
      <c r="V444">
        <v>-0.48877224800000002</v>
      </c>
      <c r="W444">
        <v>237</v>
      </c>
      <c r="X444">
        <v>0</v>
      </c>
      <c r="Y444">
        <v>1.3252399999999999E-2</v>
      </c>
      <c r="Z444">
        <v>7.8773272635306014E-4</v>
      </c>
      <c r="AA444">
        <v>3.1999870510875062E-3</v>
      </c>
      <c r="AB444">
        <v>7.9999680000000006E-8</v>
      </c>
      <c r="AC444">
        <v>-2.2797969999999999</v>
      </c>
      <c r="AD444">
        <v>-0.9180123</v>
      </c>
      <c r="AE444">
        <v>222</v>
      </c>
      <c r="AF444">
        <v>3</v>
      </c>
      <c r="AG444">
        <v>1.305008E-2</v>
      </c>
      <c r="AH444">
        <v>7.527528578654527E-4</v>
      </c>
      <c r="AI444">
        <v>3.0087746079919069E-3</v>
      </c>
      <c r="AJ444">
        <v>7.5219369999999999E-8</v>
      </c>
      <c r="AK444" s="78">
        <v>-2.1576403000000002</v>
      </c>
      <c r="AL444">
        <v>0.227104</v>
      </c>
      <c r="AM444">
        <v>220</v>
      </c>
      <c r="AN444">
        <v>3</v>
      </c>
      <c r="AO444">
        <v>1.335357E-2</v>
      </c>
      <c r="AP444">
        <v>7.1576135558927664E-4</v>
      </c>
      <c r="AQ444">
        <v>3.0671680323722814E-3</v>
      </c>
      <c r="AR444">
        <v>7.6679200000000005E-8</v>
      </c>
      <c r="AS444" s="78">
        <v>-2.2289439</v>
      </c>
      <c r="AT444">
        <v>-8.5547036000000007E-2</v>
      </c>
    </row>
    <row r="445" spans="1:46">
      <c r="A445">
        <v>109</v>
      </c>
      <c r="B445" s="4">
        <v>15</v>
      </c>
      <c r="C445" s="4">
        <v>3</v>
      </c>
      <c r="D445">
        <v>43029219</v>
      </c>
      <c r="E445">
        <v>43039793</v>
      </c>
      <c r="F445">
        <v>1608</v>
      </c>
      <c r="G445">
        <v>37</v>
      </c>
      <c r="H445">
        <v>0</v>
      </c>
      <c r="I445">
        <v>8.7064680000000002E-3</v>
      </c>
      <c r="J445">
        <v>5.9264185323383079E-4</v>
      </c>
      <c r="K445">
        <v>3.0159166666666663E-3</v>
      </c>
      <c r="L445">
        <v>7.5397919999999999E-8</v>
      </c>
      <c r="M445" s="78">
        <v>-2.0411793</v>
      </c>
      <c r="N445">
        <v>0.37914132</v>
      </c>
      <c r="O445">
        <v>28</v>
      </c>
      <c r="P445">
        <v>0</v>
      </c>
      <c r="Q445">
        <v>9.9502489999999996E-3</v>
      </c>
      <c r="R445">
        <v>6.5756902985074632E-4</v>
      </c>
      <c r="S445">
        <v>2.4763731343283584E-3</v>
      </c>
      <c r="T445">
        <v>6.1909329999999995E-8</v>
      </c>
      <c r="U445" s="78">
        <v>-1.8704673000000001</v>
      </c>
      <c r="V445">
        <v>-8.8894569999999999E-3</v>
      </c>
      <c r="W445">
        <v>27</v>
      </c>
      <c r="X445">
        <v>0</v>
      </c>
      <c r="Y445">
        <v>9.9502489999999996E-3</v>
      </c>
      <c r="Z445">
        <v>6.5756902985074632E-4</v>
      </c>
      <c r="AA445">
        <v>2.241064054726368E-3</v>
      </c>
      <c r="AB445">
        <v>5.6026600000000001E-8</v>
      </c>
      <c r="AC445">
        <v>-1.6581509999999999</v>
      </c>
      <c r="AD445">
        <v>-0.73726639999999999</v>
      </c>
      <c r="AE445">
        <v>33</v>
      </c>
      <c r="AF445">
        <v>0</v>
      </c>
      <c r="AG445">
        <v>9.3283580000000001E-3</v>
      </c>
      <c r="AH445">
        <v>7.2184328358208957E-4</v>
      </c>
      <c r="AI445">
        <v>2.7494210199004976E-3</v>
      </c>
      <c r="AJ445">
        <v>6.8735530000000003E-8</v>
      </c>
      <c r="AK445" s="78">
        <v>-1.8651354</v>
      </c>
      <c r="AL445">
        <v>-3.5568195</v>
      </c>
      <c r="AM445">
        <v>29</v>
      </c>
      <c r="AN445">
        <v>0</v>
      </c>
      <c r="AO445">
        <v>6.2136029999999998E-8</v>
      </c>
      <c r="AP445">
        <v>1.0036766169154228E-3</v>
      </c>
      <c r="AQ445">
        <v>2.4854415422885571E-3</v>
      </c>
      <c r="AR445">
        <v>6.2136029999999998E-8</v>
      </c>
      <c r="AS445" s="78">
        <v>-1.5017908</v>
      </c>
      <c r="AT445">
        <v>-1.6897559999999999E-3</v>
      </c>
    </row>
    <row r="446" spans="1:46">
      <c r="A446">
        <v>110</v>
      </c>
      <c r="B446" s="4">
        <v>15</v>
      </c>
      <c r="C446" s="4">
        <v>4</v>
      </c>
      <c r="D446">
        <v>62496215</v>
      </c>
      <c r="E446">
        <v>62573211</v>
      </c>
      <c r="F446">
        <v>30505</v>
      </c>
      <c r="G446">
        <v>926</v>
      </c>
      <c r="H446">
        <v>15</v>
      </c>
      <c r="I446">
        <v>1.3473199999999999E-2</v>
      </c>
      <c r="J446">
        <v>1.0247893033928865E-3</v>
      </c>
      <c r="K446">
        <v>3.9787244058351089E-3</v>
      </c>
      <c r="L446">
        <v>9.9468110000000003E-8</v>
      </c>
      <c r="M446" s="78">
        <v>-2.2004405</v>
      </c>
      <c r="N446">
        <v>-0.51617763000000005</v>
      </c>
      <c r="O446">
        <v>767</v>
      </c>
      <c r="P446">
        <v>7</v>
      </c>
      <c r="Q446">
        <v>1.4227180000000001E-2</v>
      </c>
      <c r="R446">
        <v>8.1328260940829371E-4</v>
      </c>
      <c r="S446">
        <v>3.5757607933125713E-3</v>
      </c>
      <c r="T446">
        <v>8.9394020000000006E-8</v>
      </c>
      <c r="U446" s="78">
        <v>-2.3139731000000001</v>
      </c>
      <c r="V446">
        <v>-2.6821719939999999</v>
      </c>
      <c r="W446">
        <v>819</v>
      </c>
      <c r="X446">
        <v>9</v>
      </c>
      <c r="Y446">
        <v>1.3932140000000001E-2</v>
      </c>
      <c r="Z446">
        <v>8.1328260940829371E-4</v>
      </c>
      <c r="AA446">
        <v>3.5833527618423207E-3</v>
      </c>
      <c r="AB446">
        <v>8.9583819999999999E-8</v>
      </c>
      <c r="AC446">
        <v>-2.291833</v>
      </c>
      <c r="AD446">
        <v>-4.6522705999999996</v>
      </c>
      <c r="AE446">
        <v>735</v>
      </c>
      <c r="AF446">
        <v>8</v>
      </c>
      <c r="AG446">
        <v>1.4358299999999999E-2</v>
      </c>
      <c r="AH446">
        <v>7.5903025733486311E-4</v>
      </c>
      <c r="AI446">
        <v>3.2279713489591871E-3</v>
      </c>
      <c r="AJ446">
        <v>8.0699279999999997E-8</v>
      </c>
      <c r="AK446" s="78">
        <v>-2.2415226000000001</v>
      </c>
      <c r="AL446">
        <v>-1.7715303</v>
      </c>
      <c r="AM446">
        <v>683</v>
      </c>
      <c r="AN446">
        <v>10</v>
      </c>
      <c r="AO446">
        <v>1.442386E-2</v>
      </c>
      <c r="AP446">
        <v>8.5998642845435173E-4</v>
      </c>
      <c r="AQ446">
        <v>3.0856129814784464E-3</v>
      </c>
      <c r="AR446">
        <v>7.7140319999999997E-8</v>
      </c>
      <c r="AS446" s="78">
        <v>-2.2072314999999998</v>
      </c>
      <c r="AT446">
        <v>-0.66703458000000004</v>
      </c>
    </row>
    <row r="447" spans="1:46">
      <c r="A447">
        <v>111</v>
      </c>
      <c r="B447" s="4">
        <v>15</v>
      </c>
      <c r="C447" s="4">
        <v>5</v>
      </c>
      <c r="D447">
        <v>79022376</v>
      </c>
      <c r="E447">
        <v>79033249</v>
      </c>
      <c r="F447">
        <v>5412</v>
      </c>
      <c r="G447">
        <v>219</v>
      </c>
      <c r="H447">
        <v>4</v>
      </c>
      <c r="I447">
        <v>1.6075389999999998E-2</v>
      </c>
      <c r="J447">
        <v>2.130244179600887E-3</v>
      </c>
      <c r="K447">
        <v>5.3038351810790838E-3</v>
      </c>
      <c r="L447">
        <v>1.3259590000000001E-7</v>
      </c>
      <c r="M447" s="78">
        <v>-1.7074598000000001</v>
      </c>
      <c r="N447">
        <v>-0.44897489000000002</v>
      </c>
      <c r="O447">
        <v>188</v>
      </c>
      <c r="P447">
        <v>3</v>
      </c>
      <c r="Q447">
        <v>1.6444940000000002E-2</v>
      </c>
      <c r="R447">
        <v>3.9272947154471542E-3</v>
      </c>
      <c r="S447">
        <v>4.9401960458240945E-3</v>
      </c>
      <c r="T447">
        <v>1.235049E-7</v>
      </c>
      <c r="U447" s="78">
        <v>-0.60082919999999995</v>
      </c>
      <c r="V447">
        <v>0.91176788600000003</v>
      </c>
      <c r="W447">
        <v>198</v>
      </c>
      <c r="X447">
        <v>1</v>
      </c>
      <c r="Y447">
        <v>1.6629709999999999E-2</v>
      </c>
      <c r="Z447">
        <v>3.9272947154471542E-3</v>
      </c>
      <c r="AA447">
        <v>4.8829687730968215E-3</v>
      </c>
      <c r="AB447">
        <v>1.220742E-7</v>
      </c>
      <c r="AC447">
        <v>-1.3362700000000001</v>
      </c>
      <c r="AD447">
        <v>0.49097689999999999</v>
      </c>
      <c r="AE447">
        <v>193</v>
      </c>
      <c r="AF447">
        <v>3</v>
      </c>
      <c r="AG447">
        <v>1.6629709999999999E-2</v>
      </c>
      <c r="AH447">
        <v>3.2106315594974135E-3</v>
      </c>
      <c r="AI447">
        <v>4.7776341463414635E-3</v>
      </c>
      <c r="AJ447">
        <v>1.194409E-7</v>
      </c>
      <c r="AK447" s="78">
        <v>-0.94017980000000001</v>
      </c>
      <c r="AL447">
        <v>-0.31145129999999999</v>
      </c>
      <c r="AM447">
        <v>197</v>
      </c>
      <c r="AN447">
        <v>1</v>
      </c>
      <c r="AO447">
        <v>1.7184040000000001E-2</v>
      </c>
      <c r="AP447">
        <v>3.9825469327420546E-3</v>
      </c>
      <c r="AQ447">
        <v>5.0164905764966735E-3</v>
      </c>
      <c r="AR447">
        <v>1.2541229999999999E-7</v>
      </c>
      <c r="AS447" s="78">
        <v>-0.59749050000000004</v>
      </c>
      <c r="AT447">
        <v>0.15748951999999999</v>
      </c>
    </row>
    <row r="448" spans="1:46">
      <c r="A448">
        <v>112</v>
      </c>
      <c r="B448" s="4">
        <v>15</v>
      </c>
      <c r="C448" s="4">
        <v>6</v>
      </c>
      <c r="D448">
        <v>89736386</v>
      </c>
      <c r="E448">
        <v>89749195</v>
      </c>
      <c r="F448">
        <v>3598</v>
      </c>
      <c r="G448">
        <v>90</v>
      </c>
      <c r="H448">
        <v>1</v>
      </c>
      <c r="I448">
        <v>7.2262369999999999E-3</v>
      </c>
      <c r="J448">
        <v>1.1210830739299613E-3</v>
      </c>
      <c r="K448">
        <v>3.2785744858254582E-3</v>
      </c>
      <c r="L448">
        <v>8.1964360000000001E-8</v>
      </c>
      <c r="M448" s="78">
        <v>-1.8100510999999999</v>
      </c>
      <c r="N448">
        <v>-1.3388881500000001</v>
      </c>
      <c r="O448">
        <v>59</v>
      </c>
      <c r="P448">
        <v>0</v>
      </c>
      <c r="Q448">
        <v>7.5041689999999998E-3</v>
      </c>
      <c r="R448">
        <v>9.7244886047804331E-4</v>
      </c>
      <c r="S448">
        <v>2.3320344635908838E-3</v>
      </c>
      <c r="T448">
        <v>5.8300860000000002E-8</v>
      </c>
      <c r="U448" s="78">
        <v>-1.6114632</v>
      </c>
      <c r="V448">
        <v>-0.19006367399999999</v>
      </c>
      <c r="W448">
        <v>72</v>
      </c>
      <c r="X448">
        <v>0</v>
      </c>
      <c r="Y448">
        <v>7.2262369999999999E-3</v>
      </c>
      <c r="Z448">
        <v>9.7244886047804331E-4</v>
      </c>
      <c r="AA448">
        <v>2.6708401889938855E-3</v>
      </c>
      <c r="AB448">
        <v>6.6770999999999996E-8</v>
      </c>
      <c r="AC448">
        <v>-1.823906</v>
      </c>
      <c r="AD448">
        <v>-3.3286186</v>
      </c>
      <c r="AE448">
        <v>58</v>
      </c>
      <c r="AF448">
        <v>1</v>
      </c>
      <c r="AG448">
        <v>7.7821009999999996E-3</v>
      </c>
      <c r="AH448">
        <v>1.0758132295719846E-3</v>
      </c>
      <c r="AI448">
        <v>2.159634241245136E-3</v>
      </c>
      <c r="AJ448">
        <v>5.3990850000000002E-8</v>
      </c>
      <c r="AK448" s="78">
        <v>-1.3493504000000001</v>
      </c>
      <c r="AL448">
        <v>-1.747374</v>
      </c>
      <c r="AM448">
        <v>57</v>
      </c>
      <c r="AN448">
        <v>1</v>
      </c>
      <c r="AO448">
        <v>7.7821009999999996E-3</v>
      </c>
      <c r="AP448">
        <v>1.102397443023902E-3</v>
      </c>
      <c r="AQ448">
        <v>2.1832590327959976E-3</v>
      </c>
      <c r="AR448">
        <v>5.4581470000000002E-8</v>
      </c>
      <c r="AS448" s="78">
        <v>-1.3456140999999999</v>
      </c>
      <c r="AT448">
        <v>-1.363495777</v>
      </c>
    </row>
    <row r="449" spans="1:46">
      <c r="A449">
        <v>113</v>
      </c>
      <c r="B449" s="4">
        <v>15</v>
      </c>
      <c r="C449" s="4">
        <v>7</v>
      </c>
      <c r="D449">
        <v>91825325</v>
      </c>
      <c r="E449">
        <v>91849238</v>
      </c>
      <c r="F449">
        <v>4699</v>
      </c>
      <c r="G449">
        <v>264</v>
      </c>
      <c r="H449">
        <v>4</v>
      </c>
      <c r="I449">
        <v>3.3411360000000001E-2</v>
      </c>
      <c r="J449">
        <v>1.8268457544158333E-3</v>
      </c>
      <c r="K449">
        <v>7.3638284741434339E-3</v>
      </c>
      <c r="L449">
        <v>1.8409570000000001E-7</v>
      </c>
      <c r="M449" s="78">
        <v>-2.1946382999999998</v>
      </c>
      <c r="N449">
        <v>1.2012063100000001</v>
      </c>
      <c r="O449">
        <v>231</v>
      </c>
      <c r="P449">
        <v>2</v>
      </c>
      <c r="Q449">
        <v>3.4262609999999999E-2</v>
      </c>
      <c r="R449">
        <v>1.2348478399659502E-3</v>
      </c>
      <c r="S449">
        <v>6.9911964247712285E-3</v>
      </c>
      <c r="T449">
        <v>1.7477989999999999E-7</v>
      </c>
      <c r="U449" s="78">
        <v>-2.5226484999999998</v>
      </c>
      <c r="V449">
        <v>1.6935452879999999</v>
      </c>
      <c r="W449">
        <v>242</v>
      </c>
      <c r="X449">
        <v>2</v>
      </c>
      <c r="Y449">
        <v>3.4262609999999999E-2</v>
      </c>
      <c r="Z449">
        <v>1.2348478399659502E-3</v>
      </c>
      <c r="AA449">
        <v>6.8736426899340284E-3</v>
      </c>
      <c r="AB449">
        <v>1.718411E-7</v>
      </c>
      <c r="AC449">
        <v>-2.5936629999999998</v>
      </c>
      <c r="AD449">
        <v>1.1273549</v>
      </c>
      <c r="AE449">
        <v>222</v>
      </c>
      <c r="AF449">
        <v>2</v>
      </c>
      <c r="AG449">
        <v>3.4262609999999999E-2</v>
      </c>
      <c r="AH449">
        <v>4.7923622047244094E-4</v>
      </c>
      <c r="AI449">
        <v>6.3293836986592893E-3</v>
      </c>
      <c r="AJ449">
        <v>1.5823459999999999E-7</v>
      </c>
      <c r="AK449" s="78">
        <v>-2.7280422999999998</v>
      </c>
      <c r="AL449">
        <v>0.34170859999999997</v>
      </c>
      <c r="AM449">
        <v>225</v>
      </c>
      <c r="AN449">
        <v>3</v>
      </c>
      <c r="AO449">
        <v>3.468823E-2</v>
      </c>
      <c r="AP449">
        <v>7.8165226643966805E-4</v>
      </c>
      <c r="AQ449">
        <v>6.5988761438603959E-3</v>
      </c>
      <c r="AR449">
        <v>1.6497190000000001E-7</v>
      </c>
      <c r="AS449" s="78">
        <v>-2.6438288000000001</v>
      </c>
      <c r="AT449">
        <v>1.209832322</v>
      </c>
    </row>
    <row r="450" spans="1:46" s="282" customFormat="1">
      <c r="A450" s="282">
        <v>114</v>
      </c>
      <c r="B450" s="281">
        <v>16</v>
      </c>
      <c r="C450" s="281">
        <v>1</v>
      </c>
      <c r="D450" s="320">
        <v>23677355</v>
      </c>
      <c r="E450" s="320">
        <v>23690204</v>
      </c>
      <c r="F450" s="320">
        <v>201</v>
      </c>
      <c r="G450" s="282">
        <v>4</v>
      </c>
      <c r="H450" s="282">
        <v>0</v>
      </c>
      <c r="I450" s="282">
        <v>1.9900500000000002E-2</v>
      </c>
      <c r="J450" s="282">
        <v>6.8800233830845778E-5</v>
      </c>
      <c r="K450" s="282">
        <v>2.6083606965174133E-3</v>
      </c>
      <c r="L450" s="282">
        <v>6.5209009999999995E-8</v>
      </c>
      <c r="M450" s="282">
        <v>-1.4140269999999999</v>
      </c>
      <c r="N450" s="282">
        <v>0.77063676999999997</v>
      </c>
      <c r="O450" s="282">
        <v>6</v>
      </c>
      <c r="P450" s="282">
        <v>0</v>
      </c>
      <c r="Q450" s="282">
        <v>1.9900500000000002E-2</v>
      </c>
      <c r="R450" s="282">
        <v>1.5625334825870648E-4</v>
      </c>
      <c r="S450" s="282">
        <v>4.2452114427860696E-3</v>
      </c>
      <c r="T450" s="282">
        <v>1.061303E-7</v>
      </c>
      <c r="U450" s="328">
        <v>-1.7114149999999999</v>
      </c>
      <c r="V450" s="282">
        <v>-1.3162815000000001</v>
      </c>
      <c r="W450" s="282">
        <v>4</v>
      </c>
      <c r="X450" s="282">
        <v>0</v>
      </c>
      <c r="Y450" s="282">
        <v>1.9900500000000002E-2</v>
      </c>
      <c r="Z450" s="282">
        <v>7.8891791044776124E-5</v>
      </c>
      <c r="AA450" s="282">
        <v>2.6560761194029852E-3</v>
      </c>
      <c r="AB450" s="282">
        <v>6.6401899999999996E-8</v>
      </c>
      <c r="AC450" s="282">
        <v>-1.4279120000000001</v>
      </c>
      <c r="AD450" s="282">
        <v>0.77827029999999997</v>
      </c>
      <c r="AE450" s="282">
        <v>4</v>
      </c>
      <c r="AF450" s="282">
        <v>0</v>
      </c>
      <c r="AG450" s="282">
        <v>1.9900500000000002E-2</v>
      </c>
      <c r="AH450" s="282">
        <v>8.1143532338308463E-5</v>
      </c>
      <c r="AI450" s="282">
        <v>2.6661054726368157E-3</v>
      </c>
      <c r="AJ450" s="282">
        <v>6.6652630000000003E-8</v>
      </c>
      <c r="AK450" s="282">
        <v>-1.430774</v>
      </c>
      <c r="AL450" s="282">
        <v>0.77986529999999998</v>
      </c>
      <c r="AM450" s="282">
        <v>4</v>
      </c>
      <c r="AN450" s="282">
        <v>0</v>
      </c>
      <c r="AO450" s="282">
        <v>1.9900500000000002E-2</v>
      </c>
      <c r="AP450" s="282">
        <v>9.9876711442786062E-5</v>
      </c>
      <c r="AQ450" s="282">
        <v>2.7425557213930345E-3</v>
      </c>
      <c r="AR450" s="282">
        <v>6.8563899999999999E-8</v>
      </c>
      <c r="AS450" s="282">
        <v>-1.4519070000000001</v>
      </c>
      <c r="AT450" s="282">
        <v>0.79191500000000004</v>
      </c>
    </row>
    <row r="451" spans="1:46">
      <c r="A451">
        <v>115</v>
      </c>
      <c r="B451" s="4">
        <v>16</v>
      </c>
      <c r="C451" s="4">
        <v>2</v>
      </c>
      <c r="D451">
        <v>28381362</v>
      </c>
      <c r="E451">
        <v>28391348</v>
      </c>
      <c r="F451">
        <v>9538</v>
      </c>
      <c r="G451">
        <v>204</v>
      </c>
      <c r="H451">
        <v>3</v>
      </c>
      <c r="I451">
        <v>1.404907E-2</v>
      </c>
      <c r="J451">
        <v>6.0560095753826805E-4</v>
      </c>
      <c r="K451">
        <v>2.8033605263157895E-3</v>
      </c>
      <c r="L451">
        <v>7.0084010000000004E-8</v>
      </c>
      <c r="M451" s="45">
        <v>-2.2697750000000001</v>
      </c>
      <c r="N451">
        <v>0.15914538</v>
      </c>
      <c r="O451">
        <v>184</v>
      </c>
      <c r="P451">
        <v>2</v>
      </c>
      <c r="Q451">
        <v>1.4258750000000001E-2</v>
      </c>
      <c r="R451">
        <v>6.9135785772698685E-4</v>
      </c>
      <c r="S451">
        <v>2.7435112392535121E-3</v>
      </c>
      <c r="T451">
        <v>6.8587780000000001E-8</v>
      </c>
      <c r="U451" s="45">
        <v>-2.283325</v>
      </c>
      <c r="V451">
        <v>1.5116963000000001</v>
      </c>
      <c r="W451">
        <v>188</v>
      </c>
      <c r="X451">
        <v>1</v>
      </c>
      <c r="Y451">
        <v>1.4468440000000001E-2</v>
      </c>
      <c r="Z451">
        <v>5.287915034598448E-4</v>
      </c>
      <c r="AA451">
        <v>2.6307385929964355E-3</v>
      </c>
      <c r="AB451">
        <v>6.5768459999999998E-8</v>
      </c>
      <c r="AC451" s="45">
        <v>-2.3474819999999998</v>
      </c>
      <c r="AD451">
        <v>1.3411105999999999</v>
      </c>
      <c r="AE451">
        <v>185</v>
      </c>
      <c r="AF451">
        <v>1</v>
      </c>
      <c r="AG451">
        <v>1.4258750000000001E-2</v>
      </c>
      <c r="AH451">
        <v>5.3366777102117847E-4</v>
      </c>
      <c r="AI451">
        <v>2.5985379115118471E-3</v>
      </c>
      <c r="AJ451">
        <v>6.4963450000000002E-8</v>
      </c>
      <c r="AK451" s="45">
        <v>-2.336398</v>
      </c>
      <c r="AL451">
        <v>-0.52646879999999996</v>
      </c>
      <c r="AM451">
        <v>181</v>
      </c>
      <c r="AN451">
        <v>2</v>
      </c>
      <c r="AO451">
        <v>1.404907E-2</v>
      </c>
      <c r="AP451">
        <v>4.8472480656322085E-4</v>
      </c>
      <c r="AQ451">
        <v>2.6152526315789473E-3</v>
      </c>
      <c r="AR451">
        <v>6.5381320000000004E-8</v>
      </c>
      <c r="AS451" s="45">
        <v>-2.4363700000000001</v>
      </c>
      <c r="AT451">
        <v>0.70695209999999997</v>
      </c>
    </row>
    <row r="452" spans="1:46">
      <c r="A452">
        <v>116</v>
      </c>
      <c r="B452" s="4">
        <v>16</v>
      </c>
      <c r="C452" s="4">
        <v>4</v>
      </c>
      <c r="D452">
        <v>66647926</v>
      </c>
      <c r="E452">
        <v>66658617</v>
      </c>
      <c r="F452">
        <v>727</v>
      </c>
      <c r="G452">
        <v>8</v>
      </c>
      <c r="H452">
        <v>0</v>
      </c>
      <c r="I452">
        <v>8.2530950000000002E-3</v>
      </c>
      <c r="J452">
        <v>2.082734401650619E-4</v>
      </c>
      <c r="K452">
        <v>1.4423121045392022E-3</v>
      </c>
      <c r="L452">
        <v>3.60578E-8</v>
      </c>
      <c r="M452" s="45">
        <v>-1.5747930000000001</v>
      </c>
      <c r="N452">
        <v>4.9952240000000002E-2</v>
      </c>
      <c r="O452">
        <v>8</v>
      </c>
      <c r="P452">
        <v>0</v>
      </c>
      <c r="Q452">
        <v>8.2530950000000002E-3</v>
      </c>
      <c r="R452">
        <v>7.3397627235213207E-5</v>
      </c>
      <c r="S452">
        <v>1.5649471801925724E-3</v>
      </c>
      <c r="T452">
        <v>3.9123679999999997E-8</v>
      </c>
      <c r="U452" s="45">
        <v>-1.8513790000000001</v>
      </c>
      <c r="V452">
        <v>1.1230254</v>
      </c>
      <c r="W452">
        <v>9</v>
      </c>
      <c r="X452">
        <v>0</v>
      </c>
      <c r="Y452">
        <v>8.2530950000000002E-3</v>
      </c>
      <c r="Z452">
        <v>4.9071361760660245E-5</v>
      </c>
      <c r="AA452">
        <v>1.6522837689133426E-3</v>
      </c>
      <c r="AB452">
        <v>4.1307099999999999E-8</v>
      </c>
      <c r="AC452" s="45">
        <v>-1.870711</v>
      </c>
      <c r="AD452">
        <v>0.19285469999999999</v>
      </c>
      <c r="AE452">
        <v>8</v>
      </c>
      <c r="AF452">
        <v>0</v>
      </c>
      <c r="AG452">
        <v>8.2530950000000002E-3</v>
      </c>
      <c r="AH452">
        <v>3.9266038514442916E-5</v>
      </c>
      <c r="AI452">
        <v>1.4742425034387895E-3</v>
      </c>
      <c r="AJ452">
        <v>3.6856060000000002E-8</v>
      </c>
      <c r="AK452" s="45">
        <v>-1.8172839999999999</v>
      </c>
      <c r="AL452">
        <v>-0.94445699999999999</v>
      </c>
      <c r="AM452">
        <v>7</v>
      </c>
      <c r="AN452">
        <v>0</v>
      </c>
      <c r="AO452">
        <v>8.2530950000000002E-3</v>
      </c>
      <c r="AP452">
        <v>4.8324116918844567E-5</v>
      </c>
      <c r="AQ452">
        <v>1.3269518569463548E-3</v>
      </c>
      <c r="AR452">
        <v>3.3173799999999999E-8</v>
      </c>
      <c r="AS452" s="45">
        <v>-1.7597499999999999</v>
      </c>
      <c r="AT452">
        <v>1.0377209000000001</v>
      </c>
    </row>
    <row r="453" spans="1:46">
      <c r="A453">
        <v>117</v>
      </c>
      <c r="B453" s="4">
        <v>16</v>
      </c>
      <c r="C453" s="4">
        <v>5</v>
      </c>
      <c r="D453">
        <v>68530944</v>
      </c>
      <c r="E453">
        <v>68543883</v>
      </c>
      <c r="F453">
        <v>12939</v>
      </c>
      <c r="G453">
        <v>315</v>
      </c>
      <c r="H453">
        <v>2</v>
      </c>
      <c r="I453">
        <v>1.3525000000000001E-2</v>
      </c>
      <c r="J453">
        <v>8.9118699049385575E-4</v>
      </c>
      <c r="K453">
        <v>3.1909024576860651E-3</v>
      </c>
      <c r="L453">
        <v>7.9772560000000001E-8</v>
      </c>
      <c r="M453" s="45">
        <v>-2.0734849999999998</v>
      </c>
      <c r="N453">
        <v>-1.2986542299999999</v>
      </c>
      <c r="O453">
        <v>264</v>
      </c>
      <c r="P453">
        <v>1</v>
      </c>
      <c r="Q453">
        <v>1.367957E-2</v>
      </c>
      <c r="R453">
        <v>4.0933073746039105E-4</v>
      </c>
      <c r="S453">
        <v>2.9016654300950614E-3</v>
      </c>
      <c r="T453">
        <v>7.2541640000000006E-8</v>
      </c>
      <c r="U453" s="45">
        <v>-2.5378210000000001</v>
      </c>
      <c r="V453">
        <v>-4.67879E-2</v>
      </c>
      <c r="W453">
        <v>298</v>
      </c>
      <c r="X453">
        <v>0</v>
      </c>
      <c r="Y453">
        <v>1.383414E-2</v>
      </c>
      <c r="Z453">
        <v>3.3847787850683976E-4</v>
      </c>
      <c r="AA453">
        <v>3.0739167632738234E-3</v>
      </c>
      <c r="AB453">
        <v>7.6847920000000002E-8</v>
      </c>
      <c r="AC453" s="45">
        <v>-2.5741529999999999</v>
      </c>
      <c r="AD453">
        <v>-1.8897233</v>
      </c>
      <c r="AE453">
        <v>274</v>
      </c>
      <c r="AF453">
        <v>1</v>
      </c>
      <c r="AG453">
        <v>1.367957E-2</v>
      </c>
      <c r="AH453">
        <v>4.1357408764201251E-4</v>
      </c>
      <c r="AI453">
        <v>2.8370253110750442E-3</v>
      </c>
      <c r="AJ453">
        <v>7.0925630000000004E-8</v>
      </c>
      <c r="AK453" s="45">
        <v>-2.4701650000000002</v>
      </c>
      <c r="AL453">
        <v>-1.0248667</v>
      </c>
      <c r="AM453">
        <v>284</v>
      </c>
      <c r="AN453">
        <v>1</v>
      </c>
      <c r="AO453">
        <v>1.398872E-2</v>
      </c>
      <c r="AP453">
        <v>4.8086005371357916E-4</v>
      </c>
      <c r="AQ453">
        <v>3.0248872092124585E-3</v>
      </c>
      <c r="AR453">
        <v>7.5622180000000005E-8</v>
      </c>
      <c r="AS453" s="45">
        <v>-2.4592540000000001</v>
      </c>
      <c r="AT453">
        <v>-2.1306289999999999</v>
      </c>
    </row>
    <row r="454" spans="1:46" s="282" customFormat="1">
      <c r="A454" s="282">
        <v>118</v>
      </c>
      <c r="B454" s="281">
        <v>17</v>
      </c>
      <c r="C454" s="281">
        <v>1</v>
      </c>
      <c r="D454" s="320">
        <v>7231762</v>
      </c>
      <c r="E454" s="320">
        <v>7239463</v>
      </c>
      <c r="F454" s="320">
        <v>1790</v>
      </c>
      <c r="G454" s="282">
        <v>38</v>
      </c>
      <c r="H454" s="282">
        <v>0</v>
      </c>
      <c r="I454" s="282">
        <v>7.2625700000000003E-3</v>
      </c>
      <c r="J454" s="282">
        <v>2.0378237039106145E-3</v>
      </c>
      <c r="K454" s="282">
        <v>2.782494134078212E-3</v>
      </c>
      <c r="L454" s="282">
        <v>6.9562349999999997E-8</v>
      </c>
      <c r="M454" s="282">
        <v>-0.68211710000000003</v>
      </c>
      <c r="N454" s="319">
        <v>-8.4954680000000008E-3</v>
      </c>
      <c r="O454" s="282">
        <v>30</v>
      </c>
      <c r="P454" s="282">
        <v>0</v>
      </c>
      <c r="Q454" s="282">
        <v>7.2625700000000003E-3</v>
      </c>
      <c r="R454" s="282">
        <v>2.0563462011173187E-3</v>
      </c>
      <c r="S454" s="282">
        <v>2.3834845810055865E-3</v>
      </c>
      <c r="T454" s="282">
        <v>5.9587109999999998E-8</v>
      </c>
      <c r="U454" s="282">
        <v>-0.35294140000000002</v>
      </c>
      <c r="V454" s="319">
        <v>2.0240851000000002</v>
      </c>
      <c r="W454" s="282">
        <v>39</v>
      </c>
      <c r="X454" s="282">
        <v>0</v>
      </c>
      <c r="Y454" s="282">
        <v>7.2625700000000003E-3</v>
      </c>
      <c r="Z454" s="282">
        <v>2.0802617039106146E-3</v>
      </c>
      <c r="AA454" s="282">
        <v>2.9079579888268156E-3</v>
      </c>
      <c r="AB454" s="282">
        <v>7.2698949999999999E-8</v>
      </c>
      <c r="AC454" s="282">
        <v>-0.73385929999999999</v>
      </c>
      <c r="AD454" s="282">
        <v>-2.0461407999999999</v>
      </c>
      <c r="AE454" s="282">
        <v>31</v>
      </c>
      <c r="AF454" s="282">
        <v>0</v>
      </c>
      <c r="AG454" s="282">
        <v>7.2625700000000003E-3</v>
      </c>
      <c r="AH454" s="282">
        <v>1.9164220391061451E-3</v>
      </c>
      <c r="AI454" s="282">
        <v>2.3201818435754189E-3</v>
      </c>
      <c r="AJ454" s="282">
        <v>5.8004549999999998E-8</v>
      </c>
      <c r="AK454" s="282">
        <v>-0.43637860000000001</v>
      </c>
      <c r="AL454" s="319">
        <v>0.56110501000000002</v>
      </c>
      <c r="AM454" s="282">
        <v>36</v>
      </c>
      <c r="AN454" s="282">
        <v>0</v>
      </c>
      <c r="AO454" s="282">
        <v>7.2625700000000003E-3</v>
      </c>
      <c r="AP454" s="282">
        <v>2.0509296089385475E-3</v>
      </c>
      <c r="AQ454" s="282">
        <v>2.7716668715083801E-3</v>
      </c>
      <c r="AR454" s="282">
        <v>6.9291670000000003E-8</v>
      </c>
      <c r="AS454" s="282">
        <v>-0.67413559999999995</v>
      </c>
      <c r="AT454" s="319">
        <v>-2.6351629999999999</v>
      </c>
    </row>
    <row r="455" spans="1:46">
      <c r="A455">
        <v>119</v>
      </c>
      <c r="B455" s="4">
        <v>17</v>
      </c>
      <c r="C455" s="4">
        <v>2</v>
      </c>
      <c r="D455">
        <v>18216209</v>
      </c>
      <c r="E455">
        <v>18232206</v>
      </c>
      <c r="F455">
        <v>303</v>
      </c>
      <c r="G455">
        <v>15</v>
      </c>
      <c r="H455">
        <v>0</v>
      </c>
      <c r="I455">
        <v>4.6204620000000002E-2</v>
      </c>
      <c r="J455">
        <v>1.6544907590759075E-4</v>
      </c>
      <c r="K455">
        <v>6.4886198019801977E-3</v>
      </c>
      <c r="L455">
        <v>1.6221549999999999E-7</v>
      </c>
      <c r="M455" s="11">
        <v>-2.1180273999999999</v>
      </c>
      <c r="N455" s="44">
        <v>0.71302544300000004</v>
      </c>
      <c r="O455">
        <v>18</v>
      </c>
      <c r="P455">
        <v>0</v>
      </c>
      <c r="Q455">
        <v>4.6204620000000002E-2</v>
      </c>
      <c r="R455">
        <v>3.7283775577557759E-4</v>
      </c>
      <c r="S455">
        <v>8.4483907590759081E-3</v>
      </c>
      <c r="T455">
        <v>2.1120980000000001E-7</v>
      </c>
      <c r="U455" s="11">
        <v>-2.2604562000000001</v>
      </c>
      <c r="V455" s="44">
        <v>-0.27997850000000002</v>
      </c>
      <c r="W455">
        <v>15</v>
      </c>
      <c r="X455">
        <v>0</v>
      </c>
      <c r="Y455">
        <v>4.6204620000000002E-2</v>
      </c>
      <c r="Z455">
        <v>1.9625313531353137E-4</v>
      </c>
      <c r="AA455">
        <v>6.6073174917491749E-3</v>
      </c>
      <c r="AB455">
        <v>1.6518290000000001E-7</v>
      </c>
      <c r="AC455">
        <v>-2.1308056999999998</v>
      </c>
      <c r="AD455">
        <v>1.4625478000000001</v>
      </c>
      <c r="AE455">
        <v>18</v>
      </c>
      <c r="AF455">
        <v>0</v>
      </c>
      <c r="AG455">
        <v>4.6204620000000002E-2</v>
      </c>
      <c r="AH455">
        <v>2.8193600660066006E-4</v>
      </c>
      <c r="AI455">
        <v>7.9587201320132014E-3</v>
      </c>
      <c r="AJ455">
        <v>1.9896800000000001E-7</v>
      </c>
      <c r="AK455" s="11">
        <v>-2.2062390000000001</v>
      </c>
      <c r="AL455" s="44">
        <v>-0.38850472000000003</v>
      </c>
      <c r="AM455">
        <v>19</v>
      </c>
      <c r="AN455">
        <v>0</v>
      </c>
      <c r="AO455">
        <v>4.6204620000000002E-2</v>
      </c>
      <c r="AP455">
        <v>3.0641825082508253E-4</v>
      </c>
      <c r="AQ455">
        <v>8.6417666666666667E-3</v>
      </c>
      <c r="AR455">
        <v>2.1604420000000001E-7</v>
      </c>
      <c r="AS455" s="11">
        <v>-2.2645868999999998</v>
      </c>
      <c r="AT455" s="44">
        <v>0.3894415</v>
      </c>
    </row>
    <row r="456" spans="1:46">
      <c r="A456">
        <v>120</v>
      </c>
      <c r="B456" s="4">
        <v>17</v>
      </c>
      <c r="C456" s="4">
        <v>3</v>
      </c>
      <c r="D456">
        <v>26586053</v>
      </c>
      <c r="E456">
        <v>26605774</v>
      </c>
      <c r="F456">
        <v>5396</v>
      </c>
      <c r="G456">
        <v>168</v>
      </c>
      <c r="H456">
        <v>1</v>
      </c>
      <c r="I456">
        <v>1.445515E-2</v>
      </c>
      <c r="J456">
        <v>6.5231318754633064E-4</v>
      </c>
      <c r="K456">
        <v>4.080759766493699E-3</v>
      </c>
      <c r="L456">
        <v>1.02019E-7</v>
      </c>
      <c r="M456" s="11">
        <v>-2.3782952000000002</v>
      </c>
      <c r="N456" s="44">
        <v>-1.8264906030000001</v>
      </c>
      <c r="O456">
        <v>139</v>
      </c>
      <c r="P456">
        <v>0</v>
      </c>
      <c r="Q456">
        <v>1.5011119999999999E-2</v>
      </c>
      <c r="R456">
        <v>5.253400315048184E-4</v>
      </c>
      <c r="S456">
        <v>3.663422275759822E-3</v>
      </c>
      <c r="T456">
        <v>9.1585560000000002E-8</v>
      </c>
      <c r="U456" s="11">
        <v>-2.4854649000000002</v>
      </c>
      <c r="V456" s="44">
        <v>-1.4071260999999999</v>
      </c>
      <c r="W456">
        <v>158</v>
      </c>
      <c r="X456">
        <v>0</v>
      </c>
      <c r="Y456">
        <v>1.538176E-2</v>
      </c>
      <c r="Z456">
        <v>5.8897377501853222E-4</v>
      </c>
      <c r="AA456">
        <v>3.9080642883617496E-3</v>
      </c>
      <c r="AB456">
        <v>9.7701609999999998E-8</v>
      </c>
      <c r="AC456">
        <v>-2.4153867999999998</v>
      </c>
      <c r="AD456">
        <v>-2.3621523</v>
      </c>
      <c r="AE456">
        <v>135</v>
      </c>
      <c r="AF456">
        <v>0</v>
      </c>
      <c r="AG456">
        <v>1.556709E-2</v>
      </c>
      <c r="AH456">
        <v>5.357677724240178E-4</v>
      </c>
      <c r="AI456">
        <v>3.3517775574499632E-3</v>
      </c>
      <c r="AJ456">
        <v>8.3794439999999997E-8</v>
      </c>
      <c r="AK456" s="11">
        <v>-2.3785113999999998</v>
      </c>
      <c r="AL456" s="44">
        <v>-0.93106116999999999</v>
      </c>
      <c r="AM456">
        <v>130</v>
      </c>
      <c r="AN456">
        <v>0</v>
      </c>
      <c r="AO456">
        <v>1.519644E-2</v>
      </c>
      <c r="AP456">
        <v>6.0225143439584876E-4</v>
      </c>
      <c r="AQ456">
        <v>3.3201902520385469E-3</v>
      </c>
      <c r="AR456">
        <v>8.3004759999999997E-8</v>
      </c>
      <c r="AS456" s="11">
        <v>-2.3395576999999999</v>
      </c>
      <c r="AT456" s="44">
        <v>-0.57866790000000001</v>
      </c>
    </row>
    <row r="457" spans="1:46">
      <c r="A457">
        <v>121</v>
      </c>
      <c r="B457" s="4">
        <v>17</v>
      </c>
      <c r="C457" s="4">
        <v>4</v>
      </c>
      <c r="D457">
        <v>34229674</v>
      </c>
      <c r="E457">
        <v>34248832</v>
      </c>
      <c r="F457">
        <v>1668</v>
      </c>
      <c r="G457">
        <v>120</v>
      </c>
      <c r="H457">
        <v>0</v>
      </c>
      <c r="I457">
        <v>1.9184650000000001E-2</v>
      </c>
      <c r="J457">
        <v>5.1281097961630691E-3</v>
      </c>
      <c r="K457">
        <v>9.4295048561151076E-3</v>
      </c>
      <c r="L457">
        <v>2.3573759999999999E-7</v>
      </c>
      <c r="M457" s="11">
        <v>-1.2740292</v>
      </c>
      <c r="N457" s="44">
        <v>-2.5973265859999999</v>
      </c>
      <c r="O457">
        <v>88</v>
      </c>
      <c r="P457">
        <v>0</v>
      </c>
      <c r="Q457">
        <v>1.9184650000000001E-2</v>
      </c>
      <c r="R457">
        <v>3.5220197062350122E-3</v>
      </c>
      <c r="S457">
        <v>7.5029274580335724E-3</v>
      </c>
      <c r="T457">
        <v>1.8757319999999999E-7</v>
      </c>
      <c r="U457" s="11">
        <v>-1.5070220000000001</v>
      </c>
      <c r="V457" s="44">
        <v>-2.7354859</v>
      </c>
      <c r="W457">
        <v>112</v>
      </c>
      <c r="X457">
        <v>0</v>
      </c>
      <c r="Y457">
        <v>1.9184650000000001E-2</v>
      </c>
      <c r="Z457">
        <v>4.6787037170263786E-3</v>
      </c>
      <c r="AA457">
        <v>8.9618676858513185E-3</v>
      </c>
      <c r="AB457">
        <v>2.2404669999999999E-7</v>
      </c>
      <c r="AC457">
        <v>-1.3398338999999999</v>
      </c>
      <c r="AD457">
        <v>-2.8360086999999998</v>
      </c>
      <c r="AE457">
        <v>100</v>
      </c>
      <c r="AF457">
        <v>0</v>
      </c>
      <c r="AG457">
        <v>1.9184650000000001E-2</v>
      </c>
      <c r="AH457">
        <v>2.2176017925659474E-3</v>
      </c>
      <c r="AI457">
        <v>8.031881894484413E-3</v>
      </c>
      <c r="AJ457">
        <v>2.0079699999999999E-7</v>
      </c>
      <c r="AK457" s="11">
        <v>-2.0206536000000002</v>
      </c>
      <c r="AL457" s="44">
        <v>-2.48032421</v>
      </c>
      <c r="AM457">
        <v>80</v>
      </c>
      <c r="AN457">
        <v>0</v>
      </c>
      <c r="AO457">
        <v>1.9184650000000001E-2</v>
      </c>
      <c r="AP457">
        <v>2.901026103117506E-3</v>
      </c>
      <c r="AQ457">
        <v>6.6097570743405276E-3</v>
      </c>
      <c r="AR457">
        <v>1.652439E-7</v>
      </c>
      <c r="AS457" s="11">
        <v>-1.5638101</v>
      </c>
      <c r="AT457" s="44">
        <v>-1.3114486999999999</v>
      </c>
    </row>
    <row r="458" spans="1:46">
      <c r="A458">
        <v>122</v>
      </c>
      <c r="B458" s="4">
        <v>17</v>
      </c>
      <c r="C458" s="4">
        <v>5</v>
      </c>
      <c r="D458">
        <v>36552280</v>
      </c>
      <c r="E458">
        <v>36562782</v>
      </c>
      <c r="F458">
        <v>936</v>
      </c>
      <c r="G458">
        <v>19</v>
      </c>
      <c r="H458">
        <v>0</v>
      </c>
      <c r="I458">
        <v>4.273504E-3</v>
      </c>
      <c r="J458">
        <v>1.3304025854700855E-3</v>
      </c>
      <c r="K458">
        <v>2.6606749999999999E-3</v>
      </c>
      <c r="L458">
        <v>6.6516870000000004E-8</v>
      </c>
      <c r="M458" s="11">
        <v>-1.0034285000000001</v>
      </c>
      <c r="N458" s="44">
        <v>-0.53226286899999997</v>
      </c>
      <c r="O458">
        <v>13</v>
      </c>
      <c r="P458">
        <v>0</v>
      </c>
      <c r="Q458">
        <v>4.273504E-3</v>
      </c>
      <c r="R458">
        <v>6.359517414529915E-4</v>
      </c>
      <c r="S458">
        <v>1.9754751068376069E-3</v>
      </c>
      <c r="T458">
        <v>4.9386879999999999E-8</v>
      </c>
      <c r="U458" s="11">
        <v>-1.1311034</v>
      </c>
      <c r="V458" s="44">
        <v>-0.66744000000000003</v>
      </c>
      <c r="W458">
        <v>16</v>
      </c>
      <c r="X458">
        <v>0</v>
      </c>
      <c r="Y458">
        <v>4.273504E-3</v>
      </c>
      <c r="Z458">
        <v>7.9744032051282056E-4</v>
      </c>
      <c r="AA458">
        <v>2.2815389957264961E-3</v>
      </c>
      <c r="AB458">
        <v>5.7038470000000002E-8</v>
      </c>
      <c r="AC458">
        <v>-1.401818</v>
      </c>
      <c r="AD458">
        <v>-3.6507691000000002</v>
      </c>
      <c r="AE458">
        <v>9</v>
      </c>
      <c r="AF458">
        <v>0</v>
      </c>
      <c r="AG458">
        <v>4.273504E-3</v>
      </c>
      <c r="AH458">
        <v>6.0333816239316232E-4</v>
      </c>
      <c r="AI458">
        <v>1.2882294871794872E-3</v>
      </c>
      <c r="AJ458">
        <v>3.220574E-8</v>
      </c>
      <c r="AK458" s="11">
        <v>-0.92388720000000002</v>
      </c>
      <c r="AL458" s="44">
        <v>-0.94424648</v>
      </c>
      <c r="AM458">
        <v>9</v>
      </c>
      <c r="AN458">
        <v>0</v>
      </c>
      <c r="AO458">
        <v>4.273504E-3</v>
      </c>
      <c r="AP458">
        <v>5.9491201923076917E-4</v>
      </c>
      <c r="AQ458">
        <v>1.3251291666666666E-3</v>
      </c>
      <c r="AR458">
        <v>3.3128229999999998E-8</v>
      </c>
      <c r="AS458" s="11">
        <v>-1.0845397999999999</v>
      </c>
      <c r="AT458" s="44">
        <v>0.2265731</v>
      </c>
    </row>
    <row r="459" spans="1:46">
      <c r="A459">
        <v>123</v>
      </c>
      <c r="B459" s="4">
        <v>17</v>
      </c>
      <c r="C459" s="4">
        <v>6</v>
      </c>
      <c r="D459">
        <v>66117204</v>
      </c>
      <c r="E459">
        <v>66135103</v>
      </c>
      <c r="F459">
        <v>4714</v>
      </c>
      <c r="G459">
        <v>122</v>
      </c>
      <c r="H459">
        <v>0</v>
      </c>
      <c r="I459">
        <v>9.9703010000000009E-3</v>
      </c>
      <c r="J459">
        <v>1.5390067861688586E-3</v>
      </c>
      <c r="K459">
        <v>3.3921413449299956E-3</v>
      </c>
      <c r="L459">
        <v>8.4803529999999999E-8</v>
      </c>
      <c r="M459" s="11">
        <v>-1.526945</v>
      </c>
      <c r="N459" s="44">
        <v>-0.83890031700000001</v>
      </c>
      <c r="O459">
        <v>104</v>
      </c>
      <c r="P459">
        <v>0</v>
      </c>
      <c r="Q459">
        <v>1.0182439999999999E-2</v>
      </c>
      <c r="R459">
        <v>1.2908746245226983E-3</v>
      </c>
      <c r="S459">
        <v>3.1375299745439117E-3</v>
      </c>
      <c r="T459">
        <v>7.8438249999999998E-8</v>
      </c>
      <c r="U459" s="11">
        <v>-1.6865602</v>
      </c>
      <c r="V459" s="44">
        <v>-0.46759980000000001</v>
      </c>
      <c r="W459">
        <v>115</v>
      </c>
      <c r="X459">
        <v>0</v>
      </c>
      <c r="Y459">
        <v>1.0394570000000001E-2</v>
      </c>
      <c r="Z459">
        <v>1.1680443869325414E-3</v>
      </c>
      <c r="AA459">
        <v>3.2560031395842174E-3</v>
      </c>
      <c r="AB459">
        <v>8.140008E-8</v>
      </c>
      <c r="AC459">
        <v>-1.8000068</v>
      </c>
      <c r="AD459">
        <v>-2.2721382000000001</v>
      </c>
      <c r="AE459">
        <v>89</v>
      </c>
      <c r="AF459">
        <v>0</v>
      </c>
      <c r="AG459">
        <v>1.0182439999999999E-2</v>
      </c>
      <c r="AH459">
        <v>1.1351080823080186E-3</v>
      </c>
      <c r="AI459">
        <v>2.5293782986847689E-3</v>
      </c>
      <c r="AJ459">
        <v>6.3234459999999997E-8</v>
      </c>
      <c r="AK459" s="11">
        <v>-1.5285599999999999</v>
      </c>
      <c r="AL459" s="44">
        <v>-1.9368949999999999E-2</v>
      </c>
      <c r="AM459">
        <v>91</v>
      </c>
      <c r="AN459">
        <v>0</v>
      </c>
      <c r="AO459">
        <v>1.06067E-2</v>
      </c>
      <c r="AP459">
        <v>1.4183275392448027E-3</v>
      </c>
      <c r="AQ459">
        <v>2.6603781501909206E-3</v>
      </c>
      <c r="AR459">
        <v>6.6509449999999995E-8</v>
      </c>
      <c r="AS459" s="11">
        <v>-1.3113273999999999</v>
      </c>
      <c r="AT459" s="44">
        <v>0.61371900000000001</v>
      </c>
    </row>
    <row r="460" spans="1:46">
      <c r="A460">
        <v>124</v>
      </c>
      <c r="B460" s="4">
        <v>17</v>
      </c>
      <c r="C460" s="4">
        <v>7</v>
      </c>
      <c r="D460">
        <v>73056106</v>
      </c>
      <c r="E460">
        <v>73063992</v>
      </c>
      <c r="F460">
        <v>2008</v>
      </c>
      <c r="G460">
        <v>121</v>
      </c>
      <c r="H460">
        <v>0</v>
      </c>
      <c r="I460">
        <v>5.0298799999999998E-2</v>
      </c>
      <c r="J460">
        <v>9.285361902390438E-4</v>
      </c>
      <c r="K460">
        <v>7.8983125498007963E-3</v>
      </c>
      <c r="L460">
        <v>1.9745780000000001E-7</v>
      </c>
      <c r="M460" s="11">
        <v>-2.4900239000000002</v>
      </c>
      <c r="N460" s="44">
        <v>2.5663192619999999</v>
      </c>
      <c r="O460">
        <v>117</v>
      </c>
      <c r="P460">
        <v>0</v>
      </c>
      <c r="Q460">
        <v>5.0796809999999998E-2</v>
      </c>
      <c r="R460">
        <v>1.0735644073705179E-3</v>
      </c>
      <c r="S460">
        <v>8.2866931274900388E-3</v>
      </c>
      <c r="T460">
        <v>2.0716729999999999E-7</v>
      </c>
      <c r="U460" s="11">
        <v>-2.5886830999999999</v>
      </c>
      <c r="V460" s="44">
        <v>3.1630874000000002</v>
      </c>
      <c r="W460">
        <v>122</v>
      </c>
      <c r="X460">
        <v>1</v>
      </c>
      <c r="Y460">
        <v>5.0298799999999998E-2</v>
      </c>
      <c r="Z460">
        <v>1.1722843476095618E-3</v>
      </c>
      <c r="AA460">
        <v>8.1093472111553773E-3</v>
      </c>
      <c r="AB460">
        <v>2.0273369999999999E-7</v>
      </c>
      <c r="AC460">
        <v>-2.4196244999999998</v>
      </c>
      <c r="AD460">
        <v>2.5437759</v>
      </c>
      <c r="AE460">
        <v>116</v>
      </c>
      <c r="AF460">
        <v>0</v>
      </c>
      <c r="AG460">
        <v>5.0298799999999998E-2</v>
      </c>
      <c r="AH460">
        <v>7.3142111055776889E-4</v>
      </c>
      <c r="AI460">
        <v>7.7395706673306771E-3</v>
      </c>
      <c r="AJ460">
        <v>1.934893E-7</v>
      </c>
      <c r="AK460" s="11">
        <v>-2.5963259000000001</v>
      </c>
      <c r="AL460" s="44">
        <v>3.2008404499999998</v>
      </c>
      <c r="AM460">
        <v>122</v>
      </c>
      <c r="AN460">
        <v>1</v>
      </c>
      <c r="AO460">
        <v>5.0796809999999998E-2</v>
      </c>
      <c r="AP460">
        <v>1.3558168974103584E-3</v>
      </c>
      <c r="AQ460">
        <v>8.3733175796812751E-3</v>
      </c>
      <c r="AR460">
        <v>2.0933289999999999E-7</v>
      </c>
      <c r="AS460" s="11">
        <v>-2.4427802000000001</v>
      </c>
      <c r="AT460" s="44">
        <v>2.6220572999999998</v>
      </c>
    </row>
    <row r="461" spans="1:46">
      <c r="A461">
        <v>125</v>
      </c>
      <c r="B461" s="4">
        <v>17</v>
      </c>
      <c r="C461" s="4">
        <v>8</v>
      </c>
      <c r="D461">
        <v>74553469</v>
      </c>
      <c r="E461">
        <v>74562102</v>
      </c>
      <c r="F461">
        <v>114</v>
      </c>
      <c r="G461">
        <v>4</v>
      </c>
      <c r="H461">
        <v>0</v>
      </c>
      <c r="I461">
        <v>1.7543860000000001E-2</v>
      </c>
      <c r="J461">
        <v>1.3637692982456141E-4</v>
      </c>
      <c r="K461">
        <v>4.5989517543859656E-3</v>
      </c>
      <c r="L461">
        <v>1.149738E-7</v>
      </c>
      <c r="M461" s="11">
        <v>-1.4092677</v>
      </c>
      <c r="N461" s="44">
        <v>-0.69925733400000001</v>
      </c>
      <c r="O461">
        <v>3</v>
      </c>
      <c r="P461">
        <v>0</v>
      </c>
      <c r="Q461">
        <v>1.7543860000000001E-2</v>
      </c>
      <c r="R461">
        <v>1.652474561403509E-4</v>
      </c>
      <c r="S461">
        <v>3.7424885964912284E-3</v>
      </c>
      <c r="T461">
        <v>9.3562220000000005E-8</v>
      </c>
      <c r="U461" s="11">
        <v>-1.3208899000000001</v>
      </c>
      <c r="V461" s="44">
        <v>0.70010240000000001</v>
      </c>
      <c r="W461">
        <v>4</v>
      </c>
      <c r="X461">
        <v>0</v>
      </c>
      <c r="Y461">
        <v>1.7543860000000001E-2</v>
      </c>
      <c r="Z461">
        <v>1.2172868421052631E-4</v>
      </c>
      <c r="AA461">
        <v>4.6830815789473687E-3</v>
      </c>
      <c r="AB461">
        <v>1.17077E-7</v>
      </c>
      <c r="AC461">
        <v>-1.4333708000000001</v>
      </c>
      <c r="AD461">
        <v>-0.67951620000000001</v>
      </c>
      <c r="AE461">
        <v>3</v>
      </c>
      <c r="AF461">
        <v>0</v>
      </c>
      <c r="AG461">
        <v>1.7543860000000001E-2</v>
      </c>
      <c r="AH461">
        <v>1.0730166666666666E-4</v>
      </c>
      <c r="AI461">
        <v>3.5255736842105261E-3</v>
      </c>
      <c r="AJ461">
        <v>8.8139339999999995E-8</v>
      </c>
      <c r="AK461" s="11">
        <v>-1.2796320999999999</v>
      </c>
      <c r="AL461" s="44">
        <v>0.67731923000000005</v>
      </c>
      <c r="AM461">
        <v>4</v>
      </c>
      <c r="AN461">
        <v>0</v>
      </c>
      <c r="AO461">
        <v>1.7543860000000001E-2</v>
      </c>
      <c r="AP461">
        <v>1.3212929824561403E-4</v>
      </c>
      <c r="AQ461">
        <v>4.8355587719298241E-3</v>
      </c>
      <c r="AR461">
        <v>1.2088899999999999E-7</v>
      </c>
      <c r="AS461" s="11">
        <v>-1.4656084</v>
      </c>
      <c r="AT461" s="44">
        <v>-2.0812265000000001</v>
      </c>
    </row>
    <row r="462" spans="1:46">
      <c r="A462">
        <v>126</v>
      </c>
      <c r="B462" s="4">
        <v>17</v>
      </c>
      <c r="C462" s="4">
        <v>9</v>
      </c>
      <c r="D462">
        <v>76985085</v>
      </c>
      <c r="E462">
        <v>76993110</v>
      </c>
      <c r="F462">
        <v>2714</v>
      </c>
      <c r="G462">
        <v>86</v>
      </c>
      <c r="H462">
        <v>1</v>
      </c>
      <c r="I462">
        <v>1.326455E-2</v>
      </c>
      <c r="J462">
        <v>1.2771695873249815E-3</v>
      </c>
      <c r="K462">
        <v>4.1532903831982314E-3</v>
      </c>
      <c r="L462">
        <v>1.038323E-7</v>
      </c>
      <c r="M462" s="11">
        <v>-1.8994584999999999</v>
      </c>
      <c r="N462" s="44">
        <v>7.2124315999999994E-2</v>
      </c>
      <c r="O462">
        <v>68</v>
      </c>
      <c r="P462">
        <v>1</v>
      </c>
      <c r="Q462">
        <v>1.326455E-2</v>
      </c>
      <c r="R462">
        <v>1.1190391488577745E-3</v>
      </c>
      <c r="S462">
        <v>3.5632245394252022E-3</v>
      </c>
      <c r="T462">
        <v>8.9080610000000003E-8</v>
      </c>
      <c r="U462" s="11">
        <v>-1.9165038000000001</v>
      </c>
      <c r="V462" s="44">
        <v>1.6105240999999999</v>
      </c>
      <c r="W462">
        <v>71</v>
      </c>
      <c r="X462">
        <v>1</v>
      </c>
      <c r="Y462">
        <v>1.326455E-2</v>
      </c>
      <c r="Z462">
        <v>1.4127088835666913E-3</v>
      </c>
      <c r="AA462">
        <v>3.4916046057479736E-3</v>
      </c>
      <c r="AB462">
        <v>8.7290119999999995E-8</v>
      </c>
      <c r="AC462">
        <v>-1.6241045999999999</v>
      </c>
      <c r="AD462">
        <v>-0.1544556</v>
      </c>
      <c r="AE462">
        <v>70</v>
      </c>
      <c r="AF462">
        <v>1</v>
      </c>
      <c r="AG462">
        <v>1.326455E-2</v>
      </c>
      <c r="AH462">
        <v>7.7514284082535003E-4</v>
      </c>
      <c r="AI462">
        <v>3.4554256816506997E-3</v>
      </c>
      <c r="AJ462">
        <v>8.6385639999999995E-8</v>
      </c>
      <c r="AK462" s="11">
        <v>-2.1169915000000001</v>
      </c>
      <c r="AL462" s="44">
        <v>0.40855825000000001</v>
      </c>
      <c r="AM462">
        <v>68</v>
      </c>
      <c r="AN462">
        <v>1</v>
      </c>
      <c r="AO462">
        <v>1.326455E-2</v>
      </c>
      <c r="AP462">
        <v>1.0548855747973471E-3</v>
      </c>
      <c r="AQ462">
        <v>3.4529526897568168E-3</v>
      </c>
      <c r="AR462">
        <v>8.6323819999999995E-8</v>
      </c>
      <c r="AS462" s="11">
        <v>-1.9141926</v>
      </c>
      <c r="AT462" s="44">
        <v>-0.77177240000000003</v>
      </c>
    </row>
    <row r="463" spans="1:46">
      <c r="A463">
        <v>127</v>
      </c>
      <c r="B463" s="4">
        <v>17</v>
      </c>
      <c r="C463" s="4">
        <v>10</v>
      </c>
      <c r="D463">
        <v>79473027</v>
      </c>
      <c r="E463">
        <v>79483935</v>
      </c>
      <c r="F463">
        <v>3970</v>
      </c>
      <c r="G463">
        <v>209</v>
      </c>
      <c r="H463">
        <v>2</v>
      </c>
      <c r="I463">
        <v>3.0730480000000001E-2</v>
      </c>
      <c r="J463">
        <v>1.8732937758186396E-3</v>
      </c>
      <c r="K463">
        <v>6.9003598236775819E-3</v>
      </c>
      <c r="L463">
        <v>1.72509E-7</v>
      </c>
      <c r="M463">
        <v>-2.0139282999999999</v>
      </c>
      <c r="N463" s="44">
        <v>0.46650187900000001</v>
      </c>
      <c r="O463">
        <v>184</v>
      </c>
      <c r="P463">
        <v>1</v>
      </c>
      <c r="Q463">
        <v>3.0982369999999999E-2</v>
      </c>
      <c r="R463">
        <v>1.3745205113350125E-3</v>
      </c>
      <c r="S463">
        <v>6.5914821662468514E-3</v>
      </c>
      <c r="T463">
        <v>1.647871E-7</v>
      </c>
      <c r="U463">
        <v>-2.3778096</v>
      </c>
      <c r="V463" s="44">
        <v>2.3993272000000001</v>
      </c>
      <c r="W463">
        <v>195</v>
      </c>
      <c r="X463">
        <v>1</v>
      </c>
      <c r="Y463">
        <v>3.0730480000000001E-2</v>
      </c>
      <c r="Z463">
        <v>1.1010909924433249E-3</v>
      </c>
      <c r="AA463">
        <v>6.5558755415617122E-3</v>
      </c>
      <c r="AB463">
        <v>1.6389690000000001E-7</v>
      </c>
      <c r="AC463">
        <v>-2.3958126000000002</v>
      </c>
      <c r="AD463">
        <v>0.1181181</v>
      </c>
      <c r="AE463">
        <v>175</v>
      </c>
      <c r="AF463">
        <v>1</v>
      </c>
      <c r="AG463">
        <v>3.123426E-2</v>
      </c>
      <c r="AH463">
        <v>1.0846876574307305E-3</v>
      </c>
      <c r="AI463">
        <v>5.9056869017632243E-3</v>
      </c>
      <c r="AJ463">
        <v>1.476422E-7</v>
      </c>
      <c r="AK463">
        <v>-2.3550702999999999</v>
      </c>
      <c r="AL463" s="44">
        <v>2.9267496799999999</v>
      </c>
      <c r="AM463">
        <v>188</v>
      </c>
      <c r="AN463">
        <v>0</v>
      </c>
      <c r="AO463">
        <v>3.1486149999999997E-2</v>
      </c>
      <c r="AP463">
        <v>1.206662241813602E-3</v>
      </c>
      <c r="AQ463">
        <v>6.5263705541561716E-3</v>
      </c>
      <c r="AR463">
        <v>1.6315929999999999E-7</v>
      </c>
      <c r="AS463">
        <v>-2.3886721999999998</v>
      </c>
      <c r="AT463" s="44">
        <v>1.3251075999999999</v>
      </c>
    </row>
    <row r="464" spans="1:46" s="282" customFormat="1">
      <c r="A464" s="282">
        <v>128</v>
      </c>
      <c r="B464" s="281">
        <v>18</v>
      </c>
      <c r="C464" s="288">
        <v>1</v>
      </c>
      <c r="D464" s="320">
        <v>11633196</v>
      </c>
      <c r="E464" s="320">
        <v>11698981</v>
      </c>
      <c r="F464" s="320">
        <v>40357</v>
      </c>
      <c r="G464" s="282">
        <v>1260</v>
      </c>
      <c r="H464" s="282">
        <v>12</v>
      </c>
      <c r="I464" s="282">
        <v>1.3504469999999999E-2</v>
      </c>
      <c r="J464" s="282">
        <v>1.596258889411998E-3</v>
      </c>
      <c r="K464" s="282">
        <v>4.0921897068662196E-3</v>
      </c>
      <c r="L464" s="318">
        <v>1.023047E-7</v>
      </c>
      <c r="M464" s="287">
        <v>-1.8151459999999999</v>
      </c>
      <c r="N464" s="287">
        <v>-1.307941</v>
      </c>
      <c r="O464" s="282">
        <v>997</v>
      </c>
      <c r="P464" s="282">
        <v>8</v>
      </c>
      <c r="Q464" s="282">
        <v>1.3777040000000001E-2</v>
      </c>
      <c r="R464" s="282">
        <v>1.1070736179597095E-3</v>
      </c>
      <c r="S464" s="282">
        <v>3.5133533216046781E-3</v>
      </c>
      <c r="T464" s="318">
        <v>8.783382E-8</v>
      </c>
      <c r="U464" s="287">
        <v>-2.149759</v>
      </c>
      <c r="V464" s="287">
        <v>0.70823729999999996</v>
      </c>
      <c r="W464" s="282">
        <v>1101</v>
      </c>
      <c r="X464" s="282">
        <v>9</v>
      </c>
      <c r="Y464" s="282">
        <v>1.3628370000000001E-2</v>
      </c>
      <c r="Z464" s="282">
        <v>8.9787620487152169E-4</v>
      </c>
      <c r="AA464" s="282">
        <v>3.6412072255123029E-3</v>
      </c>
      <c r="AB464" s="318">
        <v>9.1030209999999996E-8</v>
      </c>
      <c r="AC464" s="287">
        <v>-2.2589250000000001</v>
      </c>
      <c r="AD464" s="323">
        <v>-2.2508689999999998</v>
      </c>
      <c r="AE464" s="282">
        <v>978</v>
      </c>
      <c r="AF464" s="282">
        <v>5</v>
      </c>
      <c r="AG464" s="282">
        <v>1.41735E-2</v>
      </c>
      <c r="AH464" s="282">
        <v>1.1188039249696458E-3</v>
      </c>
      <c r="AI464" s="282">
        <v>3.246636271278836E-3</v>
      </c>
      <c r="AJ464" s="318">
        <v>8.1165929999999998E-8</v>
      </c>
      <c r="AK464" s="287">
        <v>-1.9815179999999999</v>
      </c>
      <c r="AL464" s="323">
        <v>-1.4215500000000001</v>
      </c>
      <c r="AM464" s="282">
        <v>917</v>
      </c>
      <c r="AN464" s="282">
        <v>7</v>
      </c>
      <c r="AO464" s="282">
        <v>1.41735E-2</v>
      </c>
      <c r="AP464" s="282">
        <v>1.1069405555417895E-3</v>
      </c>
      <c r="AQ464" s="282">
        <v>3.1314394033253217E-3</v>
      </c>
      <c r="AR464" s="318">
        <v>7.8286000000000004E-8</v>
      </c>
      <c r="AS464" s="287">
        <v>-2.0063059999999999</v>
      </c>
      <c r="AT464" s="323">
        <v>-0.17231650000000001</v>
      </c>
    </row>
    <row r="465" spans="1:46" s="282" customFormat="1">
      <c r="A465" s="282">
        <v>129</v>
      </c>
      <c r="B465" s="281">
        <v>19</v>
      </c>
      <c r="C465" s="281">
        <v>1</v>
      </c>
      <c r="D465" s="320">
        <v>16120965</v>
      </c>
      <c r="E465" s="320">
        <v>16155513</v>
      </c>
      <c r="F465" s="320">
        <v>11564</v>
      </c>
      <c r="G465" s="282">
        <v>384</v>
      </c>
      <c r="H465" s="282">
        <v>3</v>
      </c>
      <c r="I465" s="282">
        <v>1.3576619999999999E-2</v>
      </c>
      <c r="J465" s="282">
        <v>2.0819645451400901E-3</v>
      </c>
      <c r="K465" s="282">
        <v>4.3524290902801797E-3</v>
      </c>
      <c r="L465" s="282">
        <v>1.088107E-7</v>
      </c>
      <c r="M465" s="282">
        <v>-1.4722120000000001</v>
      </c>
      <c r="N465" s="282">
        <v>0.1670365</v>
      </c>
      <c r="O465" s="282">
        <v>346</v>
      </c>
      <c r="P465" s="282">
        <v>2</v>
      </c>
      <c r="Q465" s="282">
        <v>1.3836040000000001E-2</v>
      </c>
      <c r="R465" s="282">
        <v>1.4611481321342096E-3</v>
      </c>
      <c r="S465" s="282">
        <v>4.2552058111380141E-3</v>
      </c>
      <c r="T465" s="282">
        <v>1.063801E-7</v>
      </c>
      <c r="U465" s="282">
        <v>-1.976885</v>
      </c>
      <c r="V465" s="319">
        <v>-0.58707520000000002</v>
      </c>
      <c r="W465" s="282">
        <v>346</v>
      </c>
      <c r="X465" s="282">
        <v>2</v>
      </c>
      <c r="Y465" s="282">
        <v>1.3836040000000001E-2</v>
      </c>
      <c r="Z465" s="282">
        <v>1.2160072639225182E-3</v>
      </c>
      <c r="AA465" s="282">
        <v>3.9934529574541678E-3</v>
      </c>
      <c r="AB465" s="282">
        <v>9.9836320000000004E-8</v>
      </c>
      <c r="AC465" s="282">
        <v>-2.0331519999999998</v>
      </c>
      <c r="AD465" s="282">
        <v>5.5134379999999997E-2</v>
      </c>
      <c r="AE465" s="282">
        <v>301</v>
      </c>
      <c r="AF465" s="282">
        <v>1</v>
      </c>
      <c r="AG465" s="282">
        <v>1.3836040000000001E-2</v>
      </c>
      <c r="AH465" s="282">
        <v>1.3632113455551713E-3</v>
      </c>
      <c r="AI465" s="282">
        <v>3.4871912832929782E-3</v>
      </c>
      <c r="AJ465" s="282">
        <v>8.7179770000000003E-8</v>
      </c>
      <c r="AK465" s="282">
        <v>-1.782292</v>
      </c>
      <c r="AL465" s="319">
        <v>-0.31600709999999999</v>
      </c>
      <c r="AM465" s="282">
        <v>296</v>
      </c>
      <c r="AN465" s="282">
        <v>2</v>
      </c>
      <c r="AO465" s="282">
        <v>1.478727E-2</v>
      </c>
      <c r="AP465" s="282">
        <v>1.3044890176409547E-3</v>
      </c>
      <c r="AQ465" s="282">
        <v>3.5275951227948807E-3</v>
      </c>
      <c r="AR465" s="282">
        <v>8.8189879999999999E-8</v>
      </c>
      <c r="AS465" s="282">
        <v>-1.8870290000000001</v>
      </c>
      <c r="AT465" s="319">
        <v>0.78861170000000003</v>
      </c>
    </row>
    <row r="466" spans="1:46">
      <c r="A466">
        <v>130</v>
      </c>
      <c r="B466" s="4">
        <v>19</v>
      </c>
      <c r="C466" s="4">
        <v>2</v>
      </c>
      <c r="D466">
        <v>19848827</v>
      </c>
      <c r="E466">
        <v>19869819</v>
      </c>
      <c r="F466">
        <v>16805</v>
      </c>
      <c r="G466">
        <v>479</v>
      </c>
      <c r="H466">
        <v>3</v>
      </c>
      <c r="I466">
        <v>1.118715E-2</v>
      </c>
      <c r="J466">
        <v>1.4059894674204106E-3</v>
      </c>
      <c r="K466">
        <v>3.735958940791431E-3</v>
      </c>
      <c r="L466">
        <v>9.3398979999999995E-8</v>
      </c>
      <c r="M466" s="45">
        <v>-1.824584</v>
      </c>
      <c r="N466">
        <v>-2.0483568000000001</v>
      </c>
      <c r="O466">
        <v>392</v>
      </c>
      <c r="P466">
        <v>3</v>
      </c>
      <c r="Q466">
        <v>1.1544179999999999E-2</v>
      </c>
      <c r="R466">
        <v>1.3234179708420113E-3</v>
      </c>
      <c r="S466">
        <v>3.3173757810175545E-3</v>
      </c>
      <c r="T466">
        <v>8.2934390000000005E-8</v>
      </c>
      <c r="U466" s="45">
        <v>-1.8425940000000001</v>
      </c>
      <c r="V466" s="44">
        <v>-1.2705656999999999</v>
      </c>
      <c r="W466">
        <v>414</v>
      </c>
      <c r="X466">
        <v>2</v>
      </c>
      <c r="Y466">
        <v>1.136566E-2</v>
      </c>
      <c r="Z466">
        <v>1.2461824457006842E-3</v>
      </c>
      <c r="AA466">
        <v>3.2880601011603689E-3</v>
      </c>
      <c r="AB466">
        <v>8.2201510000000006E-8</v>
      </c>
      <c r="AC466">
        <v>-1.838166</v>
      </c>
      <c r="AD466">
        <v>-1.6244690399999999</v>
      </c>
      <c r="AE466">
        <v>382</v>
      </c>
      <c r="AF466">
        <v>4</v>
      </c>
      <c r="AG466">
        <v>1.136566E-2</v>
      </c>
      <c r="AH466">
        <v>1.2925785182981255E-3</v>
      </c>
      <c r="AI466">
        <v>3.0453680452246358E-3</v>
      </c>
      <c r="AJ466">
        <v>7.6134199999999996E-8</v>
      </c>
      <c r="AK466" s="45">
        <v>-1.7078409999999999</v>
      </c>
      <c r="AL466" s="44">
        <v>-2.3287176999999999</v>
      </c>
      <c r="AM466">
        <v>374</v>
      </c>
      <c r="AN466">
        <v>1</v>
      </c>
      <c r="AO466">
        <v>1.160369E-2</v>
      </c>
      <c r="AP466">
        <v>1.2902607557274621E-3</v>
      </c>
      <c r="AQ466">
        <v>3.067090746801547E-3</v>
      </c>
      <c r="AR466">
        <v>7.6677270000000006E-8</v>
      </c>
      <c r="AS466" s="45">
        <v>-1.7481899999999999</v>
      </c>
      <c r="AT466" s="44">
        <v>-0.74897190000000002</v>
      </c>
    </row>
    <row r="467" spans="1:46">
      <c r="A467">
        <v>131</v>
      </c>
      <c r="B467" s="4">
        <v>19</v>
      </c>
      <c r="C467" s="4">
        <v>3</v>
      </c>
      <c r="D467">
        <v>22928738</v>
      </c>
      <c r="E467">
        <v>22935512</v>
      </c>
      <c r="F467">
        <v>6247</v>
      </c>
      <c r="G467">
        <v>210</v>
      </c>
      <c r="H467">
        <v>2</v>
      </c>
      <c r="I467">
        <v>1.472707E-2</v>
      </c>
      <c r="J467">
        <v>1.6761664799103569E-3</v>
      </c>
      <c r="K467">
        <v>4.4270513846646391E-3</v>
      </c>
      <c r="L467">
        <v>1.101518E-7</v>
      </c>
      <c r="M467" s="45">
        <v>-1.7713719999999999</v>
      </c>
      <c r="N467">
        <v>-0.60896950000000005</v>
      </c>
      <c r="O467">
        <v>186</v>
      </c>
      <c r="P467">
        <v>2</v>
      </c>
      <c r="Q467">
        <v>1.472707E-2</v>
      </c>
      <c r="R467">
        <v>1.1815807587642068E-3</v>
      </c>
      <c r="S467">
        <v>4.25710421002081E-3</v>
      </c>
      <c r="T467">
        <v>1.0585849999999999E-7</v>
      </c>
      <c r="U467" s="45">
        <v>-2.1167370000000001</v>
      </c>
      <c r="V467" s="44">
        <v>-1.5503198</v>
      </c>
      <c r="W467">
        <v>181</v>
      </c>
      <c r="X467">
        <v>2</v>
      </c>
      <c r="Y467">
        <v>1.456699E-2</v>
      </c>
      <c r="Z467">
        <v>1.2619705458620139E-3</v>
      </c>
      <c r="AA467">
        <v>3.8884488554506162E-3</v>
      </c>
      <c r="AB467">
        <v>9.6677100000000005E-8</v>
      </c>
      <c r="AC467">
        <v>-1.9300580000000001</v>
      </c>
      <c r="AD467">
        <v>-1.6360113000000001</v>
      </c>
      <c r="AE467">
        <v>175</v>
      </c>
      <c r="AF467">
        <v>1</v>
      </c>
      <c r="AG467">
        <v>1.504722E-2</v>
      </c>
      <c r="AH467">
        <v>1.1124741475908436E-3</v>
      </c>
      <c r="AI467">
        <v>3.7744581399071554E-3</v>
      </c>
      <c r="AJ467">
        <v>9.3825290000000001E-8</v>
      </c>
      <c r="AK467" s="45">
        <v>-2.0159389999999999</v>
      </c>
      <c r="AL467" s="44">
        <v>-0.37728509999999998</v>
      </c>
      <c r="AM467">
        <v>180</v>
      </c>
      <c r="AN467">
        <v>2</v>
      </c>
      <c r="AO467">
        <v>1.52073E-2</v>
      </c>
      <c r="AP467">
        <v>1.1660470625900433E-3</v>
      </c>
      <c r="AQ467">
        <v>3.9709332479590199E-3</v>
      </c>
      <c r="AR467">
        <v>9.9273320000000001E-8</v>
      </c>
      <c r="AS467" s="45">
        <v>-2.0422630000000002</v>
      </c>
      <c r="AT467" s="44">
        <v>-1.3512641000000001</v>
      </c>
    </row>
    <row r="468" spans="1:46">
      <c r="A468">
        <v>132</v>
      </c>
      <c r="B468" s="4">
        <v>19</v>
      </c>
      <c r="C468" s="4">
        <v>4</v>
      </c>
      <c r="D468">
        <v>35374879</v>
      </c>
      <c r="E468">
        <v>35387799</v>
      </c>
      <c r="F468">
        <v>7293</v>
      </c>
      <c r="G468">
        <v>128</v>
      </c>
      <c r="H468">
        <v>1</v>
      </c>
      <c r="I468">
        <v>7.5414779999999999E-3</v>
      </c>
      <c r="J468">
        <v>1.0653507472919237E-3</v>
      </c>
      <c r="K468">
        <v>2.3004223227752639E-3</v>
      </c>
      <c r="L468">
        <v>5.7510539999999997E-8</v>
      </c>
      <c r="M468" s="45">
        <v>-1.503868</v>
      </c>
      <c r="N468">
        <v>-0.85437220000000003</v>
      </c>
      <c r="O468">
        <v>108</v>
      </c>
      <c r="P468">
        <v>1</v>
      </c>
      <c r="Q468">
        <v>7.6785960000000002E-3</v>
      </c>
      <c r="R468">
        <v>7.7072576443164677E-4</v>
      </c>
      <c r="S468">
        <v>2.1060153571918279E-3</v>
      </c>
      <c r="T468">
        <v>5.26504E-8</v>
      </c>
      <c r="U468" s="45">
        <v>-1.820152</v>
      </c>
      <c r="V468" s="44">
        <v>0.27990619999999999</v>
      </c>
      <c r="W468">
        <v>119</v>
      </c>
      <c r="X468">
        <v>1</v>
      </c>
      <c r="Y468">
        <v>7.8157139999999996E-3</v>
      </c>
      <c r="Z468">
        <v>7.3951090086384194E-4</v>
      </c>
      <c r="AA468">
        <v>2.1777965172082819E-3</v>
      </c>
      <c r="AB468">
        <v>5.444491E-8</v>
      </c>
      <c r="AC468">
        <v>-1.856778</v>
      </c>
      <c r="AD468">
        <v>-2.1071256699999998</v>
      </c>
      <c r="AE468">
        <v>107</v>
      </c>
      <c r="AF468">
        <v>1</v>
      </c>
      <c r="AG468">
        <v>7.5414779999999999E-3</v>
      </c>
      <c r="AH468">
        <v>7.8143068696009867E-4</v>
      </c>
      <c r="AI468">
        <v>1.9655806938159879E-3</v>
      </c>
      <c r="AJ468">
        <v>4.9139520000000001E-8</v>
      </c>
      <c r="AK468" s="45">
        <v>-1.687565</v>
      </c>
      <c r="AL468" s="44">
        <v>-1.7114889</v>
      </c>
      <c r="AM468">
        <v>108</v>
      </c>
      <c r="AN468">
        <v>0</v>
      </c>
      <c r="AO468">
        <v>7.8157139999999996E-3</v>
      </c>
      <c r="AP468">
        <v>8.8224928013163305E-4</v>
      </c>
      <c r="AQ468">
        <v>2.0408405320170029E-3</v>
      </c>
      <c r="AR468">
        <v>5.1021019999999997E-8</v>
      </c>
      <c r="AS468" s="45">
        <v>-1.6090180000000001</v>
      </c>
      <c r="AT468" s="44">
        <v>-1.5253665999999999</v>
      </c>
    </row>
    <row r="469" spans="1:46">
      <c r="A469">
        <v>133</v>
      </c>
      <c r="B469" s="4">
        <v>19</v>
      </c>
      <c r="C469" s="4">
        <v>5</v>
      </c>
      <c r="D469">
        <v>35391755</v>
      </c>
      <c r="E469">
        <v>35403584</v>
      </c>
      <c r="F469">
        <v>6298</v>
      </c>
      <c r="G469">
        <v>134</v>
      </c>
      <c r="H469">
        <v>1</v>
      </c>
      <c r="I469">
        <v>9.0504920000000003E-3</v>
      </c>
      <c r="J469">
        <v>1.0976082883455065E-3</v>
      </c>
      <c r="K469">
        <v>2.7887265798666244E-3</v>
      </c>
      <c r="L469">
        <v>6.9718150000000004E-8</v>
      </c>
      <c r="M469" s="45">
        <v>-1.7019550000000001</v>
      </c>
      <c r="N469">
        <v>-0.67314229999999997</v>
      </c>
      <c r="O469">
        <v>110</v>
      </c>
      <c r="P469">
        <v>1</v>
      </c>
      <c r="Q469">
        <v>9.0504920000000003E-3</v>
      </c>
      <c r="R469">
        <v>7.1338726579866618E-4</v>
      </c>
      <c r="S469">
        <v>2.4838996506827563E-3</v>
      </c>
      <c r="T469">
        <v>6.2097510000000001E-8</v>
      </c>
      <c r="U469" s="45">
        <v>-2.0480139999999998</v>
      </c>
      <c r="V469" s="44">
        <v>-0.27564860000000002</v>
      </c>
      <c r="W469">
        <v>118</v>
      </c>
      <c r="X469">
        <v>1</v>
      </c>
      <c r="Y469">
        <v>8.7329309999999993E-3</v>
      </c>
      <c r="Z469">
        <v>6.3671530644649095E-4</v>
      </c>
      <c r="AA469">
        <v>2.5006668783740869E-3</v>
      </c>
      <c r="AB469">
        <v>6.2516679999999994E-8</v>
      </c>
      <c r="AC469">
        <v>-2.0947939999999998</v>
      </c>
      <c r="AD469">
        <v>-2.35712842</v>
      </c>
      <c r="AE469">
        <v>102</v>
      </c>
      <c r="AF469">
        <v>1</v>
      </c>
      <c r="AG469">
        <v>9.0504920000000003E-3</v>
      </c>
      <c r="AH469">
        <v>7.2463305811368685E-4</v>
      </c>
      <c r="AI469">
        <v>2.1697554779295013E-3</v>
      </c>
      <c r="AJ469">
        <v>5.42439E-8</v>
      </c>
      <c r="AK469" s="45">
        <v>-1.8610800000000001</v>
      </c>
      <c r="AL469" s="44">
        <v>-1.2311635000000001</v>
      </c>
      <c r="AM469">
        <v>98</v>
      </c>
      <c r="AN469">
        <v>1</v>
      </c>
      <c r="AO469">
        <v>9.2092730000000005E-3</v>
      </c>
      <c r="AP469">
        <v>8.4646887900920924E-4</v>
      </c>
      <c r="AQ469">
        <v>2.1444458558272468E-3</v>
      </c>
      <c r="AR469">
        <v>5.3611129999999998E-8</v>
      </c>
      <c r="AS469" s="45">
        <v>-1.707022</v>
      </c>
      <c r="AT469" s="44">
        <v>-0.57235559999999996</v>
      </c>
    </row>
    <row r="470" spans="1:46" s="282" customFormat="1">
      <c r="A470" s="282">
        <v>134</v>
      </c>
      <c r="B470" s="281">
        <v>20</v>
      </c>
      <c r="C470" s="288">
        <v>1</v>
      </c>
      <c r="D470" s="320">
        <v>5171677</v>
      </c>
      <c r="E470" s="320">
        <v>5179628</v>
      </c>
      <c r="F470" s="320">
        <v>1095</v>
      </c>
      <c r="G470" s="282">
        <v>28</v>
      </c>
      <c r="H470" s="282">
        <v>0</v>
      </c>
      <c r="I470" s="282">
        <v>1.0958900000000001E-2</v>
      </c>
      <c r="J470" s="282">
        <v>8.4705287671232876E-4</v>
      </c>
      <c r="K470" s="282">
        <v>3.3516465753424657E-3</v>
      </c>
      <c r="L470" s="282">
        <v>8.3791150000000001E-8</v>
      </c>
      <c r="M470" s="321">
        <v>-1.7527841</v>
      </c>
      <c r="N470" s="282">
        <v>-0.9614085</v>
      </c>
      <c r="O470" s="282">
        <v>22</v>
      </c>
      <c r="P470" s="282">
        <v>0</v>
      </c>
      <c r="Q470" s="282">
        <v>1.0958900000000001E-2</v>
      </c>
      <c r="R470" s="282">
        <v>6.6759424657534248E-4</v>
      </c>
      <c r="S470" s="282">
        <v>2.8575123287671233E-3</v>
      </c>
      <c r="T470" s="282">
        <v>7.1437810000000006E-8</v>
      </c>
      <c r="U470" s="321">
        <v>-1.760947</v>
      </c>
      <c r="V470" s="322">
        <v>-0.27957789999999999</v>
      </c>
      <c r="W470" s="282">
        <v>24</v>
      </c>
      <c r="X470" s="282">
        <v>0</v>
      </c>
      <c r="Y470" s="282">
        <v>1.004566E-2</v>
      </c>
      <c r="Z470" s="282">
        <v>4.6663999999999994E-4</v>
      </c>
      <c r="AA470" s="282">
        <v>2.9253863013698634E-3</v>
      </c>
      <c r="AB470" s="282">
        <v>7.3134669999999993E-8</v>
      </c>
      <c r="AC470" s="321">
        <v>-1.9968159999999999</v>
      </c>
      <c r="AD470" s="319">
        <v>-2.4066858999999998</v>
      </c>
      <c r="AE470" s="282">
        <v>20</v>
      </c>
      <c r="AF470" s="282">
        <v>0</v>
      </c>
      <c r="AG470" s="282">
        <v>1.0958900000000001E-2</v>
      </c>
      <c r="AH470" s="282">
        <v>6.9671853881278544E-4</v>
      </c>
      <c r="AI470" s="282">
        <v>2.4470739726027398E-3</v>
      </c>
      <c r="AJ470" s="282">
        <v>6.1176850000000004E-8</v>
      </c>
      <c r="AK470" s="321">
        <v>-1.554038</v>
      </c>
      <c r="AL470" s="322">
        <v>0.18921569999999999</v>
      </c>
      <c r="AM470" s="282">
        <v>19</v>
      </c>
      <c r="AN470" s="282">
        <v>0</v>
      </c>
      <c r="AO470" s="282">
        <v>1.0958900000000001E-2</v>
      </c>
      <c r="AP470" s="282">
        <v>8.013445662100456E-4</v>
      </c>
      <c r="AQ470" s="282">
        <v>2.391370776255708E-3</v>
      </c>
      <c r="AR470" s="282">
        <v>5.9784270000000001E-8</v>
      </c>
      <c r="AS470" s="321">
        <v>-1.4973799999999999</v>
      </c>
      <c r="AT470" s="282">
        <v>0.2298161</v>
      </c>
    </row>
    <row r="471" spans="1:46">
      <c r="A471">
        <v>135</v>
      </c>
      <c r="B471" s="4">
        <v>20</v>
      </c>
      <c r="C471" s="4">
        <v>2</v>
      </c>
      <c r="D471">
        <v>5473972</v>
      </c>
      <c r="E471">
        <v>5486585</v>
      </c>
      <c r="F471">
        <v>5154</v>
      </c>
      <c r="G471">
        <v>118</v>
      </c>
      <c r="H471">
        <v>0</v>
      </c>
      <c r="I471">
        <v>1.144742E-2</v>
      </c>
      <c r="J471">
        <v>2.2210987000388046E-3</v>
      </c>
      <c r="K471">
        <v>3.0008292588280948E-3</v>
      </c>
      <c r="L471">
        <v>7.5020729999999994E-8</v>
      </c>
      <c r="M471" s="45">
        <v>-0.72513689999999997</v>
      </c>
      <c r="N471">
        <v>0.95640230000000004</v>
      </c>
      <c r="O471">
        <v>101</v>
      </c>
      <c r="P471">
        <v>1</v>
      </c>
      <c r="Q471">
        <v>1.1059370000000001E-2</v>
      </c>
      <c r="R471">
        <v>1.74308897943345E-3</v>
      </c>
      <c r="S471">
        <v>2.786898137369034E-3</v>
      </c>
      <c r="T471">
        <v>6.9672449999999995E-8</v>
      </c>
      <c r="U471" s="45">
        <v>-1.071698</v>
      </c>
      <c r="V471" s="72">
        <v>1.5912685</v>
      </c>
      <c r="W471">
        <v>114</v>
      </c>
      <c r="X471">
        <v>0</v>
      </c>
      <c r="Y471">
        <v>1.144742E-2</v>
      </c>
      <c r="Z471">
        <v>1.8160689755529686E-3</v>
      </c>
      <c r="AA471">
        <v>2.9521402793946452E-3</v>
      </c>
      <c r="AB471">
        <v>7.380351E-8</v>
      </c>
      <c r="AC471" s="45">
        <v>-1.0797540000000001</v>
      </c>
      <c r="AD471" s="44">
        <v>-0.59766730000000001</v>
      </c>
      <c r="AE471">
        <v>98</v>
      </c>
      <c r="AF471">
        <v>1</v>
      </c>
      <c r="AG471">
        <v>1.12534E-2</v>
      </c>
      <c r="AH471">
        <v>1.375381470702367E-3</v>
      </c>
      <c r="AI471">
        <v>2.5473874660457895E-3</v>
      </c>
      <c r="AJ471">
        <v>6.3684690000000005E-8</v>
      </c>
      <c r="AK471" s="45">
        <v>-1.28284</v>
      </c>
      <c r="AL471" s="72">
        <v>0.26783420000000002</v>
      </c>
      <c r="AM471">
        <v>100</v>
      </c>
      <c r="AN471">
        <v>1</v>
      </c>
      <c r="AO471">
        <v>1.1059370000000001E-2</v>
      </c>
      <c r="AP471">
        <v>1.3091384167636787E-3</v>
      </c>
      <c r="AQ471">
        <v>2.6739123011253396E-3</v>
      </c>
      <c r="AR471">
        <v>6.6847810000000003E-8</v>
      </c>
      <c r="AS471" s="45">
        <v>-1.4410000000000001</v>
      </c>
      <c r="AT471">
        <v>0.62930710000000001</v>
      </c>
    </row>
    <row r="472" spans="1:46">
      <c r="A472">
        <v>136</v>
      </c>
      <c r="B472" s="4">
        <v>20</v>
      </c>
      <c r="C472" s="4">
        <v>3</v>
      </c>
      <c r="D472">
        <v>31436063</v>
      </c>
      <c r="E472">
        <v>31444827</v>
      </c>
      <c r="F472">
        <v>2364</v>
      </c>
      <c r="G472">
        <v>58</v>
      </c>
      <c r="H472">
        <v>0</v>
      </c>
      <c r="I472">
        <v>9.3062609999999997E-3</v>
      </c>
      <c r="J472">
        <v>8.6265105752961072E-4</v>
      </c>
      <c r="K472">
        <v>3.2157643824027075E-3</v>
      </c>
      <c r="L472">
        <v>8.039411E-8</v>
      </c>
      <c r="M472" s="45">
        <v>-1.9490753000000001</v>
      </c>
      <c r="N472">
        <v>-1.8396523</v>
      </c>
      <c r="O472">
        <v>47</v>
      </c>
      <c r="P472">
        <v>0</v>
      </c>
      <c r="Q472">
        <v>9.7292720000000006E-3</v>
      </c>
      <c r="R472">
        <v>1.0319871827411168E-3</v>
      </c>
      <c r="S472">
        <v>2.8274471235194584E-3</v>
      </c>
      <c r="T472">
        <v>7.0686180000000006E-8</v>
      </c>
      <c r="U472" s="45">
        <v>-1.7202660000000001</v>
      </c>
      <c r="V472" s="72">
        <v>-1.5573707999999999</v>
      </c>
      <c r="W472">
        <v>47</v>
      </c>
      <c r="X472">
        <v>1</v>
      </c>
      <c r="Y472">
        <v>9.7292720000000006E-3</v>
      </c>
      <c r="Z472">
        <v>8.2388743654822328E-4</v>
      </c>
      <c r="AA472">
        <v>2.6535478003384093E-3</v>
      </c>
      <c r="AB472">
        <v>6.6338700000000006E-8</v>
      </c>
      <c r="AC472" s="45">
        <v>-1.8146640000000001</v>
      </c>
      <c r="AD472">
        <v>-2.1855783999999998</v>
      </c>
      <c r="AE472">
        <v>43</v>
      </c>
      <c r="AF472">
        <v>0</v>
      </c>
      <c r="AG472">
        <v>9.7292720000000006E-3</v>
      </c>
      <c r="AH472">
        <v>1.0059130287648054E-3</v>
      </c>
      <c r="AI472">
        <v>2.4368811336717426E-3</v>
      </c>
      <c r="AJ472">
        <v>6.0922029999999998E-8</v>
      </c>
      <c r="AK472" s="45">
        <v>-1.5335639999999999</v>
      </c>
      <c r="AL472" s="72">
        <v>0.30539119999999997</v>
      </c>
      <c r="AM472">
        <v>41</v>
      </c>
      <c r="AN472">
        <v>1</v>
      </c>
      <c r="AO472">
        <v>9.7292720000000006E-3</v>
      </c>
      <c r="AP472">
        <v>7.9243629441624365E-4</v>
      </c>
      <c r="AQ472">
        <v>2.3901653976311334E-3</v>
      </c>
      <c r="AR472">
        <v>5.9754130000000002E-8</v>
      </c>
      <c r="AS472" s="45">
        <v>-1.7594380000000001</v>
      </c>
      <c r="AT472">
        <v>-0.54470989999999997</v>
      </c>
    </row>
    <row r="473" spans="1:46">
      <c r="A473">
        <v>137</v>
      </c>
      <c r="B473" s="4">
        <v>20</v>
      </c>
      <c r="C473" s="4">
        <v>4</v>
      </c>
      <c r="D473">
        <v>47154559</v>
      </c>
      <c r="E473">
        <v>47162369</v>
      </c>
      <c r="F473">
        <v>7182</v>
      </c>
      <c r="G473">
        <v>213</v>
      </c>
      <c r="H473">
        <v>1</v>
      </c>
      <c r="I473">
        <v>9.3288780000000005E-3</v>
      </c>
      <c r="J473">
        <v>2.0802602339181288E-3</v>
      </c>
      <c r="K473">
        <v>3.8872339181286551E-3</v>
      </c>
      <c r="L473">
        <v>9.718085E-8</v>
      </c>
      <c r="M473" s="45">
        <v>-1.3100362000000001</v>
      </c>
      <c r="N473">
        <v>-3.5365454999999999</v>
      </c>
      <c r="O473">
        <v>176</v>
      </c>
      <c r="P473">
        <v>0</v>
      </c>
      <c r="Q473">
        <v>1.0025060000000001E-2</v>
      </c>
      <c r="R473">
        <v>1.3714363408521303E-3</v>
      </c>
      <c r="S473">
        <v>3.4851311612364242E-3</v>
      </c>
      <c r="T473">
        <v>8.7128279999999994E-8</v>
      </c>
      <c r="U473" s="45">
        <v>-1.7878480000000001</v>
      </c>
      <c r="V473" s="72">
        <v>-2.3481388000000001</v>
      </c>
      <c r="W473">
        <v>184</v>
      </c>
      <c r="X473">
        <v>0</v>
      </c>
      <c r="Y473">
        <v>9.8858260000000003E-3</v>
      </c>
      <c r="Z473">
        <v>1.8064100389863548E-3</v>
      </c>
      <c r="AA473">
        <v>3.4194221665274295E-3</v>
      </c>
      <c r="AB473">
        <v>8.5485559999999994E-8</v>
      </c>
      <c r="AC473" s="45">
        <v>-1.335601</v>
      </c>
      <c r="AD473">
        <v>-5.0078921999999997</v>
      </c>
      <c r="AE473">
        <v>151</v>
      </c>
      <c r="AF473">
        <v>3</v>
      </c>
      <c r="AG473">
        <v>9.7465889999999999E-3</v>
      </c>
      <c r="AH473">
        <v>1.0793877471456418E-3</v>
      </c>
      <c r="AI473">
        <v>2.8167535505430243E-3</v>
      </c>
      <c r="AJ473">
        <v>7.0418840000000005E-8</v>
      </c>
      <c r="AK473" s="45">
        <v>-1.7623679999999999</v>
      </c>
      <c r="AL473" s="72">
        <v>-1.1522379</v>
      </c>
      <c r="AM473">
        <v>150</v>
      </c>
      <c r="AN473">
        <v>0</v>
      </c>
      <c r="AO473">
        <v>1.0025060000000001E-2</v>
      </c>
      <c r="AP473">
        <v>1.4607152325257589E-3</v>
      </c>
      <c r="AQ473">
        <v>2.8783422445001392E-3</v>
      </c>
      <c r="AR473">
        <v>7.1958559999999995E-8</v>
      </c>
      <c r="AS473" s="45">
        <v>-1.423192</v>
      </c>
      <c r="AT473">
        <v>-1.0408845</v>
      </c>
    </row>
    <row r="474" spans="1:46" s="282" customFormat="1">
      <c r="A474" s="282">
        <v>138</v>
      </c>
      <c r="B474" s="281">
        <v>21</v>
      </c>
      <c r="C474" s="281">
        <v>1</v>
      </c>
      <c r="D474" s="320">
        <v>45886885</v>
      </c>
      <c r="E474" s="320">
        <v>45920909</v>
      </c>
      <c r="F474" s="320">
        <v>20102</v>
      </c>
      <c r="G474" s="282">
        <v>606</v>
      </c>
      <c r="H474" s="282">
        <v>12</v>
      </c>
      <c r="I474" s="282">
        <v>1.3779720000000001E-2</v>
      </c>
      <c r="J474" s="282">
        <v>1.3106884887075913E-3</v>
      </c>
      <c r="K474" s="282">
        <v>3.9512864391602828E-3</v>
      </c>
      <c r="L474" s="316">
        <v>9.8782160000000002E-8</v>
      </c>
      <c r="M474" s="287">
        <v>-1.96549</v>
      </c>
      <c r="N474" s="287">
        <v>-1.6469119999999999</v>
      </c>
      <c r="O474" s="282">
        <v>502</v>
      </c>
      <c r="P474" s="282">
        <v>7</v>
      </c>
      <c r="Q474" s="282">
        <v>1.4078200000000001E-2</v>
      </c>
      <c r="R474" s="282">
        <v>8.2968709581136206E-4</v>
      </c>
      <c r="S474" s="282">
        <v>3.5514923888170331E-3</v>
      </c>
      <c r="T474" s="316">
        <v>8.8787309999999999E-8</v>
      </c>
      <c r="U474" s="287">
        <v>-2.3617010000000001</v>
      </c>
      <c r="V474" s="323">
        <v>-2.2340420000000001</v>
      </c>
      <c r="W474" s="282">
        <v>544</v>
      </c>
      <c r="X474" s="282">
        <v>7</v>
      </c>
      <c r="Y474" s="282">
        <v>1.402845E-2</v>
      </c>
      <c r="Z474" s="282">
        <v>7.2160680529300563E-4</v>
      </c>
      <c r="AA474" s="282">
        <v>3.6119177196298874E-3</v>
      </c>
      <c r="AB474" s="316">
        <v>9.0297949999999996E-8</v>
      </c>
      <c r="AC474" s="287">
        <v>-2.377297</v>
      </c>
      <c r="AD474" s="323">
        <v>-2.2340420000000001</v>
      </c>
      <c r="AE474" s="282">
        <v>452</v>
      </c>
      <c r="AF474" s="282">
        <v>3</v>
      </c>
      <c r="AG474" s="282">
        <v>1.4525919999999999E-2</v>
      </c>
      <c r="AH474" s="282">
        <v>6.1923390707392298E-4</v>
      </c>
      <c r="AI474" s="282">
        <v>3.0124176698835933E-3</v>
      </c>
      <c r="AJ474" s="316">
        <v>7.5310439999999999E-8</v>
      </c>
      <c r="AK474" s="287">
        <v>-2.3655439999999999</v>
      </c>
      <c r="AL474" s="323">
        <v>-0.35337109999999999</v>
      </c>
      <c r="AM474" s="282">
        <v>477</v>
      </c>
      <c r="AN474" s="282">
        <v>7</v>
      </c>
      <c r="AO474" s="282">
        <v>1.462541E-2</v>
      </c>
      <c r="AP474" s="282">
        <v>7.1571933140980994E-4</v>
      </c>
      <c r="AQ474" s="282">
        <v>3.2701870460650683E-3</v>
      </c>
      <c r="AR474" s="282">
        <v>8.1754670000000001E-8</v>
      </c>
      <c r="AS474" s="282">
        <v>-2.36557</v>
      </c>
      <c r="AT474" s="282">
        <v>-0.46966210000000003</v>
      </c>
    </row>
    <row r="475" spans="1:46" s="282" customFormat="1">
      <c r="A475" s="282">
        <v>139</v>
      </c>
      <c r="B475" s="315">
        <v>22</v>
      </c>
      <c r="C475" s="315">
        <v>1</v>
      </c>
      <c r="D475" s="282">
        <v>18208834</v>
      </c>
      <c r="E475" s="282">
        <v>18217791</v>
      </c>
      <c r="F475" s="282">
        <v>3283</v>
      </c>
      <c r="G475" s="282">
        <v>82</v>
      </c>
      <c r="H475" s="282">
        <v>2</v>
      </c>
      <c r="I475" s="282">
        <v>1.2488580000000001E-2</v>
      </c>
      <c r="J475" s="282">
        <v>8.3539384770027405E-4</v>
      </c>
      <c r="K475" s="282">
        <v>3.273758757234237E-3</v>
      </c>
      <c r="L475" s="282">
        <v>8.1843969999999999E-8</v>
      </c>
      <c r="M475" s="328">
        <v>-2.0367829999999998</v>
      </c>
      <c r="N475" s="328">
        <v>-0.8896056</v>
      </c>
      <c r="O475" s="282">
        <v>68</v>
      </c>
      <c r="P475" s="282">
        <v>1</v>
      </c>
      <c r="Q475" s="282">
        <v>1.309778E-2</v>
      </c>
      <c r="R475" s="282">
        <v>8.3261558026195555E-4</v>
      </c>
      <c r="S475" s="282">
        <v>2.9456568382576907E-3</v>
      </c>
      <c r="T475" s="282">
        <v>7.3641420000000006E-8</v>
      </c>
      <c r="U475" s="328">
        <v>-2.004216</v>
      </c>
      <c r="V475" s="328">
        <v>0.19045699999999999</v>
      </c>
      <c r="W475" s="282">
        <v>76</v>
      </c>
      <c r="X475" s="282">
        <v>1</v>
      </c>
      <c r="Y475" s="282">
        <v>1.2793179999999999E-2</v>
      </c>
      <c r="Z475" s="282">
        <v>5.4671714925373129E-4</v>
      </c>
      <c r="AA475" s="282">
        <v>3.0897209869022234E-3</v>
      </c>
      <c r="AB475" s="282">
        <v>7.7243020000000005E-8</v>
      </c>
      <c r="AC475" s="328">
        <v>-2.2559089999999999</v>
      </c>
      <c r="AD475" s="328">
        <v>-2.4988589999999999</v>
      </c>
      <c r="AE475" s="282">
        <v>65</v>
      </c>
      <c r="AF475" s="282">
        <v>1</v>
      </c>
      <c r="AG475" s="282">
        <v>1.340238E-2</v>
      </c>
      <c r="AH475" s="282">
        <v>8.902277892171794E-4</v>
      </c>
      <c r="AI475" s="282">
        <v>2.6525027109351204E-3</v>
      </c>
      <c r="AJ475" s="282">
        <v>6.6312569999999995E-8</v>
      </c>
      <c r="AK475" s="282">
        <v>-1.8031058</v>
      </c>
      <c r="AL475" s="282">
        <v>0.22017790000000001</v>
      </c>
      <c r="AM475" s="282">
        <v>66</v>
      </c>
      <c r="AN475" s="282">
        <v>1</v>
      </c>
      <c r="AO475" s="282">
        <v>1.340238E-2</v>
      </c>
      <c r="AP475" s="282">
        <v>8.0061974718245515E-4</v>
      </c>
      <c r="AQ475" s="282">
        <v>2.7705411818458726E-3</v>
      </c>
      <c r="AR475" s="282">
        <v>6.9263530000000006E-8</v>
      </c>
      <c r="AS475" s="328">
        <v>-1.9554041</v>
      </c>
      <c r="AT475" s="328">
        <v>2.8645810000000001E-2</v>
      </c>
    </row>
    <row r="476" spans="1:46">
      <c r="A476">
        <v>140</v>
      </c>
      <c r="B476" s="4">
        <v>22</v>
      </c>
      <c r="C476" s="4">
        <v>2</v>
      </c>
      <c r="D476">
        <v>21040679</v>
      </c>
      <c r="E476">
        <v>21049277</v>
      </c>
      <c r="F476">
        <v>3538</v>
      </c>
      <c r="G476">
        <v>20</v>
      </c>
      <c r="H476">
        <v>0</v>
      </c>
      <c r="I476">
        <v>8.6124400000000007E-3</v>
      </c>
      <c r="J476">
        <v>3.6270666760881851E-4</v>
      </c>
      <c r="K476">
        <v>7.40927642736009E-4</v>
      </c>
      <c r="L476">
        <v>6.2712969999999998E-8</v>
      </c>
      <c r="M476" s="45">
        <v>-1.1778249999999999</v>
      </c>
      <c r="N476" s="177">
        <v>0.39237</v>
      </c>
      <c r="O476">
        <v>19</v>
      </c>
      <c r="P476">
        <v>0</v>
      </c>
      <c r="Q476">
        <v>8.6124400000000007E-3</v>
      </c>
      <c r="R476">
        <v>3.5395992368569818E-4</v>
      </c>
      <c r="S476">
        <v>7.6373007348784624E-4</v>
      </c>
      <c r="T476">
        <v>6.4642989999999995E-8</v>
      </c>
      <c r="U476" s="45">
        <v>-1.281892</v>
      </c>
      <c r="V476" s="177">
        <v>1.0504022</v>
      </c>
      <c r="W476">
        <v>17</v>
      </c>
      <c r="X476">
        <v>0</v>
      </c>
      <c r="Y476">
        <v>8.6124400000000007E-3</v>
      </c>
      <c r="Z476">
        <v>3.1259542877331827E-4</v>
      </c>
      <c r="AA476">
        <v>6.4130949689089882E-4</v>
      </c>
      <c r="AB476">
        <v>5.4281170000000003E-8</v>
      </c>
      <c r="AC476" s="45">
        <v>-1.1563680000000001</v>
      </c>
      <c r="AD476" s="177">
        <v>1.5488189999999999</v>
      </c>
      <c r="AE476">
        <v>20</v>
      </c>
      <c r="AF476">
        <v>0</v>
      </c>
      <c r="AG476">
        <v>8.6124400000000007E-3</v>
      </c>
      <c r="AH476">
        <v>4.3728487309214244E-4</v>
      </c>
      <c r="AI476">
        <v>7.5733063877897109E-4</v>
      </c>
      <c r="AJ476">
        <v>6.4101340000000002E-8</v>
      </c>
      <c r="AK476">
        <v>-0.98655859999999995</v>
      </c>
      <c r="AL476">
        <v>1.0462731000000001</v>
      </c>
      <c r="AM476">
        <v>18</v>
      </c>
      <c r="AN476">
        <v>0</v>
      </c>
      <c r="AO476">
        <v>8.6124400000000007E-3</v>
      </c>
      <c r="AP476">
        <v>4.0660369983041265E-4</v>
      </c>
      <c r="AQ476">
        <v>7.011423968343697E-4</v>
      </c>
      <c r="AR476">
        <v>5.93455E-8</v>
      </c>
      <c r="AS476" s="177">
        <v>-0.97601879999999996</v>
      </c>
      <c r="AT476" s="177">
        <v>1.60955822</v>
      </c>
    </row>
    <row r="477" spans="1:46">
      <c r="A477">
        <v>141</v>
      </c>
      <c r="B477" s="4">
        <v>22</v>
      </c>
      <c r="C477" s="4">
        <v>3</v>
      </c>
      <c r="D477">
        <v>31671114</v>
      </c>
      <c r="E477">
        <v>31689434</v>
      </c>
      <c r="F477">
        <v>1507</v>
      </c>
      <c r="G477">
        <v>232</v>
      </c>
      <c r="H477">
        <v>1</v>
      </c>
      <c r="I477">
        <v>5.0593560000000003E-2</v>
      </c>
      <c r="J477">
        <v>4.6072795016589251E-3</v>
      </c>
      <c r="K477">
        <v>2.0178369608493694E-2</v>
      </c>
      <c r="L477">
        <v>2.1487280000000001E-7</v>
      </c>
      <c r="M477" s="45">
        <v>-2.2108979999999998</v>
      </c>
      <c r="N477" s="177">
        <v>2.7803274</v>
      </c>
      <c r="O477">
        <v>221</v>
      </c>
      <c r="P477">
        <v>0</v>
      </c>
      <c r="Q477">
        <v>5.0593560000000003E-2</v>
      </c>
      <c r="R477">
        <v>4.0403766556071667E-3</v>
      </c>
      <c r="S477">
        <v>2.0856045056403451E-2</v>
      </c>
      <c r="T477">
        <v>2.2208920000000001E-7</v>
      </c>
      <c r="U477" s="45">
        <v>-2.4579309999999999</v>
      </c>
      <c r="V477" s="177">
        <v>2.5932271</v>
      </c>
      <c r="W477">
        <v>219</v>
      </c>
      <c r="X477">
        <v>1</v>
      </c>
      <c r="Y477">
        <v>5.0876200000000003E-2</v>
      </c>
      <c r="Z477">
        <v>3.76676600530856E-3</v>
      </c>
      <c r="AA477">
        <v>1.9395998672859984E-2</v>
      </c>
      <c r="AB477">
        <v>2.065416E-7</v>
      </c>
      <c r="AC477" s="45">
        <v>-2.3636309999999998</v>
      </c>
      <c r="AD477" s="177">
        <v>2.7427160000000002</v>
      </c>
      <c r="AE477">
        <v>216</v>
      </c>
      <c r="AF477">
        <v>0</v>
      </c>
      <c r="AG477">
        <v>5.1158849999999999E-2</v>
      </c>
      <c r="AH477">
        <v>3.3056011486396813E-3</v>
      </c>
      <c r="AI477">
        <v>1.9202570471134706E-2</v>
      </c>
      <c r="AJ477">
        <v>2.044819E-7</v>
      </c>
      <c r="AK477">
        <v>-2.4326783999999999</v>
      </c>
      <c r="AL477">
        <v>2.8467642</v>
      </c>
      <c r="AM477">
        <v>213</v>
      </c>
      <c r="AN477">
        <v>0</v>
      </c>
      <c r="AO477">
        <v>5.0876200000000003E-2</v>
      </c>
      <c r="AP477">
        <v>3.1314942601194423E-3</v>
      </c>
      <c r="AQ477">
        <v>1.9478734571997346E-2</v>
      </c>
      <c r="AR477">
        <v>2.074226E-7</v>
      </c>
      <c r="AS477" s="177">
        <v>-2.5224000000000002</v>
      </c>
      <c r="AT477" s="177">
        <v>2.5907988099999999</v>
      </c>
    </row>
    <row r="478" spans="1:46">
      <c r="A478">
        <v>142</v>
      </c>
      <c r="B478" s="4">
        <v>22</v>
      </c>
      <c r="C478" s="4">
        <v>4</v>
      </c>
      <c r="D478">
        <v>39078331</v>
      </c>
      <c r="E478">
        <v>39087131</v>
      </c>
      <c r="F478">
        <v>122</v>
      </c>
      <c r="G478">
        <v>33</v>
      </c>
      <c r="H478">
        <v>0</v>
      </c>
      <c r="I478">
        <v>8.6264099999999993E-3</v>
      </c>
      <c r="J478">
        <v>5.634777803278688E-3</v>
      </c>
      <c r="K478">
        <v>3.5453393442622945E-2</v>
      </c>
      <c r="L478">
        <v>7.1753710000000002E-8</v>
      </c>
      <c r="M478" s="45">
        <v>-2.1050089999999999</v>
      </c>
      <c r="N478" s="177">
        <v>-0.32169910000000002</v>
      </c>
      <c r="O478">
        <v>25</v>
      </c>
      <c r="P478">
        <v>0</v>
      </c>
      <c r="Q478">
        <v>8.6264099999999993E-3</v>
      </c>
      <c r="R478">
        <v>1.0875096311475409E-2</v>
      </c>
      <c r="S478">
        <v>2.9142331967213116E-2</v>
      </c>
      <c r="T478">
        <v>5.8980830000000003E-8</v>
      </c>
      <c r="U478" s="45">
        <v>-1.5695030000000001</v>
      </c>
      <c r="V478" s="177">
        <v>-1.8180259999999999</v>
      </c>
      <c r="W478">
        <v>28</v>
      </c>
      <c r="X478">
        <v>0</v>
      </c>
      <c r="Y478">
        <v>8.6264099999999993E-3</v>
      </c>
      <c r="Z478">
        <v>5.720026819672131E-3</v>
      </c>
      <c r="AA478">
        <v>3.0631959016393442E-2</v>
      </c>
      <c r="AB478">
        <v>6.1995670000000002E-8</v>
      </c>
      <c r="AC478" s="45">
        <v>-2.0057149999999999</v>
      </c>
      <c r="AD478" s="177">
        <v>-2.7219090000000001</v>
      </c>
      <c r="AE478">
        <v>20</v>
      </c>
      <c r="AF478">
        <v>0</v>
      </c>
      <c r="AG478">
        <v>8.6264099999999993E-3</v>
      </c>
      <c r="AH478">
        <v>1.1174613352459017E-2</v>
      </c>
      <c r="AI478">
        <v>2.1962588524590161E-2</v>
      </c>
      <c r="AJ478">
        <v>4.4449830000000003E-8</v>
      </c>
      <c r="AK478">
        <v>-1.1467077000000001</v>
      </c>
      <c r="AL478">
        <v>0.4232823</v>
      </c>
      <c r="AM478">
        <v>24</v>
      </c>
      <c r="AN478">
        <v>0</v>
      </c>
      <c r="AO478">
        <v>8.6264099999999993E-3</v>
      </c>
      <c r="AP478">
        <v>9.7638413934426228E-3</v>
      </c>
      <c r="AQ478">
        <v>2.7110839344262293E-2</v>
      </c>
      <c r="AR478">
        <v>5.4869320000000003E-8</v>
      </c>
      <c r="AS478" s="177">
        <v>-1.5656582000000001</v>
      </c>
      <c r="AT478" s="177">
        <v>-1.4870494299999999</v>
      </c>
    </row>
    <row r="479" spans="1:46">
      <c r="A479">
        <v>143</v>
      </c>
      <c r="B479" s="4">
        <v>22</v>
      </c>
      <c r="C479" s="4">
        <v>6</v>
      </c>
      <c r="D479">
        <v>18832651</v>
      </c>
      <c r="E479">
        <v>18840619</v>
      </c>
      <c r="F479">
        <v>1045</v>
      </c>
      <c r="G479">
        <v>151</v>
      </c>
      <c r="H479">
        <v>0</v>
      </c>
      <c r="I479">
        <v>8.125363E-3</v>
      </c>
      <c r="J479">
        <v>7.5067204172248811E-3</v>
      </c>
      <c r="K479">
        <v>1.8939318660287082E-2</v>
      </c>
      <c r="L479">
        <v>7.1791889999999997E-8</v>
      </c>
      <c r="M479" s="45">
        <v>-1.7022660000000001</v>
      </c>
      <c r="N479" s="177">
        <v>-2.1952851</v>
      </c>
      <c r="O479">
        <v>118</v>
      </c>
      <c r="P479">
        <v>0</v>
      </c>
      <c r="Q479">
        <v>8.125363E-3</v>
      </c>
      <c r="R479">
        <v>4.6959757033492823E-3</v>
      </c>
      <c r="S479">
        <v>1.605867980861244E-2</v>
      </c>
      <c r="T479">
        <v>6.0872460000000005E-8</v>
      </c>
      <c r="U479" s="45">
        <v>-2.0394619999999999</v>
      </c>
      <c r="V479" s="177">
        <v>1.1162468000000001</v>
      </c>
      <c r="W479">
        <v>130</v>
      </c>
      <c r="X479">
        <v>0</v>
      </c>
      <c r="Y479">
        <v>8.2704590000000008E-3</v>
      </c>
      <c r="Z479">
        <v>5.0471149435406693E-3</v>
      </c>
      <c r="AA479">
        <v>1.6603651674641146E-2</v>
      </c>
      <c r="AB479">
        <v>6.2938249999999998E-8</v>
      </c>
      <c r="AC479" s="45">
        <v>-1.9645189999999999</v>
      </c>
      <c r="AD479" s="177">
        <v>-2.2788360000000001</v>
      </c>
      <c r="AE479">
        <v>109</v>
      </c>
      <c r="AF479">
        <v>0</v>
      </c>
      <c r="AG479">
        <v>7.8351710000000001E-3</v>
      </c>
      <c r="AH479">
        <v>5.637726301435407E-3</v>
      </c>
      <c r="AI479">
        <v>1.3974091004784689E-2</v>
      </c>
      <c r="AJ479">
        <v>5.2970559999999997E-8</v>
      </c>
      <c r="AK479">
        <v>-1.6726338999999999</v>
      </c>
      <c r="AL479">
        <v>-0.30796659999999998</v>
      </c>
      <c r="AM479">
        <v>127</v>
      </c>
      <c r="AN479">
        <v>0</v>
      </c>
      <c r="AO479">
        <v>7.9802669999999992E-3</v>
      </c>
      <c r="AP479">
        <v>8.496220076555025E-3</v>
      </c>
      <c r="AQ479">
        <v>1.6748618468899523E-2</v>
      </c>
      <c r="AR479">
        <v>6.3487759999999995E-8</v>
      </c>
      <c r="AS479" s="177">
        <v>-1.4068107000000001</v>
      </c>
      <c r="AT479" s="177">
        <v>-1.04917057</v>
      </c>
    </row>
    <row r="480" spans="1:46">
      <c r="I480">
        <f>MIN(I337:I479)</f>
        <v>0</v>
      </c>
      <c r="J480">
        <f t="shared" ref="J480:L480" si="40">MIN(J337:J479)</f>
        <v>2.2829298390425092E-5</v>
      </c>
      <c r="K480">
        <f t="shared" si="40"/>
        <v>6.1951965340685308E-5</v>
      </c>
      <c r="L480">
        <f t="shared" si="40"/>
        <v>1.548799E-9</v>
      </c>
      <c r="Q480">
        <v>0</v>
      </c>
      <c r="R480" s="177">
        <v>2.2829299999999998E-5</v>
      </c>
      <c r="S480" s="177">
        <v>6.1952000000000006E-5</v>
      </c>
      <c r="T480" s="177">
        <v>1.5488000000000001E-9</v>
      </c>
      <c r="Y480">
        <v>0</v>
      </c>
      <c r="Z480" s="177">
        <v>2.2829299999999998E-5</v>
      </c>
      <c r="AA480" s="177">
        <v>6.1952000000000006E-5</v>
      </c>
      <c r="AB480" s="177">
        <v>1.5488000000000001E-9</v>
      </c>
      <c r="AG480">
        <v>0</v>
      </c>
      <c r="AH480" s="177">
        <v>2.2829299999999998E-5</v>
      </c>
      <c r="AI480" s="177">
        <v>6.1952000000000006E-5</v>
      </c>
      <c r="AJ480" s="177">
        <v>1.5488000000000001E-9</v>
      </c>
      <c r="AO480">
        <v>0</v>
      </c>
      <c r="AP480" s="177">
        <v>2.2829299999999998E-5</v>
      </c>
      <c r="AQ480" s="177">
        <v>6.1952000000000006E-5</v>
      </c>
      <c r="AR480" s="177">
        <v>1.5488000000000001E-9</v>
      </c>
    </row>
    <row r="481" spans="9:44">
      <c r="I481">
        <f>MAX(I337:I479)</f>
        <v>7.2067039999999999E-2</v>
      </c>
      <c r="J481">
        <f t="shared" ref="J481:L481" si="41">MAX(J337:J479)</f>
        <v>8.4305148183556403E-3</v>
      </c>
      <c r="K481">
        <f t="shared" si="41"/>
        <v>3.5453393442622945E-2</v>
      </c>
      <c r="L481">
        <f t="shared" si="41"/>
        <v>1.764133E-6</v>
      </c>
      <c r="Q481">
        <v>7.2067039999999999E-2</v>
      </c>
      <c r="R481">
        <v>8.4305149999999995E-3</v>
      </c>
      <c r="S481">
        <v>3.5453393E-2</v>
      </c>
      <c r="T481" s="177">
        <v>1.76413E-6</v>
      </c>
      <c r="Y481">
        <v>7.2067039999999999E-2</v>
      </c>
      <c r="Z481">
        <v>8.4305149999999995E-3</v>
      </c>
      <c r="AA481">
        <v>3.5453393E-2</v>
      </c>
      <c r="AB481" s="177">
        <v>1.76413E-6</v>
      </c>
      <c r="AG481">
        <v>7.2067039999999999E-2</v>
      </c>
      <c r="AH481">
        <v>8.4305149999999995E-3</v>
      </c>
      <c r="AI481">
        <v>3.5453393E-2</v>
      </c>
      <c r="AJ481" s="177">
        <v>1.76413E-6</v>
      </c>
      <c r="AO481">
        <v>7.2067039999999999E-2</v>
      </c>
      <c r="AP481">
        <v>8.4305149999999995E-3</v>
      </c>
      <c r="AQ481">
        <v>3.5453393E-2</v>
      </c>
      <c r="AR481" s="177">
        <v>1.76413E-6</v>
      </c>
    </row>
    <row r="482" spans="9:44">
      <c r="I482">
        <f>AVERAGE(I337:I479)</f>
        <v>1.3795211074647888E-2</v>
      </c>
      <c r="J482">
        <f t="shared" ref="J482:L482" si="42">AVERAGE(J337:J479)</f>
        <v>1.4307277679375121E-3</v>
      </c>
      <c r="K482">
        <f t="shared" si="42"/>
        <v>4.3818748582724939E-3</v>
      </c>
      <c r="L482">
        <f t="shared" si="42"/>
        <v>1.0813270862728468E-7</v>
      </c>
      <c r="Q482">
        <v>1.3795211E-2</v>
      </c>
      <c r="R482">
        <v>1.430728E-3</v>
      </c>
      <c r="S482">
        <v>4.3818750000000004E-3</v>
      </c>
      <c r="T482" s="177">
        <v>1.0813300000000001E-7</v>
      </c>
      <c r="Y482">
        <v>1.3795211E-2</v>
      </c>
      <c r="Z482">
        <v>1.430728E-3</v>
      </c>
      <c r="AA482">
        <v>4.3818750000000004E-3</v>
      </c>
      <c r="AB482" s="177">
        <v>1.0813300000000001E-7</v>
      </c>
      <c r="AG482">
        <v>1.3795211E-2</v>
      </c>
      <c r="AH482">
        <v>1.430728E-3</v>
      </c>
      <c r="AI482">
        <v>4.3818750000000004E-3</v>
      </c>
      <c r="AJ482" s="177">
        <v>1.0813300000000001E-7</v>
      </c>
      <c r="AO482">
        <v>1.3795211E-2</v>
      </c>
      <c r="AP482">
        <v>1.430728E-3</v>
      </c>
      <c r="AQ482">
        <v>4.3818750000000004E-3</v>
      </c>
      <c r="AR482" s="177">
        <v>1.0813300000000001E-7</v>
      </c>
    </row>
  </sheetData>
  <pageMargins left="0.7" right="0.7" top="0.75" bottom="0.75" header="0.51180555555555496" footer="0.51180555555555496"/>
  <pageSetup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2162"/>
  <sheetViews>
    <sheetView workbookViewId="0">
      <selection activeCell="A28" sqref="A28"/>
    </sheetView>
  </sheetViews>
  <sheetFormatPr baseColWidth="10" defaultColWidth="8.83203125" defaultRowHeight="14" x14ac:dyDescent="0"/>
  <cols>
    <col min="1" max="1" width="4.1640625" style="4" customWidth="1"/>
    <col min="2" max="2" width="10.5" style="4" customWidth="1"/>
    <col min="3" max="3" width="6.83203125" style="4" customWidth="1"/>
    <col min="4" max="4" width="11.5" style="4" customWidth="1"/>
    <col min="5" max="5" width="10.1640625" style="4" customWidth="1"/>
    <col min="6" max="6" width="10.33203125" style="4" customWidth="1"/>
    <col min="7" max="7" width="9.6640625" style="4" customWidth="1"/>
    <col min="8" max="8" width="9" style="4" customWidth="1"/>
    <col min="9" max="10" width="10.1640625" style="4" customWidth="1"/>
    <col min="11" max="11" width="9.33203125" style="4" customWidth="1"/>
    <col min="12" max="12" width="11.1640625" style="4" customWidth="1"/>
    <col min="13" max="13" width="11.33203125" style="4" customWidth="1"/>
    <col min="14" max="14" width="11.1640625" style="4" customWidth="1"/>
    <col min="15" max="16" width="11.33203125" style="4" customWidth="1"/>
    <col min="17" max="17" width="12.33203125" style="4" customWidth="1"/>
    <col min="18" max="18" width="10.5" style="4" customWidth="1"/>
    <col min="19" max="1025" width="8.83203125" style="4" customWidth="1"/>
  </cols>
  <sheetData>
    <row r="1" spans="1:16" s="24" customFormat="1">
      <c r="A1" s="24" t="s">
        <v>2443</v>
      </c>
    </row>
    <row r="2" spans="1:16" s="25" customFormat="1" ht="20">
      <c r="A2" s="337" t="s">
        <v>2747</v>
      </c>
    </row>
    <row r="3" spans="1:16" s="26" customFormat="1">
      <c r="A3" s="61" t="s">
        <v>2306</v>
      </c>
      <c r="B3" s="61" t="s">
        <v>2445</v>
      </c>
      <c r="C3" s="61" t="s">
        <v>2446</v>
      </c>
      <c r="D3" s="62" t="s">
        <v>2447</v>
      </c>
      <c r="E3" s="61" t="s">
        <v>2448</v>
      </c>
      <c r="F3" s="61" t="s">
        <v>2449</v>
      </c>
      <c r="G3" s="63" t="s">
        <v>2450</v>
      </c>
      <c r="H3" s="61" t="s">
        <v>2451</v>
      </c>
      <c r="I3" s="61" t="s">
        <v>2452</v>
      </c>
      <c r="J3" s="61" t="s">
        <v>2453</v>
      </c>
      <c r="K3" s="61" t="s">
        <v>2454</v>
      </c>
      <c r="L3" s="61" t="s">
        <v>2523</v>
      </c>
      <c r="M3" s="61" t="s">
        <v>2524</v>
      </c>
      <c r="N3" s="61" t="s">
        <v>2525</v>
      </c>
      <c r="O3" s="61" t="s">
        <v>2526</v>
      </c>
      <c r="P3" s="61" t="s">
        <v>2527</v>
      </c>
    </row>
    <row r="4" spans="1:16">
      <c r="A4" s="71">
        <v>1</v>
      </c>
      <c r="B4" s="71">
        <v>9.5705750000000006E-2</v>
      </c>
      <c r="C4" s="71">
        <v>0.1182786</v>
      </c>
      <c r="D4" s="71">
        <v>8.7908799999999995E-2</v>
      </c>
      <c r="E4" s="71">
        <v>9.4349169999999996E-2</v>
      </c>
      <c r="F4" s="71">
        <v>4.1677230000000003E-2</v>
      </c>
      <c r="G4" s="71">
        <v>2.472709E-2</v>
      </c>
      <c r="H4" s="71">
        <v>2.2636219999999999E-2</v>
      </c>
      <c r="I4" s="71">
        <v>8.0792779999999995E-2</v>
      </c>
      <c r="J4" s="71">
        <v>5.3303570000000002E-2</v>
      </c>
      <c r="K4" s="42">
        <v>1.6032560000000001E-2</v>
      </c>
      <c r="L4" s="42">
        <v>9.9048300000000006E-2</v>
      </c>
      <c r="M4" s="42">
        <v>4.9261470000000002E-2</v>
      </c>
      <c r="N4" s="42">
        <v>7.6453380000000001E-2</v>
      </c>
      <c r="O4" s="42">
        <v>5.4830589999999998E-2</v>
      </c>
      <c r="P4" s="42">
        <v>4.9374130000000002E-2</v>
      </c>
    </row>
    <row r="5" spans="1:16">
      <c r="A5" s="71">
        <v>2</v>
      </c>
      <c r="B5" s="71">
        <v>0.16665869999999999</v>
      </c>
      <c r="C5" s="71">
        <v>0.1744098</v>
      </c>
      <c r="D5" s="71">
        <v>0.1663618</v>
      </c>
      <c r="E5" s="71">
        <v>0.19034760000000001</v>
      </c>
      <c r="F5" s="71">
        <v>3.0182509999999999E-2</v>
      </c>
      <c r="G5" s="71">
        <v>1.509199E-2</v>
      </c>
      <c r="H5" s="71">
        <v>2.2432509999999999E-2</v>
      </c>
      <c r="I5" s="71">
        <v>1.9125699999999999E-2</v>
      </c>
      <c r="J5" s="71">
        <v>1.8311230000000001E-2</v>
      </c>
      <c r="K5" s="71">
        <v>3.5435839999999998E-3</v>
      </c>
      <c r="L5" s="42">
        <v>0.1744349</v>
      </c>
      <c r="M5" s="42">
        <v>7.1695419999999996E-2</v>
      </c>
      <c r="N5" s="42">
        <v>7.4648560000000003E-2</v>
      </c>
      <c r="O5" s="42">
        <v>6.5511360000000005E-2</v>
      </c>
      <c r="P5" s="42">
        <v>7.6000789999999999E-2</v>
      </c>
    </row>
    <row r="6" spans="1:16">
      <c r="A6" s="71">
        <v>3</v>
      </c>
      <c r="B6" s="71">
        <v>0.13178210000000001</v>
      </c>
      <c r="C6" s="71">
        <v>0.16010550000000001</v>
      </c>
      <c r="D6" s="71">
        <v>0.18403220000000001</v>
      </c>
      <c r="E6" s="71">
        <v>0.1376878</v>
      </c>
      <c r="F6" s="71">
        <v>7.5384439999999997E-2</v>
      </c>
      <c r="G6" s="71">
        <v>1.9078109999999999E-2</v>
      </c>
      <c r="H6" s="71">
        <v>1.114072E-2</v>
      </c>
      <c r="I6" s="71">
        <v>0.12806129999999999</v>
      </c>
      <c r="J6" s="71">
        <v>6.8331550000000005E-2</v>
      </c>
      <c r="K6" s="71">
        <v>3.3029000000000003E-2</v>
      </c>
      <c r="L6" s="42">
        <v>0.15331539999999999</v>
      </c>
      <c r="M6" s="42">
        <v>6.7720409999999995E-2</v>
      </c>
      <c r="N6" s="42">
        <v>0.11327710000000001</v>
      </c>
      <c r="O6" s="42">
        <v>0.1024673</v>
      </c>
      <c r="P6" s="42">
        <v>7.0767930000000007E-2</v>
      </c>
    </row>
    <row r="7" spans="1:16">
      <c r="A7" s="71">
        <v>4</v>
      </c>
      <c r="B7" s="71">
        <v>8.9945250000000004E-2</v>
      </c>
      <c r="C7" s="71">
        <v>0.19352349999999999</v>
      </c>
      <c r="D7" s="71">
        <v>9.8877469999999995E-2</v>
      </c>
      <c r="E7" s="71">
        <v>0.1238481</v>
      </c>
      <c r="F7" s="71">
        <v>7.4716110000000002E-2</v>
      </c>
      <c r="G7" s="71">
        <v>7.4270739999999997E-3</v>
      </c>
      <c r="H7" s="71">
        <v>1.8723429999999999E-2</v>
      </c>
      <c r="I7" s="71">
        <v>8.7584019999999999E-2</v>
      </c>
      <c r="J7" s="71">
        <v>6.1933540000000002E-2</v>
      </c>
      <c r="K7" s="71">
        <v>3.2829509999999999E-2</v>
      </c>
      <c r="L7" s="42">
        <v>0.1283398</v>
      </c>
      <c r="M7" s="42">
        <v>5.035386E-2</v>
      </c>
      <c r="N7" s="42">
        <v>0.1105698</v>
      </c>
      <c r="O7" s="42">
        <v>5.9427590000000002E-2</v>
      </c>
      <c r="P7" s="42">
        <v>6.2761059999999994E-2</v>
      </c>
    </row>
    <row r="8" spans="1:16">
      <c r="A8" s="71">
        <v>5</v>
      </c>
      <c r="B8" s="42">
        <v>2.7521940000000002E-2</v>
      </c>
      <c r="C8" s="71">
        <v>7.0164950000000004E-2</v>
      </c>
      <c r="D8" s="71">
        <v>6.4752400000000002E-2</v>
      </c>
      <c r="E8" s="71">
        <v>4.4785699999999998E-2</v>
      </c>
      <c r="F8" s="42">
        <v>2.9147579999999999E-2</v>
      </c>
      <c r="G8" s="42">
        <v>4.0163940000000002E-2</v>
      </c>
      <c r="H8" s="42">
        <v>1.873211E-2</v>
      </c>
      <c r="I8" s="42">
        <v>4.4697479999999998E-2</v>
      </c>
      <c r="J8" s="42">
        <v>2.8764330000000001E-2</v>
      </c>
      <c r="K8" s="71">
        <v>1.149756E-2</v>
      </c>
      <c r="L8" s="42">
        <v>5.2240000000000002E-2</v>
      </c>
      <c r="M8" s="42">
        <v>2.8924229999999999E-2</v>
      </c>
      <c r="N8" s="42">
        <v>4.3469389999999997E-2</v>
      </c>
      <c r="O8" s="42">
        <v>4.044387E-2</v>
      </c>
      <c r="P8" s="42">
        <v>2.6084119999999999E-2</v>
      </c>
    </row>
    <row r="9" spans="1:16">
      <c r="A9" s="71">
        <v>6</v>
      </c>
      <c r="B9" s="71">
        <v>6.6230129999999998E-2</v>
      </c>
      <c r="C9" s="71">
        <v>0.14417569999999999</v>
      </c>
      <c r="D9" s="71">
        <v>8.913952E-2</v>
      </c>
      <c r="E9" s="71">
        <v>7.3369550000000006E-2</v>
      </c>
      <c r="F9" s="71">
        <v>6.5373589999999995E-2</v>
      </c>
      <c r="G9" s="71">
        <v>2.178273E-2</v>
      </c>
      <c r="H9" s="71">
        <v>2.0293559999999999E-2</v>
      </c>
      <c r="I9" s="71">
        <v>9.6960539999999998E-2</v>
      </c>
      <c r="J9" s="71">
        <v>8.5002220000000003E-2</v>
      </c>
      <c r="K9" s="71">
        <v>3.3974329999999997E-2</v>
      </c>
      <c r="L9" s="42">
        <v>9.338246E-2</v>
      </c>
      <c r="M9" s="42">
        <v>4.4085249999999999E-2</v>
      </c>
      <c r="N9" s="42">
        <v>9.9831439999999994E-2</v>
      </c>
      <c r="O9" s="42">
        <v>6.1477360000000002E-2</v>
      </c>
      <c r="P9" s="42">
        <v>5.3842849999999998E-2</v>
      </c>
    </row>
    <row r="10" spans="1:16">
      <c r="A10" s="71">
        <v>7</v>
      </c>
      <c r="B10" s="71">
        <v>9.3606540000000002E-2</v>
      </c>
      <c r="C10" s="71">
        <v>9.0789460000000002E-2</v>
      </c>
      <c r="D10" s="71">
        <v>0.113014</v>
      </c>
      <c r="E10" s="71">
        <v>0.13887189999999999</v>
      </c>
      <c r="F10" s="71">
        <v>3.8179100000000001E-2</v>
      </c>
      <c r="G10" s="71">
        <v>1.548591E-2</v>
      </c>
      <c r="H10" s="71">
        <v>1.998546E-2</v>
      </c>
      <c r="I10" s="71">
        <v>7.9088829999999999E-2</v>
      </c>
      <c r="J10" s="71">
        <v>7.3927000000000007E-2</v>
      </c>
      <c r="K10" s="71">
        <v>2.3493279999999998E-2</v>
      </c>
      <c r="L10" s="42">
        <v>0.1089413</v>
      </c>
      <c r="M10" s="42">
        <v>4.4029779999999998E-2</v>
      </c>
      <c r="N10" s="42">
        <v>7.0992139999999995E-2</v>
      </c>
      <c r="O10" s="42">
        <v>6.077196E-2</v>
      </c>
      <c r="P10" s="42">
        <v>6.8063680000000001E-2</v>
      </c>
    </row>
    <row r="11" spans="1:16">
      <c r="A11" s="71">
        <v>8</v>
      </c>
      <c r="B11" s="71">
        <v>0.14214570000000001</v>
      </c>
      <c r="C11" s="71">
        <v>9.3391959999999996E-2</v>
      </c>
      <c r="D11" s="71">
        <v>0.1365527</v>
      </c>
      <c r="E11" s="71">
        <v>7.3215489999999994E-2</v>
      </c>
      <c r="F11" s="71">
        <v>5.751738E-2</v>
      </c>
      <c r="G11" s="71">
        <v>6.0685289999999996E-3</v>
      </c>
      <c r="H11" s="71">
        <v>5.303604E-2</v>
      </c>
      <c r="I11" s="71">
        <v>6.4289819999999998E-2</v>
      </c>
      <c r="J11" s="71">
        <v>2.834455E-2</v>
      </c>
      <c r="K11" s="71">
        <v>5.3642130000000003E-2</v>
      </c>
      <c r="L11" s="71">
        <v>0.11175930000000001</v>
      </c>
      <c r="M11" s="71">
        <v>6.7711229999999997E-2</v>
      </c>
      <c r="N11" s="71">
        <v>6.14964E-2</v>
      </c>
      <c r="O11" s="71">
        <v>6.8099960000000001E-2</v>
      </c>
      <c r="P11" s="71">
        <v>5.2230230000000002E-2</v>
      </c>
    </row>
    <row r="12" spans="1:16">
      <c r="A12" s="71">
        <v>9</v>
      </c>
      <c r="B12" s="71">
        <v>9.5942609999999998E-2</v>
      </c>
      <c r="C12" s="71">
        <v>0.1353695</v>
      </c>
      <c r="D12" s="71">
        <v>0.1228609</v>
      </c>
      <c r="E12" s="71">
        <v>0.1048557</v>
      </c>
      <c r="F12" s="71">
        <v>8.3413440000000005E-2</v>
      </c>
      <c r="G12" s="71">
        <v>1.90904E-2</v>
      </c>
      <c r="H12" s="71">
        <v>2.7356740000000001E-2</v>
      </c>
      <c r="I12" s="71">
        <v>0.10483290000000001</v>
      </c>
      <c r="J12" s="71">
        <v>6.1254900000000001E-2</v>
      </c>
      <c r="K12" s="71">
        <v>2.3848910000000001E-2</v>
      </c>
      <c r="L12" s="42">
        <v>0.1148455</v>
      </c>
      <c r="M12" s="42">
        <v>5.8153030000000001E-2</v>
      </c>
      <c r="N12" s="42">
        <v>9.7659480000000007E-2</v>
      </c>
      <c r="O12" s="42">
        <v>7.0579509999999998E-2</v>
      </c>
      <c r="P12" s="42">
        <v>5.6318310000000003E-2</v>
      </c>
    </row>
    <row r="13" spans="1:16">
      <c r="A13" s="71">
        <v>10</v>
      </c>
      <c r="B13" s="71">
        <v>0.10396950000000001</v>
      </c>
      <c r="C13" s="71">
        <v>0.1080894</v>
      </c>
      <c r="D13" s="71">
        <v>0.1196527</v>
      </c>
      <c r="E13" s="71">
        <v>6.1474500000000001E-2</v>
      </c>
      <c r="F13" s="71">
        <v>4.1285969999999998E-2</v>
      </c>
      <c r="G13" s="71">
        <v>3.7499770000000002E-2</v>
      </c>
      <c r="H13" s="71">
        <v>5.4231139999999997E-2</v>
      </c>
      <c r="I13" s="71">
        <v>7.6244279999999998E-2</v>
      </c>
      <c r="J13" s="71">
        <v>5.8329899999999997E-2</v>
      </c>
      <c r="K13" s="71">
        <v>7.8530859999999994E-2</v>
      </c>
      <c r="L13" s="71">
        <v>9.8531880000000002E-2</v>
      </c>
      <c r="M13" s="71">
        <v>6.3492580000000007E-2</v>
      </c>
      <c r="N13" s="71">
        <v>7.4024339999999994E-2</v>
      </c>
      <c r="O13" s="71">
        <v>8.1747669999999995E-2</v>
      </c>
      <c r="P13" s="71">
        <v>6.2828159999999994E-2</v>
      </c>
    </row>
    <row r="14" spans="1:16">
      <c r="A14" s="71">
        <v>11</v>
      </c>
      <c r="B14" s="42">
        <v>7.1168369999999995E-2</v>
      </c>
      <c r="C14" s="71">
        <v>0.12529170000000001</v>
      </c>
      <c r="D14" s="71">
        <v>9.7283060000000005E-2</v>
      </c>
      <c r="E14" s="71">
        <v>9.0480229999999995E-2</v>
      </c>
      <c r="F14" s="42">
        <v>8.9336789999999999E-2</v>
      </c>
      <c r="G14" s="42">
        <v>1.6648389999999999E-2</v>
      </c>
      <c r="H14" s="42">
        <v>1.466949E-2</v>
      </c>
      <c r="I14" s="42">
        <v>0.1094899</v>
      </c>
      <c r="J14" s="42">
        <v>0.1133112</v>
      </c>
      <c r="K14" s="71">
        <v>1.0964430000000001E-2</v>
      </c>
      <c r="L14" s="42">
        <v>9.6354960000000003E-2</v>
      </c>
      <c r="M14" s="42">
        <v>5.0229509999999998E-2</v>
      </c>
      <c r="N14" s="42">
        <v>0.1101055</v>
      </c>
      <c r="O14" s="42">
        <v>6.22085E-2</v>
      </c>
      <c r="P14" s="42">
        <v>6.0872379999999997E-2</v>
      </c>
    </row>
    <row r="15" spans="1:16">
      <c r="A15" s="71">
        <v>12</v>
      </c>
      <c r="B15" s="71">
        <v>8.2381319999999994E-2</v>
      </c>
      <c r="C15" s="71">
        <v>0.14670340000000001</v>
      </c>
      <c r="D15" s="71">
        <v>9.0196150000000003E-2</v>
      </c>
      <c r="E15" s="71">
        <v>9.521193E-2</v>
      </c>
      <c r="F15" s="71">
        <v>6.8788650000000007E-2</v>
      </c>
      <c r="G15" s="71">
        <v>1.6545899999999999E-2</v>
      </c>
      <c r="H15" s="71">
        <v>2.5064489999999998E-2</v>
      </c>
      <c r="I15" s="71">
        <v>6.7732730000000005E-2</v>
      </c>
      <c r="J15" s="71">
        <v>0.1182337</v>
      </c>
      <c r="K15" s="71">
        <v>5.6532159999999998E-2</v>
      </c>
      <c r="L15" s="71">
        <v>0.1037728</v>
      </c>
      <c r="M15" s="71">
        <v>5.0351819999999999E-2</v>
      </c>
      <c r="N15" s="71">
        <v>0.1037753</v>
      </c>
      <c r="O15" s="71">
        <v>5.9639619999999997E-2</v>
      </c>
      <c r="P15" s="71">
        <v>7.5258220000000001E-2</v>
      </c>
    </row>
    <row r="16" spans="1:16">
      <c r="A16" s="71">
        <v>13</v>
      </c>
      <c r="B16" s="71">
        <v>0.10754759999999999</v>
      </c>
      <c r="C16" s="71">
        <v>0.1236839</v>
      </c>
      <c r="D16" s="71">
        <v>0.1452455</v>
      </c>
      <c r="E16" s="71">
        <v>0.10108</v>
      </c>
      <c r="F16" s="338">
        <v>8.8429900000000006E-2</v>
      </c>
      <c r="G16" s="339">
        <v>2.5851499999999999E-2</v>
      </c>
      <c r="H16" s="339">
        <v>9.8700079999999996E-3</v>
      </c>
      <c r="I16" s="72">
        <v>0.1689833</v>
      </c>
      <c r="J16" s="71">
        <v>5.5191039999999997E-2</v>
      </c>
      <c r="K16" s="71">
        <v>4.4560139999999998E-2</v>
      </c>
      <c r="L16" s="71">
        <v>0.1192785</v>
      </c>
      <c r="M16" s="71">
        <v>6.1153319999999997E-2</v>
      </c>
      <c r="N16" s="71">
        <v>0.1101796</v>
      </c>
      <c r="O16" s="71">
        <v>0.1014283</v>
      </c>
      <c r="P16" s="71">
        <v>5.4880150000000003E-2</v>
      </c>
    </row>
    <row r="17" spans="1:1026">
      <c r="A17" s="71">
        <v>14</v>
      </c>
      <c r="B17" s="42">
        <v>9.6960530000000003E-2</v>
      </c>
      <c r="C17" s="71">
        <v>0.1099068</v>
      </c>
      <c r="D17" s="71">
        <v>0.1445591</v>
      </c>
      <c r="E17" s="71">
        <v>8.5565699999999995E-2</v>
      </c>
      <c r="F17" s="42">
        <v>2.549649E-2</v>
      </c>
      <c r="G17" s="42">
        <v>1.445925E-2</v>
      </c>
      <c r="H17" s="42">
        <v>1.5596870000000001E-2</v>
      </c>
      <c r="I17" s="42">
        <v>4.5357170000000002E-2</v>
      </c>
      <c r="J17" s="42">
        <v>3.7551609999999999E-2</v>
      </c>
      <c r="K17" s="71">
        <v>3.6252609999999998E-2</v>
      </c>
      <c r="L17" s="42">
        <v>0.109291</v>
      </c>
      <c r="M17" s="42">
        <v>4.127757E-2</v>
      </c>
      <c r="N17" s="42">
        <v>5.7184159999999998E-2</v>
      </c>
      <c r="O17" s="42">
        <v>6.5235089999999996E-2</v>
      </c>
      <c r="P17" s="42">
        <v>4.5586599999999998E-2</v>
      </c>
    </row>
    <row r="18" spans="1:1026">
      <c r="A18" s="71">
        <v>15</v>
      </c>
      <c r="B18" s="71">
        <v>0.1030614</v>
      </c>
      <c r="C18" s="71">
        <v>0.1095117</v>
      </c>
      <c r="D18" s="71">
        <v>0.18431690000000001</v>
      </c>
      <c r="E18" s="71">
        <v>0.11708349999999999</v>
      </c>
      <c r="F18" s="71">
        <v>6.3136510000000007E-2</v>
      </c>
      <c r="G18" s="71">
        <v>6.0342800000000002E-2</v>
      </c>
      <c r="H18" s="71">
        <v>2.703852E-2</v>
      </c>
      <c r="I18" s="71">
        <v>0.18346899999999999</v>
      </c>
      <c r="J18" s="71">
        <v>8.238579E-2</v>
      </c>
      <c r="K18" s="71">
        <v>3.933648E-2</v>
      </c>
      <c r="L18" s="71">
        <v>0.1300722</v>
      </c>
      <c r="M18" s="71">
        <v>6.4847840000000004E-2</v>
      </c>
      <c r="N18" s="71">
        <v>0.1118944</v>
      </c>
      <c r="O18" s="71">
        <v>0.12169480000000001</v>
      </c>
      <c r="P18" s="71">
        <v>6.8418820000000005E-2</v>
      </c>
    </row>
    <row r="19" spans="1:1026">
      <c r="A19" s="71">
        <v>16</v>
      </c>
      <c r="B19" s="71">
        <v>0.18975600000000001</v>
      </c>
      <c r="C19" s="71">
        <v>0.2258752</v>
      </c>
      <c r="D19" s="71">
        <v>0.16820309999999999</v>
      </c>
      <c r="E19" s="71">
        <v>0.1480648</v>
      </c>
      <c r="F19" s="71">
        <v>6.3927600000000001E-2</v>
      </c>
      <c r="G19" s="71">
        <v>4.1253810000000002E-2</v>
      </c>
      <c r="H19" s="71">
        <v>6.4422370000000007E-2</v>
      </c>
      <c r="I19" s="71">
        <v>7.2169999999999998E-2</v>
      </c>
      <c r="J19" s="71">
        <v>5.2959930000000002E-2</v>
      </c>
      <c r="K19" s="71">
        <v>2.5257519999999999E-2</v>
      </c>
      <c r="L19" s="71">
        <v>0.18309230000000001</v>
      </c>
      <c r="M19" s="71">
        <v>0.1047386</v>
      </c>
      <c r="N19" s="71">
        <v>0.1234754</v>
      </c>
      <c r="O19" s="71">
        <v>8.9602680000000004E-2</v>
      </c>
      <c r="P19" s="71">
        <v>8.3126889999999995E-2</v>
      </c>
    </row>
    <row r="20" spans="1:1026">
      <c r="A20" s="71">
        <v>17</v>
      </c>
      <c r="B20" s="71">
        <v>7.5247969999999997E-2</v>
      </c>
      <c r="C20" s="71">
        <v>0.11084629999999999</v>
      </c>
      <c r="D20" s="71">
        <v>9.3800739999999994E-2</v>
      </c>
      <c r="E20" s="71">
        <v>7.8411339999999996E-2</v>
      </c>
      <c r="F20" s="71">
        <v>0.1010592</v>
      </c>
      <c r="G20" s="71">
        <v>2.9607830000000002E-2</v>
      </c>
      <c r="H20" s="71">
        <v>2.9534990000000001E-2</v>
      </c>
      <c r="I20" s="71">
        <v>0.14536679999999999</v>
      </c>
      <c r="J20" s="71">
        <v>6.8004590000000004E-2</v>
      </c>
      <c r="K20" s="71">
        <v>5.3510050000000003E-2</v>
      </c>
      <c r="L20" s="71">
        <v>8.9996119999999999E-2</v>
      </c>
      <c r="M20" s="71">
        <v>6.1863050000000003E-2</v>
      </c>
      <c r="N20" s="71">
        <v>0.10656740000000001</v>
      </c>
      <c r="O20" s="71">
        <v>8.4236309999999995E-2</v>
      </c>
      <c r="P20" s="71">
        <v>5.8835310000000002E-2</v>
      </c>
    </row>
    <row r="21" spans="1:1026">
      <c r="A21" s="71">
        <v>18</v>
      </c>
      <c r="B21" s="42">
        <v>0.12946750000000001</v>
      </c>
      <c r="C21" s="42">
        <v>0.14484130000000001</v>
      </c>
      <c r="D21" s="42">
        <v>0.1439898</v>
      </c>
      <c r="E21" s="42">
        <v>9.3736340000000001E-2</v>
      </c>
      <c r="F21" s="42">
        <v>2.1079170000000001E-2</v>
      </c>
      <c r="G21" s="42">
        <v>1.285735E-2</v>
      </c>
      <c r="H21" s="42">
        <v>3.3126629999999997E-2</v>
      </c>
      <c r="I21" s="42">
        <v>5.7670100000000002E-2</v>
      </c>
      <c r="J21" s="42">
        <v>3.3842219999999999E-2</v>
      </c>
      <c r="K21" s="42">
        <v>4.2510890000000003E-2</v>
      </c>
      <c r="L21" s="42">
        <v>0.1282161</v>
      </c>
      <c r="M21" s="42">
        <v>5.8078970000000001E-2</v>
      </c>
      <c r="N21" s="42">
        <v>7.3529750000000005E-2</v>
      </c>
      <c r="O21" s="42">
        <v>7.3045700000000005E-2</v>
      </c>
      <c r="P21" s="42">
        <v>5.5053270000000001E-2</v>
      </c>
    </row>
    <row r="22" spans="1:1026">
      <c r="A22" s="71">
        <v>19</v>
      </c>
      <c r="B22" s="71">
        <v>0.14880090000000001</v>
      </c>
      <c r="C22" s="71">
        <v>0.17156460000000001</v>
      </c>
      <c r="D22" s="71">
        <v>0.14582500000000001</v>
      </c>
      <c r="E22" s="71">
        <v>0.12784319999999999</v>
      </c>
      <c r="F22" s="71">
        <v>4.7249869999999999E-2</v>
      </c>
      <c r="G22" s="71">
        <v>1.4854050000000001E-2</v>
      </c>
      <c r="H22" s="71">
        <v>2.3672120000000001E-2</v>
      </c>
      <c r="I22" s="71">
        <v>6.0907660000000002E-2</v>
      </c>
      <c r="J22" s="71">
        <v>5.183376E-2</v>
      </c>
      <c r="K22" s="71">
        <v>1.6772410000000001E-2</v>
      </c>
      <c r="L22" s="71">
        <v>0.148613</v>
      </c>
      <c r="M22" s="71">
        <v>6.6274340000000001E-2</v>
      </c>
      <c r="N22" s="71">
        <v>9.0355260000000007E-2</v>
      </c>
      <c r="O22" s="71">
        <v>6.6886429999999997E-2</v>
      </c>
      <c r="P22" s="71">
        <v>6.0692610000000001E-2</v>
      </c>
    </row>
    <row r="23" spans="1:1026">
      <c r="A23" s="71">
        <v>20</v>
      </c>
      <c r="B23" s="42">
        <v>9.4994250000000002E-2</v>
      </c>
      <c r="C23" s="71">
        <v>6.2122419999999998E-2</v>
      </c>
      <c r="D23" s="71">
        <v>0.13156619999999999</v>
      </c>
      <c r="E23" s="71">
        <v>0.10805380000000001</v>
      </c>
      <c r="F23" s="42">
        <v>3.9453620000000002E-2</v>
      </c>
      <c r="G23" s="42">
        <v>3.477657E-2</v>
      </c>
      <c r="H23" s="42">
        <v>4.9734189999999998E-2</v>
      </c>
      <c r="I23" s="42">
        <v>6.0450980000000001E-2</v>
      </c>
      <c r="J23" s="42">
        <v>3.3750269999999999E-2</v>
      </c>
      <c r="K23" s="71">
        <v>2.0005530000000001E-2</v>
      </c>
      <c r="L23" s="42">
        <v>9.8612329999999998E-2</v>
      </c>
      <c r="M23" s="42">
        <v>5.739416E-2</v>
      </c>
      <c r="N23" s="42">
        <v>4.9598730000000001E-2</v>
      </c>
      <c r="O23" s="42">
        <v>6.7635000000000001E-2</v>
      </c>
      <c r="P23" s="42">
        <v>5.7059119999999998E-2</v>
      </c>
    </row>
    <row r="24" spans="1:1026">
      <c r="A24" s="71">
        <v>21</v>
      </c>
      <c r="B24" s="42">
        <v>0.1097133</v>
      </c>
      <c r="C24" s="42">
        <v>0.13647790000000001</v>
      </c>
      <c r="D24" s="42">
        <v>0.1604759</v>
      </c>
      <c r="E24" s="42">
        <v>0.1433827</v>
      </c>
      <c r="F24" s="42">
        <v>1.2459670000000001E-2</v>
      </c>
      <c r="G24" s="42">
        <v>1.4233269999999999E-2</v>
      </c>
      <c r="H24" s="42">
        <v>4.8899319999999996E-3</v>
      </c>
      <c r="I24" s="42">
        <v>1.5974180000000001E-2</v>
      </c>
      <c r="J24" s="42">
        <v>1.438536E-2</v>
      </c>
      <c r="K24" s="42">
        <v>9.4659370000000007E-3</v>
      </c>
      <c r="L24" s="42">
        <v>0.137349</v>
      </c>
      <c r="M24" s="42">
        <v>4.7287540000000003E-2</v>
      </c>
      <c r="N24" s="42">
        <v>6.0407450000000001E-2</v>
      </c>
      <c r="O24" s="42">
        <v>6.9985290000000006E-2</v>
      </c>
      <c r="P24" s="42">
        <v>6.0480909999999999E-2</v>
      </c>
    </row>
    <row r="25" spans="1:1026">
      <c r="A25" s="71">
        <v>22</v>
      </c>
      <c r="B25" s="176">
        <v>0.25813330000000001</v>
      </c>
      <c r="C25" s="176">
        <v>0.26751249999999999</v>
      </c>
      <c r="D25" s="176">
        <v>0.23760590000000001</v>
      </c>
      <c r="E25" s="176">
        <v>0.1531621</v>
      </c>
      <c r="F25" s="176">
        <v>2.4649190000000001E-2</v>
      </c>
      <c r="G25" s="176">
        <v>1.053869E-2</v>
      </c>
      <c r="H25" s="176">
        <v>6.2926490000000002E-2</v>
      </c>
      <c r="I25" s="176">
        <v>5.4944560000000003E-2</v>
      </c>
      <c r="J25" s="176">
        <v>7.6368569999999997E-2</v>
      </c>
      <c r="K25" s="176">
        <v>4.4709930000000002E-2</v>
      </c>
      <c r="L25" s="176">
        <v>0.2295923</v>
      </c>
      <c r="M25" s="176">
        <v>0.10803889999999999</v>
      </c>
      <c r="N25" s="176">
        <v>0.1235233</v>
      </c>
      <c r="O25" s="176">
        <v>0.1027081</v>
      </c>
      <c r="P25" s="176">
        <v>8.8712120000000005E-2</v>
      </c>
    </row>
    <row r="26" spans="1:1026">
      <c r="A26" s="71" t="s">
        <v>2725</v>
      </c>
      <c r="B26" s="176">
        <f>MIN(B4:B25)</f>
        <v>2.7521940000000002E-2</v>
      </c>
      <c r="C26" s="176">
        <f t="shared" ref="C26:P26" si="0">MIN(C4:C25)</f>
        <v>6.2122419999999998E-2</v>
      </c>
      <c r="D26" s="176">
        <f t="shared" si="0"/>
        <v>6.4752400000000002E-2</v>
      </c>
      <c r="E26" s="176">
        <f t="shared" si="0"/>
        <v>4.4785699999999998E-2</v>
      </c>
      <c r="F26" s="176">
        <f t="shared" si="0"/>
        <v>1.2459670000000001E-2</v>
      </c>
      <c r="G26" s="176">
        <f t="shared" si="0"/>
        <v>6.0685289999999996E-3</v>
      </c>
      <c r="H26" s="176">
        <f t="shared" si="0"/>
        <v>4.8899319999999996E-3</v>
      </c>
      <c r="I26" s="176">
        <f t="shared" si="0"/>
        <v>1.5974180000000001E-2</v>
      </c>
      <c r="J26" s="176">
        <f t="shared" si="0"/>
        <v>1.438536E-2</v>
      </c>
      <c r="K26" s="176">
        <f t="shared" si="0"/>
        <v>3.5435839999999998E-3</v>
      </c>
      <c r="L26" s="176">
        <f t="shared" si="0"/>
        <v>5.2240000000000002E-2</v>
      </c>
      <c r="M26" s="176">
        <f t="shared" si="0"/>
        <v>2.8924229999999999E-2</v>
      </c>
      <c r="N26" s="176">
        <f t="shared" si="0"/>
        <v>4.3469389999999997E-2</v>
      </c>
      <c r="O26" s="176">
        <f t="shared" si="0"/>
        <v>4.044387E-2</v>
      </c>
      <c r="P26" s="176">
        <f t="shared" si="0"/>
        <v>2.6084119999999999E-2</v>
      </c>
    </row>
    <row r="27" spans="1:1026">
      <c r="A27" s="71" t="s">
        <v>2726</v>
      </c>
      <c r="B27" s="176">
        <f>MAX(B4:B25)</f>
        <v>0.25813330000000001</v>
      </c>
      <c r="C27" s="176">
        <f t="shared" ref="C27:P27" si="1">MAX(C4:C25)</f>
        <v>0.26751249999999999</v>
      </c>
      <c r="D27" s="176">
        <f t="shared" si="1"/>
        <v>0.23760590000000001</v>
      </c>
      <c r="E27" s="176">
        <f t="shared" si="1"/>
        <v>0.19034760000000001</v>
      </c>
      <c r="F27" s="176">
        <f t="shared" si="1"/>
        <v>0.1010592</v>
      </c>
      <c r="G27" s="176">
        <f t="shared" si="1"/>
        <v>6.0342800000000002E-2</v>
      </c>
      <c r="H27" s="176">
        <f t="shared" si="1"/>
        <v>6.4422370000000007E-2</v>
      </c>
      <c r="I27" s="176">
        <f t="shared" si="1"/>
        <v>0.18346899999999999</v>
      </c>
      <c r="J27" s="176">
        <f t="shared" si="1"/>
        <v>0.1182337</v>
      </c>
      <c r="K27" s="176">
        <f t="shared" si="1"/>
        <v>7.8530859999999994E-2</v>
      </c>
      <c r="L27" s="176">
        <f t="shared" si="1"/>
        <v>0.2295923</v>
      </c>
      <c r="M27" s="176">
        <f t="shared" si="1"/>
        <v>0.10803889999999999</v>
      </c>
      <c r="N27" s="176">
        <f t="shared" si="1"/>
        <v>0.1235233</v>
      </c>
      <c r="O27" s="176">
        <f t="shared" si="1"/>
        <v>0.12169480000000001</v>
      </c>
      <c r="P27" s="176">
        <f t="shared" si="1"/>
        <v>8.8712120000000005E-2</v>
      </c>
    </row>
    <row r="28" spans="1:1026">
      <c r="A28" s="71" t="s">
        <v>2749</v>
      </c>
      <c r="B28" s="176">
        <f>AVERAGE(B4:B25)</f>
        <v>0.1127609390909091</v>
      </c>
      <c r="C28" s="176">
        <f t="shared" ref="C28:P28" si="2">AVERAGE(C4:C25)</f>
        <v>0.13739254954545457</v>
      </c>
      <c r="D28" s="176">
        <f t="shared" si="2"/>
        <v>0.13300999272727274</v>
      </c>
      <c r="E28" s="176">
        <f t="shared" si="2"/>
        <v>0.10840368863636364</v>
      </c>
      <c r="F28" s="176">
        <f t="shared" si="2"/>
        <v>5.3724727727272721E-2</v>
      </c>
      <c r="G28" s="176">
        <f t="shared" si="2"/>
        <v>2.2653861499999997E-2</v>
      </c>
      <c r="H28" s="176">
        <f t="shared" si="2"/>
        <v>2.8596092272727271E-2</v>
      </c>
      <c r="I28" s="176">
        <f t="shared" si="2"/>
        <v>8.291791045454544E-2</v>
      </c>
      <c r="J28" s="176">
        <f t="shared" si="2"/>
        <v>5.7969128636363637E-2</v>
      </c>
      <c r="K28" s="176">
        <f t="shared" si="2"/>
        <v>3.2286355045454546E-2</v>
      </c>
      <c r="L28" s="176">
        <f t="shared" si="2"/>
        <v>0.123139975</v>
      </c>
      <c r="M28" s="176">
        <f t="shared" si="2"/>
        <v>5.9861949090909097E-2</v>
      </c>
      <c r="N28" s="176">
        <f t="shared" si="2"/>
        <v>8.831901272727273E-2</v>
      </c>
      <c r="O28" s="176">
        <f t="shared" si="2"/>
        <v>7.4075590454545467E-2</v>
      </c>
      <c r="P28" s="176">
        <f t="shared" si="2"/>
        <v>6.1238530000000006E-2</v>
      </c>
    </row>
    <row r="30" spans="1:1026" s="344" customFormat="1">
      <c r="A30" s="344" t="s">
        <v>2748</v>
      </c>
      <c r="B30" s="345" t="s">
        <v>2306</v>
      </c>
      <c r="C30" s="346" t="s">
        <v>2455</v>
      </c>
      <c r="D30" s="345" t="s">
        <v>2445</v>
      </c>
      <c r="E30" s="345" t="s">
        <v>2446</v>
      </c>
      <c r="F30" s="347" t="s">
        <v>2447</v>
      </c>
      <c r="G30" s="345" t="s">
        <v>2448</v>
      </c>
      <c r="H30" s="345" t="s">
        <v>2449</v>
      </c>
      <c r="I30" s="346" t="s">
        <v>2450</v>
      </c>
      <c r="J30" s="345" t="s">
        <v>2451</v>
      </c>
      <c r="K30" s="345" t="s">
        <v>2452</v>
      </c>
      <c r="L30" s="345" t="s">
        <v>2453</v>
      </c>
      <c r="M30" s="345" t="s">
        <v>2454</v>
      </c>
      <c r="N30" s="345" t="s">
        <v>2523</v>
      </c>
      <c r="O30" s="345" t="s">
        <v>2524</v>
      </c>
      <c r="P30" s="345" t="s">
        <v>2525</v>
      </c>
      <c r="Q30" s="345" t="s">
        <v>2526</v>
      </c>
      <c r="R30" s="345" t="s">
        <v>2527</v>
      </c>
      <c r="S30" s="348"/>
      <c r="T30" s="348"/>
      <c r="U30" s="348"/>
      <c r="V30" s="348"/>
      <c r="W30" s="348"/>
      <c r="X30" s="348"/>
      <c r="Y30" s="348"/>
      <c r="Z30" s="348"/>
      <c r="AA30" s="348"/>
      <c r="AB30" s="348"/>
      <c r="AC30" s="348"/>
      <c r="AD30" s="348"/>
      <c r="AE30" s="348"/>
      <c r="AF30" s="348"/>
      <c r="AG30" s="348"/>
      <c r="AH30" s="348"/>
      <c r="AI30" s="348"/>
      <c r="AJ30" s="348"/>
      <c r="AK30" s="348"/>
      <c r="AL30" s="348"/>
      <c r="AM30" s="348"/>
      <c r="AN30" s="348"/>
      <c r="AO30" s="348"/>
      <c r="AP30" s="348"/>
      <c r="AQ30" s="348"/>
      <c r="AR30" s="348"/>
      <c r="AS30" s="348"/>
      <c r="AT30" s="348"/>
      <c r="AU30" s="348"/>
      <c r="AV30" s="348"/>
      <c r="AW30" s="348"/>
      <c r="AX30" s="348"/>
      <c r="AY30" s="348"/>
      <c r="AZ30" s="348"/>
      <c r="BA30" s="348"/>
      <c r="BB30" s="348"/>
      <c r="BC30" s="348"/>
      <c r="BD30" s="348"/>
      <c r="BE30" s="348"/>
      <c r="BF30" s="348"/>
      <c r="BG30" s="348"/>
      <c r="BH30" s="348"/>
      <c r="BI30" s="348"/>
      <c r="BJ30" s="348"/>
      <c r="BK30" s="348"/>
      <c r="BL30" s="348"/>
      <c r="BM30" s="348"/>
      <c r="BN30" s="348"/>
      <c r="BO30" s="348"/>
      <c r="BP30" s="348"/>
      <c r="BQ30" s="348"/>
      <c r="BR30" s="348"/>
      <c r="BS30" s="348"/>
      <c r="BT30" s="348"/>
      <c r="BU30" s="348"/>
      <c r="BV30" s="348"/>
      <c r="BW30" s="348"/>
      <c r="BX30" s="348"/>
      <c r="BY30" s="348"/>
      <c r="BZ30" s="348"/>
      <c r="CA30" s="348"/>
      <c r="CB30" s="348"/>
      <c r="CC30" s="348"/>
      <c r="CD30" s="348"/>
      <c r="CE30" s="348"/>
      <c r="CF30" s="348"/>
      <c r="CG30" s="348"/>
      <c r="CH30" s="348"/>
      <c r="CI30" s="348"/>
      <c r="CJ30" s="348"/>
      <c r="CK30" s="348"/>
      <c r="CL30" s="348"/>
      <c r="CM30" s="348"/>
      <c r="CN30" s="348"/>
      <c r="CO30" s="348"/>
      <c r="CP30" s="348"/>
      <c r="CQ30" s="348"/>
      <c r="CR30" s="348"/>
      <c r="CS30" s="348"/>
      <c r="CT30" s="348"/>
      <c r="CU30" s="348"/>
      <c r="CV30" s="348"/>
      <c r="CW30" s="348"/>
      <c r="CX30" s="348"/>
      <c r="CY30" s="348"/>
      <c r="CZ30" s="348"/>
      <c r="DA30" s="348"/>
      <c r="DB30" s="348"/>
      <c r="DC30" s="348"/>
      <c r="DD30" s="348"/>
      <c r="DE30" s="348"/>
      <c r="DF30" s="348"/>
      <c r="DG30" s="348"/>
      <c r="DH30" s="348"/>
      <c r="DI30" s="348"/>
      <c r="DJ30" s="348"/>
      <c r="DK30" s="348"/>
      <c r="DL30" s="348"/>
      <c r="DM30" s="348"/>
      <c r="DN30" s="348"/>
      <c r="DO30" s="348"/>
      <c r="DP30" s="348"/>
      <c r="DQ30" s="348"/>
      <c r="DR30" s="348"/>
      <c r="DS30" s="348"/>
      <c r="DT30" s="348"/>
      <c r="DU30" s="348"/>
      <c r="DV30" s="348"/>
      <c r="DW30" s="348"/>
      <c r="DX30" s="348"/>
      <c r="DY30" s="348"/>
      <c r="DZ30" s="348"/>
      <c r="EA30" s="348"/>
      <c r="EB30" s="348"/>
      <c r="EC30" s="348"/>
      <c r="ED30" s="348"/>
      <c r="EE30" s="348"/>
      <c r="EF30" s="348"/>
      <c r="EG30" s="348"/>
      <c r="EH30" s="348"/>
      <c r="EI30" s="348"/>
      <c r="EJ30" s="348"/>
      <c r="EK30" s="348"/>
      <c r="EL30" s="348"/>
      <c r="EM30" s="348"/>
      <c r="EN30" s="348"/>
      <c r="EO30" s="348"/>
      <c r="EP30" s="348"/>
      <c r="EQ30" s="348"/>
      <c r="ER30" s="348"/>
      <c r="ES30" s="348"/>
      <c r="ET30" s="348"/>
      <c r="EU30" s="348"/>
      <c r="EV30" s="348"/>
      <c r="EW30" s="348"/>
      <c r="EX30" s="348"/>
      <c r="EY30" s="348"/>
      <c r="EZ30" s="348"/>
      <c r="FA30" s="348"/>
      <c r="FB30" s="348"/>
      <c r="FC30" s="348"/>
      <c r="FD30" s="348"/>
      <c r="FE30" s="348"/>
      <c r="FF30" s="348"/>
      <c r="FG30" s="348"/>
      <c r="FH30" s="348"/>
      <c r="FI30" s="348"/>
      <c r="FJ30" s="348"/>
      <c r="FK30" s="348"/>
      <c r="FL30" s="348"/>
      <c r="FM30" s="348"/>
      <c r="FN30" s="348"/>
      <c r="FO30" s="348"/>
      <c r="FP30" s="348"/>
      <c r="FQ30" s="348"/>
      <c r="FR30" s="348"/>
      <c r="FS30" s="348"/>
      <c r="FT30" s="348"/>
      <c r="FU30" s="348"/>
      <c r="FV30" s="348"/>
      <c r="FW30" s="348"/>
      <c r="FX30" s="348"/>
      <c r="FY30" s="348"/>
      <c r="FZ30" s="348"/>
      <c r="GA30" s="348"/>
      <c r="GB30" s="348"/>
      <c r="GC30" s="348"/>
      <c r="GD30" s="348"/>
      <c r="GE30" s="348"/>
      <c r="GF30" s="348"/>
      <c r="GG30" s="348"/>
      <c r="GH30" s="348"/>
      <c r="GI30" s="348"/>
      <c r="GJ30" s="348"/>
      <c r="GK30" s="348"/>
      <c r="GL30" s="348"/>
      <c r="GM30" s="348"/>
      <c r="GN30" s="348"/>
      <c r="GO30" s="348"/>
      <c r="GP30" s="348"/>
      <c r="GQ30" s="348"/>
      <c r="GR30" s="348"/>
      <c r="GS30" s="348"/>
      <c r="GT30" s="348"/>
      <c r="GU30" s="348"/>
      <c r="GV30" s="348"/>
      <c r="GW30" s="348"/>
      <c r="GX30" s="348"/>
      <c r="GY30" s="348"/>
      <c r="GZ30" s="348"/>
      <c r="HA30" s="348"/>
      <c r="HB30" s="348"/>
      <c r="HC30" s="348"/>
      <c r="HD30" s="348"/>
      <c r="HE30" s="348"/>
      <c r="HF30" s="348"/>
      <c r="HG30" s="348"/>
      <c r="HH30" s="348"/>
      <c r="HI30" s="348"/>
      <c r="HJ30" s="348"/>
      <c r="HK30" s="348"/>
      <c r="HL30" s="348"/>
      <c r="HM30" s="348"/>
      <c r="HN30" s="348"/>
      <c r="HO30" s="348"/>
      <c r="HP30" s="348"/>
      <c r="HQ30" s="348"/>
      <c r="HR30" s="348"/>
      <c r="HS30" s="348"/>
      <c r="HT30" s="348"/>
      <c r="HU30" s="348"/>
      <c r="HV30" s="348"/>
      <c r="HW30" s="348"/>
      <c r="HX30" s="348"/>
      <c r="HY30" s="348"/>
      <c r="HZ30" s="348"/>
      <c r="IA30" s="348"/>
      <c r="IB30" s="348"/>
      <c r="IC30" s="348"/>
      <c r="ID30" s="348"/>
      <c r="IE30" s="348"/>
      <c r="IF30" s="348"/>
      <c r="IG30" s="348"/>
      <c r="IH30" s="348"/>
      <c r="II30" s="348"/>
      <c r="IJ30" s="348"/>
      <c r="IK30" s="348"/>
      <c r="IL30" s="348"/>
      <c r="IM30" s="348"/>
      <c r="IN30" s="348"/>
      <c r="IO30" s="348"/>
      <c r="IP30" s="348"/>
      <c r="IQ30" s="348"/>
      <c r="IR30" s="348"/>
      <c r="IS30" s="348"/>
      <c r="IT30" s="348"/>
      <c r="IU30" s="348"/>
      <c r="IV30" s="348"/>
      <c r="IW30" s="348"/>
      <c r="IX30" s="348"/>
      <c r="IY30" s="348"/>
      <c r="IZ30" s="348"/>
      <c r="JA30" s="348"/>
      <c r="JB30" s="348"/>
      <c r="JC30" s="348"/>
      <c r="JD30" s="348"/>
      <c r="JE30" s="348"/>
      <c r="JF30" s="348"/>
      <c r="JG30" s="348"/>
      <c r="JH30" s="348"/>
      <c r="JI30" s="348"/>
      <c r="JJ30" s="348"/>
      <c r="JK30" s="348"/>
      <c r="JL30" s="348"/>
      <c r="JM30" s="348"/>
      <c r="JN30" s="348"/>
      <c r="JO30" s="348"/>
      <c r="JP30" s="348"/>
      <c r="JQ30" s="348"/>
      <c r="JR30" s="348"/>
      <c r="JS30" s="348"/>
      <c r="JT30" s="348"/>
      <c r="JU30" s="348"/>
      <c r="JV30" s="348"/>
      <c r="JW30" s="348"/>
      <c r="JX30" s="348"/>
      <c r="JY30" s="348"/>
      <c r="JZ30" s="348"/>
      <c r="KA30" s="348"/>
      <c r="KB30" s="348"/>
      <c r="KC30" s="348"/>
      <c r="KD30" s="348"/>
      <c r="KE30" s="348"/>
      <c r="KF30" s="348"/>
      <c r="KG30" s="348"/>
      <c r="KH30" s="348"/>
      <c r="KI30" s="348"/>
      <c r="KJ30" s="348"/>
      <c r="KK30" s="348"/>
      <c r="KL30" s="348"/>
      <c r="KM30" s="348"/>
      <c r="KN30" s="348"/>
      <c r="KO30" s="348"/>
      <c r="KP30" s="348"/>
      <c r="KQ30" s="348"/>
      <c r="KR30" s="348"/>
      <c r="KS30" s="348"/>
      <c r="KT30" s="348"/>
      <c r="KU30" s="348"/>
      <c r="KV30" s="348"/>
      <c r="KW30" s="348"/>
      <c r="KX30" s="348"/>
      <c r="KY30" s="348"/>
      <c r="KZ30" s="348"/>
      <c r="LA30" s="348"/>
      <c r="LB30" s="348"/>
      <c r="LC30" s="348"/>
      <c r="LD30" s="348"/>
      <c r="LE30" s="348"/>
      <c r="LF30" s="348"/>
      <c r="LG30" s="348"/>
      <c r="LH30" s="348"/>
      <c r="LI30" s="348"/>
      <c r="LJ30" s="348"/>
      <c r="LK30" s="348"/>
      <c r="LL30" s="348"/>
      <c r="LM30" s="348"/>
      <c r="LN30" s="348"/>
      <c r="LO30" s="348"/>
      <c r="LP30" s="348"/>
      <c r="LQ30" s="348"/>
      <c r="LR30" s="348"/>
      <c r="LS30" s="348"/>
      <c r="LT30" s="348"/>
      <c r="LU30" s="348"/>
      <c r="LV30" s="348"/>
      <c r="LW30" s="348"/>
      <c r="LX30" s="348"/>
      <c r="LY30" s="348"/>
      <c r="LZ30" s="348"/>
      <c r="MA30" s="348"/>
      <c r="MB30" s="348"/>
      <c r="MC30" s="348"/>
      <c r="MD30" s="348"/>
      <c r="ME30" s="348"/>
      <c r="MF30" s="348"/>
      <c r="MG30" s="348"/>
      <c r="MH30" s="348"/>
      <c r="MI30" s="348"/>
      <c r="MJ30" s="348"/>
      <c r="MK30" s="348"/>
      <c r="ML30" s="348"/>
      <c r="MM30" s="348"/>
      <c r="MN30" s="348"/>
      <c r="MO30" s="348"/>
      <c r="MP30" s="348"/>
      <c r="MQ30" s="348"/>
      <c r="MR30" s="348"/>
      <c r="MS30" s="348"/>
      <c r="MT30" s="348"/>
      <c r="MU30" s="348"/>
      <c r="MV30" s="348"/>
      <c r="MW30" s="348"/>
      <c r="MX30" s="348"/>
      <c r="MY30" s="348"/>
      <c r="MZ30" s="348"/>
      <c r="NA30" s="348"/>
      <c r="NB30" s="348"/>
      <c r="NC30" s="348"/>
      <c r="ND30" s="348"/>
      <c r="NE30" s="348"/>
      <c r="NF30" s="348"/>
      <c r="NG30" s="348"/>
      <c r="NH30" s="348"/>
      <c r="NI30" s="348"/>
      <c r="NJ30" s="348"/>
      <c r="NK30" s="348"/>
      <c r="NL30" s="348"/>
      <c r="NM30" s="348"/>
      <c r="NN30" s="348"/>
      <c r="NO30" s="348"/>
      <c r="NP30" s="348"/>
      <c r="NQ30" s="348"/>
      <c r="NR30" s="348"/>
      <c r="NS30" s="348"/>
      <c r="NT30" s="348"/>
      <c r="NU30" s="348"/>
      <c r="NV30" s="348"/>
      <c r="NW30" s="348"/>
      <c r="NX30" s="348"/>
      <c r="NY30" s="348"/>
      <c r="NZ30" s="348"/>
      <c r="OA30" s="348"/>
      <c r="OB30" s="348"/>
      <c r="OC30" s="348"/>
      <c r="OD30" s="348"/>
      <c r="OE30" s="348"/>
      <c r="OF30" s="348"/>
      <c r="OG30" s="348"/>
      <c r="OH30" s="348"/>
      <c r="OI30" s="348"/>
      <c r="OJ30" s="348"/>
      <c r="OK30" s="348"/>
      <c r="OL30" s="348"/>
      <c r="OM30" s="348"/>
      <c r="ON30" s="348"/>
      <c r="OO30" s="348"/>
      <c r="OP30" s="348"/>
      <c r="OQ30" s="348"/>
      <c r="OR30" s="348"/>
      <c r="OS30" s="348"/>
      <c r="OT30" s="348"/>
      <c r="OU30" s="348"/>
      <c r="OV30" s="348"/>
      <c r="OW30" s="348"/>
      <c r="OX30" s="348"/>
      <c r="OY30" s="348"/>
      <c r="OZ30" s="348"/>
      <c r="PA30" s="348"/>
      <c r="PB30" s="348"/>
      <c r="PC30" s="348"/>
      <c r="PD30" s="348"/>
      <c r="PE30" s="348"/>
      <c r="PF30" s="348"/>
      <c r="PG30" s="348"/>
      <c r="PH30" s="348"/>
      <c r="PI30" s="348"/>
      <c r="PJ30" s="348"/>
      <c r="PK30" s="348"/>
      <c r="PL30" s="348"/>
      <c r="PM30" s="348"/>
      <c r="PN30" s="348"/>
      <c r="PO30" s="348"/>
      <c r="PP30" s="348"/>
      <c r="PQ30" s="348"/>
      <c r="PR30" s="348"/>
      <c r="PS30" s="348"/>
      <c r="PT30" s="348"/>
      <c r="PU30" s="348"/>
      <c r="PV30" s="348"/>
      <c r="PW30" s="348"/>
      <c r="PX30" s="348"/>
      <c r="PY30" s="348"/>
      <c r="PZ30" s="348"/>
      <c r="QA30" s="348"/>
      <c r="QB30" s="348"/>
      <c r="QC30" s="348"/>
      <c r="QD30" s="348"/>
      <c r="QE30" s="348"/>
      <c r="QF30" s="348"/>
      <c r="QG30" s="348"/>
      <c r="QH30" s="348"/>
      <c r="QI30" s="348"/>
      <c r="QJ30" s="348"/>
      <c r="QK30" s="348"/>
      <c r="QL30" s="348"/>
      <c r="QM30" s="348"/>
      <c r="QN30" s="348"/>
      <c r="QO30" s="348"/>
      <c r="QP30" s="348"/>
      <c r="QQ30" s="348"/>
      <c r="QR30" s="348"/>
      <c r="QS30" s="348"/>
      <c r="QT30" s="348"/>
      <c r="QU30" s="348"/>
      <c r="QV30" s="348"/>
      <c r="QW30" s="348"/>
      <c r="QX30" s="348"/>
      <c r="QY30" s="348"/>
      <c r="QZ30" s="348"/>
      <c r="RA30" s="348"/>
      <c r="RB30" s="348"/>
      <c r="RC30" s="348"/>
      <c r="RD30" s="348"/>
      <c r="RE30" s="348"/>
      <c r="RF30" s="348"/>
      <c r="RG30" s="348"/>
      <c r="RH30" s="348"/>
      <c r="RI30" s="348"/>
      <c r="RJ30" s="348"/>
      <c r="RK30" s="348"/>
      <c r="RL30" s="348"/>
      <c r="RM30" s="348"/>
      <c r="RN30" s="348"/>
      <c r="RO30" s="348"/>
      <c r="RP30" s="348"/>
      <c r="RQ30" s="348"/>
      <c r="RR30" s="348"/>
      <c r="RS30" s="348"/>
      <c r="RT30" s="348"/>
      <c r="RU30" s="348"/>
      <c r="RV30" s="348"/>
      <c r="RW30" s="348"/>
      <c r="RX30" s="348"/>
      <c r="RY30" s="348"/>
      <c r="RZ30" s="348"/>
      <c r="SA30" s="348"/>
      <c r="SB30" s="348"/>
      <c r="SC30" s="348"/>
      <c r="SD30" s="348"/>
      <c r="SE30" s="348"/>
      <c r="SF30" s="348"/>
      <c r="SG30" s="348"/>
      <c r="SH30" s="348"/>
      <c r="SI30" s="348"/>
      <c r="SJ30" s="348"/>
      <c r="SK30" s="348"/>
      <c r="SL30" s="348"/>
      <c r="SM30" s="348"/>
      <c r="SN30" s="348"/>
      <c r="SO30" s="348"/>
      <c r="SP30" s="348"/>
      <c r="SQ30" s="348"/>
      <c r="SR30" s="348"/>
      <c r="SS30" s="348"/>
      <c r="ST30" s="348"/>
      <c r="SU30" s="348"/>
      <c r="SV30" s="348"/>
      <c r="SW30" s="348"/>
      <c r="SX30" s="348"/>
      <c r="SY30" s="348"/>
      <c r="SZ30" s="348"/>
      <c r="TA30" s="348"/>
      <c r="TB30" s="348"/>
      <c r="TC30" s="348"/>
      <c r="TD30" s="348"/>
      <c r="TE30" s="348"/>
      <c r="TF30" s="348"/>
      <c r="TG30" s="348"/>
      <c r="TH30" s="348"/>
      <c r="TI30" s="348"/>
      <c r="TJ30" s="348"/>
      <c r="TK30" s="348"/>
      <c r="TL30" s="348"/>
      <c r="TM30" s="348"/>
      <c r="TN30" s="348"/>
      <c r="TO30" s="348"/>
      <c r="TP30" s="348"/>
      <c r="TQ30" s="348"/>
      <c r="TR30" s="348"/>
      <c r="TS30" s="348"/>
      <c r="TT30" s="348"/>
      <c r="TU30" s="348"/>
      <c r="TV30" s="348"/>
      <c r="TW30" s="348"/>
      <c r="TX30" s="348"/>
      <c r="TY30" s="348"/>
      <c r="TZ30" s="348"/>
      <c r="UA30" s="348"/>
      <c r="UB30" s="348"/>
      <c r="UC30" s="348"/>
      <c r="UD30" s="348"/>
      <c r="UE30" s="348"/>
      <c r="UF30" s="348"/>
      <c r="UG30" s="348"/>
      <c r="UH30" s="348"/>
      <c r="UI30" s="348"/>
      <c r="UJ30" s="348"/>
      <c r="UK30" s="348"/>
      <c r="UL30" s="348"/>
      <c r="UM30" s="348"/>
      <c r="UN30" s="348"/>
      <c r="UO30" s="348"/>
      <c r="UP30" s="348"/>
      <c r="UQ30" s="348"/>
      <c r="UR30" s="348"/>
      <c r="US30" s="348"/>
      <c r="UT30" s="348"/>
      <c r="UU30" s="348"/>
      <c r="UV30" s="348"/>
      <c r="UW30" s="348"/>
      <c r="UX30" s="348"/>
      <c r="UY30" s="348"/>
      <c r="UZ30" s="348"/>
      <c r="VA30" s="348"/>
      <c r="VB30" s="348"/>
      <c r="VC30" s="348"/>
      <c r="VD30" s="348"/>
      <c r="VE30" s="348"/>
      <c r="VF30" s="348"/>
      <c r="VG30" s="348"/>
      <c r="VH30" s="348"/>
      <c r="VI30" s="348"/>
      <c r="VJ30" s="348"/>
      <c r="VK30" s="348"/>
      <c r="VL30" s="348"/>
      <c r="VM30" s="348"/>
      <c r="VN30" s="348"/>
      <c r="VO30" s="348"/>
      <c r="VP30" s="348"/>
      <c r="VQ30" s="348"/>
      <c r="VR30" s="348"/>
      <c r="VS30" s="348"/>
      <c r="VT30" s="348"/>
      <c r="VU30" s="348"/>
      <c r="VV30" s="348"/>
      <c r="VW30" s="348"/>
      <c r="VX30" s="348"/>
      <c r="VY30" s="348"/>
      <c r="VZ30" s="348"/>
      <c r="WA30" s="348"/>
      <c r="WB30" s="348"/>
      <c r="WC30" s="348"/>
      <c r="WD30" s="348"/>
      <c r="WE30" s="348"/>
      <c r="WF30" s="348"/>
      <c r="WG30" s="348"/>
      <c r="WH30" s="348"/>
      <c r="WI30" s="348"/>
      <c r="WJ30" s="348"/>
      <c r="WK30" s="348"/>
      <c r="WL30" s="348"/>
      <c r="WM30" s="348"/>
      <c r="WN30" s="348"/>
      <c r="WO30" s="348"/>
      <c r="WP30" s="348"/>
      <c r="WQ30" s="348"/>
      <c r="WR30" s="348"/>
      <c r="WS30" s="348"/>
      <c r="WT30" s="348"/>
      <c r="WU30" s="348"/>
      <c r="WV30" s="348"/>
      <c r="WW30" s="348"/>
      <c r="WX30" s="348"/>
      <c r="WY30" s="348"/>
      <c r="WZ30" s="348"/>
      <c r="XA30" s="348"/>
      <c r="XB30" s="348"/>
      <c r="XC30" s="348"/>
      <c r="XD30" s="348"/>
      <c r="XE30" s="348"/>
      <c r="XF30" s="348"/>
      <c r="XG30" s="348"/>
      <c r="XH30" s="348"/>
      <c r="XI30" s="348"/>
      <c r="XJ30" s="348"/>
      <c r="XK30" s="348"/>
      <c r="XL30" s="348"/>
      <c r="XM30" s="348"/>
      <c r="XN30" s="348"/>
      <c r="XO30" s="348"/>
      <c r="XP30" s="348"/>
      <c r="XQ30" s="348"/>
      <c r="XR30" s="348"/>
      <c r="XS30" s="348"/>
      <c r="XT30" s="348"/>
      <c r="XU30" s="348"/>
      <c r="XV30" s="348"/>
      <c r="XW30" s="348"/>
      <c r="XX30" s="348"/>
      <c r="XY30" s="348"/>
      <c r="XZ30" s="348"/>
      <c r="YA30" s="348"/>
      <c r="YB30" s="348"/>
      <c r="YC30" s="348"/>
      <c r="YD30" s="348"/>
      <c r="YE30" s="348"/>
      <c r="YF30" s="348"/>
      <c r="YG30" s="348"/>
      <c r="YH30" s="348"/>
      <c r="YI30" s="348"/>
      <c r="YJ30" s="348"/>
      <c r="YK30" s="348"/>
      <c r="YL30" s="348"/>
      <c r="YM30" s="348"/>
      <c r="YN30" s="348"/>
      <c r="YO30" s="348"/>
      <c r="YP30" s="348"/>
      <c r="YQ30" s="348"/>
      <c r="YR30" s="348"/>
      <c r="YS30" s="348"/>
      <c r="YT30" s="348"/>
      <c r="YU30" s="348"/>
      <c r="YV30" s="348"/>
      <c r="YW30" s="348"/>
      <c r="YX30" s="348"/>
      <c r="YY30" s="348"/>
      <c r="YZ30" s="348"/>
      <c r="ZA30" s="348"/>
      <c r="ZB30" s="348"/>
      <c r="ZC30" s="348"/>
      <c r="ZD30" s="348"/>
      <c r="ZE30" s="348"/>
      <c r="ZF30" s="348"/>
      <c r="ZG30" s="348"/>
      <c r="ZH30" s="348"/>
      <c r="ZI30" s="348"/>
      <c r="ZJ30" s="348"/>
      <c r="ZK30" s="348"/>
      <c r="ZL30" s="348"/>
      <c r="ZM30" s="348"/>
      <c r="ZN30" s="348"/>
      <c r="ZO30" s="348"/>
      <c r="ZP30" s="348"/>
      <c r="ZQ30" s="348"/>
      <c r="ZR30" s="348"/>
      <c r="ZS30" s="348"/>
      <c r="ZT30" s="348"/>
      <c r="ZU30" s="348"/>
      <c r="ZV30" s="348"/>
      <c r="ZW30" s="348"/>
      <c r="ZX30" s="348"/>
      <c r="ZY30" s="348"/>
      <c r="ZZ30" s="348"/>
      <c r="AAA30" s="348"/>
      <c r="AAB30" s="348"/>
      <c r="AAC30" s="348"/>
      <c r="AAD30" s="348"/>
      <c r="AAE30" s="348"/>
      <c r="AAF30" s="348"/>
      <c r="AAG30" s="348"/>
      <c r="AAH30" s="348"/>
      <c r="AAI30" s="348"/>
      <c r="AAJ30" s="348"/>
      <c r="AAK30" s="348"/>
      <c r="AAL30" s="348"/>
      <c r="AAM30" s="348"/>
      <c r="AAN30" s="348"/>
      <c r="AAO30" s="348"/>
      <c r="AAP30" s="348"/>
      <c r="AAQ30" s="348"/>
      <c r="AAR30" s="348"/>
      <c r="AAS30" s="348"/>
      <c r="AAT30" s="348"/>
      <c r="AAU30" s="348"/>
      <c r="AAV30" s="348"/>
      <c r="AAW30" s="348"/>
      <c r="AAX30" s="348"/>
      <c r="AAY30" s="348"/>
      <c r="AAZ30" s="348"/>
      <c r="ABA30" s="348"/>
      <c r="ABB30" s="348"/>
      <c r="ABC30" s="348"/>
      <c r="ABD30" s="348"/>
      <c r="ABE30" s="348"/>
      <c r="ABF30" s="348"/>
      <c r="ABG30" s="348"/>
      <c r="ABH30" s="348"/>
      <c r="ABI30" s="348"/>
      <c r="ABJ30" s="348"/>
      <c r="ABK30" s="348"/>
      <c r="ABL30" s="348"/>
      <c r="ABM30" s="348"/>
      <c r="ABN30" s="348"/>
      <c r="ABO30" s="348"/>
      <c r="ABP30" s="348"/>
      <c r="ABQ30" s="348"/>
      <c r="ABR30" s="348"/>
      <c r="ABS30" s="348"/>
      <c r="ABT30" s="348"/>
      <c r="ABU30" s="348"/>
      <c r="ABV30" s="348"/>
      <c r="ABW30" s="348"/>
      <c r="ABX30" s="348"/>
      <c r="ABY30" s="348"/>
      <c r="ABZ30" s="348"/>
      <c r="ACA30" s="348"/>
      <c r="ACB30" s="348"/>
      <c r="ACC30" s="348"/>
      <c r="ACD30" s="348"/>
      <c r="ACE30" s="348"/>
      <c r="ACF30" s="348"/>
      <c r="ACG30" s="348"/>
      <c r="ACH30" s="348"/>
      <c r="ACI30" s="348"/>
      <c r="ACJ30" s="348"/>
      <c r="ACK30" s="348"/>
      <c r="ACL30" s="348"/>
      <c r="ACM30" s="348"/>
      <c r="ACN30" s="348"/>
      <c r="ACO30" s="348"/>
      <c r="ACP30" s="348"/>
      <c r="ACQ30" s="348"/>
      <c r="ACR30" s="348"/>
      <c r="ACS30" s="348"/>
      <c r="ACT30" s="348"/>
      <c r="ACU30" s="348"/>
      <c r="ACV30" s="348"/>
      <c r="ACW30" s="348"/>
      <c r="ACX30" s="348"/>
      <c r="ACY30" s="348"/>
      <c r="ACZ30" s="348"/>
      <c r="ADA30" s="348"/>
      <c r="ADB30" s="348"/>
      <c r="ADC30" s="348"/>
      <c r="ADD30" s="348"/>
      <c r="ADE30" s="348"/>
      <c r="ADF30" s="348"/>
      <c r="ADG30" s="348"/>
      <c r="ADH30" s="348"/>
      <c r="ADI30" s="348"/>
      <c r="ADJ30" s="348"/>
      <c r="ADK30" s="348"/>
      <c r="ADL30" s="348"/>
      <c r="ADM30" s="348"/>
      <c r="ADN30" s="348"/>
      <c r="ADO30" s="348"/>
      <c r="ADP30" s="348"/>
      <c r="ADQ30" s="348"/>
      <c r="ADR30" s="348"/>
      <c r="ADS30" s="348"/>
      <c r="ADT30" s="348"/>
      <c r="ADU30" s="348"/>
      <c r="ADV30" s="348"/>
      <c r="ADW30" s="348"/>
      <c r="ADX30" s="348"/>
      <c r="ADY30" s="348"/>
      <c r="ADZ30" s="348"/>
      <c r="AEA30" s="348"/>
      <c r="AEB30" s="348"/>
      <c r="AEC30" s="348"/>
      <c r="AED30" s="348"/>
      <c r="AEE30" s="348"/>
      <c r="AEF30" s="348"/>
      <c r="AEG30" s="348"/>
      <c r="AEH30" s="348"/>
      <c r="AEI30" s="348"/>
      <c r="AEJ30" s="348"/>
      <c r="AEK30" s="348"/>
      <c r="AEL30" s="348"/>
      <c r="AEM30" s="348"/>
      <c r="AEN30" s="348"/>
      <c r="AEO30" s="348"/>
      <c r="AEP30" s="348"/>
      <c r="AEQ30" s="348"/>
      <c r="AER30" s="348"/>
      <c r="AES30" s="348"/>
      <c r="AET30" s="348"/>
      <c r="AEU30" s="348"/>
      <c r="AEV30" s="348"/>
      <c r="AEW30" s="348"/>
      <c r="AEX30" s="348"/>
      <c r="AEY30" s="348"/>
      <c r="AEZ30" s="348"/>
      <c r="AFA30" s="348"/>
      <c r="AFB30" s="348"/>
      <c r="AFC30" s="348"/>
      <c r="AFD30" s="348"/>
      <c r="AFE30" s="348"/>
      <c r="AFF30" s="348"/>
      <c r="AFG30" s="348"/>
      <c r="AFH30" s="348"/>
      <c r="AFI30" s="348"/>
      <c r="AFJ30" s="348"/>
      <c r="AFK30" s="348"/>
      <c r="AFL30" s="348"/>
      <c r="AFM30" s="348"/>
      <c r="AFN30" s="348"/>
      <c r="AFO30" s="348"/>
      <c r="AFP30" s="348"/>
      <c r="AFQ30" s="348"/>
      <c r="AFR30" s="348"/>
      <c r="AFS30" s="348"/>
      <c r="AFT30" s="348"/>
      <c r="AFU30" s="348"/>
      <c r="AFV30" s="348"/>
      <c r="AFW30" s="348"/>
      <c r="AFX30" s="348"/>
      <c r="AFY30" s="348"/>
      <c r="AFZ30" s="348"/>
      <c r="AGA30" s="348"/>
      <c r="AGB30" s="348"/>
      <c r="AGC30" s="348"/>
      <c r="AGD30" s="348"/>
      <c r="AGE30" s="348"/>
      <c r="AGF30" s="348"/>
      <c r="AGG30" s="348"/>
      <c r="AGH30" s="348"/>
      <c r="AGI30" s="348"/>
      <c r="AGJ30" s="348"/>
      <c r="AGK30" s="348"/>
      <c r="AGL30" s="348"/>
      <c r="AGM30" s="348"/>
      <c r="AGN30" s="348"/>
      <c r="AGO30" s="348"/>
      <c r="AGP30" s="348"/>
      <c r="AGQ30" s="348"/>
      <c r="AGR30" s="348"/>
      <c r="AGS30" s="348"/>
      <c r="AGT30" s="348"/>
      <c r="AGU30" s="348"/>
      <c r="AGV30" s="348"/>
      <c r="AGW30" s="348"/>
      <c r="AGX30" s="348"/>
      <c r="AGY30" s="348"/>
      <c r="AGZ30" s="348"/>
      <c r="AHA30" s="348"/>
      <c r="AHB30" s="348"/>
      <c r="AHC30" s="348"/>
      <c r="AHD30" s="348"/>
      <c r="AHE30" s="348"/>
      <c r="AHF30" s="348"/>
      <c r="AHG30" s="348"/>
      <c r="AHH30" s="348"/>
      <c r="AHI30" s="348"/>
      <c r="AHJ30" s="348"/>
      <c r="AHK30" s="348"/>
      <c r="AHL30" s="348"/>
      <c r="AHM30" s="348"/>
      <c r="AHN30" s="348"/>
      <c r="AHO30" s="348"/>
      <c r="AHP30" s="348"/>
      <c r="AHQ30" s="348"/>
      <c r="AHR30" s="348"/>
      <c r="AHS30" s="348"/>
      <c r="AHT30" s="348"/>
      <c r="AHU30" s="348"/>
      <c r="AHV30" s="348"/>
      <c r="AHW30" s="348"/>
      <c r="AHX30" s="348"/>
      <c r="AHY30" s="348"/>
      <c r="AHZ30" s="348"/>
      <c r="AIA30" s="348"/>
      <c r="AIB30" s="348"/>
      <c r="AIC30" s="348"/>
      <c r="AID30" s="348"/>
      <c r="AIE30" s="348"/>
      <c r="AIF30" s="348"/>
      <c r="AIG30" s="348"/>
      <c r="AIH30" s="348"/>
      <c r="AII30" s="348"/>
      <c r="AIJ30" s="348"/>
      <c r="AIK30" s="348"/>
      <c r="AIL30" s="348"/>
      <c r="AIM30" s="348"/>
      <c r="AIN30" s="348"/>
      <c r="AIO30" s="348"/>
      <c r="AIP30" s="348"/>
      <c r="AIQ30" s="348"/>
      <c r="AIR30" s="348"/>
      <c r="AIS30" s="348"/>
      <c r="AIT30" s="348"/>
      <c r="AIU30" s="348"/>
      <c r="AIV30" s="348"/>
      <c r="AIW30" s="348"/>
      <c r="AIX30" s="348"/>
      <c r="AIY30" s="348"/>
      <c r="AIZ30" s="348"/>
      <c r="AJA30" s="348"/>
      <c r="AJB30" s="348"/>
      <c r="AJC30" s="348"/>
      <c r="AJD30" s="348"/>
      <c r="AJE30" s="348"/>
      <c r="AJF30" s="348"/>
      <c r="AJG30" s="348"/>
      <c r="AJH30" s="348"/>
      <c r="AJI30" s="348"/>
      <c r="AJJ30" s="348"/>
      <c r="AJK30" s="348"/>
      <c r="AJL30" s="348"/>
      <c r="AJM30" s="348"/>
      <c r="AJN30" s="348"/>
      <c r="AJO30" s="348"/>
      <c r="AJP30" s="348"/>
      <c r="AJQ30" s="348"/>
      <c r="AJR30" s="348"/>
      <c r="AJS30" s="348"/>
      <c r="AJT30" s="348"/>
      <c r="AJU30" s="348"/>
      <c r="AJV30" s="348"/>
      <c r="AJW30" s="348"/>
      <c r="AJX30" s="348"/>
      <c r="AJY30" s="348"/>
      <c r="AJZ30" s="348"/>
      <c r="AKA30" s="348"/>
      <c r="AKB30" s="348"/>
      <c r="AKC30" s="348"/>
      <c r="AKD30" s="348"/>
      <c r="AKE30" s="348"/>
      <c r="AKF30" s="348"/>
      <c r="AKG30" s="348"/>
      <c r="AKH30" s="348"/>
      <c r="AKI30" s="348"/>
      <c r="AKJ30" s="348"/>
      <c r="AKK30" s="348"/>
      <c r="AKL30" s="348"/>
      <c r="AKM30" s="348"/>
      <c r="AKN30" s="348"/>
      <c r="AKO30" s="348"/>
      <c r="AKP30" s="348"/>
      <c r="AKQ30" s="348"/>
      <c r="AKR30" s="348"/>
      <c r="AKS30" s="348"/>
      <c r="AKT30" s="348"/>
      <c r="AKU30" s="348"/>
      <c r="AKV30" s="348"/>
      <c r="AKW30" s="348"/>
      <c r="AKX30" s="348"/>
      <c r="AKY30" s="348"/>
      <c r="AKZ30" s="348"/>
      <c r="ALA30" s="348"/>
      <c r="ALB30" s="348"/>
      <c r="ALC30" s="348"/>
      <c r="ALD30" s="348"/>
      <c r="ALE30" s="348"/>
      <c r="ALF30" s="348"/>
      <c r="ALG30" s="348"/>
      <c r="ALH30" s="348"/>
      <c r="ALI30" s="348"/>
      <c r="ALJ30" s="348"/>
      <c r="ALK30" s="348"/>
      <c r="ALL30" s="348"/>
      <c r="ALM30" s="348"/>
      <c r="ALN30" s="348"/>
      <c r="ALO30" s="348"/>
      <c r="ALP30" s="348"/>
      <c r="ALQ30" s="348"/>
      <c r="ALR30" s="348"/>
      <c r="ALS30" s="348"/>
      <c r="ALT30" s="348"/>
      <c r="ALU30" s="348"/>
      <c r="ALV30" s="348"/>
      <c r="ALW30" s="348"/>
      <c r="ALX30" s="348"/>
      <c r="ALY30" s="348"/>
      <c r="ALZ30" s="348"/>
      <c r="AMA30" s="348"/>
      <c r="AMB30" s="348"/>
      <c r="AMC30" s="348"/>
      <c r="AMD30" s="348"/>
      <c r="AME30" s="348"/>
      <c r="AMF30" s="348"/>
      <c r="AMG30" s="348"/>
      <c r="AMH30" s="348"/>
      <c r="AMI30" s="348"/>
      <c r="AMJ30" s="348"/>
      <c r="AMK30" s="348"/>
      <c r="AML30" s="348"/>
    </row>
    <row r="31" spans="1:1026">
      <c r="A31">
        <v>1</v>
      </c>
      <c r="B31" s="4">
        <v>1</v>
      </c>
      <c r="C31" s="4">
        <v>1</v>
      </c>
      <c r="D31">
        <v>2.9551246E-2</v>
      </c>
      <c r="E31">
        <v>6.2018152E-2</v>
      </c>
      <c r="F31">
        <v>2.5853742999999998E-2</v>
      </c>
      <c r="G31">
        <v>2.8294293000000002E-2</v>
      </c>
      <c r="H31">
        <v>1.37225726E-2</v>
      </c>
      <c r="I31">
        <v>8.5535999999999997E-3</v>
      </c>
      <c r="J31">
        <v>1.504167E-3</v>
      </c>
      <c r="K31">
        <v>5.0023971E-2</v>
      </c>
      <c r="L31">
        <v>3.4275719000000003E-2</v>
      </c>
      <c r="M31">
        <v>-2.692916E-4</v>
      </c>
      <c r="N31" s="42">
        <v>3.598705E-2</v>
      </c>
      <c r="O31" s="42">
        <v>1.502971E-2</v>
      </c>
      <c r="P31" s="42">
        <v>4.2971349999999998E-2</v>
      </c>
      <c r="Q31" s="42">
        <v>2.1058469999999999E-2</v>
      </c>
      <c r="R31" s="42">
        <v>1.6708210000000001E-2</v>
      </c>
      <c r="AML31" s="4"/>
    </row>
    <row r="32" spans="1:1026">
      <c r="A32">
        <v>2</v>
      </c>
      <c r="B32" s="4">
        <v>1</v>
      </c>
      <c r="C32" s="4">
        <v>2</v>
      </c>
      <c r="D32">
        <v>8.5845849000000002E-2</v>
      </c>
      <c r="E32">
        <v>0.110437276</v>
      </c>
      <c r="F32">
        <v>9.5840519999999998E-2</v>
      </c>
      <c r="G32">
        <v>7.5062034999999999E-2</v>
      </c>
      <c r="H32">
        <v>4.06314745E-2</v>
      </c>
      <c r="I32">
        <v>4.7672030000000002E-3</v>
      </c>
      <c r="J32">
        <v>4.2781529999999998E-3</v>
      </c>
      <c r="K32">
        <v>5.3420815000000003E-2</v>
      </c>
      <c r="L32">
        <v>4.2102925999999999E-2</v>
      </c>
      <c r="M32">
        <v>3.2990874000000002E-3</v>
      </c>
      <c r="N32" s="42">
        <v>9.1533699999999996E-2</v>
      </c>
      <c r="O32" s="42">
        <v>3.4462909999999999E-2</v>
      </c>
      <c r="P32" s="42">
        <v>6.2022609999999999E-2</v>
      </c>
      <c r="Q32" s="42">
        <v>4.0066409999999997E-2</v>
      </c>
      <c r="R32" s="42">
        <v>3.1170380000000001E-2</v>
      </c>
      <c r="AML32" s="4"/>
    </row>
    <row r="33" spans="1:1026">
      <c r="A33">
        <v>3</v>
      </c>
      <c r="B33" s="4">
        <v>1</v>
      </c>
      <c r="C33" s="4">
        <v>3</v>
      </c>
      <c r="D33">
        <v>0.107773882</v>
      </c>
      <c r="E33">
        <v>0.156446574</v>
      </c>
      <c r="F33">
        <v>0.12292555400000001</v>
      </c>
      <c r="G33">
        <v>9.5420728999999996E-2</v>
      </c>
      <c r="H33">
        <v>1.47156862E-2</v>
      </c>
      <c r="I33">
        <v>4.9369360000000003E-3</v>
      </c>
      <c r="J33">
        <v>1.3347899999999999E-4</v>
      </c>
      <c r="K33">
        <v>2.4119959999999999E-2</v>
      </c>
      <c r="L33">
        <v>2.2910715000000002E-2</v>
      </c>
      <c r="M33">
        <v>8.2819146000000007E-3</v>
      </c>
      <c r="N33" s="42">
        <v>0.1196318</v>
      </c>
      <c r="O33" s="42">
        <v>6.3652420000000001E-2</v>
      </c>
      <c r="P33" s="42">
        <v>0.1079748</v>
      </c>
      <c r="Q33" s="42">
        <v>7.5645749999999998E-2</v>
      </c>
      <c r="R33" s="42">
        <v>5.6736500000000002E-2</v>
      </c>
      <c r="AML33" s="4"/>
    </row>
    <row r="34" spans="1:1026">
      <c r="A34">
        <v>4</v>
      </c>
      <c r="B34" s="4">
        <v>1</v>
      </c>
      <c r="C34" s="4">
        <v>4</v>
      </c>
      <c r="D34">
        <v>3.0983460000000001E-3</v>
      </c>
      <c r="E34">
        <v>3.0595150000000001E-3</v>
      </c>
      <c r="F34">
        <v>3.3136390000000002E-3</v>
      </c>
      <c r="G34">
        <v>3.581267E-3</v>
      </c>
      <c r="H34">
        <v>8.7748519999999997E-4</v>
      </c>
      <c r="I34">
        <v>1.0931910000000001E-3</v>
      </c>
      <c r="J34">
        <v>0</v>
      </c>
      <c r="K34">
        <v>1.5782229999999999E-3</v>
      </c>
      <c r="L34">
        <v>1.330672E-3</v>
      </c>
      <c r="M34">
        <v>1.9569472000000002E-3</v>
      </c>
      <c r="N34" s="42">
        <v>3.2466050000000001E-3</v>
      </c>
      <c r="O34" s="42">
        <v>2.0583559999999999E-3</v>
      </c>
      <c r="P34" s="42">
        <v>2.1769530000000001E-3</v>
      </c>
      <c r="Q34" s="42">
        <v>2.4600350000000002E-3</v>
      </c>
      <c r="R34" s="42">
        <v>2.6399380000000001E-3</v>
      </c>
      <c r="AML34" s="4"/>
    </row>
    <row r="35" spans="1:1026">
      <c r="A35">
        <v>5</v>
      </c>
      <c r="B35" s="4">
        <v>1</v>
      </c>
      <c r="C35" s="4">
        <v>5</v>
      </c>
      <c r="D35">
        <v>0.37838162800000003</v>
      </c>
      <c r="E35">
        <v>0.16973386300000001</v>
      </c>
      <c r="F35">
        <v>0.34665875200000001</v>
      </c>
      <c r="G35">
        <v>0.25098531400000001</v>
      </c>
      <c r="H35">
        <v>0.2361938526</v>
      </c>
      <c r="I35">
        <v>9.8283599999999995E-3</v>
      </c>
      <c r="J35">
        <v>9.1198130000000002E-2</v>
      </c>
      <c r="K35">
        <v>0.171011304</v>
      </c>
      <c r="L35">
        <v>4.9847616999999997E-2</v>
      </c>
      <c r="M35">
        <v>4.4437307500000002E-2</v>
      </c>
      <c r="N35" s="42">
        <v>0.29091280000000003</v>
      </c>
      <c r="O35" s="42">
        <v>0.24260870000000001</v>
      </c>
      <c r="P35" s="42">
        <v>0.1598485</v>
      </c>
      <c r="Q35" s="42">
        <v>0.20400570000000001</v>
      </c>
      <c r="R35" s="42">
        <v>0.14074600000000001</v>
      </c>
      <c r="AML35" s="4"/>
    </row>
    <row r="36" spans="1:1026">
      <c r="A36">
        <v>6</v>
      </c>
      <c r="B36" s="4">
        <v>1</v>
      </c>
      <c r="C36" s="4">
        <v>6</v>
      </c>
      <c r="D36">
        <v>6.7323718000000005E-2</v>
      </c>
      <c r="E36">
        <v>4.8929515999999999E-2</v>
      </c>
      <c r="F36">
        <v>9.7333080000000002E-2</v>
      </c>
      <c r="G36">
        <v>7.3354809000000007E-2</v>
      </c>
      <c r="H36">
        <v>6.1105838199999998E-2</v>
      </c>
      <c r="I36">
        <v>2.3898719999999999E-3</v>
      </c>
      <c r="J36">
        <v>-9.8653679999999999E-5</v>
      </c>
      <c r="K36">
        <v>9.4329097000000001E-2</v>
      </c>
      <c r="L36">
        <v>5.1707577999999997E-2</v>
      </c>
      <c r="M36">
        <v>7.4895715000000002E-3</v>
      </c>
      <c r="N36" s="42">
        <v>7.0109829999999998E-2</v>
      </c>
      <c r="O36" s="42">
        <v>3.8559789999999997E-2</v>
      </c>
      <c r="P36" s="42">
        <v>6.2735029999999997E-2</v>
      </c>
      <c r="Q36" s="42">
        <v>5.8861549999999999E-2</v>
      </c>
      <c r="R36" s="42">
        <v>3.8624319999999997E-2</v>
      </c>
      <c r="AML36" s="4"/>
    </row>
    <row r="37" spans="1:1026">
      <c r="A37">
        <v>7</v>
      </c>
      <c r="B37" s="4">
        <v>1</v>
      </c>
      <c r="C37" s="4">
        <v>7</v>
      </c>
      <c r="D37">
        <v>0.110326997</v>
      </c>
      <c r="E37">
        <v>0.164249533</v>
      </c>
      <c r="F37">
        <v>0.12585680399999999</v>
      </c>
      <c r="G37">
        <v>0.15523707</v>
      </c>
      <c r="H37">
        <v>1.5995872000000001E-2</v>
      </c>
      <c r="I37">
        <v>2.4004699000000001E-2</v>
      </c>
      <c r="J37">
        <v>9.4685010000000007E-3</v>
      </c>
      <c r="K37">
        <v>5.9155716999999997E-2</v>
      </c>
      <c r="L37">
        <v>2.7548210000000002E-3</v>
      </c>
      <c r="M37">
        <v>4.2800607900000003E-2</v>
      </c>
      <c r="N37" s="42">
        <v>0.13730870000000001</v>
      </c>
      <c r="O37" s="42">
        <v>6.9425840000000003E-2</v>
      </c>
      <c r="P37" s="42">
        <v>0.1192357</v>
      </c>
      <c r="Q37" s="42">
        <v>8.4262100000000006E-2</v>
      </c>
      <c r="R37" s="42">
        <v>0.10566540000000001</v>
      </c>
      <c r="AML37" s="4"/>
    </row>
    <row r="38" spans="1:1026">
      <c r="A38">
        <v>8</v>
      </c>
      <c r="B38" s="4">
        <v>1</v>
      </c>
      <c r="C38" s="4">
        <v>8</v>
      </c>
      <c r="D38">
        <v>5.3063648999999997E-2</v>
      </c>
      <c r="E38">
        <v>9.1019789000000004E-2</v>
      </c>
      <c r="F38">
        <v>6.7293085000000002E-2</v>
      </c>
      <c r="G38">
        <v>5.9530300000000001E-2</v>
      </c>
      <c r="H38">
        <v>2.2796502900000001E-2</v>
      </c>
      <c r="I38">
        <v>1.8499979999999999E-2</v>
      </c>
      <c r="J38">
        <v>6.0644419999999997E-3</v>
      </c>
      <c r="K38">
        <v>5.2610445999999998E-2</v>
      </c>
      <c r="L38">
        <v>4.0199221E-2</v>
      </c>
      <c r="M38">
        <v>2.84793593E-2</v>
      </c>
      <c r="N38" s="42">
        <v>6.7386559999999998E-2</v>
      </c>
      <c r="O38" s="42">
        <v>2.6767630000000001E-2</v>
      </c>
      <c r="P38" s="42">
        <v>5.4053759999999999E-2</v>
      </c>
      <c r="Q38">
        <v>4.2856600000000002E-2</v>
      </c>
      <c r="R38" s="42">
        <v>3.4609029999999999E-2</v>
      </c>
      <c r="AML38" s="4"/>
    </row>
    <row r="39" spans="1:1026">
      <c r="A39">
        <v>9</v>
      </c>
      <c r="B39" s="4">
        <v>1</v>
      </c>
      <c r="C39" s="4">
        <v>9</v>
      </c>
      <c r="D39">
        <v>0.12392716099999999</v>
      </c>
      <c r="E39">
        <v>0.15592384100000001</v>
      </c>
      <c r="F39">
        <v>5.1170895000000001E-2</v>
      </c>
      <c r="G39">
        <v>0.100426456</v>
      </c>
      <c r="H39">
        <v>2.2902235199999999E-2</v>
      </c>
      <c r="I39">
        <v>3.4189940000000002E-2</v>
      </c>
      <c r="J39">
        <v>1.381808E-2</v>
      </c>
      <c r="K39">
        <v>7.3649722000000001E-2</v>
      </c>
      <c r="L39">
        <v>3.5025001E-2</v>
      </c>
      <c r="M39">
        <v>1.66458479E-2</v>
      </c>
      <c r="N39" s="42">
        <v>0.10811460000000001</v>
      </c>
      <c r="O39" s="42">
        <v>5.5195290000000001E-2</v>
      </c>
      <c r="P39" s="42">
        <v>7.9905450000000003E-2</v>
      </c>
      <c r="Q39">
        <v>4.4514440000000002E-2</v>
      </c>
      <c r="R39">
        <v>4.565698E-2</v>
      </c>
      <c r="AML39" s="4"/>
    </row>
    <row r="40" spans="1:1026">
      <c r="A40">
        <v>10</v>
      </c>
      <c r="B40" s="4">
        <v>1</v>
      </c>
      <c r="C40" s="4">
        <v>10</v>
      </c>
      <c r="D40">
        <v>6.6096707000000005E-2</v>
      </c>
      <c r="E40">
        <v>0.100944386</v>
      </c>
      <c r="F40">
        <v>0.10081478100000001</v>
      </c>
      <c r="G40">
        <v>9.9660046000000002E-2</v>
      </c>
      <c r="H40">
        <v>5.00720318E-2</v>
      </c>
      <c r="I40">
        <v>3.0329248E-2</v>
      </c>
      <c r="J40">
        <v>4.3463349999999998E-2</v>
      </c>
      <c r="K40">
        <v>0.10123966600000001</v>
      </c>
      <c r="L40">
        <v>7.6296688000000001E-2</v>
      </c>
      <c r="M40">
        <v>1.46586063E-2</v>
      </c>
      <c r="N40" s="42">
        <v>9.1977229999999993E-2</v>
      </c>
      <c r="O40" s="42">
        <v>4.8049870000000001E-2</v>
      </c>
      <c r="P40" s="42">
        <v>8.2683439999999997E-2</v>
      </c>
      <c r="Q40" s="42">
        <v>6.4404240000000001E-2</v>
      </c>
      <c r="R40" s="42">
        <v>6.0475300000000003E-2</v>
      </c>
      <c r="AML40" s="4"/>
    </row>
    <row r="41" spans="1:1026" s="340" customFormat="1">
      <c r="A41" s="340">
        <v>11</v>
      </c>
      <c r="B41" s="341">
        <v>2</v>
      </c>
      <c r="C41" s="341">
        <v>1</v>
      </c>
      <c r="D41" s="340">
        <v>0.20962445499999999</v>
      </c>
      <c r="E41" s="340">
        <v>0.22219501999999999</v>
      </c>
      <c r="F41" s="340">
        <v>0.20374085</v>
      </c>
      <c r="G41" s="340">
        <v>0.24356170899999999</v>
      </c>
      <c r="H41" s="340">
        <v>1.49596676E-2</v>
      </c>
      <c r="I41" s="340">
        <v>3.8782987999999999E-3</v>
      </c>
      <c r="J41" s="340">
        <v>3.2133449999999998E-3</v>
      </c>
      <c r="K41" s="340">
        <v>2.4596320000000001E-2</v>
      </c>
      <c r="L41" s="340">
        <v>2.2042269E-2</v>
      </c>
      <c r="M41" s="340">
        <v>5.4426965000000001E-3</v>
      </c>
      <c r="N41" s="342">
        <v>0.21971760000000001</v>
      </c>
      <c r="O41" s="342">
        <v>8.3168220000000001E-2</v>
      </c>
      <c r="P41" s="342">
        <v>9.6224889999999993E-2</v>
      </c>
      <c r="Q41" s="342">
        <v>8.2989759999999996E-2</v>
      </c>
      <c r="R41" s="342">
        <v>9.9769700000000003E-2</v>
      </c>
      <c r="S41" s="343"/>
      <c r="T41" s="343"/>
      <c r="U41" s="343"/>
      <c r="V41" s="343"/>
      <c r="W41" s="343"/>
      <c r="X41" s="343"/>
      <c r="Y41" s="343"/>
      <c r="Z41" s="343"/>
      <c r="AA41" s="343"/>
      <c r="AB41" s="343"/>
      <c r="AC41" s="343"/>
      <c r="AD41" s="343"/>
      <c r="AE41" s="343"/>
      <c r="AF41" s="343"/>
      <c r="AG41" s="343"/>
      <c r="AH41" s="343"/>
      <c r="AI41" s="343"/>
      <c r="AJ41" s="343"/>
      <c r="AK41" s="343"/>
      <c r="AL41" s="343"/>
      <c r="AM41" s="343"/>
      <c r="AN41" s="343"/>
      <c r="AO41" s="343"/>
      <c r="AP41" s="343"/>
      <c r="AQ41" s="343"/>
      <c r="AR41" s="343"/>
      <c r="AS41" s="343"/>
      <c r="AT41" s="343"/>
      <c r="AU41" s="343"/>
      <c r="AV41" s="343"/>
      <c r="AW41" s="343"/>
      <c r="AX41" s="343"/>
      <c r="AY41" s="343"/>
      <c r="AZ41" s="343"/>
      <c r="BA41" s="343"/>
      <c r="BB41" s="343"/>
      <c r="BC41" s="343"/>
      <c r="BD41" s="343"/>
      <c r="BE41" s="343"/>
      <c r="BF41" s="343"/>
      <c r="BG41" s="343"/>
      <c r="BH41" s="343"/>
      <c r="BI41" s="343"/>
      <c r="BJ41" s="343"/>
      <c r="BK41" s="343"/>
      <c r="BL41" s="343"/>
      <c r="BM41" s="343"/>
      <c r="BN41" s="343"/>
      <c r="BO41" s="343"/>
      <c r="BP41" s="343"/>
      <c r="BQ41" s="343"/>
      <c r="BR41" s="343"/>
      <c r="BS41" s="343"/>
      <c r="BT41" s="343"/>
      <c r="BU41" s="343"/>
      <c r="BV41" s="343"/>
      <c r="BW41" s="343"/>
      <c r="BX41" s="343"/>
      <c r="BY41" s="343"/>
      <c r="BZ41" s="343"/>
      <c r="CA41" s="343"/>
      <c r="CB41" s="343"/>
      <c r="CC41" s="343"/>
      <c r="CD41" s="343"/>
      <c r="CE41" s="343"/>
      <c r="CF41" s="343"/>
      <c r="CG41" s="343"/>
      <c r="CH41" s="343"/>
      <c r="CI41" s="343"/>
      <c r="CJ41" s="343"/>
      <c r="CK41" s="343"/>
      <c r="CL41" s="343"/>
      <c r="CM41" s="343"/>
      <c r="CN41" s="343"/>
      <c r="CO41" s="343"/>
      <c r="CP41" s="343"/>
      <c r="CQ41" s="343"/>
      <c r="CR41" s="343"/>
      <c r="CS41" s="343"/>
      <c r="CT41" s="343"/>
      <c r="CU41" s="343"/>
      <c r="CV41" s="343"/>
      <c r="CW41" s="343"/>
      <c r="CX41" s="343"/>
      <c r="CY41" s="343"/>
      <c r="CZ41" s="343"/>
      <c r="DA41" s="343"/>
      <c r="DB41" s="343"/>
      <c r="DC41" s="343"/>
      <c r="DD41" s="343"/>
      <c r="DE41" s="343"/>
      <c r="DF41" s="343"/>
      <c r="DG41" s="343"/>
      <c r="DH41" s="343"/>
      <c r="DI41" s="343"/>
      <c r="DJ41" s="343"/>
      <c r="DK41" s="343"/>
      <c r="DL41" s="343"/>
      <c r="DM41" s="343"/>
      <c r="DN41" s="343"/>
      <c r="DO41" s="343"/>
      <c r="DP41" s="343"/>
      <c r="DQ41" s="343"/>
      <c r="DR41" s="343"/>
      <c r="DS41" s="343"/>
      <c r="DT41" s="343"/>
      <c r="DU41" s="343"/>
      <c r="DV41" s="343"/>
      <c r="DW41" s="343"/>
      <c r="DX41" s="343"/>
      <c r="DY41" s="343"/>
      <c r="DZ41" s="343"/>
      <c r="EA41" s="343"/>
      <c r="EB41" s="343"/>
      <c r="EC41" s="343"/>
      <c r="ED41" s="343"/>
      <c r="EE41" s="343"/>
      <c r="EF41" s="343"/>
      <c r="EG41" s="343"/>
      <c r="EH41" s="343"/>
      <c r="EI41" s="343"/>
      <c r="EJ41" s="343"/>
      <c r="EK41" s="343"/>
      <c r="EL41" s="343"/>
      <c r="EM41" s="343"/>
      <c r="EN41" s="343"/>
      <c r="EO41" s="343"/>
      <c r="EP41" s="343"/>
      <c r="EQ41" s="343"/>
      <c r="ER41" s="343"/>
      <c r="ES41" s="343"/>
      <c r="ET41" s="343"/>
      <c r="EU41" s="343"/>
      <c r="EV41" s="343"/>
      <c r="EW41" s="343"/>
      <c r="EX41" s="343"/>
      <c r="EY41" s="343"/>
      <c r="EZ41" s="343"/>
      <c r="FA41" s="343"/>
      <c r="FB41" s="343"/>
      <c r="FC41" s="343"/>
      <c r="FD41" s="343"/>
      <c r="FE41" s="343"/>
      <c r="FF41" s="343"/>
      <c r="FG41" s="343"/>
      <c r="FH41" s="343"/>
      <c r="FI41" s="343"/>
      <c r="FJ41" s="343"/>
      <c r="FK41" s="343"/>
      <c r="FL41" s="343"/>
      <c r="FM41" s="343"/>
      <c r="FN41" s="343"/>
      <c r="FO41" s="343"/>
      <c r="FP41" s="343"/>
      <c r="FQ41" s="343"/>
      <c r="FR41" s="343"/>
      <c r="FS41" s="343"/>
      <c r="FT41" s="343"/>
      <c r="FU41" s="343"/>
      <c r="FV41" s="343"/>
      <c r="FW41" s="343"/>
      <c r="FX41" s="343"/>
      <c r="FY41" s="343"/>
      <c r="FZ41" s="343"/>
      <c r="GA41" s="343"/>
      <c r="GB41" s="343"/>
      <c r="GC41" s="343"/>
      <c r="GD41" s="343"/>
      <c r="GE41" s="343"/>
      <c r="GF41" s="343"/>
      <c r="GG41" s="343"/>
      <c r="GH41" s="343"/>
      <c r="GI41" s="343"/>
      <c r="GJ41" s="343"/>
      <c r="GK41" s="343"/>
      <c r="GL41" s="343"/>
      <c r="GM41" s="343"/>
      <c r="GN41" s="343"/>
      <c r="GO41" s="343"/>
      <c r="GP41" s="343"/>
      <c r="GQ41" s="343"/>
      <c r="GR41" s="343"/>
      <c r="GS41" s="343"/>
      <c r="GT41" s="343"/>
      <c r="GU41" s="343"/>
      <c r="GV41" s="343"/>
      <c r="GW41" s="343"/>
      <c r="GX41" s="343"/>
      <c r="GY41" s="343"/>
      <c r="GZ41" s="343"/>
      <c r="HA41" s="343"/>
      <c r="HB41" s="343"/>
      <c r="HC41" s="343"/>
      <c r="HD41" s="343"/>
      <c r="HE41" s="343"/>
      <c r="HF41" s="343"/>
      <c r="HG41" s="343"/>
      <c r="HH41" s="343"/>
      <c r="HI41" s="343"/>
      <c r="HJ41" s="343"/>
      <c r="HK41" s="343"/>
      <c r="HL41" s="343"/>
      <c r="HM41" s="343"/>
      <c r="HN41" s="343"/>
      <c r="HO41" s="343"/>
      <c r="HP41" s="343"/>
      <c r="HQ41" s="343"/>
      <c r="HR41" s="343"/>
      <c r="HS41" s="343"/>
      <c r="HT41" s="343"/>
      <c r="HU41" s="343"/>
      <c r="HV41" s="343"/>
      <c r="HW41" s="343"/>
      <c r="HX41" s="343"/>
      <c r="HY41" s="343"/>
      <c r="HZ41" s="343"/>
      <c r="IA41" s="343"/>
      <c r="IB41" s="343"/>
      <c r="IC41" s="343"/>
      <c r="ID41" s="343"/>
      <c r="IE41" s="343"/>
      <c r="IF41" s="343"/>
      <c r="IG41" s="343"/>
      <c r="IH41" s="343"/>
      <c r="II41" s="343"/>
      <c r="IJ41" s="343"/>
      <c r="IK41" s="343"/>
      <c r="IL41" s="343"/>
      <c r="IM41" s="343"/>
      <c r="IN41" s="343"/>
      <c r="IO41" s="343"/>
      <c r="IP41" s="343"/>
      <c r="IQ41" s="343"/>
      <c r="IR41" s="343"/>
      <c r="IS41" s="343"/>
      <c r="IT41" s="343"/>
      <c r="IU41" s="343"/>
      <c r="IV41" s="343"/>
      <c r="IW41" s="343"/>
      <c r="IX41" s="343"/>
      <c r="IY41" s="343"/>
      <c r="IZ41" s="343"/>
      <c r="JA41" s="343"/>
      <c r="JB41" s="343"/>
      <c r="JC41" s="343"/>
      <c r="JD41" s="343"/>
      <c r="JE41" s="343"/>
      <c r="JF41" s="343"/>
      <c r="JG41" s="343"/>
      <c r="JH41" s="343"/>
      <c r="JI41" s="343"/>
      <c r="JJ41" s="343"/>
      <c r="JK41" s="343"/>
      <c r="JL41" s="343"/>
      <c r="JM41" s="343"/>
      <c r="JN41" s="343"/>
      <c r="JO41" s="343"/>
      <c r="JP41" s="343"/>
      <c r="JQ41" s="343"/>
      <c r="JR41" s="343"/>
      <c r="JS41" s="343"/>
      <c r="JT41" s="343"/>
      <c r="JU41" s="343"/>
      <c r="JV41" s="343"/>
      <c r="JW41" s="343"/>
      <c r="JX41" s="343"/>
      <c r="JY41" s="343"/>
      <c r="JZ41" s="343"/>
      <c r="KA41" s="343"/>
      <c r="KB41" s="343"/>
      <c r="KC41" s="343"/>
      <c r="KD41" s="343"/>
      <c r="KE41" s="343"/>
      <c r="KF41" s="343"/>
      <c r="KG41" s="343"/>
      <c r="KH41" s="343"/>
      <c r="KI41" s="343"/>
      <c r="KJ41" s="343"/>
      <c r="KK41" s="343"/>
      <c r="KL41" s="343"/>
      <c r="KM41" s="343"/>
      <c r="KN41" s="343"/>
      <c r="KO41" s="343"/>
      <c r="KP41" s="343"/>
      <c r="KQ41" s="343"/>
      <c r="KR41" s="343"/>
      <c r="KS41" s="343"/>
      <c r="KT41" s="343"/>
      <c r="KU41" s="343"/>
      <c r="KV41" s="343"/>
      <c r="KW41" s="343"/>
      <c r="KX41" s="343"/>
      <c r="KY41" s="343"/>
      <c r="KZ41" s="343"/>
      <c r="LA41" s="343"/>
      <c r="LB41" s="343"/>
      <c r="LC41" s="343"/>
      <c r="LD41" s="343"/>
      <c r="LE41" s="343"/>
      <c r="LF41" s="343"/>
      <c r="LG41" s="343"/>
      <c r="LH41" s="343"/>
      <c r="LI41" s="343"/>
      <c r="LJ41" s="343"/>
      <c r="LK41" s="343"/>
      <c r="LL41" s="343"/>
      <c r="LM41" s="343"/>
      <c r="LN41" s="343"/>
      <c r="LO41" s="343"/>
      <c r="LP41" s="343"/>
      <c r="LQ41" s="343"/>
      <c r="LR41" s="343"/>
      <c r="LS41" s="343"/>
      <c r="LT41" s="343"/>
      <c r="LU41" s="343"/>
      <c r="LV41" s="343"/>
      <c r="LW41" s="343"/>
      <c r="LX41" s="343"/>
      <c r="LY41" s="343"/>
      <c r="LZ41" s="343"/>
      <c r="MA41" s="343"/>
      <c r="MB41" s="343"/>
      <c r="MC41" s="343"/>
      <c r="MD41" s="343"/>
      <c r="ME41" s="343"/>
      <c r="MF41" s="343"/>
      <c r="MG41" s="343"/>
      <c r="MH41" s="343"/>
      <c r="MI41" s="343"/>
      <c r="MJ41" s="343"/>
      <c r="MK41" s="343"/>
      <c r="ML41" s="343"/>
      <c r="MM41" s="343"/>
      <c r="MN41" s="343"/>
      <c r="MO41" s="343"/>
      <c r="MP41" s="343"/>
      <c r="MQ41" s="343"/>
      <c r="MR41" s="343"/>
      <c r="MS41" s="343"/>
      <c r="MT41" s="343"/>
      <c r="MU41" s="343"/>
      <c r="MV41" s="343"/>
      <c r="MW41" s="343"/>
      <c r="MX41" s="343"/>
      <c r="MY41" s="343"/>
      <c r="MZ41" s="343"/>
      <c r="NA41" s="343"/>
      <c r="NB41" s="343"/>
      <c r="NC41" s="343"/>
      <c r="ND41" s="343"/>
      <c r="NE41" s="343"/>
      <c r="NF41" s="343"/>
      <c r="NG41" s="343"/>
      <c r="NH41" s="343"/>
      <c r="NI41" s="343"/>
      <c r="NJ41" s="343"/>
      <c r="NK41" s="343"/>
      <c r="NL41" s="343"/>
      <c r="NM41" s="343"/>
      <c r="NN41" s="343"/>
      <c r="NO41" s="343"/>
      <c r="NP41" s="343"/>
      <c r="NQ41" s="343"/>
      <c r="NR41" s="343"/>
      <c r="NS41" s="343"/>
      <c r="NT41" s="343"/>
      <c r="NU41" s="343"/>
      <c r="NV41" s="343"/>
      <c r="NW41" s="343"/>
      <c r="NX41" s="343"/>
      <c r="NY41" s="343"/>
      <c r="NZ41" s="343"/>
      <c r="OA41" s="343"/>
      <c r="OB41" s="343"/>
      <c r="OC41" s="343"/>
      <c r="OD41" s="343"/>
      <c r="OE41" s="343"/>
      <c r="OF41" s="343"/>
      <c r="OG41" s="343"/>
      <c r="OH41" s="343"/>
      <c r="OI41" s="343"/>
      <c r="OJ41" s="343"/>
      <c r="OK41" s="343"/>
      <c r="OL41" s="343"/>
      <c r="OM41" s="343"/>
      <c r="ON41" s="343"/>
      <c r="OO41" s="343"/>
      <c r="OP41" s="343"/>
      <c r="OQ41" s="343"/>
      <c r="OR41" s="343"/>
      <c r="OS41" s="343"/>
      <c r="OT41" s="343"/>
      <c r="OU41" s="343"/>
      <c r="OV41" s="343"/>
      <c r="OW41" s="343"/>
      <c r="OX41" s="343"/>
      <c r="OY41" s="343"/>
      <c r="OZ41" s="343"/>
      <c r="PA41" s="343"/>
      <c r="PB41" s="343"/>
      <c r="PC41" s="343"/>
      <c r="PD41" s="343"/>
      <c r="PE41" s="343"/>
      <c r="PF41" s="343"/>
      <c r="PG41" s="343"/>
      <c r="PH41" s="343"/>
      <c r="PI41" s="343"/>
      <c r="PJ41" s="343"/>
      <c r="PK41" s="343"/>
      <c r="PL41" s="343"/>
      <c r="PM41" s="343"/>
      <c r="PN41" s="343"/>
      <c r="PO41" s="343"/>
      <c r="PP41" s="343"/>
      <c r="PQ41" s="343"/>
      <c r="PR41" s="343"/>
      <c r="PS41" s="343"/>
      <c r="PT41" s="343"/>
      <c r="PU41" s="343"/>
      <c r="PV41" s="343"/>
      <c r="PW41" s="343"/>
      <c r="PX41" s="343"/>
      <c r="PY41" s="343"/>
      <c r="PZ41" s="343"/>
      <c r="QA41" s="343"/>
      <c r="QB41" s="343"/>
      <c r="QC41" s="343"/>
      <c r="QD41" s="343"/>
      <c r="QE41" s="343"/>
      <c r="QF41" s="343"/>
      <c r="QG41" s="343"/>
      <c r="QH41" s="343"/>
      <c r="QI41" s="343"/>
      <c r="QJ41" s="343"/>
      <c r="QK41" s="343"/>
      <c r="QL41" s="343"/>
      <c r="QM41" s="343"/>
      <c r="QN41" s="343"/>
      <c r="QO41" s="343"/>
      <c r="QP41" s="343"/>
      <c r="QQ41" s="343"/>
      <c r="QR41" s="343"/>
      <c r="QS41" s="343"/>
      <c r="QT41" s="343"/>
      <c r="QU41" s="343"/>
      <c r="QV41" s="343"/>
      <c r="QW41" s="343"/>
      <c r="QX41" s="343"/>
      <c r="QY41" s="343"/>
      <c r="QZ41" s="343"/>
      <c r="RA41" s="343"/>
      <c r="RB41" s="343"/>
      <c r="RC41" s="343"/>
      <c r="RD41" s="343"/>
      <c r="RE41" s="343"/>
      <c r="RF41" s="343"/>
      <c r="RG41" s="343"/>
      <c r="RH41" s="343"/>
      <c r="RI41" s="343"/>
      <c r="RJ41" s="343"/>
      <c r="RK41" s="343"/>
      <c r="RL41" s="343"/>
      <c r="RM41" s="343"/>
      <c r="RN41" s="343"/>
      <c r="RO41" s="343"/>
      <c r="RP41" s="343"/>
      <c r="RQ41" s="343"/>
      <c r="RR41" s="343"/>
      <c r="RS41" s="343"/>
      <c r="RT41" s="343"/>
      <c r="RU41" s="343"/>
      <c r="RV41" s="343"/>
      <c r="RW41" s="343"/>
      <c r="RX41" s="343"/>
      <c r="RY41" s="343"/>
      <c r="RZ41" s="343"/>
      <c r="SA41" s="343"/>
      <c r="SB41" s="343"/>
      <c r="SC41" s="343"/>
      <c r="SD41" s="343"/>
      <c r="SE41" s="343"/>
      <c r="SF41" s="343"/>
      <c r="SG41" s="343"/>
      <c r="SH41" s="343"/>
      <c r="SI41" s="343"/>
      <c r="SJ41" s="343"/>
      <c r="SK41" s="343"/>
      <c r="SL41" s="343"/>
      <c r="SM41" s="343"/>
      <c r="SN41" s="343"/>
      <c r="SO41" s="343"/>
      <c r="SP41" s="343"/>
      <c r="SQ41" s="343"/>
      <c r="SR41" s="343"/>
      <c r="SS41" s="343"/>
      <c r="ST41" s="343"/>
      <c r="SU41" s="343"/>
      <c r="SV41" s="343"/>
      <c r="SW41" s="343"/>
      <c r="SX41" s="343"/>
      <c r="SY41" s="343"/>
      <c r="SZ41" s="343"/>
      <c r="TA41" s="343"/>
      <c r="TB41" s="343"/>
      <c r="TC41" s="343"/>
      <c r="TD41" s="343"/>
      <c r="TE41" s="343"/>
      <c r="TF41" s="343"/>
      <c r="TG41" s="343"/>
      <c r="TH41" s="343"/>
      <c r="TI41" s="343"/>
      <c r="TJ41" s="343"/>
      <c r="TK41" s="343"/>
      <c r="TL41" s="343"/>
      <c r="TM41" s="343"/>
      <c r="TN41" s="343"/>
      <c r="TO41" s="343"/>
      <c r="TP41" s="343"/>
      <c r="TQ41" s="343"/>
      <c r="TR41" s="343"/>
      <c r="TS41" s="343"/>
      <c r="TT41" s="343"/>
      <c r="TU41" s="343"/>
      <c r="TV41" s="343"/>
      <c r="TW41" s="343"/>
      <c r="TX41" s="343"/>
      <c r="TY41" s="343"/>
      <c r="TZ41" s="343"/>
      <c r="UA41" s="343"/>
      <c r="UB41" s="343"/>
      <c r="UC41" s="343"/>
      <c r="UD41" s="343"/>
      <c r="UE41" s="343"/>
      <c r="UF41" s="343"/>
      <c r="UG41" s="343"/>
      <c r="UH41" s="343"/>
      <c r="UI41" s="343"/>
      <c r="UJ41" s="343"/>
      <c r="UK41" s="343"/>
      <c r="UL41" s="343"/>
      <c r="UM41" s="343"/>
      <c r="UN41" s="343"/>
      <c r="UO41" s="343"/>
      <c r="UP41" s="343"/>
      <c r="UQ41" s="343"/>
      <c r="UR41" s="343"/>
      <c r="US41" s="343"/>
      <c r="UT41" s="343"/>
      <c r="UU41" s="343"/>
      <c r="UV41" s="343"/>
      <c r="UW41" s="343"/>
      <c r="UX41" s="343"/>
      <c r="UY41" s="343"/>
      <c r="UZ41" s="343"/>
      <c r="VA41" s="343"/>
      <c r="VB41" s="343"/>
      <c r="VC41" s="343"/>
      <c r="VD41" s="343"/>
      <c r="VE41" s="343"/>
      <c r="VF41" s="343"/>
      <c r="VG41" s="343"/>
      <c r="VH41" s="343"/>
      <c r="VI41" s="343"/>
      <c r="VJ41" s="343"/>
      <c r="VK41" s="343"/>
      <c r="VL41" s="343"/>
      <c r="VM41" s="343"/>
      <c r="VN41" s="343"/>
      <c r="VO41" s="343"/>
      <c r="VP41" s="343"/>
      <c r="VQ41" s="343"/>
      <c r="VR41" s="343"/>
      <c r="VS41" s="343"/>
      <c r="VT41" s="343"/>
      <c r="VU41" s="343"/>
      <c r="VV41" s="343"/>
      <c r="VW41" s="343"/>
      <c r="VX41" s="343"/>
      <c r="VY41" s="343"/>
      <c r="VZ41" s="343"/>
      <c r="WA41" s="343"/>
      <c r="WB41" s="343"/>
      <c r="WC41" s="343"/>
      <c r="WD41" s="343"/>
      <c r="WE41" s="343"/>
      <c r="WF41" s="343"/>
      <c r="WG41" s="343"/>
      <c r="WH41" s="343"/>
      <c r="WI41" s="343"/>
      <c r="WJ41" s="343"/>
      <c r="WK41" s="343"/>
      <c r="WL41" s="343"/>
      <c r="WM41" s="343"/>
      <c r="WN41" s="343"/>
      <c r="WO41" s="343"/>
      <c r="WP41" s="343"/>
      <c r="WQ41" s="343"/>
      <c r="WR41" s="343"/>
      <c r="WS41" s="343"/>
      <c r="WT41" s="343"/>
      <c r="WU41" s="343"/>
      <c r="WV41" s="343"/>
      <c r="WW41" s="343"/>
      <c r="WX41" s="343"/>
      <c r="WY41" s="343"/>
      <c r="WZ41" s="343"/>
      <c r="XA41" s="343"/>
      <c r="XB41" s="343"/>
      <c r="XC41" s="343"/>
      <c r="XD41" s="343"/>
      <c r="XE41" s="343"/>
      <c r="XF41" s="343"/>
      <c r="XG41" s="343"/>
      <c r="XH41" s="343"/>
      <c r="XI41" s="343"/>
      <c r="XJ41" s="343"/>
      <c r="XK41" s="343"/>
      <c r="XL41" s="343"/>
      <c r="XM41" s="343"/>
      <c r="XN41" s="343"/>
      <c r="XO41" s="343"/>
      <c r="XP41" s="343"/>
      <c r="XQ41" s="343"/>
      <c r="XR41" s="343"/>
      <c r="XS41" s="343"/>
      <c r="XT41" s="343"/>
      <c r="XU41" s="343"/>
      <c r="XV41" s="343"/>
      <c r="XW41" s="343"/>
      <c r="XX41" s="343"/>
      <c r="XY41" s="343"/>
      <c r="XZ41" s="343"/>
      <c r="YA41" s="343"/>
      <c r="YB41" s="343"/>
      <c r="YC41" s="343"/>
      <c r="YD41" s="343"/>
      <c r="YE41" s="343"/>
      <c r="YF41" s="343"/>
      <c r="YG41" s="343"/>
      <c r="YH41" s="343"/>
      <c r="YI41" s="343"/>
      <c r="YJ41" s="343"/>
      <c r="YK41" s="343"/>
      <c r="YL41" s="343"/>
      <c r="YM41" s="343"/>
      <c r="YN41" s="343"/>
      <c r="YO41" s="343"/>
      <c r="YP41" s="343"/>
      <c r="YQ41" s="343"/>
      <c r="YR41" s="343"/>
      <c r="YS41" s="343"/>
      <c r="YT41" s="343"/>
      <c r="YU41" s="343"/>
      <c r="YV41" s="343"/>
      <c r="YW41" s="343"/>
      <c r="YX41" s="343"/>
      <c r="YY41" s="343"/>
      <c r="YZ41" s="343"/>
      <c r="ZA41" s="343"/>
      <c r="ZB41" s="343"/>
      <c r="ZC41" s="343"/>
      <c r="ZD41" s="343"/>
      <c r="ZE41" s="343"/>
      <c r="ZF41" s="343"/>
      <c r="ZG41" s="343"/>
      <c r="ZH41" s="343"/>
      <c r="ZI41" s="343"/>
      <c r="ZJ41" s="343"/>
      <c r="ZK41" s="343"/>
      <c r="ZL41" s="343"/>
      <c r="ZM41" s="343"/>
      <c r="ZN41" s="343"/>
      <c r="ZO41" s="343"/>
      <c r="ZP41" s="343"/>
      <c r="ZQ41" s="343"/>
      <c r="ZR41" s="343"/>
      <c r="ZS41" s="343"/>
      <c r="ZT41" s="343"/>
      <c r="ZU41" s="343"/>
      <c r="ZV41" s="343"/>
      <c r="ZW41" s="343"/>
      <c r="ZX41" s="343"/>
      <c r="ZY41" s="343"/>
      <c r="ZZ41" s="343"/>
      <c r="AAA41" s="343"/>
      <c r="AAB41" s="343"/>
      <c r="AAC41" s="343"/>
      <c r="AAD41" s="343"/>
      <c r="AAE41" s="343"/>
      <c r="AAF41" s="343"/>
      <c r="AAG41" s="343"/>
      <c r="AAH41" s="343"/>
      <c r="AAI41" s="343"/>
      <c r="AAJ41" s="343"/>
      <c r="AAK41" s="343"/>
      <c r="AAL41" s="343"/>
      <c r="AAM41" s="343"/>
      <c r="AAN41" s="343"/>
      <c r="AAO41" s="343"/>
      <c r="AAP41" s="343"/>
      <c r="AAQ41" s="343"/>
      <c r="AAR41" s="343"/>
      <c r="AAS41" s="343"/>
      <c r="AAT41" s="343"/>
      <c r="AAU41" s="343"/>
      <c r="AAV41" s="343"/>
      <c r="AAW41" s="343"/>
      <c r="AAX41" s="343"/>
      <c r="AAY41" s="343"/>
      <c r="AAZ41" s="343"/>
      <c r="ABA41" s="343"/>
      <c r="ABB41" s="343"/>
      <c r="ABC41" s="343"/>
      <c r="ABD41" s="343"/>
      <c r="ABE41" s="343"/>
      <c r="ABF41" s="343"/>
      <c r="ABG41" s="343"/>
      <c r="ABH41" s="343"/>
      <c r="ABI41" s="343"/>
      <c r="ABJ41" s="343"/>
      <c r="ABK41" s="343"/>
      <c r="ABL41" s="343"/>
      <c r="ABM41" s="343"/>
      <c r="ABN41" s="343"/>
      <c r="ABO41" s="343"/>
      <c r="ABP41" s="343"/>
      <c r="ABQ41" s="343"/>
      <c r="ABR41" s="343"/>
      <c r="ABS41" s="343"/>
      <c r="ABT41" s="343"/>
      <c r="ABU41" s="343"/>
      <c r="ABV41" s="343"/>
      <c r="ABW41" s="343"/>
      <c r="ABX41" s="343"/>
      <c r="ABY41" s="343"/>
      <c r="ABZ41" s="343"/>
      <c r="ACA41" s="343"/>
      <c r="ACB41" s="343"/>
      <c r="ACC41" s="343"/>
      <c r="ACD41" s="343"/>
      <c r="ACE41" s="343"/>
      <c r="ACF41" s="343"/>
      <c r="ACG41" s="343"/>
      <c r="ACH41" s="343"/>
      <c r="ACI41" s="343"/>
      <c r="ACJ41" s="343"/>
      <c r="ACK41" s="343"/>
      <c r="ACL41" s="343"/>
      <c r="ACM41" s="343"/>
      <c r="ACN41" s="343"/>
      <c r="ACO41" s="343"/>
      <c r="ACP41" s="343"/>
      <c r="ACQ41" s="343"/>
      <c r="ACR41" s="343"/>
      <c r="ACS41" s="343"/>
      <c r="ACT41" s="343"/>
      <c r="ACU41" s="343"/>
      <c r="ACV41" s="343"/>
      <c r="ACW41" s="343"/>
      <c r="ACX41" s="343"/>
      <c r="ACY41" s="343"/>
      <c r="ACZ41" s="343"/>
      <c r="ADA41" s="343"/>
      <c r="ADB41" s="343"/>
      <c r="ADC41" s="343"/>
      <c r="ADD41" s="343"/>
      <c r="ADE41" s="343"/>
      <c r="ADF41" s="343"/>
      <c r="ADG41" s="343"/>
      <c r="ADH41" s="343"/>
      <c r="ADI41" s="343"/>
      <c r="ADJ41" s="343"/>
      <c r="ADK41" s="343"/>
      <c r="ADL41" s="343"/>
      <c r="ADM41" s="343"/>
      <c r="ADN41" s="343"/>
      <c r="ADO41" s="343"/>
      <c r="ADP41" s="343"/>
      <c r="ADQ41" s="343"/>
      <c r="ADR41" s="343"/>
      <c r="ADS41" s="343"/>
      <c r="ADT41" s="343"/>
      <c r="ADU41" s="343"/>
      <c r="ADV41" s="343"/>
      <c r="ADW41" s="343"/>
      <c r="ADX41" s="343"/>
      <c r="ADY41" s="343"/>
      <c r="ADZ41" s="343"/>
      <c r="AEA41" s="343"/>
      <c r="AEB41" s="343"/>
      <c r="AEC41" s="343"/>
      <c r="AED41" s="343"/>
      <c r="AEE41" s="343"/>
      <c r="AEF41" s="343"/>
      <c r="AEG41" s="343"/>
      <c r="AEH41" s="343"/>
      <c r="AEI41" s="343"/>
      <c r="AEJ41" s="343"/>
      <c r="AEK41" s="343"/>
      <c r="AEL41" s="343"/>
      <c r="AEM41" s="343"/>
      <c r="AEN41" s="343"/>
      <c r="AEO41" s="343"/>
      <c r="AEP41" s="343"/>
      <c r="AEQ41" s="343"/>
      <c r="AER41" s="343"/>
      <c r="AES41" s="343"/>
      <c r="AET41" s="343"/>
      <c r="AEU41" s="343"/>
      <c r="AEV41" s="343"/>
      <c r="AEW41" s="343"/>
      <c r="AEX41" s="343"/>
      <c r="AEY41" s="343"/>
      <c r="AEZ41" s="343"/>
      <c r="AFA41" s="343"/>
      <c r="AFB41" s="343"/>
      <c r="AFC41" s="343"/>
      <c r="AFD41" s="343"/>
      <c r="AFE41" s="343"/>
      <c r="AFF41" s="343"/>
      <c r="AFG41" s="343"/>
      <c r="AFH41" s="343"/>
      <c r="AFI41" s="343"/>
      <c r="AFJ41" s="343"/>
      <c r="AFK41" s="343"/>
      <c r="AFL41" s="343"/>
      <c r="AFM41" s="343"/>
      <c r="AFN41" s="343"/>
      <c r="AFO41" s="343"/>
      <c r="AFP41" s="343"/>
      <c r="AFQ41" s="343"/>
      <c r="AFR41" s="343"/>
      <c r="AFS41" s="343"/>
      <c r="AFT41" s="343"/>
      <c r="AFU41" s="343"/>
      <c r="AFV41" s="343"/>
      <c r="AFW41" s="343"/>
      <c r="AFX41" s="343"/>
      <c r="AFY41" s="343"/>
      <c r="AFZ41" s="343"/>
      <c r="AGA41" s="343"/>
      <c r="AGB41" s="343"/>
      <c r="AGC41" s="343"/>
      <c r="AGD41" s="343"/>
      <c r="AGE41" s="343"/>
      <c r="AGF41" s="343"/>
      <c r="AGG41" s="343"/>
      <c r="AGH41" s="343"/>
      <c r="AGI41" s="343"/>
      <c r="AGJ41" s="343"/>
      <c r="AGK41" s="343"/>
      <c r="AGL41" s="343"/>
      <c r="AGM41" s="343"/>
      <c r="AGN41" s="343"/>
      <c r="AGO41" s="343"/>
      <c r="AGP41" s="343"/>
      <c r="AGQ41" s="343"/>
      <c r="AGR41" s="343"/>
      <c r="AGS41" s="343"/>
      <c r="AGT41" s="343"/>
      <c r="AGU41" s="343"/>
      <c r="AGV41" s="343"/>
      <c r="AGW41" s="343"/>
      <c r="AGX41" s="343"/>
      <c r="AGY41" s="343"/>
      <c r="AGZ41" s="343"/>
      <c r="AHA41" s="343"/>
      <c r="AHB41" s="343"/>
      <c r="AHC41" s="343"/>
      <c r="AHD41" s="343"/>
      <c r="AHE41" s="343"/>
      <c r="AHF41" s="343"/>
      <c r="AHG41" s="343"/>
      <c r="AHH41" s="343"/>
      <c r="AHI41" s="343"/>
      <c r="AHJ41" s="343"/>
      <c r="AHK41" s="343"/>
      <c r="AHL41" s="343"/>
      <c r="AHM41" s="343"/>
      <c r="AHN41" s="343"/>
      <c r="AHO41" s="343"/>
      <c r="AHP41" s="343"/>
      <c r="AHQ41" s="343"/>
      <c r="AHR41" s="343"/>
      <c r="AHS41" s="343"/>
      <c r="AHT41" s="343"/>
      <c r="AHU41" s="343"/>
      <c r="AHV41" s="343"/>
      <c r="AHW41" s="343"/>
      <c r="AHX41" s="343"/>
      <c r="AHY41" s="343"/>
      <c r="AHZ41" s="343"/>
      <c r="AIA41" s="343"/>
      <c r="AIB41" s="343"/>
      <c r="AIC41" s="343"/>
      <c r="AID41" s="343"/>
      <c r="AIE41" s="343"/>
      <c r="AIF41" s="343"/>
      <c r="AIG41" s="343"/>
      <c r="AIH41" s="343"/>
      <c r="AII41" s="343"/>
      <c r="AIJ41" s="343"/>
      <c r="AIK41" s="343"/>
      <c r="AIL41" s="343"/>
      <c r="AIM41" s="343"/>
      <c r="AIN41" s="343"/>
      <c r="AIO41" s="343"/>
      <c r="AIP41" s="343"/>
      <c r="AIQ41" s="343"/>
      <c r="AIR41" s="343"/>
      <c r="AIS41" s="343"/>
      <c r="AIT41" s="343"/>
      <c r="AIU41" s="343"/>
      <c r="AIV41" s="343"/>
      <c r="AIW41" s="343"/>
      <c r="AIX41" s="343"/>
      <c r="AIY41" s="343"/>
      <c r="AIZ41" s="343"/>
      <c r="AJA41" s="343"/>
      <c r="AJB41" s="343"/>
      <c r="AJC41" s="343"/>
      <c r="AJD41" s="343"/>
      <c r="AJE41" s="343"/>
      <c r="AJF41" s="343"/>
      <c r="AJG41" s="343"/>
      <c r="AJH41" s="343"/>
      <c r="AJI41" s="343"/>
      <c r="AJJ41" s="343"/>
      <c r="AJK41" s="343"/>
      <c r="AJL41" s="343"/>
      <c r="AJM41" s="343"/>
      <c r="AJN41" s="343"/>
      <c r="AJO41" s="343"/>
      <c r="AJP41" s="343"/>
      <c r="AJQ41" s="343"/>
      <c r="AJR41" s="343"/>
      <c r="AJS41" s="343"/>
      <c r="AJT41" s="343"/>
      <c r="AJU41" s="343"/>
      <c r="AJV41" s="343"/>
      <c r="AJW41" s="343"/>
      <c r="AJX41" s="343"/>
      <c r="AJY41" s="343"/>
      <c r="AJZ41" s="343"/>
      <c r="AKA41" s="343"/>
      <c r="AKB41" s="343"/>
      <c r="AKC41" s="343"/>
      <c r="AKD41" s="343"/>
      <c r="AKE41" s="343"/>
      <c r="AKF41" s="343"/>
      <c r="AKG41" s="343"/>
      <c r="AKH41" s="343"/>
      <c r="AKI41" s="343"/>
      <c r="AKJ41" s="343"/>
      <c r="AKK41" s="343"/>
      <c r="AKL41" s="343"/>
      <c r="AKM41" s="343"/>
      <c r="AKN41" s="343"/>
      <c r="AKO41" s="343"/>
      <c r="AKP41" s="343"/>
      <c r="AKQ41" s="343"/>
      <c r="AKR41" s="343"/>
      <c r="AKS41" s="343"/>
      <c r="AKT41" s="343"/>
      <c r="AKU41" s="343"/>
      <c r="AKV41" s="343"/>
      <c r="AKW41" s="343"/>
      <c r="AKX41" s="343"/>
      <c r="AKY41" s="343"/>
      <c r="AKZ41" s="343"/>
      <c r="ALA41" s="343"/>
      <c r="ALB41" s="343"/>
      <c r="ALC41" s="343"/>
      <c r="ALD41" s="343"/>
      <c r="ALE41" s="343"/>
      <c r="ALF41" s="343"/>
      <c r="ALG41" s="343"/>
      <c r="ALH41" s="343"/>
      <c r="ALI41" s="343"/>
      <c r="ALJ41" s="343"/>
      <c r="ALK41" s="343"/>
      <c r="ALL41" s="343"/>
      <c r="ALM41" s="343"/>
      <c r="ALN41" s="343"/>
      <c r="ALO41" s="343"/>
      <c r="ALP41" s="343"/>
      <c r="ALQ41" s="343"/>
      <c r="ALR41" s="343"/>
      <c r="ALS41" s="343"/>
      <c r="ALT41" s="343"/>
      <c r="ALU41" s="343"/>
      <c r="ALV41" s="343"/>
      <c r="ALW41" s="343"/>
      <c r="ALX41" s="343"/>
      <c r="ALY41" s="343"/>
      <c r="ALZ41" s="343"/>
      <c r="AMA41" s="343"/>
      <c r="AMB41" s="343"/>
      <c r="AMC41" s="343"/>
      <c r="AMD41" s="343"/>
      <c r="AME41" s="343"/>
      <c r="AMF41" s="343"/>
      <c r="AMG41" s="343"/>
      <c r="AMH41" s="343"/>
      <c r="AMI41" s="343"/>
      <c r="AMJ41" s="343"/>
      <c r="AMK41" s="343"/>
      <c r="AML41" s="343"/>
    </row>
    <row r="42" spans="1:1026">
      <c r="A42">
        <v>12</v>
      </c>
      <c r="B42" s="4">
        <v>2</v>
      </c>
      <c r="C42" s="4">
        <v>2</v>
      </c>
      <c r="D42">
        <v>0.20776903699999999</v>
      </c>
      <c r="E42">
        <v>0.27027653000000001</v>
      </c>
      <c r="F42">
        <v>0.22106406000000001</v>
      </c>
      <c r="G42">
        <v>0.26681182199999998</v>
      </c>
      <c r="H42">
        <v>2.42228346E-2</v>
      </c>
      <c r="I42">
        <v>4.4794179999999999E-4</v>
      </c>
      <c r="J42">
        <v>7.5189460000000003E-3</v>
      </c>
      <c r="K42">
        <v>3.0131686000000001E-2</v>
      </c>
      <c r="L42">
        <v>2.2316038999999999E-2</v>
      </c>
      <c r="M42">
        <v>7.1047608999999998E-3</v>
      </c>
      <c r="N42" s="42">
        <v>0.24149999999999999</v>
      </c>
      <c r="O42" s="42">
        <v>0.1047241</v>
      </c>
      <c r="P42" s="42">
        <v>0.14840339999999999</v>
      </c>
      <c r="Q42" s="42">
        <v>0.1131631</v>
      </c>
      <c r="R42" s="42">
        <v>0.14154849999999999</v>
      </c>
      <c r="AML42" s="4"/>
    </row>
    <row r="43" spans="1:1026">
      <c r="A43">
        <v>13</v>
      </c>
      <c r="B43" s="4">
        <v>2</v>
      </c>
      <c r="C43" s="4">
        <v>3</v>
      </c>
      <c r="D43">
        <v>1.4617972E-2</v>
      </c>
      <c r="E43">
        <v>2.2831839999999999E-2</v>
      </c>
      <c r="F43">
        <v>9.8279720000000001E-2</v>
      </c>
      <c r="G43">
        <v>0.142660815</v>
      </c>
      <c r="H43">
        <v>7.4324289999999995E-4</v>
      </c>
      <c r="I43">
        <v>4.0414938300000001E-2</v>
      </c>
      <c r="J43">
        <v>7.5786447000000007E-2</v>
      </c>
      <c r="K43">
        <v>3.8113266999999999E-2</v>
      </c>
      <c r="L43">
        <v>7.3344627999999995E-2</v>
      </c>
      <c r="M43">
        <v>5.1055455000000001E-3</v>
      </c>
      <c r="N43" s="42">
        <v>7.0991219999999994E-2</v>
      </c>
      <c r="O43" s="42">
        <v>3.27029E-2</v>
      </c>
      <c r="P43" s="42">
        <v>3.3650739999999998E-2</v>
      </c>
      <c r="Q43" s="42">
        <v>4.7759280000000001E-2</v>
      </c>
      <c r="R43" s="42">
        <v>7.8007259999999995E-2</v>
      </c>
      <c r="AML43" s="4"/>
    </row>
    <row r="44" spans="1:1026">
      <c r="A44">
        <v>14</v>
      </c>
      <c r="B44" s="4">
        <v>2</v>
      </c>
      <c r="C44" s="4">
        <v>4</v>
      </c>
      <c r="D44">
        <v>5.3601569999999999E-3</v>
      </c>
      <c r="E44">
        <v>5.627269E-2</v>
      </c>
      <c r="F44">
        <v>1.341435E-2</v>
      </c>
      <c r="G44">
        <v>-2.163557E-3</v>
      </c>
      <c r="H44">
        <v>2.2628703300000001E-2</v>
      </c>
      <c r="I44">
        <v>3.6625277300000002E-2</v>
      </c>
      <c r="J44">
        <v>4.7589290000000003E-3</v>
      </c>
      <c r="K44">
        <v>0.10983283200000001</v>
      </c>
      <c r="L44">
        <v>5.5837326999999999E-2</v>
      </c>
      <c r="M44">
        <v>1.3358409200000001E-2</v>
      </c>
      <c r="N44" s="42">
        <v>2.5283839999999998E-2</v>
      </c>
      <c r="O44" s="42">
        <v>1.723036E-2</v>
      </c>
      <c r="P44" s="42">
        <v>5.8250639999999999E-2</v>
      </c>
      <c r="Q44" s="42">
        <v>6.0014110000000002E-2</v>
      </c>
      <c r="R44" s="42">
        <v>2.4936259999999998E-2</v>
      </c>
      <c r="AML44" s="4"/>
    </row>
    <row r="45" spans="1:1026">
      <c r="A45">
        <v>15</v>
      </c>
      <c r="B45" s="4">
        <v>2</v>
      </c>
      <c r="C45" s="4">
        <v>5</v>
      </c>
      <c r="D45">
        <v>0.122625647</v>
      </c>
      <c r="E45">
        <v>0.12254597</v>
      </c>
      <c r="F45">
        <v>0.11893958</v>
      </c>
      <c r="G45">
        <v>0.118973407</v>
      </c>
      <c r="H45">
        <v>4.7562955499999997E-2</v>
      </c>
      <c r="I45">
        <v>2.2751219199999999E-2</v>
      </c>
      <c r="J45">
        <v>3.1084750000000001E-2</v>
      </c>
      <c r="K45">
        <v>5.566924E-3</v>
      </c>
      <c r="L45">
        <v>2.1718319999999998E-3</v>
      </c>
      <c r="M45">
        <v>-2.6122009999999998E-4</v>
      </c>
      <c r="N45" s="42">
        <v>0.12077300000000001</v>
      </c>
      <c r="O45" s="42">
        <v>6.1783449999999997E-2</v>
      </c>
      <c r="P45" s="42">
        <v>5.177884E-2</v>
      </c>
      <c r="Q45" s="42">
        <v>4.4364210000000001E-2</v>
      </c>
      <c r="R45" s="42">
        <v>4.548526E-2</v>
      </c>
      <c r="AML45" s="4"/>
    </row>
    <row r="46" spans="1:1026">
      <c r="A46">
        <v>16</v>
      </c>
      <c r="B46" s="4">
        <v>2</v>
      </c>
      <c r="C46" s="4">
        <v>6</v>
      </c>
      <c r="D46">
        <v>0.33818644799999997</v>
      </c>
      <c r="E46">
        <v>0.41863683000000002</v>
      </c>
      <c r="F46">
        <v>0.32226352000000003</v>
      </c>
      <c r="G46">
        <v>0.35124384199999997</v>
      </c>
      <c r="H46">
        <v>7.8780982400000005E-2</v>
      </c>
      <c r="I46">
        <v>4.3475735999999997E-3</v>
      </c>
      <c r="J46">
        <v>5.6649370999999997E-2</v>
      </c>
      <c r="K46">
        <v>5.7330328E-2</v>
      </c>
      <c r="L46">
        <v>6.5779569999999997E-3</v>
      </c>
      <c r="M46">
        <v>3.3217427700000003E-2</v>
      </c>
      <c r="N46" s="42">
        <v>0.35920970000000002</v>
      </c>
      <c r="O46" s="42">
        <v>0.16668230000000001</v>
      </c>
      <c r="P46" s="42">
        <v>0.2110609</v>
      </c>
      <c r="Q46" s="42">
        <v>0.15083659999999999</v>
      </c>
      <c r="R46" s="42">
        <v>0.1663762</v>
      </c>
      <c r="AML46" s="4"/>
    </row>
    <row r="47" spans="1:1026">
      <c r="A47">
        <v>17</v>
      </c>
      <c r="B47" s="4">
        <v>2</v>
      </c>
      <c r="C47" s="4">
        <v>7</v>
      </c>
      <c r="D47">
        <v>0.16688909599999999</v>
      </c>
      <c r="E47">
        <v>0.1089797</v>
      </c>
      <c r="F47">
        <v>0.12625626000000001</v>
      </c>
      <c r="G47">
        <v>9.2817958000000006E-2</v>
      </c>
      <c r="H47">
        <v>9.4099195999999996E-2</v>
      </c>
      <c r="I47">
        <v>2.3909076599999999E-2</v>
      </c>
      <c r="J47">
        <v>2.3695409000000001E-2</v>
      </c>
      <c r="K47">
        <v>5.1370237999999999E-2</v>
      </c>
      <c r="L47">
        <v>3.3822473999999998E-2</v>
      </c>
      <c r="M47" s="71">
        <v>1.3141998E-2</v>
      </c>
      <c r="N47" s="42">
        <v>0.1243623</v>
      </c>
      <c r="O47" s="42">
        <v>8.2044759999999994E-2</v>
      </c>
      <c r="P47" s="42">
        <v>7.3266049999999999E-2</v>
      </c>
      <c r="Q47" s="42">
        <v>5.8171809999999997E-2</v>
      </c>
      <c r="R47" s="42">
        <v>4.2847389999999999E-2</v>
      </c>
      <c r="AML47" s="4"/>
    </row>
    <row r="48" spans="1:1026" s="340" customFormat="1">
      <c r="A48" s="340">
        <v>18</v>
      </c>
      <c r="B48" s="341">
        <v>3</v>
      </c>
      <c r="C48" s="341">
        <v>1</v>
      </c>
      <c r="D48" s="340">
        <v>9.5882839999999997E-2</v>
      </c>
      <c r="E48" s="340">
        <v>0.20110217999999999</v>
      </c>
      <c r="F48" s="340">
        <v>8.1129640000000003E-2</v>
      </c>
      <c r="G48" s="340">
        <v>0.10321012</v>
      </c>
      <c r="H48" s="340">
        <v>5.36315744E-2</v>
      </c>
      <c r="I48" s="340">
        <v>1.0144240000000001E-2</v>
      </c>
      <c r="J48" s="340">
        <v>8.3367320000000001E-4</v>
      </c>
      <c r="K48" s="340">
        <v>0.121993698</v>
      </c>
      <c r="L48" s="340">
        <v>7.2196932000000005E-2</v>
      </c>
      <c r="M48" s="340">
        <v>1.0123622000000001E-2</v>
      </c>
      <c r="N48" s="342">
        <v>0.1223659</v>
      </c>
      <c r="O48" s="342">
        <v>5.3337870000000003E-2</v>
      </c>
      <c r="P48" s="342">
        <v>0.13531399999999999</v>
      </c>
      <c r="Q48" s="342">
        <v>6.1885700000000002E-2</v>
      </c>
      <c r="R48" s="342">
        <v>6.0018809999999999E-2</v>
      </c>
      <c r="S48" s="343"/>
      <c r="T48" s="343"/>
      <c r="U48" s="343"/>
      <c r="V48" s="343"/>
      <c r="W48" s="343"/>
      <c r="X48" s="343"/>
      <c r="Y48" s="343"/>
      <c r="Z48" s="343"/>
      <c r="AA48" s="343"/>
      <c r="AB48" s="343"/>
      <c r="AC48" s="343"/>
      <c r="AD48" s="343"/>
      <c r="AE48" s="343"/>
      <c r="AF48" s="343"/>
      <c r="AG48" s="343"/>
      <c r="AH48" s="343"/>
      <c r="AI48" s="343"/>
      <c r="AJ48" s="343"/>
      <c r="AK48" s="343"/>
      <c r="AL48" s="343"/>
      <c r="AM48" s="343"/>
      <c r="AN48" s="343"/>
      <c r="AO48" s="343"/>
      <c r="AP48" s="343"/>
      <c r="AQ48" s="343"/>
      <c r="AR48" s="343"/>
      <c r="AS48" s="343"/>
      <c r="AT48" s="343"/>
      <c r="AU48" s="343"/>
      <c r="AV48" s="343"/>
      <c r="AW48" s="343"/>
      <c r="AX48" s="343"/>
      <c r="AY48" s="343"/>
      <c r="AZ48" s="343"/>
      <c r="BA48" s="343"/>
      <c r="BB48" s="343"/>
      <c r="BC48" s="343"/>
      <c r="BD48" s="343"/>
      <c r="BE48" s="343"/>
      <c r="BF48" s="343"/>
      <c r="BG48" s="343"/>
      <c r="BH48" s="343"/>
      <c r="BI48" s="343"/>
      <c r="BJ48" s="343"/>
      <c r="BK48" s="343"/>
      <c r="BL48" s="343"/>
      <c r="BM48" s="343"/>
      <c r="BN48" s="343"/>
      <c r="BO48" s="343"/>
      <c r="BP48" s="343"/>
      <c r="BQ48" s="343"/>
      <c r="BR48" s="343"/>
      <c r="BS48" s="343"/>
      <c r="BT48" s="343"/>
      <c r="BU48" s="343"/>
      <c r="BV48" s="343"/>
      <c r="BW48" s="343"/>
      <c r="BX48" s="343"/>
      <c r="BY48" s="343"/>
      <c r="BZ48" s="343"/>
      <c r="CA48" s="343"/>
      <c r="CB48" s="343"/>
      <c r="CC48" s="343"/>
      <c r="CD48" s="343"/>
      <c r="CE48" s="343"/>
      <c r="CF48" s="343"/>
      <c r="CG48" s="343"/>
      <c r="CH48" s="343"/>
      <c r="CI48" s="343"/>
      <c r="CJ48" s="343"/>
      <c r="CK48" s="343"/>
      <c r="CL48" s="343"/>
      <c r="CM48" s="343"/>
      <c r="CN48" s="343"/>
      <c r="CO48" s="343"/>
      <c r="CP48" s="343"/>
      <c r="CQ48" s="343"/>
      <c r="CR48" s="343"/>
      <c r="CS48" s="343"/>
      <c r="CT48" s="343"/>
      <c r="CU48" s="343"/>
      <c r="CV48" s="343"/>
      <c r="CW48" s="343"/>
      <c r="CX48" s="343"/>
      <c r="CY48" s="343"/>
      <c r="CZ48" s="343"/>
      <c r="DA48" s="343"/>
      <c r="DB48" s="343"/>
      <c r="DC48" s="343"/>
      <c r="DD48" s="343"/>
      <c r="DE48" s="343"/>
      <c r="DF48" s="343"/>
      <c r="DG48" s="343"/>
      <c r="DH48" s="343"/>
      <c r="DI48" s="343"/>
      <c r="DJ48" s="343"/>
      <c r="DK48" s="343"/>
      <c r="DL48" s="343"/>
      <c r="DM48" s="343"/>
      <c r="DN48" s="343"/>
      <c r="DO48" s="343"/>
      <c r="DP48" s="343"/>
      <c r="DQ48" s="343"/>
      <c r="DR48" s="343"/>
      <c r="DS48" s="343"/>
      <c r="DT48" s="343"/>
      <c r="DU48" s="343"/>
      <c r="DV48" s="343"/>
      <c r="DW48" s="343"/>
      <c r="DX48" s="343"/>
      <c r="DY48" s="343"/>
      <c r="DZ48" s="343"/>
      <c r="EA48" s="343"/>
      <c r="EB48" s="343"/>
      <c r="EC48" s="343"/>
      <c r="ED48" s="343"/>
      <c r="EE48" s="343"/>
      <c r="EF48" s="343"/>
      <c r="EG48" s="343"/>
      <c r="EH48" s="343"/>
      <c r="EI48" s="343"/>
      <c r="EJ48" s="343"/>
      <c r="EK48" s="343"/>
      <c r="EL48" s="343"/>
      <c r="EM48" s="343"/>
      <c r="EN48" s="343"/>
      <c r="EO48" s="343"/>
      <c r="EP48" s="343"/>
      <c r="EQ48" s="343"/>
      <c r="ER48" s="343"/>
      <c r="ES48" s="343"/>
      <c r="ET48" s="343"/>
      <c r="EU48" s="343"/>
      <c r="EV48" s="343"/>
      <c r="EW48" s="343"/>
      <c r="EX48" s="343"/>
      <c r="EY48" s="343"/>
      <c r="EZ48" s="343"/>
      <c r="FA48" s="343"/>
      <c r="FB48" s="343"/>
      <c r="FC48" s="343"/>
      <c r="FD48" s="343"/>
      <c r="FE48" s="343"/>
      <c r="FF48" s="343"/>
      <c r="FG48" s="343"/>
      <c r="FH48" s="343"/>
      <c r="FI48" s="343"/>
      <c r="FJ48" s="343"/>
      <c r="FK48" s="343"/>
      <c r="FL48" s="343"/>
      <c r="FM48" s="343"/>
      <c r="FN48" s="343"/>
      <c r="FO48" s="343"/>
      <c r="FP48" s="343"/>
      <c r="FQ48" s="343"/>
      <c r="FR48" s="343"/>
      <c r="FS48" s="343"/>
      <c r="FT48" s="343"/>
      <c r="FU48" s="343"/>
      <c r="FV48" s="343"/>
      <c r="FW48" s="343"/>
      <c r="FX48" s="343"/>
      <c r="FY48" s="343"/>
      <c r="FZ48" s="343"/>
      <c r="GA48" s="343"/>
      <c r="GB48" s="343"/>
      <c r="GC48" s="343"/>
      <c r="GD48" s="343"/>
      <c r="GE48" s="343"/>
      <c r="GF48" s="343"/>
      <c r="GG48" s="343"/>
      <c r="GH48" s="343"/>
      <c r="GI48" s="343"/>
      <c r="GJ48" s="343"/>
      <c r="GK48" s="343"/>
      <c r="GL48" s="343"/>
      <c r="GM48" s="343"/>
      <c r="GN48" s="343"/>
      <c r="GO48" s="343"/>
      <c r="GP48" s="343"/>
      <c r="GQ48" s="343"/>
      <c r="GR48" s="343"/>
      <c r="GS48" s="343"/>
      <c r="GT48" s="343"/>
      <c r="GU48" s="343"/>
      <c r="GV48" s="343"/>
      <c r="GW48" s="343"/>
      <c r="GX48" s="343"/>
      <c r="GY48" s="343"/>
      <c r="GZ48" s="343"/>
      <c r="HA48" s="343"/>
      <c r="HB48" s="343"/>
      <c r="HC48" s="343"/>
      <c r="HD48" s="343"/>
      <c r="HE48" s="343"/>
      <c r="HF48" s="343"/>
      <c r="HG48" s="343"/>
      <c r="HH48" s="343"/>
      <c r="HI48" s="343"/>
      <c r="HJ48" s="343"/>
      <c r="HK48" s="343"/>
      <c r="HL48" s="343"/>
      <c r="HM48" s="343"/>
      <c r="HN48" s="343"/>
      <c r="HO48" s="343"/>
      <c r="HP48" s="343"/>
      <c r="HQ48" s="343"/>
      <c r="HR48" s="343"/>
      <c r="HS48" s="343"/>
      <c r="HT48" s="343"/>
      <c r="HU48" s="343"/>
      <c r="HV48" s="343"/>
      <c r="HW48" s="343"/>
      <c r="HX48" s="343"/>
      <c r="HY48" s="343"/>
      <c r="HZ48" s="343"/>
      <c r="IA48" s="343"/>
      <c r="IB48" s="343"/>
      <c r="IC48" s="343"/>
      <c r="ID48" s="343"/>
      <c r="IE48" s="343"/>
      <c r="IF48" s="343"/>
      <c r="IG48" s="343"/>
      <c r="IH48" s="343"/>
      <c r="II48" s="343"/>
      <c r="IJ48" s="343"/>
      <c r="IK48" s="343"/>
      <c r="IL48" s="343"/>
      <c r="IM48" s="343"/>
      <c r="IN48" s="343"/>
      <c r="IO48" s="343"/>
      <c r="IP48" s="343"/>
      <c r="IQ48" s="343"/>
      <c r="IR48" s="343"/>
      <c r="IS48" s="343"/>
      <c r="IT48" s="343"/>
      <c r="IU48" s="343"/>
      <c r="IV48" s="343"/>
      <c r="IW48" s="343"/>
      <c r="IX48" s="343"/>
      <c r="IY48" s="343"/>
      <c r="IZ48" s="343"/>
      <c r="JA48" s="343"/>
      <c r="JB48" s="343"/>
      <c r="JC48" s="343"/>
      <c r="JD48" s="343"/>
      <c r="JE48" s="343"/>
      <c r="JF48" s="343"/>
      <c r="JG48" s="343"/>
      <c r="JH48" s="343"/>
      <c r="JI48" s="343"/>
      <c r="JJ48" s="343"/>
      <c r="JK48" s="343"/>
      <c r="JL48" s="343"/>
      <c r="JM48" s="343"/>
      <c r="JN48" s="343"/>
      <c r="JO48" s="343"/>
      <c r="JP48" s="343"/>
      <c r="JQ48" s="343"/>
      <c r="JR48" s="343"/>
      <c r="JS48" s="343"/>
      <c r="JT48" s="343"/>
      <c r="JU48" s="343"/>
      <c r="JV48" s="343"/>
      <c r="JW48" s="343"/>
      <c r="JX48" s="343"/>
      <c r="JY48" s="343"/>
      <c r="JZ48" s="343"/>
      <c r="KA48" s="343"/>
      <c r="KB48" s="343"/>
      <c r="KC48" s="343"/>
      <c r="KD48" s="343"/>
      <c r="KE48" s="343"/>
      <c r="KF48" s="343"/>
      <c r="KG48" s="343"/>
      <c r="KH48" s="343"/>
      <c r="KI48" s="343"/>
      <c r="KJ48" s="343"/>
      <c r="KK48" s="343"/>
      <c r="KL48" s="343"/>
      <c r="KM48" s="343"/>
      <c r="KN48" s="343"/>
      <c r="KO48" s="343"/>
      <c r="KP48" s="343"/>
      <c r="KQ48" s="343"/>
      <c r="KR48" s="343"/>
      <c r="KS48" s="343"/>
      <c r="KT48" s="343"/>
      <c r="KU48" s="343"/>
      <c r="KV48" s="343"/>
      <c r="KW48" s="343"/>
      <c r="KX48" s="343"/>
      <c r="KY48" s="343"/>
      <c r="KZ48" s="343"/>
      <c r="LA48" s="343"/>
      <c r="LB48" s="343"/>
      <c r="LC48" s="343"/>
      <c r="LD48" s="343"/>
      <c r="LE48" s="343"/>
      <c r="LF48" s="343"/>
      <c r="LG48" s="343"/>
      <c r="LH48" s="343"/>
      <c r="LI48" s="343"/>
      <c r="LJ48" s="343"/>
      <c r="LK48" s="343"/>
      <c r="LL48" s="343"/>
      <c r="LM48" s="343"/>
      <c r="LN48" s="343"/>
      <c r="LO48" s="343"/>
      <c r="LP48" s="343"/>
      <c r="LQ48" s="343"/>
      <c r="LR48" s="343"/>
      <c r="LS48" s="343"/>
      <c r="LT48" s="343"/>
      <c r="LU48" s="343"/>
      <c r="LV48" s="343"/>
      <c r="LW48" s="343"/>
      <c r="LX48" s="343"/>
      <c r="LY48" s="343"/>
      <c r="LZ48" s="343"/>
      <c r="MA48" s="343"/>
      <c r="MB48" s="343"/>
      <c r="MC48" s="343"/>
      <c r="MD48" s="343"/>
      <c r="ME48" s="343"/>
      <c r="MF48" s="343"/>
      <c r="MG48" s="343"/>
      <c r="MH48" s="343"/>
      <c r="MI48" s="343"/>
      <c r="MJ48" s="343"/>
      <c r="MK48" s="343"/>
      <c r="ML48" s="343"/>
      <c r="MM48" s="343"/>
      <c r="MN48" s="343"/>
      <c r="MO48" s="343"/>
      <c r="MP48" s="343"/>
      <c r="MQ48" s="343"/>
      <c r="MR48" s="343"/>
      <c r="MS48" s="343"/>
      <c r="MT48" s="343"/>
      <c r="MU48" s="343"/>
      <c r="MV48" s="343"/>
      <c r="MW48" s="343"/>
      <c r="MX48" s="343"/>
      <c r="MY48" s="343"/>
      <c r="MZ48" s="343"/>
      <c r="NA48" s="343"/>
      <c r="NB48" s="343"/>
      <c r="NC48" s="343"/>
      <c r="ND48" s="343"/>
      <c r="NE48" s="343"/>
      <c r="NF48" s="343"/>
      <c r="NG48" s="343"/>
      <c r="NH48" s="343"/>
      <c r="NI48" s="343"/>
      <c r="NJ48" s="343"/>
      <c r="NK48" s="343"/>
      <c r="NL48" s="343"/>
      <c r="NM48" s="343"/>
      <c r="NN48" s="343"/>
      <c r="NO48" s="343"/>
      <c r="NP48" s="343"/>
      <c r="NQ48" s="343"/>
      <c r="NR48" s="343"/>
      <c r="NS48" s="343"/>
      <c r="NT48" s="343"/>
      <c r="NU48" s="343"/>
      <c r="NV48" s="343"/>
      <c r="NW48" s="343"/>
      <c r="NX48" s="343"/>
      <c r="NY48" s="343"/>
      <c r="NZ48" s="343"/>
      <c r="OA48" s="343"/>
      <c r="OB48" s="343"/>
      <c r="OC48" s="343"/>
      <c r="OD48" s="343"/>
      <c r="OE48" s="343"/>
      <c r="OF48" s="343"/>
      <c r="OG48" s="343"/>
      <c r="OH48" s="343"/>
      <c r="OI48" s="343"/>
      <c r="OJ48" s="343"/>
      <c r="OK48" s="343"/>
      <c r="OL48" s="343"/>
      <c r="OM48" s="343"/>
      <c r="ON48" s="343"/>
      <c r="OO48" s="343"/>
      <c r="OP48" s="343"/>
      <c r="OQ48" s="343"/>
      <c r="OR48" s="343"/>
      <c r="OS48" s="343"/>
      <c r="OT48" s="343"/>
      <c r="OU48" s="343"/>
      <c r="OV48" s="343"/>
      <c r="OW48" s="343"/>
      <c r="OX48" s="343"/>
      <c r="OY48" s="343"/>
      <c r="OZ48" s="343"/>
      <c r="PA48" s="343"/>
      <c r="PB48" s="343"/>
      <c r="PC48" s="343"/>
      <c r="PD48" s="343"/>
      <c r="PE48" s="343"/>
      <c r="PF48" s="343"/>
      <c r="PG48" s="343"/>
      <c r="PH48" s="343"/>
      <c r="PI48" s="343"/>
      <c r="PJ48" s="343"/>
      <c r="PK48" s="343"/>
      <c r="PL48" s="343"/>
      <c r="PM48" s="343"/>
      <c r="PN48" s="343"/>
      <c r="PO48" s="343"/>
      <c r="PP48" s="343"/>
      <c r="PQ48" s="343"/>
      <c r="PR48" s="343"/>
      <c r="PS48" s="343"/>
      <c r="PT48" s="343"/>
      <c r="PU48" s="343"/>
      <c r="PV48" s="343"/>
      <c r="PW48" s="343"/>
      <c r="PX48" s="343"/>
      <c r="PY48" s="343"/>
      <c r="PZ48" s="343"/>
      <c r="QA48" s="343"/>
      <c r="QB48" s="343"/>
      <c r="QC48" s="343"/>
      <c r="QD48" s="343"/>
      <c r="QE48" s="343"/>
      <c r="QF48" s="343"/>
      <c r="QG48" s="343"/>
      <c r="QH48" s="343"/>
      <c r="QI48" s="343"/>
      <c r="QJ48" s="343"/>
      <c r="QK48" s="343"/>
      <c r="QL48" s="343"/>
      <c r="QM48" s="343"/>
      <c r="QN48" s="343"/>
      <c r="QO48" s="343"/>
      <c r="QP48" s="343"/>
      <c r="QQ48" s="343"/>
      <c r="QR48" s="343"/>
      <c r="QS48" s="343"/>
      <c r="QT48" s="343"/>
      <c r="QU48" s="343"/>
      <c r="QV48" s="343"/>
      <c r="QW48" s="343"/>
      <c r="QX48" s="343"/>
      <c r="QY48" s="343"/>
      <c r="QZ48" s="343"/>
      <c r="RA48" s="343"/>
      <c r="RB48" s="343"/>
      <c r="RC48" s="343"/>
      <c r="RD48" s="343"/>
      <c r="RE48" s="343"/>
      <c r="RF48" s="343"/>
      <c r="RG48" s="343"/>
      <c r="RH48" s="343"/>
      <c r="RI48" s="343"/>
      <c r="RJ48" s="343"/>
      <c r="RK48" s="343"/>
      <c r="RL48" s="343"/>
      <c r="RM48" s="343"/>
      <c r="RN48" s="343"/>
      <c r="RO48" s="343"/>
      <c r="RP48" s="343"/>
      <c r="RQ48" s="343"/>
      <c r="RR48" s="343"/>
      <c r="RS48" s="343"/>
      <c r="RT48" s="343"/>
      <c r="RU48" s="343"/>
      <c r="RV48" s="343"/>
      <c r="RW48" s="343"/>
      <c r="RX48" s="343"/>
      <c r="RY48" s="343"/>
      <c r="RZ48" s="343"/>
      <c r="SA48" s="343"/>
      <c r="SB48" s="343"/>
      <c r="SC48" s="343"/>
      <c r="SD48" s="343"/>
      <c r="SE48" s="343"/>
      <c r="SF48" s="343"/>
      <c r="SG48" s="343"/>
      <c r="SH48" s="343"/>
      <c r="SI48" s="343"/>
      <c r="SJ48" s="343"/>
      <c r="SK48" s="343"/>
      <c r="SL48" s="343"/>
      <c r="SM48" s="343"/>
      <c r="SN48" s="343"/>
      <c r="SO48" s="343"/>
      <c r="SP48" s="343"/>
      <c r="SQ48" s="343"/>
      <c r="SR48" s="343"/>
      <c r="SS48" s="343"/>
      <c r="ST48" s="343"/>
      <c r="SU48" s="343"/>
      <c r="SV48" s="343"/>
      <c r="SW48" s="343"/>
      <c r="SX48" s="343"/>
      <c r="SY48" s="343"/>
      <c r="SZ48" s="343"/>
      <c r="TA48" s="343"/>
      <c r="TB48" s="343"/>
      <c r="TC48" s="343"/>
      <c r="TD48" s="343"/>
      <c r="TE48" s="343"/>
      <c r="TF48" s="343"/>
      <c r="TG48" s="343"/>
      <c r="TH48" s="343"/>
      <c r="TI48" s="343"/>
      <c r="TJ48" s="343"/>
      <c r="TK48" s="343"/>
      <c r="TL48" s="343"/>
      <c r="TM48" s="343"/>
      <c r="TN48" s="343"/>
      <c r="TO48" s="343"/>
      <c r="TP48" s="343"/>
      <c r="TQ48" s="343"/>
      <c r="TR48" s="343"/>
      <c r="TS48" s="343"/>
      <c r="TT48" s="343"/>
      <c r="TU48" s="343"/>
      <c r="TV48" s="343"/>
      <c r="TW48" s="343"/>
      <c r="TX48" s="343"/>
      <c r="TY48" s="343"/>
      <c r="TZ48" s="343"/>
      <c r="UA48" s="343"/>
      <c r="UB48" s="343"/>
      <c r="UC48" s="343"/>
      <c r="UD48" s="343"/>
      <c r="UE48" s="343"/>
      <c r="UF48" s="343"/>
      <c r="UG48" s="343"/>
      <c r="UH48" s="343"/>
      <c r="UI48" s="343"/>
      <c r="UJ48" s="343"/>
      <c r="UK48" s="343"/>
      <c r="UL48" s="343"/>
      <c r="UM48" s="343"/>
      <c r="UN48" s="343"/>
      <c r="UO48" s="343"/>
      <c r="UP48" s="343"/>
      <c r="UQ48" s="343"/>
      <c r="UR48" s="343"/>
      <c r="US48" s="343"/>
      <c r="UT48" s="343"/>
      <c r="UU48" s="343"/>
      <c r="UV48" s="343"/>
      <c r="UW48" s="343"/>
      <c r="UX48" s="343"/>
      <c r="UY48" s="343"/>
      <c r="UZ48" s="343"/>
      <c r="VA48" s="343"/>
      <c r="VB48" s="343"/>
      <c r="VC48" s="343"/>
      <c r="VD48" s="343"/>
      <c r="VE48" s="343"/>
      <c r="VF48" s="343"/>
      <c r="VG48" s="343"/>
      <c r="VH48" s="343"/>
      <c r="VI48" s="343"/>
      <c r="VJ48" s="343"/>
      <c r="VK48" s="343"/>
      <c r="VL48" s="343"/>
      <c r="VM48" s="343"/>
      <c r="VN48" s="343"/>
      <c r="VO48" s="343"/>
      <c r="VP48" s="343"/>
      <c r="VQ48" s="343"/>
      <c r="VR48" s="343"/>
      <c r="VS48" s="343"/>
      <c r="VT48" s="343"/>
      <c r="VU48" s="343"/>
      <c r="VV48" s="343"/>
      <c r="VW48" s="343"/>
      <c r="VX48" s="343"/>
      <c r="VY48" s="343"/>
      <c r="VZ48" s="343"/>
      <c r="WA48" s="343"/>
      <c r="WB48" s="343"/>
      <c r="WC48" s="343"/>
      <c r="WD48" s="343"/>
      <c r="WE48" s="343"/>
      <c r="WF48" s="343"/>
      <c r="WG48" s="343"/>
      <c r="WH48" s="343"/>
      <c r="WI48" s="343"/>
      <c r="WJ48" s="343"/>
      <c r="WK48" s="343"/>
      <c r="WL48" s="343"/>
      <c r="WM48" s="343"/>
      <c r="WN48" s="343"/>
      <c r="WO48" s="343"/>
      <c r="WP48" s="343"/>
      <c r="WQ48" s="343"/>
      <c r="WR48" s="343"/>
      <c r="WS48" s="343"/>
      <c r="WT48" s="343"/>
      <c r="WU48" s="343"/>
      <c r="WV48" s="343"/>
      <c r="WW48" s="343"/>
      <c r="WX48" s="343"/>
      <c r="WY48" s="343"/>
      <c r="WZ48" s="343"/>
      <c r="XA48" s="343"/>
      <c r="XB48" s="343"/>
      <c r="XC48" s="343"/>
      <c r="XD48" s="343"/>
      <c r="XE48" s="343"/>
      <c r="XF48" s="343"/>
      <c r="XG48" s="343"/>
      <c r="XH48" s="343"/>
      <c r="XI48" s="343"/>
      <c r="XJ48" s="343"/>
      <c r="XK48" s="343"/>
      <c r="XL48" s="343"/>
      <c r="XM48" s="343"/>
      <c r="XN48" s="343"/>
      <c r="XO48" s="343"/>
      <c r="XP48" s="343"/>
      <c r="XQ48" s="343"/>
      <c r="XR48" s="343"/>
      <c r="XS48" s="343"/>
      <c r="XT48" s="343"/>
      <c r="XU48" s="343"/>
      <c r="XV48" s="343"/>
      <c r="XW48" s="343"/>
      <c r="XX48" s="343"/>
      <c r="XY48" s="343"/>
      <c r="XZ48" s="343"/>
      <c r="YA48" s="343"/>
      <c r="YB48" s="343"/>
      <c r="YC48" s="343"/>
      <c r="YD48" s="343"/>
      <c r="YE48" s="343"/>
      <c r="YF48" s="343"/>
      <c r="YG48" s="343"/>
      <c r="YH48" s="343"/>
      <c r="YI48" s="343"/>
      <c r="YJ48" s="343"/>
      <c r="YK48" s="343"/>
      <c r="YL48" s="343"/>
      <c r="YM48" s="343"/>
      <c r="YN48" s="343"/>
      <c r="YO48" s="343"/>
      <c r="YP48" s="343"/>
      <c r="YQ48" s="343"/>
      <c r="YR48" s="343"/>
      <c r="YS48" s="343"/>
      <c r="YT48" s="343"/>
      <c r="YU48" s="343"/>
      <c r="YV48" s="343"/>
      <c r="YW48" s="343"/>
      <c r="YX48" s="343"/>
      <c r="YY48" s="343"/>
      <c r="YZ48" s="343"/>
      <c r="ZA48" s="343"/>
      <c r="ZB48" s="343"/>
      <c r="ZC48" s="343"/>
      <c r="ZD48" s="343"/>
      <c r="ZE48" s="343"/>
      <c r="ZF48" s="343"/>
      <c r="ZG48" s="343"/>
      <c r="ZH48" s="343"/>
      <c r="ZI48" s="343"/>
      <c r="ZJ48" s="343"/>
      <c r="ZK48" s="343"/>
      <c r="ZL48" s="343"/>
      <c r="ZM48" s="343"/>
      <c r="ZN48" s="343"/>
      <c r="ZO48" s="343"/>
      <c r="ZP48" s="343"/>
      <c r="ZQ48" s="343"/>
      <c r="ZR48" s="343"/>
      <c r="ZS48" s="343"/>
      <c r="ZT48" s="343"/>
      <c r="ZU48" s="343"/>
      <c r="ZV48" s="343"/>
      <c r="ZW48" s="343"/>
      <c r="ZX48" s="343"/>
      <c r="ZY48" s="343"/>
      <c r="ZZ48" s="343"/>
      <c r="AAA48" s="343"/>
      <c r="AAB48" s="343"/>
      <c r="AAC48" s="343"/>
      <c r="AAD48" s="343"/>
      <c r="AAE48" s="343"/>
      <c r="AAF48" s="343"/>
      <c r="AAG48" s="343"/>
      <c r="AAH48" s="343"/>
      <c r="AAI48" s="343"/>
      <c r="AAJ48" s="343"/>
      <c r="AAK48" s="343"/>
      <c r="AAL48" s="343"/>
      <c r="AAM48" s="343"/>
      <c r="AAN48" s="343"/>
      <c r="AAO48" s="343"/>
      <c r="AAP48" s="343"/>
      <c r="AAQ48" s="343"/>
      <c r="AAR48" s="343"/>
      <c r="AAS48" s="343"/>
      <c r="AAT48" s="343"/>
      <c r="AAU48" s="343"/>
      <c r="AAV48" s="343"/>
      <c r="AAW48" s="343"/>
      <c r="AAX48" s="343"/>
      <c r="AAY48" s="343"/>
      <c r="AAZ48" s="343"/>
      <c r="ABA48" s="343"/>
      <c r="ABB48" s="343"/>
      <c r="ABC48" s="343"/>
      <c r="ABD48" s="343"/>
      <c r="ABE48" s="343"/>
      <c r="ABF48" s="343"/>
      <c r="ABG48" s="343"/>
      <c r="ABH48" s="343"/>
      <c r="ABI48" s="343"/>
      <c r="ABJ48" s="343"/>
      <c r="ABK48" s="343"/>
      <c r="ABL48" s="343"/>
      <c r="ABM48" s="343"/>
      <c r="ABN48" s="343"/>
      <c r="ABO48" s="343"/>
      <c r="ABP48" s="343"/>
      <c r="ABQ48" s="343"/>
      <c r="ABR48" s="343"/>
      <c r="ABS48" s="343"/>
      <c r="ABT48" s="343"/>
      <c r="ABU48" s="343"/>
      <c r="ABV48" s="343"/>
      <c r="ABW48" s="343"/>
      <c r="ABX48" s="343"/>
      <c r="ABY48" s="343"/>
      <c r="ABZ48" s="343"/>
      <c r="ACA48" s="343"/>
      <c r="ACB48" s="343"/>
      <c r="ACC48" s="343"/>
      <c r="ACD48" s="343"/>
      <c r="ACE48" s="343"/>
      <c r="ACF48" s="343"/>
      <c r="ACG48" s="343"/>
      <c r="ACH48" s="343"/>
      <c r="ACI48" s="343"/>
      <c r="ACJ48" s="343"/>
      <c r="ACK48" s="343"/>
      <c r="ACL48" s="343"/>
      <c r="ACM48" s="343"/>
      <c r="ACN48" s="343"/>
      <c r="ACO48" s="343"/>
      <c r="ACP48" s="343"/>
      <c r="ACQ48" s="343"/>
      <c r="ACR48" s="343"/>
      <c r="ACS48" s="343"/>
      <c r="ACT48" s="343"/>
      <c r="ACU48" s="343"/>
      <c r="ACV48" s="343"/>
      <c r="ACW48" s="343"/>
      <c r="ACX48" s="343"/>
      <c r="ACY48" s="343"/>
      <c r="ACZ48" s="343"/>
      <c r="ADA48" s="343"/>
      <c r="ADB48" s="343"/>
      <c r="ADC48" s="343"/>
      <c r="ADD48" s="343"/>
      <c r="ADE48" s="343"/>
      <c r="ADF48" s="343"/>
      <c r="ADG48" s="343"/>
      <c r="ADH48" s="343"/>
      <c r="ADI48" s="343"/>
      <c r="ADJ48" s="343"/>
      <c r="ADK48" s="343"/>
      <c r="ADL48" s="343"/>
      <c r="ADM48" s="343"/>
      <c r="ADN48" s="343"/>
      <c r="ADO48" s="343"/>
      <c r="ADP48" s="343"/>
      <c r="ADQ48" s="343"/>
      <c r="ADR48" s="343"/>
      <c r="ADS48" s="343"/>
      <c r="ADT48" s="343"/>
      <c r="ADU48" s="343"/>
      <c r="ADV48" s="343"/>
      <c r="ADW48" s="343"/>
      <c r="ADX48" s="343"/>
      <c r="ADY48" s="343"/>
      <c r="ADZ48" s="343"/>
      <c r="AEA48" s="343"/>
      <c r="AEB48" s="343"/>
      <c r="AEC48" s="343"/>
      <c r="AED48" s="343"/>
      <c r="AEE48" s="343"/>
      <c r="AEF48" s="343"/>
      <c r="AEG48" s="343"/>
      <c r="AEH48" s="343"/>
      <c r="AEI48" s="343"/>
      <c r="AEJ48" s="343"/>
      <c r="AEK48" s="343"/>
      <c r="AEL48" s="343"/>
      <c r="AEM48" s="343"/>
      <c r="AEN48" s="343"/>
      <c r="AEO48" s="343"/>
      <c r="AEP48" s="343"/>
      <c r="AEQ48" s="343"/>
      <c r="AER48" s="343"/>
      <c r="AES48" s="343"/>
      <c r="AET48" s="343"/>
      <c r="AEU48" s="343"/>
      <c r="AEV48" s="343"/>
      <c r="AEW48" s="343"/>
      <c r="AEX48" s="343"/>
      <c r="AEY48" s="343"/>
      <c r="AEZ48" s="343"/>
      <c r="AFA48" s="343"/>
      <c r="AFB48" s="343"/>
      <c r="AFC48" s="343"/>
      <c r="AFD48" s="343"/>
      <c r="AFE48" s="343"/>
      <c r="AFF48" s="343"/>
      <c r="AFG48" s="343"/>
      <c r="AFH48" s="343"/>
      <c r="AFI48" s="343"/>
      <c r="AFJ48" s="343"/>
      <c r="AFK48" s="343"/>
      <c r="AFL48" s="343"/>
      <c r="AFM48" s="343"/>
      <c r="AFN48" s="343"/>
      <c r="AFO48" s="343"/>
      <c r="AFP48" s="343"/>
      <c r="AFQ48" s="343"/>
      <c r="AFR48" s="343"/>
      <c r="AFS48" s="343"/>
      <c r="AFT48" s="343"/>
      <c r="AFU48" s="343"/>
      <c r="AFV48" s="343"/>
      <c r="AFW48" s="343"/>
      <c r="AFX48" s="343"/>
      <c r="AFY48" s="343"/>
      <c r="AFZ48" s="343"/>
      <c r="AGA48" s="343"/>
      <c r="AGB48" s="343"/>
      <c r="AGC48" s="343"/>
      <c r="AGD48" s="343"/>
      <c r="AGE48" s="343"/>
      <c r="AGF48" s="343"/>
      <c r="AGG48" s="343"/>
      <c r="AGH48" s="343"/>
      <c r="AGI48" s="343"/>
      <c r="AGJ48" s="343"/>
      <c r="AGK48" s="343"/>
      <c r="AGL48" s="343"/>
      <c r="AGM48" s="343"/>
      <c r="AGN48" s="343"/>
      <c r="AGO48" s="343"/>
      <c r="AGP48" s="343"/>
      <c r="AGQ48" s="343"/>
      <c r="AGR48" s="343"/>
      <c r="AGS48" s="343"/>
      <c r="AGT48" s="343"/>
      <c r="AGU48" s="343"/>
      <c r="AGV48" s="343"/>
      <c r="AGW48" s="343"/>
      <c r="AGX48" s="343"/>
      <c r="AGY48" s="343"/>
      <c r="AGZ48" s="343"/>
      <c r="AHA48" s="343"/>
      <c r="AHB48" s="343"/>
      <c r="AHC48" s="343"/>
      <c r="AHD48" s="343"/>
      <c r="AHE48" s="343"/>
      <c r="AHF48" s="343"/>
      <c r="AHG48" s="343"/>
      <c r="AHH48" s="343"/>
      <c r="AHI48" s="343"/>
      <c r="AHJ48" s="343"/>
      <c r="AHK48" s="343"/>
      <c r="AHL48" s="343"/>
      <c r="AHM48" s="343"/>
      <c r="AHN48" s="343"/>
      <c r="AHO48" s="343"/>
      <c r="AHP48" s="343"/>
      <c r="AHQ48" s="343"/>
      <c r="AHR48" s="343"/>
      <c r="AHS48" s="343"/>
      <c r="AHT48" s="343"/>
      <c r="AHU48" s="343"/>
      <c r="AHV48" s="343"/>
      <c r="AHW48" s="343"/>
      <c r="AHX48" s="343"/>
      <c r="AHY48" s="343"/>
      <c r="AHZ48" s="343"/>
      <c r="AIA48" s="343"/>
      <c r="AIB48" s="343"/>
      <c r="AIC48" s="343"/>
      <c r="AID48" s="343"/>
      <c r="AIE48" s="343"/>
      <c r="AIF48" s="343"/>
      <c r="AIG48" s="343"/>
      <c r="AIH48" s="343"/>
      <c r="AII48" s="343"/>
      <c r="AIJ48" s="343"/>
      <c r="AIK48" s="343"/>
      <c r="AIL48" s="343"/>
      <c r="AIM48" s="343"/>
      <c r="AIN48" s="343"/>
      <c r="AIO48" s="343"/>
      <c r="AIP48" s="343"/>
      <c r="AIQ48" s="343"/>
      <c r="AIR48" s="343"/>
      <c r="AIS48" s="343"/>
      <c r="AIT48" s="343"/>
      <c r="AIU48" s="343"/>
      <c r="AIV48" s="343"/>
      <c r="AIW48" s="343"/>
      <c r="AIX48" s="343"/>
      <c r="AIY48" s="343"/>
      <c r="AIZ48" s="343"/>
      <c r="AJA48" s="343"/>
      <c r="AJB48" s="343"/>
      <c r="AJC48" s="343"/>
      <c r="AJD48" s="343"/>
      <c r="AJE48" s="343"/>
      <c r="AJF48" s="343"/>
      <c r="AJG48" s="343"/>
      <c r="AJH48" s="343"/>
      <c r="AJI48" s="343"/>
      <c r="AJJ48" s="343"/>
      <c r="AJK48" s="343"/>
      <c r="AJL48" s="343"/>
      <c r="AJM48" s="343"/>
      <c r="AJN48" s="343"/>
      <c r="AJO48" s="343"/>
      <c r="AJP48" s="343"/>
      <c r="AJQ48" s="343"/>
      <c r="AJR48" s="343"/>
      <c r="AJS48" s="343"/>
      <c r="AJT48" s="343"/>
      <c r="AJU48" s="343"/>
      <c r="AJV48" s="343"/>
      <c r="AJW48" s="343"/>
      <c r="AJX48" s="343"/>
      <c r="AJY48" s="343"/>
      <c r="AJZ48" s="343"/>
      <c r="AKA48" s="343"/>
      <c r="AKB48" s="343"/>
      <c r="AKC48" s="343"/>
      <c r="AKD48" s="343"/>
      <c r="AKE48" s="343"/>
      <c r="AKF48" s="343"/>
      <c r="AKG48" s="343"/>
      <c r="AKH48" s="343"/>
      <c r="AKI48" s="343"/>
      <c r="AKJ48" s="343"/>
      <c r="AKK48" s="343"/>
      <c r="AKL48" s="343"/>
      <c r="AKM48" s="343"/>
      <c r="AKN48" s="343"/>
      <c r="AKO48" s="343"/>
      <c r="AKP48" s="343"/>
      <c r="AKQ48" s="343"/>
      <c r="AKR48" s="343"/>
      <c r="AKS48" s="343"/>
      <c r="AKT48" s="343"/>
      <c r="AKU48" s="343"/>
      <c r="AKV48" s="343"/>
      <c r="AKW48" s="343"/>
      <c r="AKX48" s="343"/>
      <c r="AKY48" s="343"/>
      <c r="AKZ48" s="343"/>
      <c r="ALA48" s="343"/>
      <c r="ALB48" s="343"/>
      <c r="ALC48" s="343"/>
      <c r="ALD48" s="343"/>
      <c r="ALE48" s="343"/>
      <c r="ALF48" s="343"/>
      <c r="ALG48" s="343"/>
      <c r="ALH48" s="343"/>
      <c r="ALI48" s="343"/>
      <c r="ALJ48" s="343"/>
      <c r="ALK48" s="343"/>
      <c r="ALL48" s="343"/>
      <c r="ALM48" s="343"/>
      <c r="ALN48" s="343"/>
      <c r="ALO48" s="343"/>
      <c r="ALP48" s="343"/>
      <c r="ALQ48" s="343"/>
      <c r="ALR48" s="343"/>
      <c r="ALS48" s="343"/>
      <c r="ALT48" s="343"/>
      <c r="ALU48" s="343"/>
      <c r="ALV48" s="343"/>
      <c r="ALW48" s="343"/>
      <c r="ALX48" s="343"/>
      <c r="ALY48" s="343"/>
      <c r="ALZ48" s="343"/>
      <c r="AMA48" s="343"/>
      <c r="AMB48" s="343"/>
      <c r="AMC48" s="343"/>
      <c r="AMD48" s="343"/>
      <c r="AME48" s="343"/>
      <c r="AMF48" s="343"/>
      <c r="AMG48" s="343"/>
      <c r="AMH48" s="343"/>
      <c r="AMI48" s="343"/>
      <c r="AMJ48" s="343"/>
      <c r="AMK48" s="343"/>
      <c r="AML48" s="343"/>
    </row>
    <row r="49" spans="1:1026">
      <c r="A49">
        <v>19</v>
      </c>
      <c r="B49" s="4">
        <v>3</v>
      </c>
      <c r="C49" s="4">
        <v>2</v>
      </c>
      <c r="D49">
        <v>0.16108564</v>
      </c>
      <c r="E49">
        <v>0.33070994999999997</v>
      </c>
      <c r="F49">
        <v>4.532299E-2</v>
      </c>
      <c r="G49">
        <v>0.11886338</v>
      </c>
      <c r="H49">
        <v>5.0779223800000002E-2</v>
      </c>
      <c r="I49">
        <v>4.1960749999999998E-2</v>
      </c>
      <c r="J49">
        <v>1.719373E-3</v>
      </c>
      <c r="K49">
        <v>0.174132654</v>
      </c>
      <c r="L49">
        <v>7.9774508999999993E-2</v>
      </c>
      <c r="M49">
        <v>2.0049856000000001E-2</v>
      </c>
      <c r="N49" s="42">
        <v>0.16793920000000001</v>
      </c>
      <c r="O49" s="42">
        <v>6.9581820000000003E-2</v>
      </c>
      <c r="P49" s="42">
        <v>0.17817939999999999</v>
      </c>
      <c r="Q49" s="42">
        <v>6.8708480000000002E-2</v>
      </c>
      <c r="R49" s="42">
        <v>5.7322640000000001E-2</v>
      </c>
      <c r="AML49" s="4"/>
    </row>
    <row r="50" spans="1:1026">
      <c r="A50">
        <v>20</v>
      </c>
      <c r="B50" s="4">
        <v>3</v>
      </c>
      <c r="C50" s="4">
        <v>3</v>
      </c>
      <c r="D50">
        <v>7.4721999999999997E-2</v>
      </c>
      <c r="E50">
        <v>0.10707065</v>
      </c>
      <c r="F50">
        <v>8.785577E-2</v>
      </c>
      <c r="G50">
        <v>7.1125430000000003E-2</v>
      </c>
      <c r="H50">
        <v>1.8135865399999999E-2</v>
      </c>
      <c r="I50">
        <v>2.039096E-2</v>
      </c>
      <c r="J50">
        <v>4.8900254000000002E-3</v>
      </c>
      <c r="K50">
        <v>5.8223049999999998E-3</v>
      </c>
      <c r="L50">
        <v>2.8948003999999999E-2</v>
      </c>
      <c r="M50">
        <v>2.3574764000000002E-2</v>
      </c>
      <c r="N50" s="42">
        <v>8.5111610000000004E-2</v>
      </c>
      <c r="O50" s="42">
        <v>3.1417029999999999E-2</v>
      </c>
      <c r="P50" s="42">
        <v>4.3213380000000003E-2</v>
      </c>
      <c r="Q50" s="42">
        <v>3.6471120000000003E-2</v>
      </c>
      <c r="R50" s="42">
        <v>3.3147009999999998E-2</v>
      </c>
      <c r="AML50" s="4"/>
    </row>
    <row r="51" spans="1:1026">
      <c r="A51">
        <v>21</v>
      </c>
      <c r="B51" s="4">
        <v>3</v>
      </c>
      <c r="C51" s="4">
        <v>4</v>
      </c>
      <c r="D51">
        <v>0.14203445000000001</v>
      </c>
      <c r="E51">
        <v>0.15805962000000001</v>
      </c>
      <c r="F51">
        <v>0.20767021999999999</v>
      </c>
      <c r="G51">
        <v>0.15017407999999999</v>
      </c>
      <c r="H51">
        <v>9.0164299399999995E-2</v>
      </c>
      <c r="I51">
        <v>1.6569250000000001E-2</v>
      </c>
      <c r="J51">
        <v>1.34190725E-2</v>
      </c>
      <c r="K51">
        <v>0.14608912099999999</v>
      </c>
      <c r="L51">
        <v>7.7161911E-2</v>
      </c>
      <c r="M51">
        <v>3.7747771999999999E-2</v>
      </c>
      <c r="N51" s="42">
        <v>0.16472210000000001</v>
      </c>
      <c r="O51" s="42">
        <v>7.5405120000000006E-2</v>
      </c>
      <c r="P51" s="42">
        <v>0.12213549999999999</v>
      </c>
      <c r="Q51" s="42">
        <v>0.1169087</v>
      </c>
      <c r="R51" s="42">
        <v>7.9357510000000006E-2</v>
      </c>
      <c r="AML51" s="4"/>
    </row>
    <row r="52" spans="1:1026">
      <c r="A52">
        <v>22</v>
      </c>
      <c r="B52" s="4">
        <v>3</v>
      </c>
      <c r="C52" s="4">
        <v>5</v>
      </c>
      <c r="D52">
        <v>5.7120079999999997E-2</v>
      </c>
      <c r="E52">
        <v>7.2477280000000005E-2</v>
      </c>
      <c r="F52">
        <v>0.12706321000000001</v>
      </c>
      <c r="G52">
        <v>8.2357669999999994E-2</v>
      </c>
      <c r="H52">
        <v>-4.131354E-4</v>
      </c>
      <c r="I52">
        <v>3.105231E-2</v>
      </c>
      <c r="J52">
        <v>4.9053320000000001E-3</v>
      </c>
      <c r="K52">
        <v>2.7795415E-2</v>
      </c>
      <c r="L52">
        <v>5.0496680000000002E-3</v>
      </c>
      <c r="M52">
        <v>8.9124589999999993E-3</v>
      </c>
      <c r="N52" s="42">
        <v>8.4975209999999995E-2</v>
      </c>
      <c r="O52" s="42">
        <v>2.5763899999999999E-2</v>
      </c>
      <c r="P52" s="42">
        <v>2.9631569999999999E-2</v>
      </c>
      <c r="Q52" s="42">
        <v>5.5944489999999999E-2</v>
      </c>
      <c r="R52" s="42">
        <v>3.0162399999999999E-2</v>
      </c>
      <c r="AML52" s="4"/>
    </row>
    <row r="53" spans="1:1026" s="340" customFormat="1">
      <c r="A53" s="340">
        <v>23</v>
      </c>
      <c r="B53" s="341">
        <v>4</v>
      </c>
      <c r="C53" s="341">
        <v>1</v>
      </c>
      <c r="D53" s="340">
        <v>0.37931087000000002</v>
      </c>
      <c r="E53" s="340">
        <v>0.64564705</v>
      </c>
      <c r="F53" s="340">
        <v>0.39808504</v>
      </c>
      <c r="G53" s="340">
        <v>0.47820867</v>
      </c>
      <c r="H53" s="340">
        <v>0.1436249</v>
      </c>
      <c r="I53" s="340">
        <v>-9.1047280000000001E-4</v>
      </c>
      <c r="J53" s="340">
        <v>1.5490258999999999E-2</v>
      </c>
      <c r="K53" s="340">
        <v>0.12952770999999999</v>
      </c>
      <c r="L53" s="340">
        <v>7.3718909999999999E-2</v>
      </c>
      <c r="M53" s="340">
        <v>1.1200770000000001E-2</v>
      </c>
      <c r="N53" s="349">
        <v>0.48011199999999998</v>
      </c>
      <c r="O53" s="349">
        <v>0.18203749999999999</v>
      </c>
      <c r="P53" s="349">
        <v>0.39174779999999998</v>
      </c>
      <c r="Q53" s="349">
        <v>0.1892519</v>
      </c>
      <c r="R53" s="349">
        <v>0.23237579999999999</v>
      </c>
      <c r="S53" s="343"/>
      <c r="T53" s="343"/>
      <c r="U53" s="343"/>
      <c r="V53" s="343"/>
      <c r="W53" s="343"/>
      <c r="X53" s="343"/>
      <c r="Y53" s="343"/>
      <c r="Z53" s="343"/>
      <c r="AA53" s="343"/>
      <c r="AB53" s="343"/>
      <c r="AC53" s="343"/>
      <c r="AD53" s="343"/>
      <c r="AE53" s="343"/>
      <c r="AF53" s="343"/>
      <c r="AG53" s="343"/>
      <c r="AH53" s="343"/>
      <c r="AI53" s="343"/>
      <c r="AJ53" s="343"/>
      <c r="AK53" s="343"/>
      <c r="AL53" s="343"/>
      <c r="AM53" s="343"/>
      <c r="AN53" s="343"/>
      <c r="AO53" s="343"/>
      <c r="AP53" s="343"/>
      <c r="AQ53" s="343"/>
      <c r="AR53" s="343"/>
      <c r="AS53" s="343"/>
      <c r="AT53" s="343"/>
      <c r="AU53" s="343"/>
      <c r="AV53" s="343"/>
      <c r="AW53" s="343"/>
      <c r="AX53" s="343"/>
      <c r="AY53" s="343"/>
      <c r="AZ53" s="343"/>
      <c r="BA53" s="343"/>
      <c r="BB53" s="343"/>
      <c r="BC53" s="343"/>
      <c r="BD53" s="343"/>
      <c r="BE53" s="343"/>
      <c r="BF53" s="343"/>
      <c r="BG53" s="343"/>
      <c r="BH53" s="343"/>
      <c r="BI53" s="343"/>
      <c r="BJ53" s="343"/>
      <c r="BK53" s="343"/>
      <c r="BL53" s="343"/>
      <c r="BM53" s="343"/>
      <c r="BN53" s="343"/>
      <c r="BO53" s="343"/>
      <c r="BP53" s="343"/>
      <c r="BQ53" s="343"/>
      <c r="BR53" s="343"/>
      <c r="BS53" s="343"/>
      <c r="BT53" s="343"/>
      <c r="BU53" s="343"/>
      <c r="BV53" s="343"/>
      <c r="BW53" s="343"/>
      <c r="BX53" s="343"/>
      <c r="BY53" s="343"/>
      <c r="BZ53" s="343"/>
      <c r="CA53" s="343"/>
      <c r="CB53" s="343"/>
      <c r="CC53" s="343"/>
      <c r="CD53" s="343"/>
      <c r="CE53" s="343"/>
      <c r="CF53" s="343"/>
      <c r="CG53" s="343"/>
      <c r="CH53" s="343"/>
      <c r="CI53" s="343"/>
      <c r="CJ53" s="343"/>
      <c r="CK53" s="343"/>
      <c r="CL53" s="343"/>
      <c r="CM53" s="343"/>
      <c r="CN53" s="343"/>
      <c r="CO53" s="343"/>
      <c r="CP53" s="343"/>
      <c r="CQ53" s="343"/>
      <c r="CR53" s="343"/>
      <c r="CS53" s="343"/>
      <c r="CT53" s="343"/>
      <c r="CU53" s="343"/>
      <c r="CV53" s="343"/>
      <c r="CW53" s="343"/>
      <c r="CX53" s="343"/>
      <c r="CY53" s="343"/>
      <c r="CZ53" s="343"/>
      <c r="DA53" s="343"/>
      <c r="DB53" s="343"/>
      <c r="DC53" s="343"/>
      <c r="DD53" s="343"/>
      <c r="DE53" s="343"/>
      <c r="DF53" s="343"/>
      <c r="DG53" s="343"/>
      <c r="DH53" s="343"/>
      <c r="DI53" s="343"/>
      <c r="DJ53" s="343"/>
      <c r="DK53" s="343"/>
      <c r="DL53" s="343"/>
      <c r="DM53" s="343"/>
      <c r="DN53" s="343"/>
      <c r="DO53" s="343"/>
      <c r="DP53" s="343"/>
      <c r="DQ53" s="343"/>
      <c r="DR53" s="343"/>
      <c r="DS53" s="343"/>
      <c r="DT53" s="343"/>
      <c r="DU53" s="343"/>
      <c r="DV53" s="343"/>
      <c r="DW53" s="343"/>
      <c r="DX53" s="343"/>
      <c r="DY53" s="343"/>
      <c r="DZ53" s="343"/>
      <c r="EA53" s="343"/>
      <c r="EB53" s="343"/>
      <c r="EC53" s="343"/>
      <c r="ED53" s="343"/>
      <c r="EE53" s="343"/>
      <c r="EF53" s="343"/>
      <c r="EG53" s="343"/>
      <c r="EH53" s="343"/>
      <c r="EI53" s="343"/>
      <c r="EJ53" s="343"/>
      <c r="EK53" s="343"/>
      <c r="EL53" s="343"/>
      <c r="EM53" s="343"/>
      <c r="EN53" s="343"/>
      <c r="EO53" s="343"/>
      <c r="EP53" s="343"/>
      <c r="EQ53" s="343"/>
      <c r="ER53" s="343"/>
      <c r="ES53" s="343"/>
      <c r="ET53" s="343"/>
      <c r="EU53" s="343"/>
      <c r="EV53" s="343"/>
      <c r="EW53" s="343"/>
      <c r="EX53" s="343"/>
      <c r="EY53" s="343"/>
      <c r="EZ53" s="343"/>
      <c r="FA53" s="343"/>
      <c r="FB53" s="343"/>
      <c r="FC53" s="343"/>
      <c r="FD53" s="343"/>
      <c r="FE53" s="343"/>
      <c r="FF53" s="343"/>
      <c r="FG53" s="343"/>
      <c r="FH53" s="343"/>
      <c r="FI53" s="343"/>
      <c r="FJ53" s="343"/>
      <c r="FK53" s="343"/>
      <c r="FL53" s="343"/>
      <c r="FM53" s="343"/>
      <c r="FN53" s="343"/>
      <c r="FO53" s="343"/>
      <c r="FP53" s="343"/>
      <c r="FQ53" s="343"/>
      <c r="FR53" s="343"/>
      <c r="FS53" s="343"/>
      <c r="FT53" s="343"/>
      <c r="FU53" s="343"/>
      <c r="FV53" s="343"/>
      <c r="FW53" s="343"/>
      <c r="FX53" s="343"/>
      <c r="FY53" s="343"/>
      <c r="FZ53" s="343"/>
      <c r="GA53" s="343"/>
      <c r="GB53" s="343"/>
      <c r="GC53" s="343"/>
      <c r="GD53" s="343"/>
      <c r="GE53" s="343"/>
      <c r="GF53" s="343"/>
      <c r="GG53" s="343"/>
      <c r="GH53" s="343"/>
      <c r="GI53" s="343"/>
      <c r="GJ53" s="343"/>
      <c r="GK53" s="343"/>
      <c r="GL53" s="343"/>
      <c r="GM53" s="343"/>
      <c r="GN53" s="343"/>
      <c r="GO53" s="343"/>
      <c r="GP53" s="343"/>
      <c r="GQ53" s="343"/>
      <c r="GR53" s="343"/>
      <c r="GS53" s="343"/>
      <c r="GT53" s="343"/>
      <c r="GU53" s="343"/>
      <c r="GV53" s="343"/>
      <c r="GW53" s="343"/>
      <c r="GX53" s="343"/>
      <c r="GY53" s="343"/>
      <c r="GZ53" s="343"/>
      <c r="HA53" s="343"/>
      <c r="HB53" s="343"/>
      <c r="HC53" s="343"/>
      <c r="HD53" s="343"/>
      <c r="HE53" s="343"/>
      <c r="HF53" s="343"/>
      <c r="HG53" s="343"/>
      <c r="HH53" s="343"/>
      <c r="HI53" s="343"/>
      <c r="HJ53" s="343"/>
      <c r="HK53" s="343"/>
      <c r="HL53" s="343"/>
      <c r="HM53" s="343"/>
      <c r="HN53" s="343"/>
      <c r="HO53" s="343"/>
      <c r="HP53" s="343"/>
      <c r="HQ53" s="343"/>
      <c r="HR53" s="343"/>
      <c r="HS53" s="343"/>
      <c r="HT53" s="343"/>
      <c r="HU53" s="343"/>
      <c r="HV53" s="343"/>
      <c r="HW53" s="343"/>
      <c r="HX53" s="343"/>
      <c r="HY53" s="343"/>
      <c r="HZ53" s="343"/>
      <c r="IA53" s="343"/>
      <c r="IB53" s="343"/>
      <c r="IC53" s="343"/>
      <c r="ID53" s="343"/>
      <c r="IE53" s="343"/>
      <c r="IF53" s="343"/>
      <c r="IG53" s="343"/>
      <c r="IH53" s="343"/>
      <c r="II53" s="343"/>
      <c r="IJ53" s="343"/>
      <c r="IK53" s="343"/>
      <c r="IL53" s="343"/>
      <c r="IM53" s="343"/>
      <c r="IN53" s="343"/>
      <c r="IO53" s="343"/>
      <c r="IP53" s="343"/>
      <c r="IQ53" s="343"/>
      <c r="IR53" s="343"/>
      <c r="IS53" s="343"/>
      <c r="IT53" s="343"/>
      <c r="IU53" s="343"/>
      <c r="IV53" s="343"/>
      <c r="IW53" s="343"/>
      <c r="IX53" s="343"/>
      <c r="IY53" s="343"/>
      <c r="IZ53" s="343"/>
      <c r="JA53" s="343"/>
      <c r="JB53" s="343"/>
      <c r="JC53" s="343"/>
      <c r="JD53" s="343"/>
      <c r="JE53" s="343"/>
      <c r="JF53" s="343"/>
      <c r="JG53" s="343"/>
      <c r="JH53" s="343"/>
      <c r="JI53" s="343"/>
      <c r="JJ53" s="343"/>
      <c r="JK53" s="343"/>
      <c r="JL53" s="343"/>
      <c r="JM53" s="343"/>
      <c r="JN53" s="343"/>
      <c r="JO53" s="343"/>
      <c r="JP53" s="343"/>
      <c r="JQ53" s="343"/>
      <c r="JR53" s="343"/>
      <c r="JS53" s="343"/>
      <c r="JT53" s="343"/>
      <c r="JU53" s="343"/>
      <c r="JV53" s="343"/>
      <c r="JW53" s="343"/>
      <c r="JX53" s="343"/>
      <c r="JY53" s="343"/>
      <c r="JZ53" s="343"/>
      <c r="KA53" s="343"/>
      <c r="KB53" s="343"/>
      <c r="KC53" s="343"/>
      <c r="KD53" s="343"/>
      <c r="KE53" s="343"/>
      <c r="KF53" s="343"/>
      <c r="KG53" s="343"/>
      <c r="KH53" s="343"/>
      <c r="KI53" s="343"/>
      <c r="KJ53" s="343"/>
      <c r="KK53" s="343"/>
      <c r="KL53" s="343"/>
      <c r="KM53" s="343"/>
      <c r="KN53" s="343"/>
      <c r="KO53" s="343"/>
      <c r="KP53" s="343"/>
      <c r="KQ53" s="343"/>
      <c r="KR53" s="343"/>
      <c r="KS53" s="343"/>
      <c r="KT53" s="343"/>
      <c r="KU53" s="343"/>
      <c r="KV53" s="343"/>
      <c r="KW53" s="343"/>
      <c r="KX53" s="343"/>
      <c r="KY53" s="343"/>
      <c r="KZ53" s="343"/>
      <c r="LA53" s="343"/>
      <c r="LB53" s="343"/>
      <c r="LC53" s="343"/>
      <c r="LD53" s="343"/>
      <c r="LE53" s="343"/>
      <c r="LF53" s="343"/>
      <c r="LG53" s="343"/>
      <c r="LH53" s="343"/>
      <c r="LI53" s="343"/>
      <c r="LJ53" s="343"/>
      <c r="LK53" s="343"/>
      <c r="LL53" s="343"/>
      <c r="LM53" s="343"/>
      <c r="LN53" s="343"/>
      <c r="LO53" s="343"/>
      <c r="LP53" s="343"/>
      <c r="LQ53" s="343"/>
      <c r="LR53" s="343"/>
      <c r="LS53" s="343"/>
      <c r="LT53" s="343"/>
      <c r="LU53" s="343"/>
      <c r="LV53" s="343"/>
      <c r="LW53" s="343"/>
      <c r="LX53" s="343"/>
      <c r="LY53" s="343"/>
      <c r="LZ53" s="343"/>
      <c r="MA53" s="343"/>
      <c r="MB53" s="343"/>
      <c r="MC53" s="343"/>
      <c r="MD53" s="343"/>
      <c r="ME53" s="343"/>
      <c r="MF53" s="343"/>
      <c r="MG53" s="343"/>
      <c r="MH53" s="343"/>
      <c r="MI53" s="343"/>
      <c r="MJ53" s="343"/>
      <c r="MK53" s="343"/>
      <c r="ML53" s="343"/>
      <c r="MM53" s="343"/>
      <c r="MN53" s="343"/>
      <c r="MO53" s="343"/>
      <c r="MP53" s="343"/>
      <c r="MQ53" s="343"/>
      <c r="MR53" s="343"/>
      <c r="MS53" s="343"/>
      <c r="MT53" s="343"/>
      <c r="MU53" s="343"/>
      <c r="MV53" s="343"/>
      <c r="MW53" s="343"/>
      <c r="MX53" s="343"/>
      <c r="MY53" s="343"/>
      <c r="MZ53" s="343"/>
      <c r="NA53" s="343"/>
      <c r="NB53" s="343"/>
      <c r="NC53" s="343"/>
      <c r="ND53" s="343"/>
      <c r="NE53" s="343"/>
      <c r="NF53" s="343"/>
      <c r="NG53" s="343"/>
      <c r="NH53" s="343"/>
      <c r="NI53" s="343"/>
      <c r="NJ53" s="343"/>
      <c r="NK53" s="343"/>
      <c r="NL53" s="343"/>
      <c r="NM53" s="343"/>
      <c r="NN53" s="343"/>
      <c r="NO53" s="343"/>
      <c r="NP53" s="343"/>
      <c r="NQ53" s="343"/>
      <c r="NR53" s="343"/>
      <c r="NS53" s="343"/>
      <c r="NT53" s="343"/>
      <c r="NU53" s="343"/>
      <c r="NV53" s="343"/>
      <c r="NW53" s="343"/>
      <c r="NX53" s="343"/>
      <c r="NY53" s="343"/>
      <c r="NZ53" s="343"/>
      <c r="OA53" s="343"/>
      <c r="OB53" s="343"/>
      <c r="OC53" s="343"/>
      <c r="OD53" s="343"/>
      <c r="OE53" s="343"/>
      <c r="OF53" s="343"/>
      <c r="OG53" s="343"/>
      <c r="OH53" s="343"/>
      <c r="OI53" s="343"/>
      <c r="OJ53" s="343"/>
      <c r="OK53" s="343"/>
      <c r="OL53" s="343"/>
      <c r="OM53" s="343"/>
      <c r="ON53" s="343"/>
      <c r="OO53" s="343"/>
      <c r="OP53" s="343"/>
      <c r="OQ53" s="343"/>
      <c r="OR53" s="343"/>
      <c r="OS53" s="343"/>
      <c r="OT53" s="343"/>
      <c r="OU53" s="343"/>
      <c r="OV53" s="343"/>
      <c r="OW53" s="343"/>
      <c r="OX53" s="343"/>
      <c r="OY53" s="343"/>
      <c r="OZ53" s="343"/>
      <c r="PA53" s="343"/>
      <c r="PB53" s="343"/>
      <c r="PC53" s="343"/>
      <c r="PD53" s="343"/>
      <c r="PE53" s="343"/>
      <c r="PF53" s="343"/>
      <c r="PG53" s="343"/>
      <c r="PH53" s="343"/>
      <c r="PI53" s="343"/>
      <c r="PJ53" s="343"/>
      <c r="PK53" s="343"/>
      <c r="PL53" s="343"/>
      <c r="PM53" s="343"/>
      <c r="PN53" s="343"/>
      <c r="PO53" s="343"/>
      <c r="PP53" s="343"/>
      <c r="PQ53" s="343"/>
      <c r="PR53" s="343"/>
      <c r="PS53" s="343"/>
      <c r="PT53" s="343"/>
      <c r="PU53" s="343"/>
      <c r="PV53" s="343"/>
      <c r="PW53" s="343"/>
      <c r="PX53" s="343"/>
      <c r="PY53" s="343"/>
      <c r="PZ53" s="343"/>
      <c r="QA53" s="343"/>
      <c r="QB53" s="343"/>
      <c r="QC53" s="343"/>
      <c r="QD53" s="343"/>
      <c r="QE53" s="343"/>
      <c r="QF53" s="343"/>
      <c r="QG53" s="343"/>
      <c r="QH53" s="343"/>
      <c r="QI53" s="343"/>
      <c r="QJ53" s="343"/>
      <c r="QK53" s="343"/>
      <c r="QL53" s="343"/>
      <c r="QM53" s="343"/>
      <c r="QN53" s="343"/>
      <c r="QO53" s="343"/>
      <c r="QP53" s="343"/>
      <c r="QQ53" s="343"/>
      <c r="QR53" s="343"/>
      <c r="QS53" s="343"/>
      <c r="QT53" s="343"/>
      <c r="QU53" s="343"/>
      <c r="QV53" s="343"/>
      <c r="QW53" s="343"/>
      <c r="QX53" s="343"/>
      <c r="QY53" s="343"/>
      <c r="QZ53" s="343"/>
      <c r="RA53" s="343"/>
      <c r="RB53" s="343"/>
      <c r="RC53" s="343"/>
      <c r="RD53" s="343"/>
      <c r="RE53" s="343"/>
      <c r="RF53" s="343"/>
      <c r="RG53" s="343"/>
      <c r="RH53" s="343"/>
      <c r="RI53" s="343"/>
      <c r="RJ53" s="343"/>
      <c r="RK53" s="343"/>
      <c r="RL53" s="343"/>
      <c r="RM53" s="343"/>
      <c r="RN53" s="343"/>
      <c r="RO53" s="343"/>
      <c r="RP53" s="343"/>
      <c r="RQ53" s="343"/>
      <c r="RR53" s="343"/>
      <c r="RS53" s="343"/>
      <c r="RT53" s="343"/>
      <c r="RU53" s="343"/>
      <c r="RV53" s="343"/>
      <c r="RW53" s="343"/>
      <c r="RX53" s="343"/>
      <c r="RY53" s="343"/>
      <c r="RZ53" s="343"/>
      <c r="SA53" s="343"/>
      <c r="SB53" s="343"/>
      <c r="SC53" s="343"/>
      <c r="SD53" s="343"/>
      <c r="SE53" s="343"/>
      <c r="SF53" s="343"/>
      <c r="SG53" s="343"/>
      <c r="SH53" s="343"/>
      <c r="SI53" s="343"/>
      <c r="SJ53" s="343"/>
      <c r="SK53" s="343"/>
      <c r="SL53" s="343"/>
      <c r="SM53" s="343"/>
      <c r="SN53" s="343"/>
      <c r="SO53" s="343"/>
      <c r="SP53" s="343"/>
      <c r="SQ53" s="343"/>
      <c r="SR53" s="343"/>
      <c r="SS53" s="343"/>
      <c r="ST53" s="343"/>
      <c r="SU53" s="343"/>
      <c r="SV53" s="343"/>
      <c r="SW53" s="343"/>
      <c r="SX53" s="343"/>
      <c r="SY53" s="343"/>
      <c r="SZ53" s="343"/>
      <c r="TA53" s="343"/>
      <c r="TB53" s="343"/>
      <c r="TC53" s="343"/>
      <c r="TD53" s="343"/>
      <c r="TE53" s="343"/>
      <c r="TF53" s="343"/>
      <c r="TG53" s="343"/>
      <c r="TH53" s="343"/>
      <c r="TI53" s="343"/>
      <c r="TJ53" s="343"/>
      <c r="TK53" s="343"/>
      <c r="TL53" s="343"/>
      <c r="TM53" s="343"/>
      <c r="TN53" s="343"/>
      <c r="TO53" s="343"/>
      <c r="TP53" s="343"/>
      <c r="TQ53" s="343"/>
      <c r="TR53" s="343"/>
      <c r="TS53" s="343"/>
      <c r="TT53" s="343"/>
      <c r="TU53" s="343"/>
      <c r="TV53" s="343"/>
      <c r="TW53" s="343"/>
      <c r="TX53" s="343"/>
      <c r="TY53" s="343"/>
      <c r="TZ53" s="343"/>
      <c r="UA53" s="343"/>
      <c r="UB53" s="343"/>
      <c r="UC53" s="343"/>
      <c r="UD53" s="343"/>
      <c r="UE53" s="343"/>
      <c r="UF53" s="343"/>
      <c r="UG53" s="343"/>
      <c r="UH53" s="343"/>
      <c r="UI53" s="343"/>
      <c r="UJ53" s="343"/>
      <c r="UK53" s="343"/>
      <c r="UL53" s="343"/>
      <c r="UM53" s="343"/>
      <c r="UN53" s="343"/>
      <c r="UO53" s="343"/>
      <c r="UP53" s="343"/>
      <c r="UQ53" s="343"/>
      <c r="UR53" s="343"/>
      <c r="US53" s="343"/>
      <c r="UT53" s="343"/>
      <c r="UU53" s="343"/>
      <c r="UV53" s="343"/>
      <c r="UW53" s="343"/>
      <c r="UX53" s="343"/>
      <c r="UY53" s="343"/>
      <c r="UZ53" s="343"/>
      <c r="VA53" s="343"/>
      <c r="VB53" s="343"/>
      <c r="VC53" s="343"/>
      <c r="VD53" s="343"/>
      <c r="VE53" s="343"/>
      <c r="VF53" s="343"/>
      <c r="VG53" s="343"/>
      <c r="VH53" s="343"/>
      <c r="VI53" s="343"/>
      <c r="VJ53" s="343"/>
      <c r="VK53" s="343"/>
      <c r="VL53" s="343"/>
      <c r="VM53" s="343"/>
      <c r="VN53" s="343"/>
      <c r="VO53" s="343"/>
      <c r="VP53" s="343"/>
      <c r="VQ53" s="343"/>
      <c r="VR53" s="343"/>
      <c r="VS53" s="343"/>
      <c r="VT53" s="343"/>
      <c r="VU53" s="343"/>
      <c r="VV53" s="343"/>
      <c r="VW53" s="343"/>
      <c r="VX53" s="343"/>
      <c r="VY53" s="343"/>
      <c r="VZ53" s="343"/>
      <c r="WA53" s="343"/>
      <c r="WB53" s="343"/>
      <c r="WC53" s="343"/>
      <c r="WD53" s="343"/>
      <c r="WE53" s="343"/>
      <c r="WF53" s="343"/>
      <c r="WG53" s="343"/>
      <c r="WH53" s="343"/>
      <c r="WI53" s="343"/>
      <c r="WJ53" s="343"/>
      <c r="WK53" s="343"/>
      <c r="WL53" s="343"/>
      <c r="WM53" s="343"/>
      <c r="WN53" s="343"/>
      <c r="WO53" s="343"/>
      <c r="WP53" s="343"/>
      <c r="WQ53" s="343"/>
      <c r="WR53" s="343"/>
      <c r="WS53" s="343"/>
      <c r="WT53" s="343"/>
      <c r="WU53" s="343"/>
      <c r="WV53" s="343"/>
      <c r="WW53" s="343"/>
      <c r="WX53" s="343"/>
      <c r="WY53" s="343"/>
      <c r="WZ53" s="343"/>
      <c r="XA53" s="343"/>
      <c r="XB53" s="343"/>
      <c r="XC53" s="343"/>
      <c r="XD53" s="343"/>
      <c r="XE53" s="343"/>
      <c r="XF53" s="343"/>
      <c r="XG53" s="343"/>
      <c r="XH53" s="343"/>
      <c r="XI53" s="343"/>
      <c r="XJ53" s="343"/>
      <c r="XK53" s="343"/>
      <c r="XL53" s="343"/>
      <c r="XM53" s="343"/>
      <c r="XN53" s="343"/>
      <c r="XO53" s="343"/>
      <c r="XP53" s="343"/>
      <c r="XQ53" s="343"/>
      <c r="XR53" s="343"/>
      <c r="XS53" s="343"/>
      <c r="XT53" s="343"/>
      <c r="XU53" s="343"/>
      <c r="XV53" s="343"/>
      <c r="XW53" s="343"/>
      <c r="XX53" s="343"/>
      <c r="XY53" s="343"/>
      <c r="XZ53" s="343"/>
      <c r="YA53" s="343"/>
      <c r="YB53" s="343"/>
      <c r="YC53" s="343"/>
      <c r="YD53" s="343"/>
      <c r="YE53" s="343"/>
      <c r="YF53" s="343"/>
      <c r="YG53" s="343"/>
      <c r="YH53" s="343"/>
      <c r="YI53" s="343"/>
      <c r="YJ53" s="343"/>
      <c r="YK53" s="343"/>
      <c r="YL53" s="343"/>
      <c r="YM53" s="343"/>
      <c r="YN53" s="343"/>
      <c r="YO53" s="343"/>
      <c r="YP53" s="343"/>
      <c r="YQ53" s="343"/>
      <c r="YR53" s="343"/>
      <c r="YS53" s="343"/>
      <c r="YT53" s="343"/>
      <c r="YU53" s="343"/>
      <c r="YV53" s="343"/>
      <c r="YW53" s="343"/>
      <c r="YX53" s="343"/>
      <c r="YY53" s="343"/>
      <c r="YZ53" s="343"/>
      <c r="ZA53" s="343"/>
      <c r="ZB53" s="343"/>
      <c r="ZC53" s="343"/>
      <c r="ZD53" s="343"/>
      <c r="ZE53" s="343"/>
      <c r="ZF53" s="343"/>
      <c r="ZG53" s="343"/>
      <c r="ZH53" s="343"/>
      <c r="ZI53" s="343"/>
      <c r="ZJ53" s="343"/>
      <c r="ZK53" s="343"/>
      <c r="ZL53" s="343"/>
      <c r="ZM53" s="343"/>
      <c r="ZN53" s="343"/>
      <c r="ZO53" s="343"/>
      <c r="ZP53" s="343"/>
      <c r="ZQ53" s="343"/>
      <c r="ZR53" s="343"/>
      <c r="ZS53" s="343"/>
      <c r="ZT53" s="343"/>
      <c r="ZU53" s="343"/>
      <c r="ZV53" s="343"/>
      <c r="ZW53" s="343"/>
      <c r="ZX53" s="343"/>
      <c r="ZY53" s="343"/>
      <c r="ZZ53" s="343"/>
      <c r="AAA53" s="343"/>
      <c r="AAB53" s="343"/>
      <c r="AAC53" s="343"/>
      <c r="AAD53" s="343"/>
      <c r="AAE53" s="343"/>
      <c r="AAF53" s="343"/>
      <c r="AAG53" s="343"/>
      <c r="AAH53" s="343"/>
      <c r="AAI53" s="343"/>
      <c r="AAJ53" s="343"/>
      <c r="AAK53" s="343"/>
      <c r="AAL53" s="343"/>
      <c r="AAM53" s="343"/>
      <c r="AAN53" s="343"/>
      <c r="AAO53" s="343"/>
      <c r="AAP53" s="343"/>
      <c r="AAQ53" s="343"/>
      <c r="AAR53" s="343"/>
      <c r="AAS53" s="343"/>
      <c r="AAT53" s="343"/>
      <c r="AAU53" s="343"/>
      <c r="AAV53" s="343"/>
      <c r="AAW53" s="343"/>
      <c r="AAX53" s="343"/>
      <c r="AAY53" s="343"/>
      <c r="AAZ53" s="343"/>
      <c r="ABA53" s="343"/>
      <c r="ABB53" s="343"/>
      <c r="ABC53" s="343"/>
      <c r="ABD53" s="343"/>
      <c r="ABE53" s="343"/>
      <c r="ABF53" s="343"/>
      <c r="ABG53" s="343"/>
      <c r="ABH53" s="343"/>
      <c r="ABI53" s="343"/>
      <c r="ABJ53" s="343"/>
      <c r="ABK53" s="343"/>
      <c r="ABL53" s="343"/>
      <c r="ABM53" s="343"/>
      <c r="ABN53" s="343"/>
      <c r="ABO53" s="343"/>
      <c r="ABP53" s="343"/>
      <c r="ABQ53" s="343"/>
      <c r="ABR53" s="343"/>
      <c r="ABS53" s="343"/>
      <c r="ABT53" s="343"/>
      <c r="ABU53" s="343"/>
      <c r="ABV53" s="343"/>
      <c r="ABW53" s="343"/>
      <c r="ABX53" s="343"/>
      <c r="ABY53" s="343"/>
      <c r="ABZ53" s="343"/>
      <c r="ACA53" s="343"/>
      <c r="ACB53" s="343"/>
      <c r="ACC53" s="343"/>
      <c r="ACD53" s="343"/>
      <c r="ACE53" s="343"/>
      <c r="ACF53" s="343"/>
      <c r="ACG53" s="343"/>
      <c r="ACH53" s="343"/>
      <c r="ACI53" s="343"/>
      <c r="ACJ53" s="343"/>
      <c r="ACK53" s="343"/>
      <c r="ACL53" s="343"/>
      <c r="ACM53" s="343"/>
      <c r="ACN53" s="343"/>
      <c r="ACO53" s="343"/>
      <c r="ACP53" s="343"/>
      <c r="ACQ53" s="343"/>
      <c r="ACR53" s="343"/>
      <c r="ACS53" s="343"/>
      <c r="ACT53" s="343"/>
      <c r="ACU53" s="343"/>
      <c r="ACV53" s="343"/>
      <c r="ACW53" s="343"/>
      <c r="ACX53" s="343"/>
      <c r="ACY53" s="343"/>
      <c r="ACZ53" s="343"/>
      <c r="ADA53" s="343"/>
      <c r="ADB53" s="343"/>
      <c r="ADC53" s="343"/>
      <c r="ADD53" s="343"/>
      <c r="ADE53" s="343"/>
      <c r="ADF53" s="343"/>
      <c r="ADG53" s="343"/>
      <c r="ADH53" s="343"/>
      <c r="ADI53" s="343"/>
      <c r="ADJ53" s="343"/>
      <c r="ADK53" s="343"/>
      <c r="ADL53" s="343"/>
      <c r="ADM53" s="343"/>
      <c r="ADN53" s="343"/>
      <c r="ADO53" s="343"/>
      <c r="ADP53" s="343"/>
      <c r="ADQ53" s="343"/>
      <c r="ADR53" s="343"/>
      <c r="ADS53" s="343"/>
      <c r="ADT53" s="343"/>
      <c r="ADU53" s="343"/>
      <c r="ADV53" s="343"/>
      <c r="ADW53" s="343"/>
      <c r="ADX53" s="343"/>
      <c r="ADY53" s="343"/>
      <c r="ADZ53" s="343"/>
      <c r="AEA53" s="343"/>
      <c r="AEB53" s="343"/>
      <c r="AEC53" s="343"/>
      <c r="AED53" s="343"/>
      <c r="AEE53" s="343"/>
      <c r="AEF53" s="343"/>
      <c r="AEG53" s="343"/>
      <c r="AEH53" s="343"/>
      <c r="AEI53" s="343"/>
      <c r="AEJ53" s="343"/>
      <c r="AEK53" s="343"/>
      <c r="AEL53" s="343"/>
      <c r="AEM53" s="343"/>
      <c r="AEN53" s="343"/>
      <c r="AEO53" s="343"/>
      <c r="AEP53" s="343"/>
      <c r="AEQ53" s="343"/>
      <c r="AER53" s="343"/>
      <c r="AES53" s="343"/>
      <c r="AET53" s="343"/>
      <c r="AEU53" s="343"/>
      <c r="AEV53" s="343"/>
      <c r="AEW53" s="343"/>
      <c r="AEX53" s="343"/>
      <c r="AEY53" s="343"/>
      <c r="AEZ53" s="343"/>
      <c r="AFA53" s="343"/>
      <c r="AFB53" s="343"/>
      <c r="AFC53" s="343"/>
      <c r="AFD53" s="343"/>
      <c r="AFE53" s="343"/>
      <c r="AFF53" s="343"/>
      <c r="AFG53" s="343"/>
      <c r="AFH53" s="343"/>
      <c r="AFI53" s="343"/>
      <c r="AFJ53" s="343"/>
      <c r="AFK53" s="343"/>
      <c r="AFL53" s="343"/>
      <c r="AFM53" s="343"/>
      <c r="AFN53" s="343"/>
      <c r="AFO53" s="343"/>
      <c r="AFP53" s="343"/>
      <c r="AFQ53" s="343"/>
      <c r="AFR53" s="343"/>
      <c r="AFS53" s="343"/>
      <c r="AFT53" s="343"/>
      <c r="AFU53" s="343"/>
      <c r="AFV53" s="343"/>
      <c r="AFW53" s="343"/>
      <c r="AFX53" s="343"/>
      <c r="AFY53" s="343"/>
      <c r="AFZ53" s="343"/>
      <c r="AGA53" s="343"/>
      <c r="AGB53" s="343"/>
      <c r="AGC53" s="343"/>
      <c r="AGD53" s="343"/>
      <c r="AGE53" s="343"/>
      <c r="AGF53" s="343"/>
      <c r="AGG53" s="343"/>
      <c r="AGH53" s="343"/>
      <c r="AGI53" s="343"/>
      <c r="AGJ53" s="343"/>
      <c r="AGK53" s="343"/>
      <c r="AGL53" s="343"/>
      <c r="AGM53" s="343"/>
      <c r="AGN53" s="343"/>
      <c r="AGO53" s="343"/>
      <c r="AGP53" s="343"/>
      <c r="AGQ53" s="343"/>
      <c r="AGR53" s="343"/>
      <c r="AGS53" s="343"/>
      <c r="AGT53" s="343"/>
      <c r="AGU53" s="343"/>
      <c r="AGV53" s="343"/>
      <c r="AGW53" s="343"/>
      <c r="AGX53" s="343"/>
      <c r="AGY53" s="343"/>
      <c r="AGZ53" s="343"/>
      <c r="AHA53" s="343"/>
      <c r="AHB53" s="343"/>
      <c r="AHC53" s="343"/>
      <c r="AHD53" s="343"/>
      <c r="AHE53" s="343"/>
      <c r="AHF53" s="343"/>
      <c r="AHG53" s="343"/>
      <c r="AHH53" s="343"/>
      <c r="AHI53" s="343"/>
      <c r="AHJ53" s="343"/>
      <c r="AHK53" s="343"/>
      <c r="AHL53" s="343"/>
      <c r="AHM53" s="343"/>
      <c r="AHN53" s="343"/>
      <c r="AHO53" s="343"/>
      <c r="AHP53" s="343"/>
      <c r="AHQ53" s="343"/>
      <c r="AHR53" s="343"/>
      <c r="AHS53" s="343"/>
      <c r="AHT53" s="343"/>
      <c r="AHU53" s="343"/>
      <c r="AHV53" s="343"/>
      <c r="AHW53" s="343"/>
      <c r="AHX53" s="343"/>
      <c r="AHY53" s="343"/>
      <c r="AHZ53" s="343"/>
      <c r="AIA53" s="343"/>
      <c r="AIB53" s="343"/>
      <c r="AIC53" s="343"/>
      <c r="AID53" s="343"/>
      <c r="AIE53" s="343"/>
      <c r="AIF53" s="343"/>
      <c r="AIG53" s="343"/>
      <c r="AIH53" s="343"/>
      <c r="AII53" s="343"/>
      <c r="AIJ53" s="343"/>
      <c r="AIK53" s="343"/>
      <c r="AIL53" s="343"/>
      <c r="AIM53" s="343"/>
      <c r="AIN53" s="343"/>
      <c r="AIO53" s="343"/>
      <c r="AIP53" s="343"/>
      <c r="AIQ53" s="343"/>
      <c r="AIR53" s="343"/>
      <c r="AIS53" s="343"/>
      <c r="AIT53" s="343"/>
      <c r="AIU53" s="343"/>
      <c r="AIV53" s="343"/>
      <c r="AIW53" s="343"/>
      <c r="AIX53" s="343"/>
      <c r="AIY53" s="343"/>
      <c r="AIZ53" s="343"/>
      <c r="AJA53" s="343"/>
      <c r="AJB53" s="343"/>
      <c r="AJC53" s="343"/>
      <c r="AJD53" s="343"/>
      <c r="AJE53" s="343"/>
      <c r="AJF53" s="343"/>
      <c r="AJG53" s="343"/>
      <c r="AJH53" s="343"/>
      <c r="AJI53" s="343"/>
      <c r="AJJ53" s="343"/>
      <c r="AJK53" s="343"/>
      <c r="AJL53" s="343"/>
      <c r="AJM53" s="343"/>
      <c r="AJN53" s="343"/>
      <c r="AJO53" s="343"/>
      <c r="AJP53" s="343"/>
      <c r="AJQ53" s="343"/>
      <c r="AJR53" s="343"/>
      <c r="AJS53" s="343"/>
      <c r="AJT53" s="343"/>
      <c r="AJU53" s="343"/>
      <c r="AJV53" s="343"/>
      <c r="AJW53" s="343"/>
      <c r="AJX53" s="343"/>
      <c r="AJY53" s="343"/>
      <c r="AJZ53" s="343"/>
      <c r="AKA53" s="343"/>
      <c r="AKB53" s="343"/>
      <c r="AKC53" s="343"/>
      <c r="AKD53" s="343"/>
      <c r="AKE53" s="343"/>
      <c r="AKF53" s="343"/>
      <c r="AKG53" s="343"/>
      <c r="AKH53" s="343"/>
      <c r="AKI53" s="343"/>
      <c r="AKJ53" s="343"/>
      <c r="AKK53" s="343"/>
      <c r="AKL53" s="343"/>
      <c r="AKM53" s="343"/>
      <c r="AKN53" s="343"/>
      <c r="AKO53" s="343"/>
      <c r="AKP53" s="343"/>
      <c r="AKQ53" s="343"/>
      <c r="AKR53" s="343"/>
      <c r="AKS53" s="343"/>
      <c r="AKT53" s="343"/>
      <c r="AKU53" s="343"/>
      <c r="AKV53" s="343"/>
      <c r="AKW53" s="343"/>
      <c r="AKX53" s="343"/>
      <c r="AKY53" s="343"/>
      <c r="AKZ53" s="343"/>
      <c r="ALA53" s="343"/>
      <c r="ALB53" s="343"/>
      <c r="ALC53" s="343"/>
      <c r="ALD53" s="343"/>
      <c r="ALE53" s="343"/>
      <c r="ALF53" s="343"/>
      <c r="ALG53" s="343"/>
      <c r="ALH53" s="343"/>
      <c r="ALI53" s="343"/>
      <c r="ALJ53" s="343"/>
      <c r="ALK53" s="343"/>
      <c r="ALL53" s="343"/>
      <c r="ALM53" s="343"/>
      <c r="ALN53" s="343"/>
      <c r="ALO53" s="343"/>
      <c r="ALP53" s="343"/>
      <c r="ALQ53" s="343"/>
      <c r="ALR53" s="343"/>
      <c r="ALS53" s="343"/>
      <c r="ALT53" s="343"/>
      <c r="ALU53" s="343"/>
      <c r="ALV53" s="343"/>
      <c r="ALW53" s="343"/>
      <c r="ALX53" s="343"/>
      <c r="ALY53" s="343"/>
      <c r="ALZ53" s="343"/>
      <c r="AMA53" s="343"/>
      <c r="AMB53" s="343"/>
      <c r="AMC53" s="343"/>
      <c r="AMD53" s="343"/>
      <c r="AME53" s="343"/>
      <c r="AMF53" s="343"/>
      <c r="AMG53" s="343"/>
      <c r="AMH53" s="343"/>
      <c r="AMI53" s="343"/>
      <c r="AMJ53" s="343"/>
      <c r="AMK53" s="343"/>
      <c r="AML53" s="343"/>
    </row>
    <row r="54" spans="1:1026">
      <c r="A54">
        <v>24</v>
      </c>
      <c r="B54" s="4">
        <v>4</v>
      </c>
      <c r="C54" s="4">
        <v>2</v>
      </c>
      <c r="D54">
        <v>5.2861409999999998E-2</v>
      </c>
      <c r="E54">
        <v>8.3324040000000002E-2</v>
      </c>
      <c r="F54">
        <v>6.5063499999999996E-2</v>
      </c>
      <c r="G54">
        <v>3.8011469999999999E-2</v>
      </c>
      <c r="H54">
        <v>3.3899500000000001E-3</v>
      </c>
      <c r="I54">
        <v>5.2427829400000001E-2</v>
      </c>
      <c r="J54">
        <v>1.2061659000000001E-2</v>
      </c>
      <c r="K54">
        <v>8.5929130000000006E-2</v>
      </c>
      <c r="L54">
        <v>3.5115970000000003E-2</v>
      </c>
      <c r="M54">
        <v>2.7626290000000001E-2</v>
      </c>
      <c r="N54" s="11">
        <v>5.9882909999999998E-2</v>
      </c>
      <c r="O54" s="11">
        <v>3.228255E-2</v>
      </c>
      <c r="P54" s="11">
        <v>5.4810869999999998E-2</v>
      </c>
      <c r="Q54" s="11">
        <v>5.80788E-2</v>
      </c>
      <c r="R54" s="11">
        <v>2.8477869999999999E-2</v>
      </c>
      <c r="AML54" s="4"/>
    </row>
    <row r="55" spans="1:1026">
      <c r="A55">
        <v>25</v>
      </c>
      <c r="B55" s="4">
        <v>4</v>
      </c>
      <c r="C55" s="4">
        <v>3</v>
      </c>
      <c r="D55">
        <v>1.796273E-2</v>
      </c>
      <c r="E55">
        <v>4.8893550000000001E-2</v>
      </c>
      <c r="F55">
        <v>1.8233160000000002E-2</v>
      </c>
      <c r="G55">
        <v>2.0230359999999999E-2</v>
      </c>
      <c r="H55">
        <v>1.6244330000000001E-2</v>
      </c>
      <c r="I55">
        <v>6.3350910000000002E-4</v>
      </c>
      <c r="J55">
        <v>8.5097060000000006E-3</v>
      </c>
      <c r="K55">
        <v>1.2265669999999999E-2</v>
      </c>
      <c r="L55">
        <v>5.3092630000000002E-2</v>
      </c>
      <c r="M55">
        <v>1.7404039999999999E-2</v>
      </c>
      <c r="N55" s="11">
        <v>2.6926459999999999E-2</v>
      </c>
      <c r="O55" s="11">
        <v>1.100434E-2</v>
      </c>
      <c r="P55" s="11">
        <v>3.2638569999999999E-2</v>
      </c>
      <c r="Q55" s="11">
        <v>1.2115290000000001E-2</v>
      </c>
      <c r="R55" s="11">
        <v>2.5513310000000001E-2</v>
      </c>
      <c r="AML55" s="4"/>
    </row>
    <row r="56" spans="1:1026">
      <c r="A56">
        <v>26</v>
      </c>
      <c r="B56" s="4">
        <v>4</v>
      </c>
      <c r="C56" s="4">
        <v>4</v>
      </c>
      <c r="D56">
        <v>0.13109678</v>
      </c>
      <c r="E56">
        <v>8.5671269999999994E-2</v>
      </c>
      <c r="F56">
        <v>0.10913729</v>
      </c>
      <c r="G56">
        <v>0.16444099000000001</v>
      </c>
      <c r="H56">
        <v>2.5005659999999999E-2</v>
      </c>
      <c r="I56">
        <v>6.7289046000000002E-3</v>
      </c>
      <c r="J56">
        <v>8.4420160000000001E-3</v>
      </c>
      <c r="K56">
        <v>1.6163170000000001E-2</v>
      </c>
      <c r="L56">
        <v>4.3714210000000003E-2</v>
      </c>
      <c r="M56">
        <v>3.3074760000000002E-2</v>
      </c>
      <c r="N56" s="11">
        <v>0.1217699</v>
      </c>
      <c r="O56" s="11">
        <v>6.3937709999999995E-2</v>
      </c>
      <c r="P56" s="11">
        <v>5.088492E-2</v>
      </c>
      <c r="Q56" s="11">
        <v>5.5706140000000001E-2</v>
      </c>
      <c r="R56" s="11">
        <v>8.9141349999999994E-2</v>
      </c>
      <c r="AML56" s="4"/>
    </row>
    <row r="57" spans="1:1026">
      <c r="A57">
        <v>27</v>
      </c>
      <c r="B57" s="4">
        <v>4</v>
      </c>
      <c r="C57" s="4">
        <v>5</v>
      </c>
      <c r="D57">
        <v>5.3407870000000003E-2</v>
      </c>
      <c r="E57">
        <v>0.29074770999999999</v>
      </c>
      <c r="F57">
        <v>9.0198700000000007E-2</v>
      </c>
      <c r="G57">
        <v>0.11247631</v>
      </c>
      <c r="H57">
        <v>0.27909258999999997</v>
      </c>
      <c r="I57">
        <v>1.9532061999999999E-2</v>
      </c>
      <c r="J57">
        <v>6.0264522000000001E-2</v>
      </c>
      <c r="K57">
        <v>0.34742931999999999</v>
      </c>
      <c r="L57">
        <v>0.10618603</v>
      </c>
      <c r="M57">
        <v>0.10510406</v>
      </c>
      <c r="N57" s="11">
        <v>0.14634420000000001</v>
      </c>
      <c r="O57" s="11">
        <v>0.1124141</v>
      </c>
      <c r="P57" s="11">
        <v>0.26339459999999998</v>
      </c>
      <c r="Q57" s="11">
        <v>0.153444</v>
      </c>
      <c r="R57" s="11">
        <v>9.6942150000000005E-2</v>
      </c>
      <c r="AML57" s="4"/>
    </row>
    <row r="58" spans="1:1026" s="340" customFormat="1">
      <c r="A58" s="340">
        <v>28</v>
      </c>
      <c r="B58" s="341">
        <v>5</v>
      </c>
      <c r="C58" s="341">
        <v>1</v>
      </c>
      <c r="D58" s="340">
        <v>7.2219797000000002E-2</v>
      </c>
      <c r="E58" s="340">
        <v>0.12438019</v>
      </c>
      <c r="F58" s="340">
        <v>0.18751016000000001</v>
      </c>
      <c r="G58" s="340">
        <v>8.7360389999999996E-2</v>
      </c>
      <c r="H58" s="340">
        <v>2.2958820000000001E-2</v>
      </c>
      <c r="I58" s="340">
        <v>0.112643882</v>
      </c>
      <c r="J58" s="340">
        <v>1.7869639999999999E-2</v>
      </c>
      <c r="K58" s="340">
        <v>0.18571040999999999</v>
      </c>
      <c r="L58" s="340">
        <v>6.2790830000000006E-2</v>
      </c>
      <c r="M58" s="342">
        <v>5.9323371999999999E-2</v>
      </c>
      <c r="N58" s="342">
        <v>0.1198714</v>
      </c>
      <c r="O58" s="342">
        <v>5.8111990000000002E-2</v>
      </c>
      <c r="P58" s="342">
        <v>0.10288940000000001</v>
      </c>
      <c r="Q58" s="342">
        <v>0.13914389999999999</v>
      </c>
      <c r="R58" s="340">
        <v>5.740485E-2</v>
      </c>
      <c r="S58" s="343"/>
      <c r="T58" s="343"/>
      <c r="U58" s="343"/>
      <c r="V58" s="343"/>
      <c r="W58" s="343"/>
      <c r="X58" s="343"/>
      <c r="Y58" s="343"/>
      <c r="Z58" s="343"/>
      <c r="AA58" s="343"/>
      <c r="AB58" s="343"/>
      <c r="AC58" s="343"/>
      <c r="AD58" s="343"/>
      <c r="AE58" s="343"/>
      <c r="AF58" s="343"/>
      <c r="AG58" s="343"/>
      <c r="AH58" s="343"/>
      <c r="AI58" s="343"/>
      <c r="AJ58" s="343"/>
      <c r="AK58" s="343"/>
      <c r="AL58" s="343"/>
      <c r="AM58" s="343"/>
      <c r="AN58" s="343"/>
      <c r="AO58" s="343"/>
      <c r="AP58" s="343"/>
      <c r="AQ58" s="343"/>
      <c r="AR58" s="343"/>
      <c r="AS58" s="343"/>
      <c r="AT58" s="343"/>
      <c r="AU58" s="343"/>
      <c r="AV58" s="343"/>
      <c r="AW58" s="343"/>
      <c r="AX58" s="343"/>
      <c r="AY58" s="343"/>
      <c r="AZ58" s="343"/>
      <c r="BA58" s="343"/>
      <c r="BB58" s="343"/>
      <c r="BC58" s="343"/>
      <c r="BD58" s="343"/>
      <c r="BE58" s="343"/>
      <c r="BF58" s="343"/>
      <c r="BG58" s="343"/>
      <c r="BH58" s="343"/>
      <c r="BI58" s="343"/>
      <c r="BJ58" s="343"/>
      <c r="BK58" s="343"/>
      <c r="BL58" s="343"/>
      <c r="BM58" s="343"/>
      <c r="BN58" s="343"/>
      <c r="BO58" s="343"/>
      <c r="BP58" s="343"/>
      <c r="BQ58" s="343"/>
      <c r="BR58" s="343"/>
      <c r="BS58" s="343"/>
      <c r="BT58" s="343"/>
      <c r="BU58" s="343"/>
      <c r="BV58" s="343"/>
      <c r="BW58" s="343"/>
      <c r="BX58" s="343"/>
      <c r="BY58" s="343"/>
      <c r="BZ58" s="343"/>
      <c r="CA58" s="343"/>
      <c r="CB58" s="343"/>
      <c r="CC58" s="343"/>
      <c r="CD58" s="343"/>
      <c r="CE58" s="343"/>
      <c r="CF58" s="343"/>
      <c r="CG58" s="343"/>
      <c r="CH58" s="343"/>
      <c r="CI58" s="343"/>
      <c r="CJ58" s="343"/>
      <c r="CK58" s="343"/>
      <c r="CL58" s="343"/>
      <c r="CM58" s="343"/>
      <c r="CN58" s="343"/>
      <c r="CO58" s="343"/>
      <c r="CP58" s="343"/>
      <c r="CQ58" s="343"/>
      <c r="CR58" s="343"/>
      <c r="CS58" s="343"/>
      <c r="CT58" s="343"/>
      <c r="CU58" s="343"/>
      <c r="CV58" s="343"/>
      <c r="CW58" s="343"/>
      <c r="CX58" s="343"/>
      <c r="CY58" s="343"/>
      <c r="CZ58" s="343"/>
      <c r="DA58" s="343"/>
      <c r="DB58" s="343"/>
      <c r="DC58" s="343"/>
      <c r="DD58" s="343"/>
      <c r="DE58" s="343"/>
      <c r="DF58" s="343"/>
      <c r="DG58" s="343"/>
      <c r="DH58" s="343"/>
      <c r="DI58" s="343"/>
      <c r="DJ58" s="343"/>
      <c r="DK58" s="343"/>
      <c r="DL58" s="343"/>
      <c r="DM58" s="343"/>
      <c r="DN58" s="343"/>
      <c r="DO58" s="343"/>
      <c r="DP58" s="343"/>
      <c r="DQ58" s="343"/>
      <c r="DR58" s="343"/>
      <c r="DS58" s="343"/>
      <c r="DT58" s="343"/>
      <c r="DU58" s="343"/>
      <c r="DV58" s="343"/>
      <c r="DW58" s="343"/>
      <c r="DX58" s="343"/>
      <c r="DY58" s="343"/>
      <c r="DZ58" s="343"/>
      <c r="EA58" s="343"/>
      <c r="EB58" s="343"/>
      <c r="EC58" s="343"/>
      <c r="ED58" s="343"/>
      <c r="EE58" s="343"/>
      <c r="EF58" s="343"/>
      <c r="EG58" s="343"/>
      <c r="EH58" s="343"/>
      <c r="EI58" s="343"/>
      <c r="EJ58" s="343"/>
      <c r="EK58" s="343"/>
      <c r="EL58" s="343"/>
      <c r="EM58" s="343"/>
      <c r="EN58" s="343"/>
      <c r="EO58" s="343"/>
      <c r="EP58" s="343"/>
      <c r="EQ58" s="343"/>
      <c r="ER58" s="343"/>
      <c r="ES58" s="343"/>
      <c r="ET58" s="343"/>
      <c r="EU58" s="343"/>
      <c r="EV58" s="343"/>
      <c r="EW58" s="343"/>
      <c r="EX58" s="343"/>
      <c r="EY58" s="343"/>
      <c r="EZ58" s="343"/>
      <c r="FA58" s="343"/>
      <c r="FB58" s="343"/>
      <c r="FC58" s="343"/>
      <c r="FD58" s="343"/>
      <c r="FE58" s="343"/>
      <c r="FF58" s="343"/>
      <c r="FG58" s="343"/>
      <c r="FH58" s="343"/>
      <c r="FI58" s="343"/>
      <c r="FJ58" s="343"/>
      <c r="FK58" s="343"/>
      <c r="FL58" s="343"/>
      <c r="FM58" s="343"/>
      <c r="FN58" s="343"/>
      <c r="FO58" s="343"/>
      <c r="FP58" s="343"/>
      <c r="FQ58" s="343"/>
      <c r="FR58" s="343"/>
      <c r="FS58" s="343"/>
      <c r="FT58" s="343"/>
      <c r="FU58" s="343"/>
      <c r="FV58" s="343"/>
      <c r="FW58" s="343"/>
      <c r="FX58" s="343"/>
      <c r="FY58" s="343"/>
      <c r="FZ58" s="343"/>
      <c r="GA58" s="343"/>
      <c r="GB58" s="343"/>
      <c r="GC58" s="343"/>
      <c r="GD58" s="343"/>
      <c r="GE58" s="343"/>
      <c r="GF58" s="343"/>
      <c r="GG58" s="343"/>
      <c r="GH58" s="343"/>
      <c r="GI58" s="343"/>
      <c r="GJ58" s="343"/>
      <c r="GK58" s="343"/>
      <c r="GL58" s="343"/>
      <c r="GM58" s="343"/>
      <c r="GN58" s="343"/>
      <c r="GO58" s="343"/>
      <c r="GP58" s="343"/>
      <c r="GQ58" s="343"/>
      <c r="GR58" s="343"/>
      <c r="GS58" s="343"/>
      <c r="GT58" s="343"/>
      <c r="GU58" s="343"/>
      <c r="GV58" s="343"/>
      <c r="GW58" s="343"/>
      <c r="GX58" s="343"/>
      <c r="GY58" s="343"/>
      <c r="GZ58" s="343"/>
      <c r="HA58" s="343"/>
      <c r="HB58" s="343"/>
      <c r="HC58" s="343"/>
      <c r="HD58" s="343"/>
      <c r="HE58" s="343"/>
      <c r="HF58" s="343"/>
      <c r="HG58" s="343"/>
      <c r="HH58" s="343"/>
      <c r="HI58" s="343"/>
      <c r="HJ58" s="343"/>
      <c r="HK58" s="343"/>
      <c r="HL58" s="343"/>
      <c r="HM58" s="343"/>
      <c r="HN58" s="343"/>
      <c r="HO58" s="343"/>
      <c r="HP58" s="343"/>
      <c r="HQ58" s="343"/>
      <c r="HR58" s="343"/>
      <c r="HS58" s="343"/>
      <c r="HT58" s="343"/>
      <c r="HU58" s="343"/>
      <c r="HV58" s="343"/>
      <c r="HW58" s="343"/>
      <c r="HX58" s="343"/>
      <c r="HY58" s="343"/>
      <c r="HZ58" s="343"/>
      <c r="IA58" s="343"/>
      <c r="IB58" s="343"/>
      <c r="IC58" s="343"/>
      <c r="ID58" s="343"/>
      <c r="IE58" s="343"/>
      <c r="IF58" s="343"/>
      <c r="IG58" s="343"/>
      <c r="IH58" s="343"/>
      <c r="II58" s="343"/>
      <c r="IJ58" s="343"/>
      <c r="IK58" s="343"/>
      <c r="IL58" s="343"/>
      <c r="IM58" s="343"/>
      <c r="IN58" s="343"/>
      <c r="IO58" s="343"/>
      <c r="IP58" s="343"/>
      <c r="IQ58" s="343"/>
      <c r="IR58" s="343"/>
      <c r="IS58" s="343"/>
      <c r="IT58" s="343"/>
      <c r="IU58" s="343"/>
      <c r="IV58" s="343"/>
      <c r="IW58" s="343"/>
      <c r="IX58" s="343"/>
      <c r="IY58" s="343"/>
      <c r="IZ58" s="343"/>
      <c r="JA58" s="343"/>
      <c r="JB58" s="343"/>
      <c r="JC58" s="343"/>
      <c r="JD58" s="343"/>
      <c r="JE58" s="343"/>
      <c r="JF58" s="343"/>
      <c r="JG58" s="343"/>
      <c r="JH58" s="343"/>
      <c r="JI58" s="343"/>
      <c r="JJ58" s="343"/>
      <c r="JK58" s="343"/>
      <c r="JL58" s="343"/>
      <c r="JM58" s="343"/>
      <c r="JN58" s="343"/>
      <c r="JO58" s="343"/>
      <c r="JP58" s="343"/>
      <c r="JQ58" s="343"/>
      <c r="JR58" s="343"/>
      <c r="JS58" s="343"/>
      <c r="JT58" s="343"/>
      <c r="JU58" s="343"/>
      <c r="JV58" s="343"/>
      <c r="JW58" s="343"/>
      <c r="JX58" s="343"/>
      <c r="JY58" s="343"/>
      <c r="JZ58" s="343"/>
      <c r="KA58" s="343"/>
      <c r="KB58" s="343"/>
      <c r="KC58" s="343"/>
      <c r="KD58" s="343"/>
      <c r="KE58" s="343"/>
      <c r="KF58" s="343"/>
      <c r="KG58" s="343"/>
      <c r="KH58" s="343"/>
      <c r="KI58" s="343"/>
      <c r="KJ58" s="343"/>
      <c r="KK58" s="343"/>
      <c r="KL58" s="343"/>
      <c r="KM58" s="343"/>
      <c r="KN58" s="343"/>
      <c r="KO58" s="343"/>
      <c r="KP58" s="343"/>
      <c r="KQ58" s="343"/>
      <c r="KR58" s="343"/>
      <c r="KS58" s="343"/>
      <c r="KT58" s="343"/>
      <c r="KU58" s="343"/>
      <c r="KV58" s="343"/>
      <c r="KW58" s="343"/>
      <c r="KX58" s="343"/>
      <c r="KY58" s="343"/>
      <c r="KZ58" s="343"/>
      <c r="LA58" s="343"/>
      <c r="LB58" s="343"/>
      <c r="LC58" s="343"/>
      <c r="LD58" s="343"/>
      <c r="LE58" s="343"/>
      <c r="LF58" s="343"/>
      <c r="LG58" s="343"/>
      <c r="LH58" s="343"/>
      <c r="LI58" s="343"/>
      <c r="LJ58" s="343"/>
      <c r="LK58" s="343"/>
      <c r="LL58" s="343"/>
      <c r="LM58" s="343"/>
      <c r="LN58" s="343"/>
      <c r="LO58" s="343"/>
      <c r="LP58" s="343"/>
      <c r="LQ58" s="343"/>
      <c r="LR58" s="343"/>
      <c r="LS58" s="343"/>
      <c r="LT58" s="343"/>
      <c r="LU58" s="343"/>
      <c r="LV58" s="343"/>
      <c r="LW58" s="343"/>
      <c r="LX58" s="343"/>
      <c r="LY58" s="343"/>
      <c r="LZ58" s="343"/>
      <c r="MA58" s="343"/>
      <c r="MB58" s="343"/>
      <c r="MC58" s="343"/>
      <c r="MD58" s="343"/>
      <c r="ME58" s="343"/>
      <c r="MF58" s="343"/>
      <c r="MG58" s="343"/>
      <c r="MH58" s="343"/>
      <c r="MI58" s="343"/>
      <c r="MJ58" s="343"/>
      <c r="MK58" s="343"/>
      <c r="ML58" s="343"/>
      <c r="MM58" s="343"/>
      <c r="MN58" s="343"/>
      <c r="MO58" s="343"/>
      <c r="MP58" s="343"/>
      <c r="MQ58" s="343"/>
      <c r="MR58" s="343"/>
      <c r="MS58" s="343"/>
      <c r="MT58" s="343"/>
      <c r="MU58" s="343"/>
      <c r="MV58" s="343"/>
      <c r="MW58" s="343"/>
      <c r="MX58" s="343"/>
      <c r="MY58" s="343"/>
      <c r="MZ58" s="343"/>
      <c r="NA58" s="343"/>
      <c r="NB58" s="343"/>
      <c r="NC58" s="343"/>
      <c r="ND58" s="343"/>
      <c r="NE58" s="343"/>
      <c r="NF58" s="343"/>
      <c r="NG58" s="343"/>
      <c r="NH58" s="343"/>
      <c r="NI58" s="343"/>
      <c r="NJ58" s="343"/>
      <c r="NK58" s="343"/>
      <c r="NL58" s="343"/>
      <c r="NM58" s="343"/>
      <c r="NN58" s="343"/>
      <c r="NO58" s="343"/>
      <c r="NP58" s="343"/>
      <c r="NQ58" s="343"/>
      <c r="NR58" s="343"/>
      <c r="NS58" s="343"/>
      <c r="NT58" s="343"/>
      <c r="NU58" s="343"/>
      <c r="NV58" s="343"/>
      <c r="NW58" s="343"/>
      <c r="NX58" s="343"/>
      <c r="NY58" s="343"/>
      <c r="NZ58" s="343"/>
      <c r="OA58" s="343"/>
      <c r="OB58" s="343"/>
      <c r="OC58" s="343"/>
      <c r="OD58" s="343"/>
      <c r="OE58" s="343"/>
      <c r="OF58" s="343"/>
      <c r="OG58" s="343"/>
      <c r="OH58" s="343"/>
      <c r="OI58" s="343"/>
      <c r="OJ58" s="343"/>
      <c r="OK58" s="343"/>
      <c r="OL58" s="343"/>
      <c r="OM58" s="343"/>
      <c r="ON58" s="343"/>
      <c r="OO58" s="343"/>
      <c r="OP58" s="343"/>
      <c r="OQ58" s="343"/>
      <c r="OR58" s="343"/>
      <c r="OS58" s="343"/>
      <c r="OT58" s="343"/>
      <c r="OU58" s="343"/>
      <c r="OV58" s="343"/>
      <c r="OW58" s="343"/>
      <c r="OX58" s="343"/>
      <c r="OY58" s="343"/>
      <c r="OZ58" s="343"/>
      <c r="PA58" s="343"/>
      <c r="PB58" s="343"/>
      <c r="PC58" s="343"/>
      <c r="PD58" s="343"/>
      <c r="PE58" s="343"/>
      <c r="PF58" s="343"/>
      <c r="PG58" s="343"/>
      <c r="PH58" s="343"/>
      <c r="PI58" s="343"/>
      <c r="PJ58" s="343"/>
      <c r="PK58" s="343"/>
      <c r="PL58" s="343"/>
      <c r="PM58" s="343"/>
      <c r="PN58" s="343"/>
      <c r="PO58" s="343"/>
      <c r="PP58" s="343"/>
      <c r="PQ58" s="343"/>
      <c r="PR58" s="343"/>
      <c r="PS58" s="343"/>
      <c r="PT58" s="343"/>
      <c r="PU58" s="343"/>
      <c r="PV58" s="343"/>
      <c r="PW58" s="343"/>
      <c r="PX58" s="343"/>
      <c r="PY58" s="343"/>
      <c r="PZ58" s="343"/>
      <c r="QA58" s="343"/>
      <c r="QB58" s="343"/>
      <c r="QC58" s="343"/>
      <c r="QD58" s="343"/>
      <c r="QE58" s="343"/>
      <c r="QF58" s="343"/>
      <c r="QG58" s="343"/>
      <c r="QH58" s="343"/>
      <c r="QI58" s="343"/>
      <c r="QJ58" s="343"/>
      <c r="QK58" s="343"/>
      <c r="QL58" s="343"/>
      <c r="QM58" s="343"/>
      <c r="QN58" s="343"/>
      <c r="QO58" s="343"/>
      <c r="QP58" s="343"/>
      <c r="QQ58" s="343"/>
      <c r="QR58" s="343"/>
      <c r="QS58" s="343"/>
      <c r="QT58" s="343"/>
      <c r="QU58" s="343"/>
      <c r="QV58" s="343"/>
      <c r="QW58" s="343"/>
      <c r="QX58" s="343"/>
      <c r="QY58" s="343"/>
      <c r="QZ58" s="343"/>
      <c r="RA58" s="343"/>
      <c r="RB58" s="343"/>
      <c r="RC58" s="343"/>
      <c r="RD58" s="343"/>
      <c r="RE58" s="343"/>
      <c r="RF58" s="343"/>
      <c r="RG58" s="343"/>
      <c r="RH58" s="343"/>
      <c r="RI58" s="343"/>
      <c r="RJ58" s="343"/>
      <c r="RK58" s="343"/>
      <c r="RL58" s="343"/>
      <c r="RM58" s="343"/>
      <c r="RN58" s="343"/>
      <c r="RO58" s="343"/>
      <c r="RP58" s="343"/>
      <c r="RQ58" s="343"/>
      <c r="RR58" s="343"/>
      <c r="RS58" s="343"/>
      <c r="RT58" s="343"/>
      <c r="RU58" s="343"/>
      <c r="RV58" s="343"/>
      <c r="RW58" s="343"/>
      <c r="RX58" s="343"/>
      <c r="RY58" s="343"/>
      <c r="RZ58" s="343"/>
      <c r="SA58" s="343"/>
      <c r="SB58" s="343"/>
      <c r="SC58" s="343"/>
      <c r="SD58" s="343"/>
      <c r="SE58" s="343"/>
      <c r="SF58" s="343"/>
      <c r="SG58" s="343"/>
      <c r="SH58" s="343"/>
      <c r="SI58" s="343"/>
      <c r="SJ58" s="343"/>
      <c r="SK58" s="343"/>
      <c r="SL58" s="343"/>
      <c r="SM58" s="343"/>
      <c r="SN58" s="343"/>
      <c r="SO58" s="343"/>
      <c r="SP58" s="343"/>
      <c r="SQ58" s="343"/>
      <c r="SR58" s="343"/>
      <c r="SS58" s="343"/>
      <c r="ST58" s="343"/>
      <c r="SU58" s="343"/>
      <c r="SV58" s="343"/>
      <c r="SW58" s="343"/>
      <c r="SX58" s="343"/>
      <c r="SY58" s="343"/>
      <c r="SZ58" s="343"/>
      <c r="TA58" s="343"/>
      <c r="TB58" s="343"/>
      <c r="TC58" s="343"/>
      <c r="TD58" s="343"/>
      <c r="TE58" s="343"/>
      <c r="TF58" s="343"/>
      <c r="TG58" s="343"/>
      <c r="TH58" s="343"/>
      <c r="TI58" s="343"/>
      <c r="TJ58" s="343"/>
      <c r="TK58" s="343"/>
      <c r="TL58" s="343"/>
      <c r="TM58" s="343"/>
      <c r="TN58" s="343"/>
      <c r="TO58" s="343"/>
      <c r="TP58" s="343"/>
      <c r="TQ58" s="343"/>
      <c r="TR58" s="343"/>
      <c r="TS58" s="343"/>
      <c r="TT58" s="343"/>
      <c r="TU58" s="343"/>
      <c r="TV58" s="343"/>
      <c r="TW58" s="343"/>
      <c r="TX58" s="343"/>
      <c r="TY58" s="343"/>
      <c r="TZ58" s="343"/>
      <c r="UA58" s="343"/>
      <c r="UB58" s="343"/>
      <c r="UC58" s="343"/>
      <c r="UD58" s="343"/>
      <c r="UE58" s="343"/>
      <c r="UF58" s="343"/>
      <c r="UG58" s="343"/>
      <c r="UH58" s="343"/>
      <c r="UI58" s="343"/>
      <c r="UJ58" s="343"/>
      <c r="UK58" s="343"/>
      <c r="UL58" s="343"/>
      <c r="UM58" s="343"/>
      <c r="UN58" s="343"/>
      <c r="UO58" s="343"/>
      <c r="UP58" s="343"/>
      <c r="UQ58" s="343"/>
      <c r="UR58" s="343"/>
      <c r="US58" s="343"/>
      <c r="UT58" s="343"/>
      <c r="UU58" s="343"/>
      <c r="UV58" s="343"/>
      <c r="UW58" s="343"/>
      <c r="UX58" s="343"/>
      <c r="UY58" s="343"/>
      <c r="UZ58" s="343"/>
      <c r="VA58" s="343"/>
      <c r="VB58" s="343"/>
      <c r="VC58" s="343"/>
      <c r="VD58" s="343"/>
      <c r="VE58" s="343"/>
      <c r="VF58" s="343"/>
      <c r="VG58" s="343"/>
      <c r="VH58" s="343"/>
      <c r="VI58" s="343"/>
      <c r="VJ58" s="343"/>
      <c r="VK58" s="343"/>
      <c r="VL58" s="343"/>
      <c r="VM58" s="343"/>
      <c r="VN58" s="343"/>
      <c r="VO58" s="343"/>
      <c r="VP58" s="343"/>
      <c r="VQ58" s="343"/>
      <c r="VR58" s="343"/>
      <c r="VS58" s="343"/>
      <c r="VT58" s="343"/>
      <c r="VU58" s="343"/>
      <c r="VV58" s="343"/>
      <c r="VW58" s="343"/>
      <c r="VX58" s="343"/>
      <c r="VY58" s="343"/>
      <c r="VZ58" s="343"/>
      <c r="WA58" s="343"/>
      <c r="WB58" s="343"/>
      <c r="WC58" s="343"/>
      <c r="WD58" s="343"/>
      <c r="WE58" s="343"/>
      <c r="WF58" s="343"/>
      <c r="WG58" s="343"/>
      <c r="WH58" s="343"/>
      <c r="WI58" s="343"/>
      <c r="WJ58" s="343"/>
      <c r="WK58" s="343"/>
      <c r="WL58" s="343"/>
      <c r="WM58" s="343"/>
      <c r="WN58" s="343"/>
      <c r="WO58" s="343"/>
      <c r="WP58" s="343"/>
      <c r="WQ58" s="343"/>
      <c r="WR58" s="343"/>
      <c r="WS58" s="343"/>
      <c r="WT58" s="343"/>
      <c r="WU58" s="343"/>
      <c r="WV58" s="343"/>
      <c r="WW58" s="343"/>
      <c r="WX58" s="343"/>
      <c r="WY58" s="343"/>
      <c r="WZ58" s="343"/>
      <c r="XA58" s="343"/>
      <c r="XB58" s="343"/>
      <c r="XC58" s="343"/>
      <c r="XD58" s="343"/>
      <c r="XE58" s="343"/>
      <c r="XF58" s="343"/>
      <c r="XG58" s="343"/>
      <c r="XH58" s="343"/>
      <c r="XI58" s="343"/>
      <c r="XJ58" s="343"/>
      <c r="XK58" s="343"/>
      <c r="XL58" s="343"/>
      <c r="XM58" s="343"/>
      <c r="XN58" s="343"/>
      <c r="XO58" s="343"/>
      <c r="XP58" s="343"/>
      <c r="XQ58" s="343"/>
      <c r="XR58" s="343"/>
      <c r="XS58" s="343"/>
      <c r="XT58" s="343"/>
      <c r="XU58" s="343"/>
      <c r="XV58" s="343"/>
      <c r="XW58" s="343"/>
      <c r="XX58" s="343"/>
      <c r="XY58" s="343"/>
      <c r="XZ58" s="343"/>
      <c r="YA58" s="343"/>
      <c r="YB58" s="343"/>
      <c r="YC58" s="343"/>
      <c r="YD58" s="343"/>
      <c r="YE58" s="343"/>
      <c r="YF58" s="343"/>
      <c r="YG58" s="343"/>
      <c r="YH58" s="343"/>
      <c r="YI58" s="343"/>
      <c r="YJ58" s="343"/>
      <c r="YK58" s="343"/>
      <c r="YL58" s="343"/>
      <c r="YM58" s="343"/>
      <c r="YN58" s="343"/>
      <c r="YO58" s="343"/>
      <c r="YP58" s="343"/>
      <c r="YQ58" s="343"/>
      <c r="YR58" s="343"/>
      <c r="YS58" s="343"/>
      <c r="YT58" s="343"/>
      <c r="YU58" s="343"/>
      <c r="YV58" s="343"/>
      <c r="YW58" s="343"/>
      <c r="YX58" s="343"/>
      <c r="YY58" s="343"/>
      <c r="YZ58" s="343"/>
      <c r="ZA58" s="343"/>
      <c r="ZB58" s="343"/>
      <c r="ZC58" s="343"/>
      <c r="ZD58" s="343"/>
      <c r="ZE58" s="343"/>
      <c r="ZF58" s="343"/>
      <c r="ZG58" s="343"/>
      <c r="ZH58" s="343"/>
      <c r="ZI58" s="343"/>
      <c r="ZJ58" s="343"/>
      <c r="ZK58" s="343"/>
      <c r="ZL58" s="343"/>
      <c r="ZM58" s="343"/>
      <c r="ZN58" s="343"/>
      <c r="ZO58" s="343"/>
      <c r="ZP58" s="343"/>
      <c r="ZQ58" s="343"/>
      <c r="ZR58" s="343"/>
      <c r="ZS58" s="343"/>
      <c r="ZT58" s="343"/>
      <c r="ZU58" s="343"/>
      <c r="ZV58" s="343"/>
      <c r="ZW58" s="343"/>
      <c r="ZX58" s="343"/>
      <c r="ZY58" s="343"/>
      <c r="ZZ58" s="343"/>
      <c r="AAA58" s="343"/>
      <c r="AAB58" s="343"/>
      <c r="AAC58" s="343"/>
      <c r="AAD58" s="343"/>
      <c r="AAE58" s="343"/>
      <c r="AAF58" s="343"/>
      <c r="AAG58" s="343"/>
      <c r="AAH58" s="343"/>
      <c r="AAI58" s="343"/>
      <c r="AAJ58" s="343"/>
      <c r="AAK58" s="343"/>
      <c r="AAL58" s="343"/>
      <c r="AAM58" s="343"/>
      <c r="AAN58" s="343"/>
      <c r="AAO58" s="343"/>
      <c r="AAP58" s="343"/>
      <c r="AAQ58" s="343"/>
      <c r="AAR58" s="343"/>
      <c r="AAS58" s="343"/>
      <c r="AAT58" s="343"/>
      <c r="AAU58" s="343"/>
      <c r="AAV58" s="343"/>
      <c r="AAW58" s="343"/>
      <c r="AAX58" s="343"/>
      <c r="AAY58" s="343"/>
      <c r="AAZ58" s="343"/>
      <c r="ABA58" s="343"/>
      <c r="ABB58" s="343"/>
      <c r="ABC58" s="343"/>
      <c r="ABD58" s="343"/>
      <c r="ABE58" s="343"/>
      <c r="ABF58" s="343"/>
      <c r="ABG58" s="343"/>
      <c r="ABH58" s="343"/>
      <c r="ABI58" s="343"/>
      <c r="ABJ58" s="343"/>
      <c r="ABK58" s="343"/>
      <c r="ABL58" s="343"/>
      <c r="ABM58" s="343"/>
      <c r="ABN58" s="343"/>
      <c r="ABO58" s="343"/>
      <c r="ABP58" s="343"/>
      <c r="ABQ58" s="343"/>
      <c r="ABR58" s="343"/>
      <c r="ABS58" s="343"/>
      <c r="ABT58" s="343"/>
      <c r="ABU58" s="343"/>
      <c r="ABV58" s="343"/>
      <c r="ABW58" s="343"/>
      <c r="ABX58" s="343"/>
      <c r="ABY58" s="343"/>
      <c r="ABZ58" s="343"/>
      <c r="ACA58" s="343"/>
      <c r="ACB58" s="343"/>
      <c r="ACC58" s="343"/>
      <c r="ACD58" s="343"/>
      <c r="ACE58" s="343"/>
      <c r="ACF58" s="343"/>
      <c r="ACG58" s="343"/>
      <c r="ACH58" s="343"/>
      <c r="ACI58" s="343"/>
      <c r="ACJ58" s="343"/>
      <c r="ACK58" s="343"/>
      <c r="ACL58" s="343"/>
      <c r="ACM58" s="343"/>
      <c r="ACN58" s="343"/>
      <c r="ACO58" s="343"/>
      <c r="ACP58" s="343"/>
      <c r="ACQ58" s="343"/>
      <c r="ACR58" s="343"/>
      <c r="ACS58" s="343"/>
      <c r="ACT58" s="343"/>
      <c r="ACU58" s="343"/>
      <c r="ACV58" s="343"/>
      <c r="ACW58" s="343"/>
      <c r="ACX58" s="343"/>
      <c r="ACY58" s="343"/>
      <c r="ACZ58" s="343"/>
      <c r="ADA58" s="343"/>
      <c r="ADB58" s="343"/>
      <c r="ADC58" s="343"/>
      <c r="ADD58" s="343"/>
      <c r="ADE58" s="343"/>
      <c r="ADF58" s="343"/>
      <c r="ADG58" s="343"/>
      <c r="ADH58" s="343"/>
      <c r="ADI58" s="343"/>
      <c r="ADJ58" s="343"/>
      <c r="ADK58" s="343"/>
      <c r="ADL58" s="343"/>
      <c r="ADM58" s="343"/>
      <c r="ADN58" s="343"/>
      <c r="ADO58" s="343"/>
      <c r="ADP58" s="343"/>
      <c r="ADQ58" s="343"/>
      <c r="ADR58" s="343"/>
      <c r="ADS58" s="343"/>
      <c r="ADT58" s="343"/>
      <c r="ADU58" s="343"/>
      <c r="ADV58" s="343"/>
      <c r="ADW58" s="343"/>
      <c r="ADX58" s="343"/>
      <c r="ADY58" s="343"/>
      <c r="ADZ58" s="343"/>
      <c r="AEA58" s="343"/>
      <c r="AEB58" s="343"/>
      <c r="AEC58" s="343"/>
      <c r="AED58" s="343"/>
      <c r="AEE58" s="343"/>
      <c r="AEF58" s="343"/>
      <c r="AEG58" s="343"/>
      <c r="AEH58" s="343"/>
      <c r="AEI58" s="343"/>
      <c r="AEJ58" s="343"/>
      <c r="AEK58" s="343"/>
      <c r="AEL58" s="343"/>
      <c r="AEM58" s="343"/>
      <c r="AEN58" s="343"/>
      <c r="AEO58" s="343"/>
      <c r="AEP58" s="343"/>
      <c r="AEQ58" s="343"/>
      <c r="AER58" s="343"/>
      <c r="AES58" s="343"/>
      <c r="AET58" s="343"/>
      <c r="AEU58" s="343"/>
      <c r="AEV58" s="343"/>
      <c r="AEW58" s="343"/>
      <c r="AEX58" s="343"/>
      <c r="AEY58" s="343"/>
      <c r="AEZ58" s="343"/>
      <c r="AFA58" s="343"/>
      <c r="AFB58" s="343"/>
      <c r="AFC58" s="343"/>
      <c r="AFD58" s="343"/>
      <c r="AFE58" s="343"/>
      <c r="AFF58" s="343"/>
      <c r="AFG58" s="343"/>
      <c r="AFH58" s="343"/>
      <c r="AFI58" s="343"/>
      <c r="AFJ58" s="343"/>
      <c r="AFK58" s="343"/>
      <c r="AFL58" s="343"/>
      <c r="AFM58" s="343"/>
      <c r="AFN58" s="343"/>
      <c r="AFO58" s="343"/>
      <c r="AFP58" s="343"/>
      <c r="AFQ58" s="343"/>
      <c r="AFR58" s="343"/>
      <c r="AFS58" s="343"/>
      <c r="AFT58" s="343"/>
      <c r="AFU58" s="343"/>
      <c r="AFV58" s="343"/>
      <c r="AFW58" s="343"/>
      <c r="AFX58" s="343"/>
      <c r="AFY58" s="343"/>
      <c r="AFZ58" s="343"/>
      <c r="AGA58" s="343"/>
      <c r="AGB58" s="343"/>
      <c r="AGC58" s="343"/>
      <c r="AGD58" s="343"/>
      <c r="AGE58" s="343"/>
      <c r="AGF58" s="343"/>
      <c r="AGG58" s="343"/>
      <c r="AGH58" s="343"/>
      <c r="AGI58" s="343"/>
      <c r="AGJ58" s="343"/>
      <c r="AGK58" s="343"/>
      <c r="AGL58" s="343"/>
      <c r="AGM58" s="343"/>
      <c r="AGN58" s="343"/>
      <c r="AGO58" s="343"/>
      <c r="AGP58" s="343"/>
      <c r="AGQ58" s="343"/>
      <c r="AGR58" s="343"/>
      <c r="AGS58" s="343"/>
      <c r="AGT58" s="343"/>
      <c r="AGU58" s="343"/>
      <c r="AGV58" s="343"/>
      <c r="AGW58" s="343"/>
      <c r="AGX58" s="343"/>
      <c r="AGY58" s="343"/>
      <c r="AGZ58" s="343"/>
      <c r="AHA58" s="343"/>
      <c r="AHB58" s="343"/>
      <c r="AHC58" s="343"/>
      <c r="AHD58" s="343"/>
      <c r="AHE58" s="343"/>
      <c r="AHF58" s="343"/>
      <c r="AHG58" s="343"/>
      <c r="AHH58" s="343"/>
      <c r="AHI58" s="343"/>
      <c r="AHJ58" s="343"/>
      <c r="AHK58" s="343"/>
      <c r="AHL58" s="343"/>
      <c r="AHM58" s="343"/>
      <c r="AHN58" s="343"/>
      <c r="AHO58" s="343"/>
      <c r="AHP58" s="343"/>
      <c r="AHQ58" s="343"/>
      <c r="AHR58" s="343"/>
      <c r="AHS58" s="343"/>
      <c r="AHT58" s="343"/>
      <c r="AHU58" s="343"/>
      <c r="AHV58" s="343"/>
      <c r="AHW58" s="343"/>
      <c r="AHX58" s="343"/>
      <c r="AHY58" s="343"/>
      <c r="AHZ58" s="343"/>
      <c r="AIA58" s="343"/>
      <c r="AIB58" s="343"/>
      <c r="AIC58" s="343"/>
      <c r="AID58" s="343"/>
      <c r="AIE58" s="343"/>
      <c r="AIF58" s="343"/>
      <c r="AIG58" s="343"/>
      <c r="AIH58" s="343"/>
      <c r="AII58" s="343"/>
      <c r="AIJ58" s="343"/>
      <c r="AIK58" s="343"/>
      <c r="AIL58" s="343"/>
      <c r="AIM58" s="343"/>
      <c r="AIN58" s="343"/>
      <c r="AIO58" s="343"/>
      <c r="AIP58" s="343"/>
      <c r="AIQ58" s="343"/>
      <c r="AIR58" s="343"/>
      <c r="AIS58" s="343"/>
      <c r="AIT58" s="343"/>
      <c r="AIU58" s="343"/>
      <c r="AIV58" s="343"/>
      <c r="AIW58" s="343"/>
      <c r="AIX58" s="343"/>
      <c r="AIY58" s="343"/>
      <c r="AIZ58" s="343"/>
      <c r="AJA58" s="343"/>
      <c r="AJB58" s="343"/>
      <c r="AJC58" s="343"/>
      <c r="AJD58" s="343"/>
      <c r="AJE58" s="343"/>
      <c r="AJF58" s="343"/>
      <c r="AJG58" s="343"/>
      <c r="AJH58" s="343"/>
      <c r="AJI58" s="343"/>
      <c r="AJJ58" s="343"/>
      <c r="AJK58" s="343"/>
      <c r="AJL58" s="343"/>
      <c r="AJM58" s="343"/>
      <c r="AJN58" s="343"/>
      <c r="AJO58" s="343"/>
      <c r="AJP58" s="343"/>
      <c r="AJQ58" s="343"/>
      <c r="AJR58" s="343"/>
      <c r="AJS58" s="343"/>
      <c r="AJT58" s="343"/>
      <c r="AJU58" s="343"/>
      <c r="AJV58" s="343"/>
      <c r="AJW58" s="343"/>
      <c r="AJX58" s="343"/>
      <c r="AJY58" s="343"/>
      <c r="AJZ58" s="343"/>
      <c r="AKA58" s="343"/>
      <c r="AKB58" s="343"/>
      <c r="AKC58" s="343"/>
      <c r="AKD58" s="343"/>
      <c r="AKE58" s="343"/>
      <c r="AKF58" s="343"/>
      <c r="AKG58" s="343"/>
      <c r="AKH58" s="343"/>
      <c r="AKI58" s="343"/>
      <c r="AKJ58" s="343"/>
      <c r="AKK58" s="343"/>
      <c r="AKL58" s="343"/>
      <c r="AKM58" s="343"/>
      <c r="AKN58" s="343"/>
      <c r="AKO58" s="343"/>
      <c r="AKP58" s="343"/>
      <c r="AKQ58" s="343"/>
      <c r="AKR58" s="343"/>
      <c r="AKS58" s="343"/>
      <c r="AKT58" s="343"/>
      <c r="AKU58" s="343"/>
      <c r="AKV58" s="343"/>
      <c r="AKW58" s="343"/>
      <c r="AKX58" s="343"/>
      <c r="AKY58" s="343"/>
      <c r="AKZ58" s="343"/>
      <c r="ALA58" s="343"/>
      <c r="ALB58" s="343"/>
      <c r="ALC58" s="343"/>
      <c r="ALD58" s="343"/>
      <c r="ALE58" s="343"/>
      <c r="ALF58" s="343"/>
      <c r="ALG58" s="343"/>
      <c r="ALH58" s="343"/>
      <c r="ALI58" s="343"/>
      <c r="ALJ58" s="343"/>
      <c r="ALK58" s="343"/>
      <c r="ALL58" s="343"/>
      <c r="ALM58" s="343"/>
      <c r="ALN58" s="343"/>
      <c r="ALO58" s="343"/>
      <c r="ALP58" s="343"/>
      <c r="ALQ58" s="343"/>
      <c r="ALR58" s="343"/>
      <c r="ALS58" s="343"/>
      <c r="ALT58" s="343"/>
      <c r="ALU58" s="343"/>
      <c r="ALV58" s="343"/>
      <c r="ALW58" s="343"/>
      <c r="ALX58" s="343"/>
      <c r="ALY58" s="343"/>
      <c r="ALZ58" s="343"/>
      <c r="AMA58" s="343"/>
      <c r="AMB58" s="343"/>
      <c r="AMC58" s="343"/>
      <c r="AMD58" s="343"/>
      <c r="AME58" s="343"/>
      <c r="AMF58" s="343"/>
      <c r="AMG58" s="343"/>
      <c r="AMH58" s="343"/>
      <c r="AMI58" s="343"/>
      <c r="AMJ58" s="343"/>
      <c r="AMK58" s="343"/>
      <c r="AML58" s="343"/>
    </row>
    <row r="59" spans="1:1026">
      <c r="A59">
        <v>29</v>
      </c>
      <c r="B59" s="4">
        <v>5</v>
      </c>
      <c r="C59" s="4">
        <v>2</v>
      </c>
      <c r="D59">
        <v>8.7819530000000003E-3</v>
      </c>
      <c r="E59">
        <v>5.4557149999999999E-2</v>
      </c>
      <c r="F59">
        <v>4.0105689999999999E-2</v>
      </c>
      <c r="G59">
        <v>3.1112879999999999E-2</v>
      </c>
      <c r="H59">
        <v>3.1993489999999999E-2</v>
      </c>
      <c r="I59">
        <v>3.2783014999999999E-2</v>
      </c>
      <c r="J59">
        <v>1.8832129999999999E-2</v>
      </c>
      <c r="K59">
        <v>2.111385E-2</v>
      </c>
      <c r="L59">
        <v>2.2707519999999998E-2</v>
      </c>
      <c r="M59" s="42">
        <v>3.6058510000000002E-3</v>
      </c>
      <c r="N59">
        <v>3.4156069999999997E-2</v>
      </c>
      <c r="O59" s="42">
        <v>2.340478E-2</v>
      </c>
      <c r="P59" s="42">
        <v>3.2391999999999997E-2</v>
      </c>
      <c r="Q59" s="42">
        <v>2.4215400000000002E-2</v>
      </c>
      <c r="R59">
        <v>1.8943850000000002E-2</v>
      </c>
      <c r="AML59" s="4"/>
    </row>
    <row r="60" spans="1:1026">
      <c r="A60">
        <v>30</v>
      </c>
      <c r="B60" s="4">
        <v>5</v>
      </c>
      <c r="C60" s="4">
        <v>3</v>
      </c>
      <c r="D60">
        <v>0.11566143</v>
      </c>
      <c r="E60">
        <v>0.15251215000000001</v>
      </c>
      <c r="F60">
        <v>0.12255267</v>
      </c>
      <c r="G60">
        <v>0.16583572999999999</v>
      </c>
      <c r="H60">
        <v>3.6160089999999999E-2</v>
      </c>
      <c r="I60">
        <v>5.7546910000000001E-3</v>
      </c>
      <c r="J60">
        <v>4.3939619999999999E-2</v>
      </c>
      <c r="K60">
        <v>3.4065890000000001E-2</v>
      </c>
      <c r="L60" s="71">
        <v>5.3513869999999998E-2</v>
      </c>
      <c r="M60" s="42">
        <v>4.7232459999999997E-2</v>
      </c>
      <c r="N60" s="42">
        <v>0.13919239999999999</v>
      </c>
      <c r="O60" s="42">
        <v>5.9813789999999999E-2</v>
      </c>
      <c r="P60" s="42">
        <v>8.21688E-2</v>
      </c>
      <c r="Q60" s="42">
        <v>6.2935329999999998E-2</v>
      </c>
      <c r="R60">
        <v>9.1647880000000001E-2</v>
      </c>
      <c r="AML60" s="4"/>
    </row>
    <row r="61" spans="1:1026">
      <c r="A61">
        <v>31</v>
      </c>
      <c r="B61" s="4">
        <v>5</v>
      </c>
      <c r="C61" s="4">
        <v>4</v>
      </c>
      <c r="D61">
        <v>6.2593669000000005E-2</v>
      </c>
      <c r="E61">
        <v>8.6926959999999998E-2</v>
      </c>
      <c r="F61">
        <v>6.6841020000000001E-2</v>
      </c>
      <c r="G61">
        <v>4.751449E-2</v>
      </c>
      <c r="H61">
        <v>1.2514580000000001E-2</v>
      </c>
      <c r="I61">
        <v>1.6148376999999998E-2</v>
      </c>
      <c r="J61">
        <v>1.329429E-2</v>
      </c>
      <c r="K61">
        <v>5.2303629999999997E-2</v>
      </c>
      <c r="L61">
        <v>3.2662749999999997E-2</v>
      </c>
      <c r="M61" s="42">
        <v>1.0500592E-2</v>
      </c>
      <c r="N61" s="42">
        <v>6.5905939999999996E-2</v>
      </c>
      <c r="O61" s="42">
        <v>2.8297920000000001E-2</v>
      </c>
      <c r="P61" s="42">
        <v>4.8843560000000001E-2</v>
      </c>
      <c r="Q61" s="42">
        <v>3.8213400000000002E-2</v>
      </c>
      <c r="R61">
        <v>2.739805E-2</v>
      </c>
      <c r="AML61" s="4"/>
    </row>
    <row r="62" spans="1:1026" s="340" customFormat="1">
      <c r="A62" s="340">
        <v>32</v>
      </c>
      <c r="B62" s="341">
        <v>6</v>
      </c>
      <c r="C62" s="341">
        <v>1</v>
      </c>
      <c r="D62" s="340">
        <v>6.0741259999999998E-2</v>
      </c>
      <c r="E62" s="340">
        <v>0.17687317999999999</v>
      </c>
      <c r="F62" s="340">
        <v>6.9206950000000003E-2</v>
      </c>
      <c r="G62" s="340">
        <v>9.0422009999999997E-2</v>
      </c>
      <c r="H62" s="340">
        <v>6.4206809000000004E-2</v>
      </c>
      <c r="I62" s="340">
        <v>3.734008E-3</v>
      </c>
      <c r="J62" s="340">
        <v>5.5408317999999998E-3</v>
      </c>
      <c r="K62" s="340">
        <v>6.3057219999999997E-2</v>
      </c>
      <c r="L62" s="340">
        <v>4.7904870000000002E-2</v>
      </c>
      <c r="M62" s="340">
        <v>1.8479915600000001E-2</v>
      </c>
      <c r="N62" s="340">
        <v>9.9084409999999998E-2</v>
      </c>
      <c r="O62" s="340">
        <v>3.3904289999999997E-2</v>
      </c>
      <c r="P62" s="340">
        <v>9.2516699999999993E-2</v>
      </c>
      <c r="Q62" s="340">
        <v>3.9045169999999997E-2</v>
      </c>
      <c r="R62" s="340">
        <v>4.1897240000000002E-2</v>
      </c>
      <c r="S62" s="343"/>
      <c r="T62" s="343"/>
      <c r="U62" s="343"/>
      <c r="V62" s="343"/>
      <c r="W62" s="343"/>
      <c r="X62" s="343"/>
      <c r="Y62" s="343"/>
      <c r="Z62" s="343"/>
      <c r="AA62" s="343"/>
      <c r="AB62" s="343"/>
      <c r="AC62" s="343"/>
      <c r="AD62" s="343"/>
      <c r="AE62" s="343"/>
      <c r="AF62" s="343"/>
      <c r="AG62" s="343"/>
      <c r="AH62" s="343"/>
      <c r="AI62" s="343"/>
      <c r="AJ62" s="343"/>
      <c r="AK62" s="343"/>
      <c r="AL62" s="343"/>
      <c r="AM62" s="343"/>
      <c r="AN62" s="343"/>
      <c r="AO62" s="343"/>
      <c r="AP62" s="343"/>
      <c r="AQ62" s="343"/>
      <c r="AR62" s="343"/>
      <c r="AS62" s="343"/>
      <c r="AT62" s="343"/>
      <c r="AU62" s="343"/>
      <c r="AV62" s="343"/>
      <c r="AW62" s="343"/>
      <c r="AX62" s="343"/>
      <c r="AY62" s="343"/>
      <c r="AZ62" s="343"/>
      <c r="BA62" s="343"/>
      <c r="BB62" s="343"/>
      <c r="BC62" s="343"/>
      <c r="BD62" s="343"/>
      <c r="BE62" s="343"/>
      <c r="BF62" s="343"/>
      <c r="BG62" s="343"/>
      <c r="BH62" s="343"/>
      <c r="BI62" s="343"/>
      <c r="BJ62" s="343"/>
      <c r="BK62" s="343"/>
      <c r="BL62" s="343"/>
      <c r="BM62" s="343"/>
      <c r="BN62" s="343"/>
      <c r="BO62" s="343"/>
      <c r="BP62" s="343"/>
      <c r="BQ62" s="343"/>
      <c r="BR62" s="343"/>
      <c r="BS62" s="343"/>
      <c r="BT62" s="343"/>
      <c r="BU62" s="343"/>
      <c r="BV62" s="343"/>
      <c r="BW62" s="343"/>
      <c r="BX62" s="343"/>
      <c r="BY62" s="343"/>
      <c r="BZ62" s="343"/>
      <c r="CA62" s="343"/>
      <c r="CB62" s="343"/>
      <c r="CC62" s="343"/>
      <c r="CD62" s="343"/>
      <c r="CE62" s="343"/>
      <c r="CF62" s="343"/>
      <c r="CG62" s="343"/>
      <c r="CH62" s="343"/>
      <c r="CI62" s="343"/>
      <c r="CJ62" s="343"/>
      <c r="CK62" s="343"/>
      <c r="CL62" s="343"/>
      <c r="CM62" s="343"/>
      <c r="CN62" s="343"/>
      <c r="CO62" s="343"/>
      <c r="CP62" s="343"/>
      <c r="CQ62" s="343"/>
      <c r="CR62" s="343"/>
      <c r="CS62" s="343"/>
      <c r="CT62" s="343"/>
      <c r="CU62" s="343"/>
      <c r="CV62" s="343"/>
      <c r="CW62" s="343"/>
      <c r="CX62" s="343"/>
      <c r="CY62" s="343"/>
      <c r="CZ62" s="343"/>
      <c r="DA62" s="343"/>
      <c r="DB62" s="343"/>
      <c r="DC62" s="343"/>
      <c r="DD62" s="343"/>
      <c r="DE62" s="343"/>
      <c r="DF62" s="343"/>
      <c r="DG62" s="343"/>
      <c r="DH62" s="343"/>
      <c r="DI62" s="343"/>
      <c r="DJ62" s="343"/>
      <c r="DK62" s="343"/>
      <c r="DL62" s="343"/>
      <c r="DM62" s="343"/>
      <c r="DN62" s="343"/>
      <c r="DO62" s="343"/>
      <c r="DP62" s="343"/>
      <c r="DQ62" s="343"/>
      <c r="DR62" s="343"/>
      <c r="DS62" s="343"/>
      <c r="DT62" s="343"/>
      <c r="DU62" s="343"/>
      <c r="DV62" s="343"/>
      <c r="DW62" s="343"/>
      <c r="DX62" s="343"/>
      <c r="DY62" s="343"/>
      <c r="DZ62" s="343"/>
      <c r="EA62" s="343"/>
      <c r="EB62" s="343"/>
      <c r="EC62" s="343"/>
      <c r="ED62" s="343"/>
      <c r="EE62" s="343"/>
      <c r="EF62" s="343"/>
      <c r="EG62" s="343"/>
      <c r="EH62" s="343"/>
      <c r="EI62" s="343"/>
      <c r="EJ62" s="343"/>
      <c r="EK62" s="343"/>
      <c r="EL62" s="343"/>
      <c r="EM62" s="343"/>
      <c r="EN62" s="343"/>
      <c r="EO62" s="343"/>
      <c r="EP62" s="343"/>
      <c r="EQ62" s="343"/>
      <c r="ER62" s="343"/>
      <c r="ES62" s="343"/>
      <c r="ET62" s="343"/>
      <c r="EU62" s="343"/>
      <c r="EV62" s="343"/>
      <c r="EW62" s="343"/>
      <c r="EX62" s="343"/>
      <c r="EY62" s="343"/>
      <c r="EZ62" s="343"/>
      <c r="FA62" s="343"/>
      <c r="FB62" s="343"/>
      <c r="FC62" s="343"/>
      <c r="FD62" s="343"/>
      <c r="FE62" s="343"/>
      <c r="FF62" s="343"/>
      <c r="FG62" s="343"/>
      <c r="FH62" s="343"/>
      <c r="FI62" s="343"/>
      <c r="FJ62" s="343"/>
      <c r="FK62" s="343"/>
      <c r="FL62" s="343"/>
      <c r="FM62" s="343"/>
      <c r="FN62" s="343"/>
      <c r="FO62" s="343"/>
      <c r="FP62" s="343"/>
      <c r="FQ62" s="343"/>
      <c r="FR62" s="343"/>
      <c r="FS62" s="343"/>
      <c r="FT62" s="343"/>
      <c r="FU62" s="343"/>
      <c r="FV62" s="343"/>
      <c r="FW62" s="343"/>
      <c r="FX62" s="343"/>
      <c r="FY62" s="343"/>
      <c r="FZ62" s="343"/>
      <c r="GA62" s="343"/>
      <c r="GB62" s="343"/>
      <c r="GC62" s="343"/>
      <c r="GD62" s="343"/>
      <c r="GE62" s="343"/>
      <c r="GF62" s="343"/>
      <c r="GG62" s="343"/>
      <c r="GH62" s="343"/>
      <c r="GI62" s="343"/>
      <c r="GJ62" s="343"/>
      <c r="GK62" s="343"/>
      <c r="GL62" s="343"/>
      <c r="GM62" s="343"/>
      <c r="GN62" s="343"/>
      <c r="GO62" s="343"/>
      <c r="GP62" s="343"/>
      <c r="GQ62" s="343"/>
      <c r="GR62" s="343"/>
      <c r="GS62" s="343"/>
      <c r="GT62" s="343"/>
      <c r="GU62" s="343"/>
      <c r="GV62" s="343"/>
      <c r="GW62" s="343"/>
      <c r="GX62" s="343"/>
      <c r="GY62" s="343"/>
      <c r="GZ62" s="343"/>
      <c r="HA62" s="343"/>
      <c r="HB62" s="343"/>
      <c r="HC62" s="343"/>
      <c r="HD62" s="343"/>
      <c r="HE62" s="343"/>
      <c r="HF62" s="343"/>
      <c r="HG62" s="343"/>
      <c r="HH62" s="343"/>
      <c r="HI62" s="343"/>
      <c r="HJ62" s="343"/>
      <c r="HK62" s="343"/>
      <c r="HL62" s="343"/>
      <c r="HM62" s="343"/>
      <c r="HN62" s="343"/>
      <c r="HO62" s="343"/>
      <c r="HP62" s="343"/>
      <c r="HQ62" s="343"/>
      <c r="HR62" s="343"/>
      <c r="HS62" s="343"/>
      <c r="HT62" s="343"/>
      <c r="HU62" s="343"/>
      <c r="HV62" s="343"/>
      <c r="HW62" s="343"/>
      <c r="HX62" s="343"/>
      <c r="HY62" s="343"/>
      <c r="HZ62" s="343"/>
      <c r="IA62" s="343"/>
      <c r="IB62" s="343"/>
      <c r="IC62" s="343"/>
      <c r="ID62" s="343"/>
      <c r="IE62" s="343"/>
      <c r="IF62" s="343"/>
      <c r="IG62" s="343"/>
      <c r="IH62" s="343"/>
      <c r="II62" s="343"/>
      <c r="IJ62" s="343"/>
      <c r="IK62" s="343"/>
      <c r="IL62" s="343"/>
      <c r="IM62" s="343"/>
      <c r="IN62" s="343"/>
      <c r="IO62" s="343"/>
      <c r="IP62" s="343"/>
      <c r="IQ62" s="343"/>
      <c r="IR62" s="343"/>
      <c r="IS62" s="343"/>
      <c r="IT62" s="343"/>
      <c r="IU62" s="343"/>
      <c r="IV62" s="343"/>
      <c r="IW62" s="343"/>
      <c r="IX62" s="343"/>
      <c r="IY62" s="343"/>
      <c r="IZ62" s="343"/>
      <c r="JA62" s="343"/>
      <c r="JB62" s="343"/>
      <c r="JC62" s="343"/>
      <c r="JD62" s="343"/>
      <c r="JE62" s="343"/>
      <c r="JF62" s="343"/>
      <c r="JG62" s="343"/>
      <c r="JH62" s="343"/>
      <c r="JI62" s="343"/>
      <c r="JJ62" s="343"/>
      <c r="JK62" s="343"/>
      <c r="JL62" s="343"/>
      <c r="JM62" s="343"/>
      <c r="JN62" s="343"/>
      <c r="JO62" s="343"/>
      <c r="JP62" s="343"/>
      <c r="JQ62" s="343"/>
      <c r="JR62" s="343"/>
      <c r="JS62" s="343"/>
      <c r="JT62" s="343"/>
      <c r="JU62" s="343"/>
      <c r="JV62" s="343"/>
      <c r="JW62" s="343"/>
      <c r="JX62" s="343"/>
      <c r="JY62" s="343"/>
      <c r="JZ62" s="343"/>
      <c r="KA62" s="343"/>
      <c r="KB62" s="343"/>
      <c r="KC62" s="343"/>
      <c r="KD62" s="343"/>
      <c r="KE62" s="343"/>
      <c r="KF62" s="343"/>
      <c r="KG62" s="343"/>
      <c r="KH62" s="343"/>
      <c r="KI62" s="343"/>
      <c r="KJ62" s="343"/>
      <c r="KK62" s="343"/>
      <c r="KL62" s="343"/>
      <c r="KM62" s="343"/>
      <c r="KN62" s="343"/>
      <c r="KO62" s="343"/>
      <c r="KP62" s="343"/>
      <c r="KQ62" s="343"/>
      <c r="KR62" s="343"/>
      <c r="KS62" s="343"/>
      <c r="KT62" s="343"/>
      <c r="KU62" s="343"/>
      <c r="KV62" s="343"/>
      <c r="KW62" s="343"/>
      <c r="KX62" s="343"/>
      <c r="KY62" s="343"/>
      <c r="KZ62" s="343"/>
      <c r="LA62" s="343"/>
      <c r="LB62" s="343"/>
      <c r="LC62" s="343"/>
      <c r="LD62" s="343"/>
      <c r="LE62" s="343"/>
      <c r="LF62" s="343"/>
      <c r="LG62" s="343"/>
      <c r="LH62" s="343"/>
      <c r="LI62" s="343"/>
      <c r="LJ62" s="343"/>
      <c r="LK62" s="343"/>
      <c r="LL62" s="343"/>
      <c r="LM62" s="343"/>
      <c r="LN62" s="343"/>
      <c r="LO62" s="343"/>
      <c r="LP62" s="343"/>
      <c r="LQ62" s="343"/>
      <c r="LR62" s="343"/>
      <c r="LS62" s="343"/>
      <c r="LT62" s="343"/>
      <c r="LU62" s="343"/>
      <c r="LV62" s="343"/>
      <c r="LW62" s="343"/>
      <c r="LX62" s="343"/>
      <c r="LY62" s="343"/>
      <c r="LZ62" s="343"/>
      <c r="MA62" s="343"/>
      <c r="MB62" s="343"/>
      <c r="MC62" s="343"/>
      <c r="MD62" s="343"/>
      <c r="ME62" s="343"/>
      <c r="MF62" s="343"/>
      <c r="MG62" s="343"/>
      <c r="MH62" s="343"/>
      <c r="MI62" s="343"/>
      <c r="MJ62" s="343"/>
      <c r="MK62" s="343"/>
      <c r="ML62" s="343"/>
      <c r="MM62" s="343"/>
      <c r="MN62" s="343"/>
      <c r="MO62" s="343"/>
      <c r="MP62" s="343"/>
      <c r="MQ62" s="343"/>
      <c r="MR62" s="343"/>
      <c r="MS62" s="343"/>
      <c r="MT62" s="343"/>
      <c r="MU62" s="343"/>
      <c r="MV62" s="343"/>
      <c r="MW62" s="343"/>
      <c r="MX62" s="343"/>
      <c r="MY62" s="343"/>
      <c r="MZ62" s="343"/>
      <c r="NA62" s="343"/>
      <c r="NB62" s="343"/>
      <c r="NC62" s="343"/>
      <c r="ND62" s="343"/>
      <c r="NE62" s="343"/>
      <c r="NF62" s="343"/>
      <c r="NG62" s="343"/>
      <c r="NH62" s="343"/>
      <c r="NI62" s="343"/>
      <c r="NJ62" s="343"/>
      <c r="NK62" s="343"/>
      <c r="NL62" s="343"/>
      <c r="NM62" s="343"/>
      <c r="NN62" s="343"/>
      <c r="NO62" s="343"/>
      <c r="NP62" s="343"/>
      <c r="NQ62" s="343"/>
      <c r="NR62" s="343"/>
      <c r="NS62" s="343"/>
      <c r="NT62" s="343"/>
      <c r="NU62" s="343"/>
      <c r="NV62" s="343"/>
      <c r="NW62" s="343"/>
      <c r="NX62" s="343"/>
      <c r="NY62" s="343"/>
      <c r="NZ62" s="343"/>
      <c r="OA62" s="343"/>
      <c r="OB62" s="343"/>
      <c r="OC62" s="343"/>
      <c r="OD62" s="343"/>
      <c r="OE62" s="343"/>
      <c r="OF62" s="343"/>
      <c r="OG62" s="343"/>
      <c r="OH62" s="343"/>
      <c r="OI62" s="343"/>
      <c r="OJ62" s="343"/>
      <c r="OK62" s="343"/>
      <c r="OL62" s="343"/>
      <c r="OM62" s="343"/>
      <c r="ON62" s="343"/>
      <c r="OO62" s="343"/>
      <c r="OP62" s="343"/>
      <c r="OQ62" s="343"/>
      <c r="OR62" s="343"/>
      <c r="OS62" s="343"/>
      <c r="OT62" s="343"/>
      <c r="OU62" s="343"/>
      <c r="OV62" s="343"/>
      <c r="OW62" s="343"/>
      <c r="OX62" s="343"/>
      <c r="OY62" s="343"/>
      <c r="OZ62" s="343"/>
      <c r="PA62" s="343"/>
      <c r="PB62" s="343"/>
      <c r="PC62" s="343"/>
      <c r="PD62" s="343"/>
      <c r="PE62" s="343"/>
      <c r="PF62" s="343"/>
      <c r="PG62" s="343"/>
      <c r="PH62" s="343"/>
      <c r="PI62" s="343"/>
      <c r="PJ62" s="343"/>
      <c r="PK62" s="343"/>
      <c r="PL62" s="343"/>
      <c r="PM62" s="343"/>
      <c r="PN62" s="343"/>
      <c r="PO62" s="343"/>
      <c r="PP62" s="343"/>
      <c r="PQ62" s="343"/>
      <c r="PR62" s="343"/>
      <c r="PS62" s="343"/>
      <c r="PT62" s="343"/>
      <c r="PU62" s="343"/>
      <c r="PV62" s="343"/>
      <c r="PW62" s="343"/>
      <c r="PX62" s="343"/>
      <c r="PY62" s="343"/>
      <c r="PZ62" s="343"/>
      <c r="QA62" s="343"/>
      <c r="QB62" s="343"/>
      <c r="QC62" s="343"/>
      <c r="QD62" s="343"/>
      <c r="QE62" s="343"/>
      <c r="QF62" s="343"/>
      <c r="QG62" s="343"/>
      <c r="QH62" s="343"/>
      <c r="QI62" s="343"/>
      <c r="QJ62" s="343"/>
      <c r="QK62" s="343"/>
      <c r="QL62" s="343"/>
      <c r="QM62" s="343"/>
      <c r="QN62" s="343"/>
      <c r="QO62" s="343"/>
      <c r="QP62" s="343"/>
      <c r="QQ62" s="343"/>
      <c r="QR62" s="343"/>
      <c r="QS62" s="343"/>
      <c r="QT62" s="343"/>
      <c r="QU62" s="343"/>
      <c r="QV62" s="343"/>
      <c r="QW62" s="343"/>
      <c r="QX62" s="343"/>
      <c r="QY62" s="343"/>
      <c r="QZ62" s="343"/>
      <c r="RA62" s="343"/>
      <c r="RB62" s="343"/>
      <c r="RC62" s="343"/>
      <c r="RD62" s="343"/>
      <c r="RE62" s="343"/>
      <c r="RF62" s="343"/>
      <c r="RG62" s="343"/>
      <c r="RH62" s="343"/>
      <c r="RI62" s="343"/>
      <c r="RJ62" s="343"/>
      <c r="RK62" s="343"/>
      <c r="RL62" s="343"/>
      <c r="RM62" s="343"/>
      <c r="RN62" s="343"/>
      <c r="RO62" s="343"/>
      <c r="RP62" s="343"/>
      <c r="RQ62" s="343"/>
      <c r="RR62" s="343"/>
      <c r="RS62" s="343"/>
      <c r="RT62" s="343"/>
      <c r="RU62" s="343"/>
      <c r="RV62" s="343"/>
      <c r="RW62" s="343"/>
      <c r="RX62" s="343"/>
      <c r="RY62" s="343"/>
      <c r="RZ62" s="343"/>
      <c r="SA62" s="343"/>
      <c r="SB62" s="343"/>
      <c r="SC62" s="343"/>
      <c r="SD62" s="343"/>
      <c r="SE62" s="343"/>
      <c r="SF62" s="343"/>
      <c r="SG62" s="343"/>
      <c r="SH62" s="343"/>
      <c r="SI62" s="343"/>
      <c r="SJ62" s="343"/>
      <c r="SK62" s="343"/>
      <c r="SL62" s="343"/>
      <c r="SM62" s="343"/>
      <c r="SN62" s="343"/>
      <c r="SO62" s="343"/>
      <c r="SP62" s="343"/>
      <c r="SQ62" s="343"/>
      <c r="SR62" s="343"/>
      <c r="SS62" s="343"/>
      <c r="ST62" s="343"/>
      <c r="SU62" s="343"/>
      <c r="SV62" s="343"/>
      <c r="SW62" s="343"/>
      <c r="SX62" s="343"/>
      <c r="SY62" s="343"/>
      <c r="SZ62" s="343"/>
      <c r="TA62" s="343"/>
      <c r="TB62" s="343"/>
      <c r="TC62" s="343"/>
      <c r="TD62" s="343"/>
      <c r="TE62" s="343"/>
      <c r="TF62" s="343"/>
      <c r="TG62" s="343"/>
      <c r="TH62" s="343"/>
      <c r="TI62" s="343"/>
      <c r="TJ62" s="343"/>
      <c r="TK62" s="343"/>
      <c r="TL62" s="343"/>
      <c r="TM62" s="343"/>
      <c r="TN62" s="343"/>
      <c r="TO62" s="343"/>
      <c r="TP62" s="343"/>
      <c r="TQ62" s="343"/>
      <c r="TR62" s="343"/>
      <c r="TS62" s="343"/>
      <c r="TT62" s="343"/>
      <c r="TU62" s="343"/>
      <c r="TV62" s="343"/>
      <c r="TW62" s="343"/>
      <c r="TX62" s="343"/>
      <c r="TY62" s="343"/>
      <c r="TZ62" s="343"/>
      <c r="UA62" s="343"/>
      <c r="UB62" s="343"/>
      <c r="UC62" s="343"/>
      <c r="UD62" s="343"/>
      <c r="UE62" s="343"/>
      <c r="UF62" s="343"/>
      <c r="UG62" s="343"/>
      <c r="UH62" s="343"/>
      <c r="UI62" s="343"/>
      <c r="UJ62" s="343"/>
      <c r="UK62" s="343"/>
      <c r="UL62" s="343"/>
      <c r="UM62" s="343"/>
      <c r="UN62" s="343"/>
      <c r="UO62" s="343"/>
      <c r="UP62" s="343"/>
      <c r="UQ62" s="343"/>
      <c r="UR62" s="343"/>
      <c r="US62" s="343"/>
      <c r="UT62" s="343"/>
      <c r="UU62" s="343"/>
      <c r="UV62" s="343"/>
      <c r="UW62" s="343"/>
      <c r="UX62" s="343"/>
      <c r="UY62" s="343"/>
      <c r="UZ62" s="343"/>
      <c r="VA62" s="343"/>
      <c r="VB62" s="343"/>
      <c r="VC62" s="343"/>
      <c r="VD62" s="343"/>
      <c r="VE62" s="343"/>
      <c r="VF62" s="343"/>
      <c r="VG62" s="343"/>
      <c r="VH62" s="343"/>
      <c r="VI62" s="343"/>
      <c r="VJ62" s="343"/>
      <c r="VK62" s="343"/>
      <c r="VL62" s="343"/>
      <c r="VM62" s="343"/>
      <c r="VN62" s="343"/>
      <c r="VO62" s="343"/>
      <c r="VP62" s="343"/>
      <c r="VQ62" s="343"/>
      <c r="VR62" s="343"/>
      <c r="VS62" s="343"/>
      <c r="VT62" s="343"/>
      <c r="VU62" s="343"/>
      <c r="VV62" s="343"/>
      <c r="VW62" s="343"/>
      <c r="VX62" s="343"/>
      <c r="VY62" s="343"/>
      <c r="VZ62" s="343"/>
      <c r="WA62" s="343"/>
      <c r="WB62" s="343"/>
      <c r="WC62" s="343"/>
      <c r="WD62" s="343"/>
      <c r="WE62" s="343"/>
      <c r="WF62" s="343"/>
      <c r="WG62" s="343"/>
      <c r="WH62" s="343"/>
      <c r="WI62" s="343"/>
      <c r="WJ62" s="343"/>
      <c r="WK62" s="343"/>
      <c r="WL62" s="343"/>
      <c r="WM62" s="343"/>
      <c r="WN62" s="343"/>
      <c r="WO62" s="343"/>
      <c r="WP62" s="343"/>
      <c r="WQ62" s="343"/>
      <c r="WR62" s="343"/>
      <c r="WS62" s="343"/>
      <c r="WT62" s="343"/>
      <c r="WU62" s="343"/>
      <c r="WV62" s="343"/>
      <c r="WW62" s="343"/>
      <c r="WX62" s="343"/>
      <c r="WY62" s="343"/>
      <c r="WZ62" s="343"/>
      <c r="XA62" s="343"/>
      <c r="XB62" s="343"/>
      <c r="XC62" s="343"/>
      <c r="XD62" s="343"/>
      <c r="XE62" s="343"/>
      <c r="XF62" s="343"/>
      <c r="XG62" s="343"/>
      <c r="XH62" s="343"/>
      <c r="XI62" s="343"/>
      <c r="XJ62" s="343"/>
      <c r="XK62" s="343"/>
      <c r="XL62" s="343"/>
      <c r="XM62" s="343"/>
      <c r="XN62" s="343"/>
      <c r="XO62" s="343"/>
      <c r="XP62" s="343"/>
      <c r="XQ62" s="343"/>
      <c r="XR62" s="343"/>
      <c r="XS62" s="343"/>
      <c r="XT62" s="343"/>
      <c r="XU62" s="343"/>
      <c r="XV62" s="343"/>
      <c r="XW62" s="343"/>
      <c r="XX62" s="343"/>
      <c r="XY62" s="343"/>
      <c r="XZ62" s="343"/>
      <c r="YA62" s="343"/>
      <c r="YB62" s="343"/>
      <c r="YC62" s="343"/>
      <c r="YD62" s="343"/>
      <c r="YE62" s="343"/>
      <c r="YF62" s="343"/>
      <c r="YG62" s="343"/>
      <c r="YH62" s="343"/>
      <c r="YI62" s="343"/>
      <c r="YJ62" s="343"/>
      <c r="YK62" s="343"/>
      <c r="YL62" s="343"/>
      <c r="YM62" s="343"/>
      <c r="YN62" s="343"/>
      <c r="YO62" s="343"/>
      <c r="YP62" s="343"/>
      <c r="YQ62" s="343"/>
      <c r="YR62" s="343"/>
      <c r="YS62" s="343"/>
      <c r="YT62" s="343"/>
      <c r="YU62" s="343"/>
      <c r="YV62" s="343"/>
      <c r="YW62" s="343"/>
      <c r="YX62" s="343"/>
      <c r="YY62" s="343"/>
      <c r="YZ62" s="343"/>
      <c r="ZA62" s="343"/>
      <c r="ZB62" s="343"/>
      <c r="ZC62" s="343"/>
      <c r="ZD62" s="343"/>
      <c r="ZE62" s="343"/>
      <c r="ZF62" s="343"/>
      <c r="ZG62" s="343"/>
      <c r="ZH62" s="343"/>
      <c r="ZI62" s="343"/>
      <c r="ZJ62" s="343"/>
      <c r="ZK62" s="343"/>
      <c r="ZL62" s="343"/>
      <c r="ZM62" s="343"/>
      <c r="ZN62" s="343"/>
      <c r="ZO62" s="343"/>
      <c r="ZP62" s="343"/>
      <c r="ZQ62" s="343"/>
      <c r="ZR62" s="343"/>
      <c r="ZS62" s="343"/>
      <c r="ZT62" s="343"/>
      <c r="ZU62" s="343"/>
      <c r="ZV62" s="343"/>
      <c r="ZW62" s="343"/>
      <c r="ZX62" s="343"/>
      <c r="ZY62" s="343"/>
      <c r="ZZ62" s="343"/>
      <c r="AAA62" s="343"/>
      <c r="AAB62" s="343"/>
      <c r="AAC62" s="343"/>
      <c r="AAD62" s="343"/>
      <c r="AAE62" s="343"/>
      <c r="AAF62" s="343"/>
      <c r="AAG62" s="343"/>
      <c r="AAH62" s="343"/>
      <c r="AAI62" s="343"/>
      <c r="AAJ62" s="343"/>
      <c r="AAK62" s="343"/>
      <c r="AAL62" s="343"/>
      <c r="AAM62" s="343"/>
      <c r="AAN62" s="343"/>
      <c r="AAO62" s="343"/>
      <c r="AAP62" s="343"/>
      <c r="AAQ62" s="343"/>
      <c r="AAR62" s="343"/>
      <c r="AAS62" s="343"/>
      <c r="AAT62" s="343"/>
      <c r="AAU62" s="343"/>
      <c r="AAV62" s="343"/>
      <c r="AAW62" s="343"/>
      <c r="AAX62" s="343"/>
      <c r="AAY62" s="343"/>
      <c r="AAZ62" s="343"/>
      <c r="ABA62" s="343"/>
      <c r="ABB62" s="343"/>
      <c r="ABC62" s="343"/>
      <c r="ABD62" s="343"/>
      <c r="ABE62" s="343"/>
      <c r="ABF62" s="343"/>
      <c r="ABG62" s="343"/>
      <c r="ABH62" s="343"/>
      <c r="ABI62" s="343"/>
      <c r="ABJ62" s="343"/>
      <c r="ABK62" s="343"/>
      <c r="ABL62" s="343"/>
      <c r="ABM62" s="343"/>
      <c r="ABN62" s="343"/>
      <c r="ABO62" s="343"/>
      <c r="ABP62" s="343"/>
      <c r="ABQ62" s="343"/>
      <c r="ABR62" s="343"/>
      <c r="ABS62" s="343"/>
      <c r="ABT62" s="343"/>
      <c r="ABU62" s="343"/>
      <c r="ABV62" s="343"/>
      <c r="ABW62" s="343"/>
      <c r="ABX62" s="343"/>
      <c r="ABY62" s="343"/>
      <c r="ABZ62" s="343"/>
      <c r="ACA62" s="343"/>
      <c r="ACB62" s="343"/>
      <c r="ACC62" s="343"/>
      <c r="ACD62" s="343"/>
      <c r="ACE62" s="343"/>
      <c r="ACF62" s="343"/>
      <c r="ACG62" s="343"/>
      <c r="ACH62" s="343"/>
      <c r="ACI62" s="343"/>
      <c r="ACJ62" s="343"/>
      <c r="ACK62" s="343"/>
      <c r="ACL62" s="343"/>
      <c r="ACM62" s="343"/>
      <c r="ACN62" s="343"/>
      <c r="ACO62" s="343"/>
      <c r="ACP62" s="343"/>
      <c r="ACQ62" s="343"/>
      <c r="ACR62" s="343"/>
      <c r="ACS62" s="343"/>
      <c r="ACT62" s="343"/>
      <c r="ACU62" s="343"/>
      <c r="ACV62" s="343"/>
      <c r="ACW62" s="343"/>
      <c r="ACX62" s="343"/>
      <c r="ACY62" s="343"/>
      <c r="ACZ62" s="343"/>
      <c r="ADA62" s="343"/>
      <c r="ADB62" s="343"/>
      <c r="ADC62" s="343"/>
      <c r="ADD62" s="343"/>
      <c r="ADE62" s="343"/>
      <c r="ADF62" s="343"/>
      <c r="ADG62" s="343"/>
      <c r="ADH62" s="343"/>
      <c r="ADI62" s="343"/>
      <c r="ADJ62" s="343"/>
      <c r="ADK62" s="343"/>
      <c r="ADL62" s="343"/>
      <c r="ADM62" s="343"/>
      <c r="ADN62" s="343"/>
      <c r="ADO62" s="343"/>
      <c r="ADP62" s="343"/>
      <c r="ADQ62" s="343"/>
      <c r="ADR62" s="343"/>
      <c r="ADS62" s="343"/>
      <c r="ADT62" s="343"/>
      <c r="ADU62" s="343"/>
      <c r="ADV62" s="343"/>
      <c r="ADW62" s="343"/>
      <c r="ADX62" s="343"/>
      <c r="ADY62" s="343"/>
      <c r="ADZ62" s="343"/>
      <c r="AEA62" s="343"/>
      <c r="AEB62" s="343"/>
      <c r="AEC62" s="343"/>
      <c r="AED62" s="343"/>
      <c r="AEE62" s="343"/>
      <c r="AEF62" s="343"/>
      <c r="AEG62" s="343"/>
      <c r="AEH62" s="343"/>
      <c r="AEI62" s="343"/>
      <c r="AEJ62" s="343"/>
      <c r="AEK62" s="343"/>
      <c r="AEL62" s="343"/>
      <c r="AEM62" s="343"/>
      <c r="AEN62" s="343"/>
      <c r="AEO62" s="343"/>
      <c r="AEP62" s="343"/>
      <c r="AEQ62" s="343"/>
      <c r="AER62" s="343"/>
      <c r="AES62" s="343"/>
      <c r="AET62" s="343"/>
      <c r="AEU62" s="343"/>
      <c r="AEV62" s="343"/>
      <c r="AEW62" s="343"/>
      <c r="AEX62" s="343"/>
      <c r="AEY62" s="343"/>
      <c r="AEZ62" s="343"/>
      <c r="AFA62" s="343"/>
      <c r="AFB62" s="343"/>
      <c r="AFC62" s="343"/>
      <c r="AFD62" s="343"/>
      <c r="AFE62" s="343"/>
      <c r="AFF62" s="343"/>
      <c r="AFG62" s="343"/>
      <c r="AFH62" s="343"/>
      <c r="AFI62" s="343"/>
      <c r="AFJ62" s="343"/>
      <c r="AFK62" s="343"/>
      <c r="AFL62" s="343"/>
      <c r="AFM62" s="343"/>
      <c r="AFN62" s="343"/>
      <c r="AFO62" s="343"/>
      <c r="AFP62" s="343"/>
      <c r="AFQ62" s="343"/>
      <c r="AFR62" s="343"/>
      <c r="AFS62" s="343"/>
      <c r="AFT62" s="343"/>
      <c r="AFU62" s="343"/>
      <c r="AFV62" s="343"/>
      <c r="AFW62" s="343"/>
      <c r="AFX62" s="343"/>
      <c r="AFY62" s="343"/>
      <c r="AFZ62" s="343"/>
      <c r="AGA62" s="343"/>
      <c r="AGB62" s="343"/>
      <c r="AGC62" s="343"/>
      <c r="AGD62" s="343"/>
      <c r="AGE62" s="343"/>
      <c r="AGF62" s="343"/>
      <c r="AGG62" s="343"/>
      <c r="AGH62" s="343"/>
      <c r="AGI62" s="343"/>
      <c r="AGJ62" s="343"/>
      <c r="AGK62" s="343"/>
      <c r="AGL62" s="343"/>
      <c r="AGM62" s="343"/>
      <c r="AGN62" s="343"/>
      <c r="AGO62" s="343"/>
      <c r="AGP62" s="343"/>
      <c r="AGQ62" s="343"/>
      <c r="AGR62" s="343"/>
      <c r="AGS62" s="343"/>
      <c r="AGT62" s="343"/>
      <c r="AGU62" s="343"/>
      <c r="AGV62" s="343"/>
      <c r="AGW62" s="343"/>
      <c r="AGX62" s="343"/>
      <c r="AGY62" s="343"/>
      <c r="AGZ62" s="343"/>
      <c r="AHA62" s="343"/>
      <c r="AHB62" s="343"/>
      <c r="AHC62" s="343"/>
      <c r="AHD62" s="343"/>
      <c r="AHE62" s="343"/>
      <c r="AHF62" s="343"/>
      <c r="AHG62" s="343"/>
      <c r="AHH62" s="343"/>
      <c r="AHI62" s="343"/>
      <c r="AHJ62" s="343"/>
      <c r="AHK62" s="343"/>
      <c r="AHL62" s="343"/>
      <c r="AHM62" s="343"/>
      <c r="AHN62" s="343"/>
      <c r="AHO62" s="343"/>
      <c r="AHP62" s="343"/>
      <c r="AHQ62" s="343"/>
      <c r="AHR62" s="343"/>
      <c r="AHS62" s="343"/>
      <c r="AHT62" s="343"/>
      <c r="AHU62" s="343"/>
      <c r="AHV62" s="343"/>
      <c r="AHW62" s="343"/>
      <c r="AHX62" s="343"/>
      <c r="AHY62" s="343"/>
      <c r="AHZ62" s="343"/>
      <c r="AIA62" s="343"/>
      <c r="AIB62" s="343"/>
      <c r="AIC62" s="343"/>
      <c r="AID62" s="343"/>
      <c r="AIE62" s="343"/>
      <c r="AIF62" s="343"/>
      <c r="AIG62" s="343"/>
      <c r="AIH62" s="343"/>
      <c r="AII62" s="343"/>
      <c r="AIJ62" s="343"/>
      <c r="AIK62" s="343"/>
      <c r="AIL62" s="343"/>
      <c r="AIM62" s="343"/>
      <c r="AIN62" s="343"/>
      <c r="AIO62" s="343"/>
      <c r="AIP62" s="343"/>
      <c r="AIQ62" s="343"/>
      <c r="AIR62" s="343"/>
      <c r="AIS62" s="343"/>
      <c r="AIT62" s="343"/>
      <c r="AIU62" s="343"/>
      <c r="AIV62" s="343"/>
      <c r="AIW62" s="343"/>
      <c r="AIX62" s="343"/>
      <c r="AIY62" s="343"/>
      <c r="AIZ62" s="343"/>
      <c r="AJA62" s="343"/>
      <c r="AJB62" s="343"/>
      <c r="AJC62" s="343"/>
      <c r="AJD62" s="343"/>
      <c r="AJE62" s="343"/>
      <c r="AJF62" s="343"/>
      <c r="AJG62" s="343"/>
      <c r="AJH62" s="343"/>
      <c r="AJI62" s="343"/>
      <c r="AJJ62" s="343"/>
      <c r="AJK62" s="343"/>
      <c r="AJL62" s="343"/>
      <c r="AJM62" s="343"/>
      <c r="AJN62" s="343"/>
      <c r="AJO62" s="343"/>
      <c r="AJP62" s="343"/>
      <c r="AJQ62" s="343"/>
      <c r="AJR62" s="343"/>
      <c r="AJS62" s="343"/>
      <c r="AJT62" s="343"/>
      <c r="AJU62" s="343"/>
      <c r="AJV62" s="343"/>
      <c r="AJW62" s="343"/>
      <c r="AJX62" s="343"/>
      <c r="AJY62" s="343"/>
      <c r="AJZ62" s="343"/>
      <c r="AKA62" s="343"/>
      <c r="AKB62" s="343"/>
      <c r="AKC62" s="343"/>
      <c r="AKD62" s="343"/>
      <c r="AKE62" s="343"/>
      <c r="AKF62" s="343"/>
      <c r="AKG62" s="343"/>
      <c r="AKH62" s="343"/>
      <c r="AKI62" s="343"/>
      <c r="AKJ62" s="343"/>
      <c r="AKK62" s="343"/>
      <c r="AKL62" s="343"/>
      <c r="AKM62" s="343"/>
      <c r="AKN62" s="343"/>
      <c r="AKO62" s="343"/>
      <c r="AKP62" s="343"/>
      <c r="AKQ62" s="343"/>
      <c r="AKR62" s="343"/>
      <c r="AKS62" s="343"/>
      <c r="AKT62" s="343"/>
      <c r="AKU62" s="343"/>
      <c r="AKV62" s="343"/>
      <c r="AKW62" s="343"/>
      <c r="AKX62" s="343"/>
      <c r="AKY62" s="343"/>
      <c r="AKZ62" s="343"/>
      <c r="ALA62" s="343"/>
      <c r="ALB62" s="343"/>
      <c r="ALC62" s="343"/>
      <c r="ALD62" s="343"/>
      <c r="ALE62" s="343"/>
      <c r="ALF62" s="343"/>
      <c r="ALG62" s="343"/>
      <c r="ALH62" s="343"/>
      <c r="ALI62" s="343"/>
      <c r="ALJ62" s="343"/>
      <c r="ALK62" s="343"/>
      <c r="ALL62" s="343"/>
      <c r="ALM62" s="343"/>
      <c r="ALN62" s="343"/>
      <c r="ALO62" s="343"/>
      <c r="ALP62" s="343"/>
      <c r="ALQ62" s="343"/>
      <c r="ALR62" s="343"/>
      <c r="ALS62" s="343"/>
      <c r="ALT62" s="343"/>
      <c r="ALU62" s="343"/>
      <c r="ALV62" s="343"/>
      <c r="ALW62" s="343"/>
      <c r="ALX62" s="343"/>
      <c r="ALY62" s="343"/>
      <c r="ALZ62" s="343"/>
      <c r="AMA62" s="343"/>
      <c r="AMB62" s="343"/>
      <c r="AMC62" s="343"/>
      <c r="AMD62" s="343"/>
      <c r="AME62" s="343"/>
      <c r="AMF62" s="343"/>
      <c r="AMG62" s="343"/>
      <c r="AMH62" s="343"/>
      <c r="AMI62" s="343"/>
      <c r="AMJ62" s="343"/>
      <c r="AMK62" s="343"/>
      <c r="AML62" s="343"/>
    </row>
    <row r="63" spans="1:1026">
      <c r="A63">
        <v>33</v>
      </c>
      <c r="B63" s="4">
        <v>6</v>
      </c>
      <c r="C63" s="4">
        <v>2</v>
      </c>
      <c r="D63">
        <v>0.16686819999999999</v>
      </c>
      <c r="E63">
        <v>0.40557377</v>
      </c>
      <c r="F63">
        <v>0.10070827</v>
      </c>
      <c r="G63">
        <v>0.12782384999999999</v>
      </c>
      <c r="H63">
        <v>9.7073188000000005E-2</v>
      </c>
      <c r="I63">
        <v>2.3356954999999999E-2</v>
      </c>
      <c r="J63">
        <v>9.3796959000000003E-3</v>
      </c>
      <c r="K63">
        <v>0.19834092</v>
      </c>
      <c r="L63">
        <v>0.15954475000000001</v>
      </c>
      <c r="M63">
        <v>2.8450397E-3</v>
      </c>
      <c r="N63">
        <v>0.218197</v>
      </c>
      <c r="O63">
        <v>7.4640650000000003E-2</v>
      </c>
      <c r="P63">
        <v>0.22491549999999999</v>
      </c>
      <c r="Q63">
        <v>8.5000999999999993E-2</v>
      </c>
      <c r="R63">
        <v>7.6292219999999994E-2</v>
      </c>
      <c r="AML63" s="4"/>
    </row>
    <row r="64" spans="1:1026">
      <c r="A64">
        <v>34</v>
      </c>
      <c r="B64" s="4">
        <v>6</v>
      </c>
      <c r="C64" s="4">
        <v>3</v>
      </c>
      <c r="D64">
        <v>4.2210009999999999E-2</v>
      </c>
      <c r="E64">
        <v>0.11422866</v>
      </c>
      <c r="F64">
        <v>5.2317269999999999E-2</v>
      </c>
      <c r="G64">
        <v>6.9429350000000001E-2</v>
      </c>
      <c r="H64">
        <v>9.0203615000000001E-2</v>
      </c>
      <c r="I64">
        <v>6.6495299999999999E-3</v>
      </c>
      <c r="J64">
        <v>4.6193526000000004E-3</v>
      </c>
      <c r="K64">
        <v>0.13577918999999999</v>
      </c>
      <c r="L64">
        <v>0.10515966</v>
      </c>
      <c r="M64">
        <v>1.4789727399999999E-2</v>
      </c>
      <c r="N64">
        <v>6.9761400000000001E-2</v>
      </c>
      <c r="O64">
        <v>3.6648310000000003E-2</v>
      </c>
      <c r="P64">
        <v>0.1116794</v>
      </c>
      <c r="Q64">
        <v>5.427307E-2</v>
      </c>
      <c r="R64">
        <v>4.9524180000000001E-2</v>
      </c>
      <c r="AML64" s="4"/>
    </row>
    <row r="65" spans="1:1026">
      <c r="A65">
        <v>35</v>
      </c>
      <c r="B65" s="4">
        <v>6</v>
      </c>
      <c r="C65" s="4">
        <v>4</v>
      </c>
      <c r="D65">
        <v>5.850445E-2</v>
      </c>
      <c r="E65">
        <v>0.25574664000000003</v>
      </c>
      <c r="F65">
        <v>6.13895E-2</v>
      </c>
      <c r="G65">
        <v>0.12605628999999999</v>
      </c>
      <c r="H65">
        <v>0.12343699900000001</v>
      </c>
      <c r="I65">
        <v>1.7430119000000001E-2</v>
      </c>
      <c r="J65">
        <v>2.7676966399999999E-2</v>
      </c>
      <c r="K65">
        <v>0.17660091</v>
      </c>
      <c r="L65">
        <v>7.0332099999999995E-2</v>
      </c>
      <c r="M65">
        <v>5.2381583900000001E-2</v>
      </c>
      <c r="N65" s="177">
        <v>0.1323029</v>
      </c>
      <c r="O65" s="177">
        <v>5.7887729999999998E-2</v>
      </c>
      <c r="P65" s="177">
        <v>0.16350100000000001</v>
      </c>
      <c r="Q65" s="177">
        <v>8.0358559999999996E-2</v>
      </c>
      <c r="R65" s="177">
        <v>7.1462590000000006E-2</v>
      </c>
      <c r="AML65" s="4"/>
    </row>
    <row r="66" spans="1:1026">
      <c r="A66">
        <v>36</v>
      </c>
      <c r="B66" s="4">
        <v>6</v>
      </c>
      <c r="C66" s="4">
        <v>5</v>
      </c>
      <c r="D66">
        <v>6.889228E-2</v>
      </c>
      <c r="E66">
        <v>5.0958759999999999E-2</v>
      </c>
      <c r="F66">
        <v>0.10631663</v>
      </c>
      <c r="G66">
        <v>3.8474019999999998E-2</v>
      </c>
      <c r="H66">
        <v>6.6315218999999995E-2</v>
      </c>
      <c r="I66">
        <v>2.0452099000000001E-2</v>
      </c>
      <c r="J66">
        <v>2.2691441400000002E-2</v>
      </c>
      <c r="K66">
        <v>0.13922656</v>
      </c>
      <c r="L66">
        <v>7.2098579999999995E-2</v>
      </c>
      <c r="M66">
        <v>2.4328564800000001E-2</v>
      </c>
      <c r="N66">
        <v>6.7185220000000004E-2</v>
      </c>
      <c r="O66">
        <v>4.4172370000000002E-2</v>
      </c>
      <c r="P66">
        <v>8.2784460000000004E-2</v>
      </c>
      <c r="Q66">
        <v>7.2600940000000003E-2</v>
      </c>
      <c r="R66">
        <v>3.8411210000000001E-2</v>
      </c>
      <c r="AML66" s="4"/>
    </row>
    <row r="67" spans="1:1026">
      <c r="A67">
        <v>37</v>
      </c>
      <c r="B67" s="4">
        <v>6</v>
      </c>
      <c r="C67" s="4">
        <v>6</v>
      </c>
      <c r="D67">
        <v>5.8443309999999998E-2</v>
      </c>
      <c r="E67">
        <v>0.17038001999999999</v>
      </c>
      <c r="F67">
        <v>4.121673E-2</v>
      </c>
      <c r="G67">
        <v>5.6155650000000001E-2</v>
      </c>
      <c r="H67">
        <v>6.8274057999999999E-2</v>
      </c>
      <c r="I67">
        <v>9.2884709999999995E-3</v>
      </c>
      <c r="J67">
        <v>3.2163350200000003E-2</v>
      </c>
      <c r="K67">
        <v>7.9302730000000002E-2</v>
      </c>
      <c r="L67">
        <v>5.6967820000000002E-2</v>
      </c>
      <c r="M67">
        <v>1.1216844300000001E-2</v>
      </c>
      <c r="N67">
        <v>8.148416E-2</v>
      </c>
      <c r="O67">
        <v>4.1779110000000001E-2</v>
      </c>
      <c r="P67">
        <v>9.8510009999999995E-2</v>
      </c>
      <c r="Q67">
        <v>3.4703119999999997E-2</v>
      </c>
      <c r="R67">
        <v>3.9563849999999998E-2</v>
      </c>
      <c r="AML67" s="4"/>
    </row>
    <row r="68" spans="1:1026">
      <c r="A68">
        <v>38</v>
      </c>
      <c r="B68" s="4">
        <v>6</v>
      </c>
      <c r="C68" s="4">
        <v>7</v>
      </c>
      <c r="D68">
        <v>7.414192E-2</v>
      </c>
      <c r="E68">
        <v>8.9902369999999995E-2</v>
      </c>
      <c r="F68">
        <v>0.12114843</v>
      </c>
      <c r="G68">
        <v>0.10408445</v>
      </c>
      <c r="H68">
        <v>1.0977572999999999E-2</v>
      </c>
      <c r="I68">
        <v>2.3033662999999999E-2</v>
      </c>
      <c r="J68">
        <v>2.9439061200000002E-2</v>
      </c>
      <c r="K68">
        <v>5.0814959999999999E-2</v>
      </c>
      <c r="L68">
        <v>2.3673309999999999E-2</v>
      </c>
      <c r="M68">
        <v>9.2146550100000002E-2</v>
      </c>
      <c r="N68">
        <v>9.7075640000000005E-2</v>
      </c>
      <c r="O68">
        <v>3.78263E-2</v>
      </c>
      <c r="P68">
        <v>4.7569170000000001E-2</v>
      </c>
      <c r="Q68">
        <v>7.665081E-2</v>
      </c>
      <c r="R68">
        <v>6.5485260000000003E-2</v>
      </c>
      <c r="AML68" s="4"/>
    </row>
    <row r="69" spans="1:1026">
      <c r="A69">
        <v>39</v>
      </c>
      <c r="B69" s="4">
        <v>6</v>
      </c>
      <c r="C69" s="4">
        <v>8</v>
      </c>
      <c r="D69">
        <v>6.6126599999999994E-2</v>
      </c>
      <c r="E69">
        <v>9.3593399999999993E-2</v>
      </c>
      <c r="F69">
        <v>5.1168999999999999E-2</v>
      </c>
      <c r="G69">
        <v>5.6228210000000001E-2</v>
      </c>
      <c r="H69">
        <v>3.2189160000000001E-3</v>
      </c>
      <c r="I69">
        <v>6.7334329999999996E-3</v>
      </c>
      <c r="J69">
        <v>6.7987658999999999E-3</v>
      </c>
      <c r="K69">
        <v>1.6799339999999999E-2</v>
      </c>
      <c r="L69">
        <v>1.3919580000000001E-2</v>
      </c>
      <c r="M69">
        <v>-1.31895E-5</v>
      </c>
      <c r="N69">
        <v>6.598598E-2</v>
      </c>
      <c r="O69">
        <v>2.7166940000000001E-2</v>
      </c>
      <c r="P69">
        <v>4.1313969999999998E-2</v>
      </c>
      <c r="Q69">
        <v>2.2609029999999999E-2</v>
      </c>
      <c r="R69">
        <v>2.3875230000000001E-2</v>
      </c>
      <c r="AML69" s="4"/>
    </row>
    <row r="70" spans="1:1026">
      <c r="A70">
        <v>40</v>
      </c>
      <c r="B70" s="4">
        <v>6</v>
      </c>
      <c r="C70" s="4">
        <v>9</v>
      </c>
      <c r="D70">
        <v>3.0793040000000001E-2</v>
      </c>
      <c r="E70">
        <v>0.10026276000000001</v>
      </c>
      <c r="F70">
        <v>4.2216539999999997E-2</v>
      </c>
      <c r="G70">
        <v>3.9617430000000002E-2</v>
      </c>
      <c r="H70">
        <v>4.0794934999999997E-2</v>
      </c>
      <c r="I70">
        <v>5.2781190000000004E-3</v>
      </c>
      <c r="J70">
        <v>5.2187640000000003E-4</v>
      </c>
      <c r="K70">
        <v>4.7253969999999999E-2</v>
      </c>
      <c r="L70">
        <v>3.5962880000000003E-2</v>
      </c>
      <c r="M70">
        <v>4.0080782999999997E-3</v>
      </c>
      <c r="N70">
        <v>5.439869E-2</v>
      </c>
      <c r="O70">
        <v>1.982047E-2</v>
      </c>
      <c r="P70">
        <v>5.7948409999999999E-2</v>
      </c>
      <c r="Q70">
        <v>2.576492E-2</v>
      </c>
      <c r="R70">
        <v>2.1084760000000001E-2</v>
      </c>
      <c r="AML70" s="4"/>
    </row>
    <row r="71" spans="1:1026">
      <c r="A71">
        <v>41</v>
      </c>
      <c r="B71" s="4">
        <v>6</v>
      </c>
      <c r="C71" s="4">
        <v>10</v>
      </c>
      <c r="D71">
        <v>5.5159310000000003E-2</v>
      </c>
      <c r="E71">
        <v>4.7732959999999998E-2</v>
      </c>
      <c r="F71">
        <v>0.15535634000000001</v>
      </c>
      <c r="G71">
        <v>5.8085589999999999E-2</v>
      </c>
      <c r="H71">
        <v>4.6061287999999999E-2</v>
      </c>
      <c r="I71">
        <v>3.8826909999999999E-2</v>
      </c>
      <c r="J71">
        <v>5.4133365999999997E-3</v>
      </c>
      <c r="K71">
        <v>0.14000401000000001</v>
      </c>
      <c r="L71">
        <v>3.6141119999999999E-2</v>
      </c>
      <c r="M71">
        <v>4.8047486600000001E-2</v>
      </c>
      <c r="N71">
        <v>8.0547380000000002E-2</v>
      </c>
      <c r="O71">
        <v>3.6671040000000002E-2</v>
      </c>
      <c r="P71">
        <v>6.8210779999999999E-2</v>
      </c>
      <c r="Q71">
        <v>9.856289E-2</v>
      </c>
      <c r="R71">
        <v>3.7370340000000002E-2</v>
      </c>
      <c r="AML71" s="4"/>
    </row>
    <row r="72" spans="1:1026">
      <c r="A72">
        <v>42</v>
      </c>
      <c r="B72" s="4">
        <v>6</v>
      </c>
      <c r="C72" s="4">
        <v>11</v>
      </c>
      <c r="D72">
        <v>1.305657E-2</v>
      </c>
      <c r="E72">
        <v>6.8934860000000001E-2</v>
      </c>
      <c r="F72">
        <v>3.8883460000000002E-2</v>
      </c>
      <c r="G72">
        <v>4.095903E-2</v>
      </c>
      <c r="H72">
        <v>5.8045379000000001E-2</v>
      </c>
      <c r="I72">
        <v>1.114601E-2</v>
      </c>
      <c r="J72">
        <v>2.2575971699999999E-2</v>
      </c>
      <c r="K72">
        <v>5.6029290000000002E-2</v>
      </c>
      <c r="L72">
        <v>0.14315546000000001</v>
      </c>
      <c r="M72">
        <v>4.9192903199999999E-2</v>
      </c>
      <c r="N72">
        <v>4.0196719999999998E-2</v>
      </c>
      <c r="O72">
        <v>2.5759879999999999E-2</v>
      </c>
      <c r="P72">
        <v>8.2845559999999999E-2</v>
      </c>
      <c r="Q72">
        <v>3.8643950000000003E-2</v>
      </c>
      <c r="R72">
        <v>6.4194070000000006E-2</v>
      </c>
      <c r="AML72" s="4"/>
    </row>
    <row r="73" spans="1:1026">
      <c r="A73">
        <v>43</v>
      </c>
      <c r="B73" s="4">
        <v>6</v>
      </c>
      <c r="C73" s="4">
        <v>12</v>
      </c>
      <c r="D73">
        <v>6.6295809999999997E-2</v>
      </c>
      <c r="E73">
        <v>5.7081369999999999E-2</v>
      </c>
      <c r="F73">
        <v>5.0637719999999997E-2</v>
      </c>
      <c r="G73">
        <v>6.0977099999999999E-2</v>
      </c>
      <c r="H73">
        <v>7.2417702E-2</v>
      </c>
      <c r="I73">
        <v>3.2302725999999997E-2</v>
      </c>
      <c r="J73">
        <v>0.1200869583</v>
      </c>
      <c r="K73">
        <v>3.4613350000000001E-2</v>
      </c>
      <c r="L73">
        <v>3.6066359999999999E-2</v>
      </c>
      <c r="M73">
        <v>5.84719894E-2</v>
      </c>
      <c r="N73">
        <v>5.8677229999999997E-2</v>
      </c>
      <c r="O73">
        <v>7.3760770000000003E-2</v>
      </c>
      <c r="P73">
        <v>5.0053800000000002E-2</v>
      </c>
      <c r="Q73">
        <v>4.4032139999999997E-2</v>
      </c>
      <c r="R73">
        <v>6.9156120000000001E-2</v>
      </c>
      <c r="AML73" s="4"/>
    </row>
    <row r="74" spans="1:1026">
      <c r="A74">
        <v>44</v>
      </c>
      <c r="B74" s="4">
        <v>6</v>
      </c>
      <c r="C74" s="4">
        <v>13</v>
      </c>
      <c r="D74">
        <v>4.1408599999999997E-2</v>
      </c>
      <c r="E74">
        <v>9.0535500000000005E-2</v>
      </c>
      <c r="F74">
        <v>5.758307E-2</v>
      </c>
      <c r="G74">
        <v>4.5750590000000001E-2</v>
      </c>
      <c r="H74">
        <v>1.7892966E-2</v>
      </c>
      <c r="I74">
        <v>2.5307989999999998E-3</v>
      </c>
      <c r="J74">
        <v>1.5626735900000001E-2</v>
      </c>
      <c r="K74">
        <v>1.2391869999999999E-2</v>
      </c>
      <c r="L74">
        <v>3.7247849999999999E-2</v>
      </c>
      <c r="M74">
        <v>1.3456840899999999E-2</v>
      </c>
      <c r="N74">
        <v>5.9126190000000002E-2</v>
      </c>
      <c r="O74">
        <v>2.0475030000000002E-2</v>
      </c>
      <c r="P74">
        <v>4.2694900000000001E-2</v>
      </c>
      <c r="Q74">
        <v>2.330395E-2</v>
      </c>
      <c r="R74">
        <v>2.8983809999999999E-2</v>
      </c>
      <c r="AML74" s="4"/>
    </row>
    <row r="75" spans="1:1026">
      <c r="A75">
        <v>45</v>
      </c>
      <c r="B75" s="4">
        <v>6</v>
      </c>
      <c r="C75" s="4">
        <v>14</v>
      </c>
      <c r="D75">
        <v>0.22918462000000001</v>
      </c>
      <c r="E75">
        <v>0.27357530000000002</v>
      </c>
      <c r="F75">
        <v>0.28024468000000002</v>
      </c>
      <c r="G75">
        <v>0.20472967</v>
      </c>
      <c r="H75">
        <v>1.6528092000000001E-2</v>
      </c>
      <c r="I75">
        <v>9.7717689999999996E-3</v>
      </c>
      <c r="J75">
        <v>1.8115943999999998E-2</v>
      </c>
      <c r="K75">
        <v>4.6831150000000002E-2</v>
      </c>
      <c r="L75">
        <v>4.0341500000000002E-2</v>
      </c>
      <c r="M75">
        <v>3.6757026300000002E-2</v>
      </c>
      <c r="N75">
        <v>0.2462916</v>
      </c>
      <c r="O75">
        <v>0.1037473</v>
      </c>
      <c r="P75">
        <v>0.13635230000000001</v>
      </c>
      <c r="Q75">
        <v>0.13782359999999999</v>
      </c>
      <c r="R75">
        <v>0.10083930000000001</v>
      </c>
      <c r="AML75" s="4"/>
    </row>
    <row r="76" spans="1:1026">
      <c r="A76">
        <v>46</v>
      </c>
      <c r="B76" s="4">
        <v>6</v>
      </c>
      <c r="C76" s="4">
        <v>15</v>
      </c>
      <c r="D76">
        <v>7.4003620000000006E-2</v>
      </c>
      <c r="E76">
        <v>9.7649559999999996E-2</v>
      </c>
      <c r="F76">
        <v>5.2210819999999998E-2</v>
      </c>
      <c r="G76">
        <v>4.6933809999999999E-2</v>
      </c>
      <c r="H76">
        <v>8.6383231000000005E-2</v>
      </c>
      <c r="I76">
        <v>1.19886E-2</v>
      </c>
      <c r="J76">
        <v>2.02216427E-2</v>
      </c>
      <c r="K76">
        <v>8.8399220000000001E-2</v>
      </c>
      <c r="L76">
        <v>4.0619839999999997E-2</v>
      </c>
      <c r="M76">
        <v>9.3582801999999993E-3</v>
      </c>
      <c r="N76">
        <v>5.5424559999999998E-2</v>
      </c>
      <c r="O76">
        <v>4.1570389999999999E-2</v>
      </c>
      <c r="P76">
        <v>7.6855729999999997E-2</v>
      </c>
      <c r="Q76">
        <v>3.1538410000000003E-2</v>
      </c>
      <c r="R76">
        <v>2.7439950000000001E-2</v>
      </c>
      <c r="AML76" s="4"/>
    </row>
    <row r="77" spans="1:1026">
      <c r="A77">
        <v>47</v>
      </c>
      <c r="B77" s="4">
        <v>6</v>
      </c>
      <c r="C77" s="4">
        <v>16</v>
      </c>
      <c r="D77">
        <v>5.4971159999999998E-2</v>
      </c>
      <c r="E77">
        <v>0.13566644</v>
      </c>
      <c r="F77">
        <v>0.10118016000000001</v>
      </c>
      <c r="G77">
        <v>5.949335E-2</v>
      </c>
      <c r="H77">
        <v>0.12725119100000001</v>
      </c>
      <c r="I77">
        <v>8.6318400000000003E-2</v>
      </c>
      <c r="J77">
        <v>3.6797050400000003E-2</v>
      </c>
      <c r="K77">
        <v>4.12459E-3</v>
      </c>
      <c r="L77">
        <v>3.6132030000000002E-2</v>
      </c>
      <c r="M77">
        <v>1.3012600900000001E-2</v>
      </c>
      <c r="N77">
        <v>8.8116340000000001E-2</v>
      </c>
      <c r="O77">
        <v>7.4510960000000001E-2</v>
      </c>
      <c r="P77">
        <v>8.4424040000000006E-2</v>
      </c>
      <c r="Q77">
        <v>5.7860450000000001E-2</v>
      </c>
      <c r="R77">
        <v>3.8619760000000003E-2</v>
      </c>
      <c r="AML77" s="4"/>
    </row>
    <row r="78" spans="1:1026">
      <c r="A78">
        <v>48</v>
      </c>
      <c r="B78" s="4">
        <v>6</v>
      </c>
      <c r="C78" s="4">
        <v>17</v>
      </c>
      <c r="D78">
        <v>2.433126E-2</v>
      </c>
      <c r="E78">
        <v>0.1609419</v>
      </c>
      <c r="F78">
        <v>1.050738E-2</v>
      </c>
      <c r="G78">
        <v>3.8281820000000001E-2</v>
      </c>
      <c r="H78">
        <v>8.8956462E-2</v>
      </c>
      <c r="I78">
        <v>8.1874430000000008E-3</v>
      </c>
      <c r="J78">
        <v>3.6883976000000001E-3</v>
      </c>
      <c r="K78">
        <v>0.13901628999999999</v>
      </c>
      <c r="L78">
        <v>6.9902469999999994E-2</v>
      </c>
      <c r="M78">
        <v>2.7624572699999999E-2</v>
      </c>
      <c r="N78">
        <v>5.0326179999999998E-2</v>
      </c>
      <c r="O78">
        <v>2.4606639999999999E-2</v>
      </c>
      <c r="P78">
        <v>0.1248952</v>
      </c>
      <c r="Q78">
        <v>3.7595870000000003E-2</v>
      </c>
      <c r="R78">
        <v>3.058073E-2</v>
      </c>
      <c r="AML78" s="4"/>
    </row>
    <row r="79" spans="1:1026" s="340" customFormat="1">
      <c r="A79" s="340">
        <v>49</v>
      </c>
      <c r="B79" s="341">
        <v>7</v>
      </c>
      <c r="C79" s="341">
        <v>1</v>
      </c>
      <c r="D79" s="340">
        <v>7.654379E-2</v>
      </c>
      <c r="E79" s="340">
        <v>0.30943441999999999</v>
      </c>
      <c r="F79" s="340">
        <v>8.6387569999999997E-2</v>
      </c>
      <c r="G79" s="340">
        <v>0.23073384</v>
      </c>
      <c r="H79" s="340">
        <v>0.14132304800000001</v>
      </c>
      <c r="I79" s="340">
        <v>-2.1915419999999999E-3</v>
      </c>
      <c r="J79" s="340">
        <v>6.5296363999999996E-2</v>
      </c>
      <c r="K79" s="340">
        <v>0.13546768000000001</v>
      </c>
      <c r="L79" s="340">
        <v>2.680592E-2</v>
      </c>
      <c r="M79" s="340">
        <v>5.9145758999999999E-2</v>
      </c>
      <c r="N79" s="340">
        <v>0.17063539999999999</v>
      </c>
      <c r="O79" s="340">
        <v>6.4920220000000001E-2</v>
      </c>
      <c r="P79" s="340">
        <v>0.2133873</v>
      </c>
      <c r="Q79" s="340">
        <v>6.5851350000000003E-2</v>
      </c>
      <c r="R79" s="340">
        <v>0.13765820000000001</v>
      </c>
      <c r="S79" s="343"/>
      <c r="T79" s="343"/>
      <c r="U79" s="343"/>
      <c r="V79" s="343"/>
      <c r="W79" s="343"/>
      <c r="X79" s="343"/>
      <c r="Y79" s="343"/>
      <c r="Z79" s="343"/>
      <c r="AA79" s="343"/>
      <c r="AB79" s="343"/>
      <c r="AC79" s="343"/>
      <c r="AD79" s="343"/>
      <c r="AE79" s="343"/>
      <c r="AF79" s="343"/>
      <c r="AG79" s="343"/>
      <c r="AH79" s="343"/>
      <c r="AI79" s="343"/>
      <c r="AJ79" s="343"/>
      <c r="AK79" s="343"/>
      <c r="AL79" s="343"/>
      <c r="AM79" s="343"/>
      <c r="AN79" s="343"/>
      <c r="AO79" s="343"/>
      <c r="AP79" s="343"/>
      <c r="AQ79" s="343"/>
      <c r="AR79" s="343"/>
      <c r="AS79" s="343"/>
      <c r="AT79" s="343"/>
      <c r="AU79" s="343"/>
      <c r="AV79" s="343"/>
      <c r="AW79" s="343"/>
      <c r="AX79" s="343"/>
      <c r="AY79" s="343"/>
      <c r="AZ79" s="343"/>
      <c r="BA79" s="343"/>
      <c r="BB79" s="343"/>
      <c r="BC79" s="343"/>
      <c r="BD79" s="343"/>
      <c r="BE79" s="343"/>
      <c r="BF79" s="343"/>
      <c r="BG79" s="343"/>
      <c r="BH79" s="343"/>
      <c r="BI79" s="343"/>
      <c r="BJ79" s="343"/>
      <c r="BK79" s="343"/>
      <c r="BL79" s="343"/>
      <c r="BM79" s="343"/>
      <c r="BN79" s="343"/>
      <c r="BO79" s="343"/>
      <c r="BP79" s="343"/>
      <c r="BQ79" s="343"/>
      <c r="BR79" s="343"/>
      <c r="BS79" s="343"/>
      <c r="BT79" s="343"/>
      <c r="BU79" s="343"/>
      <c r="BV79" s="343"/>
      <c r="BW79" s="343"/>
      <c r="BX79" s="343"/>
      <c r="BY79" s="343"/>
      <c r="BZ79" s="343"/>
      <c r="CA79" s="343"/>
      <c r="CB79" s="343"/>
      <c r="CC79" s="343"/>
      <c r="CD79" s="343"/>
      <c r="CE79" s="343"/>
      <c r="CF79" s="343"/>
      <c r="CG79" s="343"/>
      <c r="CH79" s="343"/>
      <c r="CI79" s="343"/>
      <c r="CJ79" s="343"/>
      <c r="CK79" s="343"/>
      <c r="CL79" s="343"/>
      <c r="CM79" s="343"/>
      <c r="CN79" s="343"/>
      <c r="CO79" s="343"/>
      <c r="CP79" s="343"/>
      <c r="CQ79" s="343"/>
      <c r="CR79" s="343"/>
      <c r="CS79" s="343"/>
      <c r="CT79" s="343"/>
      <c r="CU79" s="343"/>
      <c r="CV79" s="343"/>
      <c r="CW79" s="343"/>
      <c r="CX79" s="343"/>
      <c r="CY79" s="343"/>
      <c r="CZ79" s="343"/>
      <c r="DA79" s="343"/>
      <c r="DB79" s="343"/>
      <c r="DC79" s="343"/>
      <c r="DD79" s="343"/>
      <c r="DE79" s="343"/>
      <c r="DF79" s="343"/>
      <c r="DG79" s="343"/>
      <c r="DH79" s="343"/>
      <c r="DI79" s="343"/>
      <c r="DJ79" s="343"/>
      <c r="DK79" s="343"/>
      <c r="DL79" s="343"/>
      <c r="DM79" s="343"/>
      <c r="DN79" s="343"/>
      <c r="DO79" s="343"/>
      <c r="DP79" s="343"/>
      <c r="DQ79" s="343"/>
      <c r="DR79" s="343"/>
      <c r="DS79" s="343"/>
      <c r="DT79" s="343"/>
      <c r="DU79" s="343"/>
      <c r="DV79" s="343"/>
      <c r="DW79" s="343"/>
      <c r="DX79" s="343"/>
      <c r="DY79" s="343"/>
      <c r="DZ79" s="343"/>
      <c r="EA79" s="343"/>
      <c r="EB79" s="343"/>
      <c r="EC79" s="343"/>
      <c r="ED79" s="343"/>
      <c r="EE79" s="343"/>
      <c r="EF79" s="343"/>
      <c r="EG79" s="343"/>
      <c r="EH79" s="343"/>
      <c r="EI79" s="343"/>
      <c r="EJ79" s="343"/>
      <c r="EK79" s="343"/>
      <c r="EL79" s="343"/>
      <c r="EM79" s="343"/>
      <c r="EN79" s="343"/>
      <c r="EO79" s="343"/>
      <c r="EP79" s="343"/>
      <c r="EQ79" s="343"/>
      <c r="ER79" s="343"/>
      <c r="ES79" s="343"/>
      <c r="ET79" s="343"/>
      <c r="EU79" s="343"/>
      <c r="EV79" s="343"/>
      <c r="EW79" s="343"/>
      <c r="EX79" s="343"/>
      <c r="EY79" s="343"/>
      <c r="EZ79" s="343"/>
      <c r="FA79" s="343"/>
      <c r="FB79" s="343"/>
      <c r="FC79" s="343"/>
      <c r="FD79" s="343"/>
      <c r="FE79" s="343"/>
      <c r="FF79" s="343"/>
      <c r="FG79" s="343"/>
      <c r="FH79" s="343"/>
      <c r="FI79" s="343"/>
      <c r="FJ79" s="343"/>
      <c r="FK79" s="343"/>
      <c r="FL79" s="343"/>
      <c r="FM79" s="343"/>
      <c r="FN79" s="343"/>
      <c r="FO79" s="343"/>
      <c r="FP79" s="343"/>
      <c r="FQ79" s="343"/>
      <c r="FR79" s="343"/>
      <c r="FS79" s="343"/>
      <c r="FT79" s="343"/>
      <c r="FU79" s="343"/>
      <c r="FV79" s="343"/>
      <c r="FW79" s="343"/>
      <c r="FX79" s="343"/>
      <c r="FY79" s="343"/>
      <c r="FZ79" s="343"/>
      <c r="GA79" s="343"/>
      <c r="GB79" s="343"/>
      <c r="GC79" s="343"/>
      <c r="GD79" s="343"/>
      <c r="GE79" s="343"/>
      <c r="GF79" s="343"/>
      <c r="GG79" s="343"/>
      <c r="GH79" s="343"/>
      <c r="GI79" s="343"/>
      <c r="GJ79" s="343"/>
      <c r="GK79" s="343"/>
      <c r="GL79" s="343"/>
      <c r="GM79" s="343"/>
      <c r="GN79" s="343"/>
      <c r="GO79" s="343"/>
      <c r="GP79" s="343"/>
      <c r="GQ79" s="343"/>
      <c r="GR79" s="343"/>
      <c r="GS79" s="343"/>
      <c r="GT79" s="343"/>
      <c r="GU79" s="343"/>
      <c r="GV79" s="343"/>
      <c r="GW79" s="343"/>
      <c r="GX79" s="343"/>
      <c r="GY79" s="343"/>
      <c r="GZ79" s="343"/>
      <c r="HA79" s="343"/>
      <c r="HB79" s="343"/>
      <c r="HC79" s="343"/>
      <c r="HD79" s="343"/>
      <c r="HE79" s="343"/>
      <c r="HF79" s="343"/>
      <c r="HG79" s="343"/>
      <c r="HH79" s="343"/>
      <c r="HI79" s="343"/>
      <c r="HJ79" s="343"/>
      <c r="HK79" s="343"/>
      <c r="HL79" s="343"/>
      <c r="HM79" s="343"/>
      <c r="HN79" s="343"/>
      <c r="HO79" s="343"/>
      <c r="HP79" s="343"/>
      <c r="HQ79" s="343"/>
      <c r="HR79" s="343"/>
      <c r="HS79" s="343"/>
      <c r="HT79" s="343"/>
      <c r="HU79" s="343"/>
      <c r="HV79" s="343"/>
      <c r="HW79" s="343"/>
      <c r="HX79" s="343"/>
      <c r="HY79" s="343"/>
      <c r="HZ79" s="343"/>
      <c r="IA79" s="343"/>
      <c r="IB79" s="343"/>
      <c r="IC79" s="343"/>
      <c r="ID79" s="343"/>
      <c r="IE79" s="343"/>
      <c r="IF79" s="343"/>
      <c r="IG79" s="343"/>
      <c r="IH79" s="343"/>
      <c r="II79" s="343"/>
      <c r="IJ79" s="343"/>
      <c r="IK79" s="343"/>
      <c r="IL79" s="343"/>
      <c r="IM79" s="343"/>
      <c r="IN79" s="343"/>
      <c r="IO79" s="343"/>
      <c r="IP79" s="343"/>
      <c r="IQ79" s="343"/>
      <c r="IR79" s="343"/>
      <c r="IS79" s="343"/>
      <c r="IT79" s="343"/>
      <c r="IU79" s="343"/>
      <c r="IV79" s="343"/>
      <c r="IW79" s="343"/>
      <c r="IX79" s="343"/>
      <c r="IY79" s="343"/>
      <c r="IZ79" s="343"/>
      <c r="JA79" s="343"/>
      <c r="JB79" s="343"/>
      <c r="JC79" s="343"/>
      <c r="JD79" s="343"/>
      <c r="JE79" s="343"/>
      <c r="JF79" s="343"/>
      <c r="JG79" s="343"/>
      <c r="JH79" s="343"/>
      <c r="JI79" s="343"/>
      <c r="JJ79" s="343"/>
      <c r="JK79" s="343"/>
      <c r="JL79" s="343"/>
      <c r="JM79" s="343"/>
      <c r="JN79" s="343"/>
      <c r="JO79" s="343"/>
      <c r="JP79" s="343"/>
      <c r="JQ79" s="343"/>
      <c r="JR79" s="343"/>
      <c r="JS79" s="343"/>
      <c r="JT79" s="343"/>
      <c r="JU79" s="343"/>
      <c r="JV79" s="343"/>
      <c r="JW79" s="343"/>
      <c r="JX79" s="343"/>
      <c r="JY79" s="343"/>
      <c r="JZ79" s="343"/>
      <c r="KA79" s="343"/>
      <c r="KB79" s="343"/>
      <c r="KC79" s="343"/>
      <c r="KD79" s="343"/>
      <c r="KE79" s="343"/>
      <c r="KF79" s="343"/>
      <c r="KG79" s="343"/>
      <c r="KH79" s="343"/>
      <c r="KI79" s="343"/>
      <c r="KJ79" s="343"/>
      <c r="KK79" s="343"/>
      <c r="KL79" s="343"/>
      <c r="KM79" s="343"/>
      <c r="KN79" s="343"/>
      <c r="KO79" s="343"/>
      <c r="KP79" s="343"/>
      <c r="KQ79" s="343"/>
      <c r="KR79" s="343"/>
      <c r="KS79" s="343"/>
      <c r="KT79" s="343"/>
      <c r="KU79" s="343"/>
      <c r="KV79" s="343"/>
      <c r="KW79" s="343"/>
      <c r="KX79" s="343"/>
      <c r="KY79" s="343"/>
      <c r="KZ79" s="343"/>
      <c r="LA79" s="343"/>
      <c r="LB79" s="343"/>
      <c r="LC79" s="343"/>
      <c r="LD79" s="343"/>
      <c r="LE79" s="343"/>
      <c r="LF79" s="343"/>
      <c r="LG79" s="343"/>
      <c r="LH79" s="343"/>
      <c r="LI79" s="343"/>
      <c r="LJ79" s="343"/>
      <c r="LK79" s="343"/>
      <c r="LL79" s="343"/>
      <c r="LM79" s="343"/>
      <c r="LN79" s="343"/>
      <c r="LO79" s="343"/>
      <c r="LP79" s="343"/>
      <c r="LQ79" s="343"/>
      <c r="LR79" s="343"/>
      <c r="LS79" s="343"/>
      <c r="LT79" s="343"/>
      <c r="LU79" s="343"/>
      <c r="LV79" s="343"/>
      <c r="LW79" s="343"/>
      <c r="LX79" s="343"/>
      <c r="LY79" s="343"/>
      <c r="LZ79" s="343"/>
      <c r="MA79" s="343"/>
      <c r="MB79" s="343"/>
      <c r="MC79" s="343"/>
      <c r="MD79" s="343"/>
      <c r="ME79" s="343"/>
      <c r="MF79" s="343"/>
      <c r="MG79" s="343"/>
      <c r="MH79" s="343"/>
      <c r="MI79" s="343"/>
      <c r="MJ79" s="343"/>
      <c r="MK79" s="343"/>
      <c r="ML79" s="343"/>
      <c r="MM79" s="343"/>
      <c r="MN79" s="343"/>
      <c r="MO79" s="343"/>
      <c r="MP79" s="343"/>
      <c r="MQ79" s="343"/>
      <c r="MR79" s="343"/>
      <c r="MS79" s="343"/>
      <c r="MT79" s="343"/>
      <c r="MU79" s="343"/>
      <c r="MV79" s="343"/>
      <c r="MW79" s="343"/>
      <c r="MX79" s="343"/>
      <c r="MY79" s="343"/>
      <c r="MZ79" s="343"/>
      <c r="NA79" s="343"/>
      <c r="NB79" s="343"/>
      <c r="NC79" s="343"/>
      <c r="ND79" s="343"/>
      <c r="NE79" s="343"/>
      <c r="NF79" s="343"/>
      <c r="NG79" s="343"/>
      <c r="NH79" s="343"/>
      <c r="NI79" s="343"/>
      <c r="NJ79" s="343"/>
      <c r="NK79" s="343"/>
      <c r="NL79" s="343"/>
      <c r="NM79" s="343"/>
      <c r="NN79" s="343"/>
      <c r="NO79" s="343"/>
      <c r="NP79" s="343"/>
      <c r="NQ79" s="343"/>
      <c r="NR79" s="343"/>
      <c r="NS79" s="343"/>
      <c r="NT79" s="343"/>
      <c r="NU79" s="343"/>
      <c r="NV79" s="343"/>
      <c r="NW79" s="343"/>
      <c r="NX79" s="343"/>
      <c r="NY79" s="343"/>
      <c r="NZ79" s="343"/>
      <c r="OA79" s="343"/>
      <c r="OB79" s="343"/>
      <c r="OC79" s="343"/>
      <c r="OD79" s="343"/>
      <c r="OE79" s="343"/>
      <c r="OF79" s="343"/>
      <c r="OG79" s="343"/>
      <c r="OH79" s="343"/>
      <c r="OI79" s="343"/>
      <c r="OJ79" s="343"/>
      <c r="OK79" s="343"/>
      <c r="OL79" s="343"/>
      <c r="OM79" s="343"/>
      <c r="ON79" s="343"/>
      <c r="OO79" s="343"/>
      <c r="OP79" s="343"/>
      <c r="OQ79" s="343"/>
      <c r="OR79" s="343"/>
      <c r="OS79" s="343"/>
      <c r="OT79" s="343"/>
      <c r="OU79" s="343"/>
      <c r="OV79" s="343"/>
      <c r="OW79" s="343"/>
      <c r="OX79" s="343"/>
      <c r="OY79" s="343"/>
      <c r="OZ79" s="343"/>
      <c r="PA79" s="343"/>
      <c r="PB79" s="343"/>
      <c r="PC79" s="343"/>
      <c r="PD79" s="343"/>
      <c r="PE79" s="343"/>
      <c r="PF79" s="343"/>
      <c r="PG79" s="343"/>
      <c r="PH79" s="343"/>
      <c r="PI79" s="343"/>
      <c r="PJ79" s="343"/>
      <c r="PK79" s="343"/>
      <c r="PL79" s="343"/>
      <c r="PM79" s="343"/>
      <c r="PN79" s="343"/>
      <c r="PO79" s="343"/>
      <c r="PP79" s="343"/>
      <c r="PQ79" s="343"/>
      <c r="PR79" s="343"/>
      <c r="PS79" s="343"/>
      <c r="PT79" s="343"/>
      <c r="PU79" s="343"/>
      <c r="PV79" s="343"/>
      <c r="PW79" s="343"/>
      <c r="PX79" s="343"/>
      <c r="PY79" s="343"/>
      <c r="PZ79" s="343"/>
      <c r="QA79" s="343"/>
      <c r="QB79" s="343"/>
      <c r="QC79" s="343"/>
      <c r="QD79" s="343"/>
      <c r="QE79" s="343"/>
      <c r="QF79" s="343"/>
      <c r="QG79" s="343"/>
      <c r="QH79" s="343"/>
      <c r="QI79" s="343"/>
      <c r="QJ79" s="343"/>
      <c r="QK79" s="343"/>
      <c r="QL79" s="343"/>
      <c r="QM79" s="343"/>
      <c r="QN79" s="343"/>
      <c r="QO79" s="343"/>
      <c r="QP79" s="343"/>
      <c r="QQ79" s="343"/>
      <c r="QR79" s="343"/>
      <c r="QS79" s="343"/>
      <c r="QT79" s="343"/>
      <c r="QU79" s="343"/>
      <c r="QV79" s="343"/>
      <c r="QW79" s="343"/>
      <c r="QX79" s="343"/>
      <c r="QY79" s="343"/>
      <c r="QZ79" s="343"/>
      <c r="RA79" s="343"/>
      <c r="RB79" s="343"/>
      <c r="RC79" s="343"/>
      <c r="RD79" s="343"/>
      <c r="RE79" s="343"/>
      <c r="RF79" s="343"/>
      <c r="RG79" s="343"/>
      <c r="RH79" s="343"/>
      <c r="RI79" s="343"/>
      <c r="RJ79" s="343"/>
      <c r="RK79" s="343"/>
      <c r="RL79" s="343"/>
      <c r="RM79" s="343"/>
      <c r="RN79" s="343"/>
      <c r="RO79" s="343"/>
      <c r="RP79" s="343"/>
      <c r="RQ79" s="343"/>
      <c r="RR79" s="343"/>
      <c r="RS79" s="343"/>
      <c r="RT79" s="343"/>
      <c r="RU79" s="343"/>
      <c r="RV79" s="343"/>
      <c r="RW79" s="343"/>
      <c r="RX79" s="343"/>
      <c r="RY79" s="343"/>
      <c r="RZ79" s="343"/>
      <c r="SA79" s="343"/>
      <c r="SB79" s="343"/>
      <c r="SC79" s="343"/>
      <c r="SD79" s="343"/>
      <c r="SE79" s="343"/>
      <c r="SF79" s="343"/>
      <c r="SG79" s="343"/>
      <c r="SH79" s="343"/>
      <c r="SI79" s="343"/>
      <c r="SJ79" s="343"/>
      <c r="SK79" s="343"/>
      <c r="SL79" s="343"/>
      <c r="SM79" s="343"/>
      <c r="SN79" s="343"/>
      <c r="SO79" s="343"/>
      <c r="SP79" s="343"/>
      <c r="SQ79" s="343"/>
      <c r="SR79" s="343"/>
      <c r="SS79" s="343"/>
      <c r="ST79" s="343"/>
      <c r="SU79" s="343"/>
      <c r="SV79" s="343"/>
      <c r="SW79" s="343"/>
      <c r="SX79" s="343"/>
      <c r="SY79" s="343"/>
      <c r="SZ79" s="343"/>
      <c r="TA79" s="343"/>
      <c r="TB79" s="343"/>
      <c r="TC79" s="343"/>
      <c r="TD79" s="343"/>
      <c r="TE79" s="343"/>
      <c r="TF79" s="343"/>
      <c r="TG79" s="343"/>
      <c r="TH79" s="343"/>
      <c r="TI79" s="343"/>
      <c r="TJ79" s="343"/>
      <c r="TK79" s="343"/>
      <c r="TL79" s="343"/>
      <c r="TM79" s="343"/>
      <c r="TN79" s="343"/>
      <c r="TO79" s="343"/>
      <c r="TP79" s="343"/>
      <c r="TQ79" s="343"/>
      <c r="TR79" s="343"/>
      <c r="TS79" s="343"/>
      <c r="TT79" s="343"/>
      <c r="TU79" s="343"/>
      <c r="TV79" s="343"/>
      <c r="TW79" s="343"/>
      <c r="TX79" s="343"/>
      <c r="TY79" s="343"/>
      <c r="TZ79" s="343"/>
      <c r="UA79" s="343"/>
      <c r="UB79" s="343"/>
      <c r="UC79" s="343"/>
      <c r="UD79" s="343"/>
      <c r="UE79" s="343"/>
      <c r="UF79" s="343"/>
      <c r="UG79" s="343"/>
      <c r="UH79" s="343"/>
      <c r="UI79" s="343"/>
      <c r="UJ79" s="343"/>
      <c r="UK79" s="343"/>
      <c r="UL79" s="343"/>
      <c r="UM79" s="343"/>
      <c r="UN79" s="343"/>
      <c r="UO79" s="343"/>
      <c r="UP79" s="343"/>
      <c r="UQ79" s="343"/>
      <c r="UR79" s="343"/>
      <c r="US79" s="343"/>
      <c r="UT79" s="343"/>
      <c r="UU79" s="343"/>
      <c r="UV79" s="343"/>
      <c r="UW79" s="343"/>
      <c r="UX79" s="343"/>
      <c r="UY79" s="343"/>
      <c r="UZ79" s="343"/>
      <c r="VA79" s="343"/>
      <c r="VB79" s="343"/>
      <c r="VC79" s="343"/>
      <c r="VD79" s="343"/>
      <c r="VE79" s="343"/>
      <c r="VF79" s="343"/>
      <c r="VG79" s="343"/>
      <c r="VH79" s="343"/>
      <c r="VI79" s="343"/>
      <c r="VJ79" s="343"/>
      <c r="VK79" s="343"/>
      <c r="VL79" s="343"/>
      <c r="VM79" s="343"/>
      <c r="VN79" s="343"/>
      <c r="VO79" s="343"/>
      <c r="VP79" s="343"/>
      <c r="VQ79" s="343"/>
      <c r="VR79" s="343"/>
      <c r="VS79" s="343"/>
      <c r="VT79" s="343"/>
      <c r="VU79" s="343"/>
      <c r="VV79" s="343"/>
      <c r="VW79" s="343"/>
      <c r="VX79" s="343"/>
      <c r="VY79" s="343"/>
      <c r="VZ79" s="343"/>
      <c r="WA79" s="343"/>
      <c r="WB79" s="343"/>
      <c r="WC79" s="343"/>
      <c r="WD79" s="343"/>
      <c r="WE79" s="343"/>
      <c r="WF79" s="343"/>
      <c r="WG79" s="343"/>
      <c r="WH79" s="343"/>
      <c r="WI79" s="343"/>
      <c r="WJ79" s="343"/>
      <c r="WK79" s="343"/>
      <c r="WL79" s="343"/>
      <c r="WM79" s="343"/>
      <c r="WN79" s="343"/>
      <c r="WO79" s="343"/>
      <c r="WP79" s="343"/>
      <c r="WQ79" s="343"/>
      <c r="WR79" s="343"/>
      <c r="WS79" s="343"/>
      <c r="WT79" s="343"/>
      <c r="WU79" s="343"/>
      <c r="WV79" s="343"/>
      <c r="WW79" s="343"/>
      <c r="WX79" s="343"/>
      <c r="WY79" s="343"/>
      <c r="WZ79" s="343"/>
      <c r="XA79" s="343"/>
      <c r="XB79" s="343"/>
      <c r="XC79" s="343"/>
      <c r="XD79" s="343"/>
      <c r="XE79" s="343"/>
      <c r="XF79" s="343"/>
      <c r="XG79" s="343"/>
      <c r="XH79" s="343"/>
      <c r="XI79" s="343"/>
      <c r="XJ79" s="343"/>
      <c r="XK79" s="343"/>
      <c r="XL79" s="343"/>
      <c r="XM79" s="343"/>
      <c r="XN79" s="343"/>
      <c r="XO79" s="343"/>
      <c r="XP79" s="343"/>
      <c r="XQ79" s="343"/>
      <c r="XR79" s="343"/>
      <c r="XS79" s="343"/>
      <c r="XT79" s="343"/>
      <c r="XU79" s="343"/>
      <c r="XV79" s="343"/>
      <c r="XW79" s="343"/>
      <c r="XX79" s="343"/>
      <c r="XY79" s="343"/>
      <c r="XZ79" s="343"/>
      <c r="YA79" s="343"/>
      <c r="YB79" s="343"/>
      <c r="YC79" s="343"/>
      <c r="YD79" s="343"/>
      <c r="YE79" s="343"/>
      <c r="YF79" s="343"/>
      <c r="YG79" s="343"/>
      <c r="YH79" s="343"/>
      <c r="YI79" s="343"/>
      <c r="YJ79" s="343"/>
      <c r="YK79" s="343"/>
      <c r="YL79" s="343"/>
      <c r="YM79" s="343"/>
      <c r="YN79" s="343"/>
      <c r="YO79" s="343"/>
      <c r="YP79" s="343"/>
      <c r="YQ79" s="343"/>
      <c r="YR79" s="343"/>
      <c r="YS79" s="343"/>
      <c r="YT79" s="343"/>
      <c r="YU79" s="343"/>
      <c r="YV79" s="343"/>
      <c r="YW79" s="343"/>
      <c r="YX79" s="343"/>
      <c r="YY79" s="343"/>
      <c r="YZ79" s="343"/>
      <c r="ZA79" s="343"/>
      <c r="ZB79" s="343"/>
      <c r="ZC79" s="343"/>
      <c r="ZD79" s="343"/>
      <c r="ZE79" s="343"/>
      <c r="ZF79" s="343"/>
      <c r="ZG79" s="343"/>
      <c r="ZH79" s="343"/>
      <c r="ZI79" s="343"/>
      <c r="ZJ79" s="343"/>
      <c r="ZK79" s="343"/>
      <c r="ZL79" s="343"/>
      <c r="ZM79" s="343"/>
      <c r="ZN79" s="343"/>
      <c r="ZO79" s="343"/>
      <c r="ZP79" s="343"/>
      <c r="ZQ79" s="343"/>
      <c r="ZR79" s="343"/>
      <c r="ZS79" s="343"/>
      <c r="ZT79" s="343"/>
      <c r="ZU79" s="343"/>
      <c r="ZV79" s="343"/>
      <c r="ZW79" s="343"/>
      <c r="ZX79" s="343"/>
      <c r="ZY79" s="343"/>
      <c r="ZZ79" s="343"/>
      <c r="AAA79" s="343"/>
      <c r="AAB79" s="343"/>
      <c r="AAC79" s="343"/>
      <c r="AAD79" s="343"/>
      <c r="AAE79" s="343"/>
      <c r="AAF79" s="343"/>
      <c r="AAG79" s="343"/>
      <c r="AAH79" s="343"/>
      <c r="AAI79" s="343"/>
      <c r="AAJ79" s="343"/>
      <c r="AAK79" s="343"/>
      <c r="AAL79" s="343"/>
      <c r="AAM79" s="343"/>
      <c r="AAN79" s="343"/>
      <c r="AAO79" s="343"/>
      <c r="AAP79" s="343"/>
      <c r="AAQ79" s="343"/>
      <c r="AAR79" s="343"/>
      <c r="AAS79" s="343"/>
      <c r="AAT79" s="343"/>
      <c r="AAU79" s="343"/>
      <c r="AAV79" s="343"/>
      <c r="AAW79" s="343"/>
      <c r="AAX79" s="343"/>
      <c r="AAY79" s="343"/>
      <c r="AAZ79" s="343"/>
      <c r="ABA79" s="343"/>
      <c r="ABB79" s="343"/>
      <c r="ABC79" s="343"/>
      <c r="ABD79" s="343"/>
      <c r="ABE79" s="343"/>
      <c r="ABF79" s="343"/>
      <c r="ABG79" s="343"/>
      <c r="ABH79" s="343"/>
      <c r="ABI79" s="343"/>
      <c r="ABJ79" s="343"/>
      <c r="ABK79" s="343"/>
      <c r="ABL79" s="343"/>
      <c r="ABM79" s="343"/>
      <c r="ABN79" s="343"/>
      <c r="ABO79" s="343"/>
      <c r="ABP79" s="343"/>
      <c r="ABQ79" s="343"/>
      <c r="ABR79" s="343"/>
      <c r="ABS79" s="343"/>
      <c r="ABT79" s="343"/>
      <c r="ABU79" s="343"/>
      <c r="ABV79" s="343"/>
      <c r="ABW79" s="343"/>
      <c r="ABX79" s="343"/>
      <c r="ABY79" s="343"/>
      <c r="ABZ79" s="343"/>
      <c r="ACA79" s="343"/>
      <c r="ACB79" s="343"/>
      <c r="ACC79" s="343"/>
      <c r="ACD79" s="343"/>
      <c r="ACE79" s="343"/>
      <c r="ACF79" s="343"/>
      <c r="ACG79" s="343"/>
      <c r="ACH79" s="343"/>
      <c r="ACI79" s="343"/>
      <c r="ACJ79" s="343"/>
      <c r="ACK79" s="343"/>
      <c r="ACL79" s="343"/>
      <c r="ACM79" s="343"/>
      <c r="ACN79" s="343"/>
      <c r="ACO79" s="343"/>
      <c r="ACP79" s="343"/>
      <c r="ACQ79" s="343"/>
      <c r="ACR79" s="343"/>
      <c r="ACS79" s="343"/>
      <c r="ACT79" s="343"/>
      <c r="ACU79" s="343"/>
      <c r="ACV79" s="343"/>
      <c r="ACW79" s="343"/>
      <c r="ACX79" s="343"/>
      <c r="ACY79" s="343"/>
      <c r="ACZ79" s="343"/>
      <c r="ADA79" s="343"/>
      <c r="ADB79" s="343"/>
      <c r="ADC79" s="343"/>
      <c r="ADD79" s="343"/>
      <c r="ADE79" s="343"/>
      <c r="ADF79" s="343"/>
      <c r="ADG79" s="343"/>
      <c r="ADH79" s="343"/>
      <c r="ADI79" s="343"/>
      <c r="ADJ79" s="343"/>
      <c r="ADK79" s="343"/>
      <c r="ADL79" s="343"/>
      <c r="ADM79" s="343"/>
      <c r="ADN79" s="343"/>
      <c r="ADO79" s="343"/>
      <c r="ADP79" s="343"/>
      <c r="ADQ79" s="343"/>
      <c r="ADR79" s="343"/>
      <c r="ADS79" s="343"/>
      <c r="ADT79" s="343"/>
      <c r="ADU79" s="343"/>
      <c r="ADV79" s="343"/>
      <c r="ADW79" s="343"/>
      <c r="ADX79" s="343"/>
      <c r="ADY79" s="343"/>
      <c r="ADZ79" s="343"/>
      <c r="AEA79" s="343"/>
      <c r="AEB79" s="343"/>
      <c r="AEC79" s="343"/>
      <c r="AED79" s="343"/>
      <c r="AEE79" s="343"/>
      <c r="AEF79" s="343"/>
      <c r="AEG79" s="343"/>
      <c r="AEH79" s="343"/>
      <c r="AEI79" s="343"/>
      <c r="AEJ79" s="343"/>
      <c r="AEK79" s="343"/>
      <c r="AEL79" s="343"/>
      <c r="AEM79" s="343"/>
      <c r="AEN79" s="343"/>
      <c r="AEO79" s="343"/>
      <c r="AEP79" s="343"/>
      <c r="AEQ79" s="343"/>
      <c r="AER79" s="343"/>
      <c r="AES79" s="343"/>
      <c r="AET79" s="343"/>
      <c r="AEU79" s="343"/>
      <c r="AEV79" s="343"/>
      <c r="AEW79" s="343"/>
      <c r="AEX79" s="343"/>
      <c r="AEY79" s="343"/>
      <c r="AEZ79" s="343"/>
      <c r="AFA79" s="343"/>
      <c r="AFB79" s="343"/>
      <c r="AFC79" s="343"/>
      <c r="AFD79" s="343"/>
      <c r="AFE79" s="343"/>
      <c r="AFF79" s="343"/>
      <c r="AFG79" s="343"/>
      <c r="AFH79" s="343"/>
      <c r="AFI79" s="343"/>
      <c r="AFJ79" s="343"/>
      <c r="AFK79" s="343"/>
      <c r="AFL79" s="343"/>
      <c r="AFM79" s="343"/>
      <c r="AFN79" s="343"/>
      <c r="AFO79" s="343"/>
      <c r="AFP79" s="343"/>
      <c r="AFQ79" s="343"/>
      <c r="AFR79" s="343"/>
      <c r="AFS79" s="343"/>
      <c r="AFT79" s="343"/>
      <c r="AFU79" s="343"/>
      <c r="AFV79" s="343"/>
      <c r="AFW79" s="343"/>
      <c r="AFX79" s="343"/>
      <c r="AFY79" s="343"/>
      <c r="AFZ79" s="343"/>
      <c r="AGA79" s="343"/>
      <c r="AGB79" s="343"/>
      <c r="AGC79" s="343"/>
      <c r="AGD79" s="343"/>
      <c r="AGE79" s="343"/>
      <c r="AGF79" s="343"/>
      <c r="AGG79" s="343"/>
      <c r="AGH79" s="343"/>
      <c r="AGI79" s="343"/>
      <c r="AGJ79" s="343"/>
      <c r="AGK79" s="343"/>
      <c r="AGL79" s="343"/>
      <c r="AGM79" s="343"/>
      <c r="AGN79" s="343"/>
      <c r="AGO79" s="343"/>
      <c r="AGP79" s="343"/>
      <c r="AGQ79" s="343"/>
      <c r="AGR79" s="343"/>
      <c r="AGS79" s="343"/>
      <c r="AGT79" s="343"/>
      <c r="AGU79" s="343"/>
      <c r="AGV79" s="343"/>
      <c r="AGW79" s="343"/>
      <c r="AGX79" s="343"/>
      <c r="AGY79" s="343"/>
      <c r="AGZ79" s="343"/>
      <c r="AHA79" s="343"/>
      <c r="AHB79" s="343"/>
      <c r="AHC79" s="343"/>
      <c r="AHD79" s="343"/>
      <c r="AHE79" s="343"/>
      <c r="AHF79" s="343"/>
      <c r="AHG79" s="343"/>
      <c r="AHH79" s="343"/>
      <c r="AHI79" s="343"/>
      <c r="AHJ79" s="343"/>
      <c r="AHK79" s="343"/>
      <c r="AHL79" s="343"/>
      <c r="AHM79" s="343"/>
      <c r="AHN79" s="343"/>
      <c r="AHO79" s="343"/>
      <c r="AHP79" s="343"/>
      <c r="AHQ79" s="343"/>
      <c r="AHR79" s="343"/>
      <c r="AHS79" s="343"/>
      <c r="AHT79" s="343"/>
      <c r="AHU79" s="343"/>
      <c r="AHV79" s="343"/>
      <c r="AHW79" s="343"/>
      <c r="AHX79" s="343"/>
      <c r="AHY79" s="343"/>
      <c r="AHZ79" s="343"/>
      <c r="AIA79" s="343"/>
      <c r="AIB79" s="343"/>
      <c r="AIC79" s="343"/>
      <c r="AID79" s="343"/>
      <c r="AIE79" s="343"/>
      <c r="AIF79" s="343"/>
      <c r="AIG79" s="343"/>
      <c r="AIH79" s="343"/>
      <c r="AII79" s="343"/>
      <c r="AIJ79" s="343"/>
      <c r="AIK79" s="343"/>
      <c r="AIL79" s="343"/>
      <c r="AIM79" s="343"/>
      <c r="AIN79" s="343"/>
      <c r="AIO79" s="343"/>
      <c r="AIP79" s="343"/>
      <c r="AIQ79" s="343"/>
      <c r="AIR79" s="343"/>
      <c r="AIS79" s="343"/>
      <c r="AIT79" s="343"/>
      <c r="AIU79" s="343"/>
      <c r="AIV79" s="343"/>
      <c r="AIW79" s="343"/>
      <c r="AIX79" s="343"/>
      <c r="AIY79" s="343"/>
      <c r="AIZ79" s="343"/>
      <c r="AJA79" s="343"/>
      <c r="AJB79" s="343"/>
      <c r="AJC79" s="343"/>
      <c r="AJD79" s="343"/>
      <c r="AJE79" s="343"/>
      <c r="AJF79" s="343"/>
      <c r="AJG79" s="343"/>
      <c r="AJH79" s="343"/>
      <c r="AJI79" s="343"/>
      <c r="AJJ79" s="343"/>
      <c r="AJK79" s="343"/>
      <c r="AJL79" s="343"/>
      <c r="AJM79" s="343"/>
      <c r="AJN79" s="343"/>
      <c r="AJO79" s="343"/>
      <c r="AJP79" s="343"/>
      <c r="AJQ79" s="343"/>
      <c r="AJR79" s="343"/>
      <c r="AJS79" s="343"/>
      <c r="AJT79" s="343"/>
      <c r="AJU79" s="343"/>
      <c r="AJV79" s="343"/>
      <c r="AJW79" s="343"/>
      <c r="AJX79" s="343"/>
      <c r="AJY79" s="343"/>
      <c r="AJZ79" s="343"/>
      <c r="AKA79" s="343"/>
      <c r="AKB79" s="343"/>
      <c r="AKC79" s="343"/>
      <c r="AKD79" s="343"/>
      <c r="AKE79" s="343"/>
      <c r="AKF79" s="343"/>
      <c r="AKG79" s="343"/>
      <c r="AKH79" s="343"/>
      <c r="AKI79" s="343"/>
      <c r="AKJ79" s="343"/>
      <c r="AKK79" s="343"/>
      <c r="AKL79" s="343"/>
      <c r="AKM79" s="343"/>
      <c r="AKN79" s="343"/>
      <c r="AKO79" s="343"/>
      <c r="AKP79" s="343"/>
      <c r="AKQ79" s="343"/>
      <c r="AKR79" s="343"/>
      <c r="AKS79" s="343"/>
      <c r="AKT79" s="343"/>
      <c r="AKU79" s="343"/>
      <c r="AKV79" s="343"/>
      <c r="AKW79" s="343"/>
      <c r="AKX79" s="343"/>
      <c r="AKY79" s="343"/>
      <c r="AKZ79" s="343"/>
      <c r="ALA79" s="343"/>
      <c r="ALB79" s="343"/>
      <c r="ALC79" s="343"/>
      <c r="ALD79" s="343"/>
      <c r="ALE79" s="343"/>
      <c r="ALF79" s="343"/>
      <c r="ALG79" s="343"/>
      <c r="ALH79" s="343"/>
      <c r="ALI79" s="343"/>
      <c r="ALJ79" s="343"/>
      <c r="ALK79" s="343"/>
      <c r="ALL79" s="343"/>
      <c r="ALM79" s="343"/>
      <c r="ALN79" s="343"/>
      <c r="ALO79" s="343"/>
      <c r="ALP79" s="343"/>
      <c r="ALQ79" s="343"/>
      <c r="ALR79" s="343"/>
      <c r="ALS79" s="343"/>
      <c r="ALT79" s="343"/>
      <c r="ALU79" s="343"/>
      <c r="ALV79" s="343"/>
      <c r="ALW79" s="343"/>
      <c r="ALX79" s="343"/>
      <c r="ALY79" s="343"/>
      <c r="ALZ79" s="343"/>
      <c r="AMA79" s="343"/>
      <c r="AMB79" s="343"/>
      <c r="AMC79" s="343"/>
      <c r="AMD79" s="343"/>
      <c r="AME79" s="343"/>
      <c r="AMF79" s="343"/>
      <c r="AMG79" s="343"/>
      <c r="AMH79" s="343"/>
      <c r="AMI79" s="343"/>
      <c r="AMJ79" s="343"/>
      <c r="AMK79" s="343"/>
      <c r="AML79" s="343"/>
    </row>
    <row r="80" spans="1:1026">
      <c r="A80">
        <v>50</v>
      </c>
      <c r="B80" s="4">
        <v>7</v>
      </c>
      <c r="C80" s="4">
        <v>2</v>
      </c>
      <c r="D80">
        <v>1.127333E-2</v>
      </c>
      <c r="E80">
        <v>0.1018896</v>
      </c>
      <c r="F80">
        <v>7.3620779999999997E-2</v>
      </c>
      <c r="G80">
        <v>7.8429559999999995E-2</v>
      </c>
      <c r="H80">
        <v>6.4149192999999993E-2</v>
      </c>
      <c r="I80">
        <v>3.1995706999999998E-2</v>
      </c>
      <c r="J80">
        <v>5.7214526000000002E-2</v>
      </c>
      <c r="K80">
        <v>4.5292039999999999E-2</v>
      </c>
      <c r="L80">
        <v>1.408389E-2</v>
      </c>
      <c r="M80">
        <v>7.9421591999999999E-2</v>
      </c>
      <c r="N80">
        <v>6.6090289999999996E-2</v>
      </c>
      <c r="O80">
        <v>4.063402E-2</v>
      </c>
      <c r="P80">
        <v>5.8630880000000003E-2</v>
      </c>
      <c r="Q80">
        <v>5.7688870000000003E-2</v>
      </c>
      <c r="R80">
        <v>5.9146740000000003E-2</v>
      </c>
      <c r="AML80" s="4"/>
    </row>
    <row r="81" spans="1:1026">
      <c r="A81">
        <v>51</v>
      </c>
      <c r="B81" s="4">
        <v>7</v>
      </c>
      <c r="C81" s="4">
        <v>3</v>
      </c>
      <c r="D81">
        <v>3.3302070000000003E-2</v>
      </c>
      <c r="E81">
        <v>0.12192172</v>
      </c>
      <c r="F81">
        <v>5.5663730000000002E-2</v>
      </c>
      <c r="G81">
        <v>4.3012710000000003E-2</v>
      </c>
      <c r="H81">
        <v>6.4856406000000005E-2</v>
      </c>
      <c r="I81">
        <v>1.8223372000000002E-2</v>
      </c>
      <c r="J81">
        <v>8.8835589999999992E-3</v>
      </c>
      <c r="K81">
        <v>0.1378682</v>
      </c>
      <c r="L81">
        <v>8.6448449999999996E-2</v>
      </c>
      <c r="M81">
        <v>1.6152591000000001E-2</v>
      </c>
      <c r="N81">
        <v>6.4779519999999993E-2</v>
      </c>
      <c r="O81">
        <v>3.1959069999999999E-2</v>
      </c>
      <c r="P81">
        <v>0.1032787</v>
      </c>
      <c r="Q81">
        <v>5.9378849999999997E-2</v>
      </c>
      <c r="R81">
        <v>3.9856540000000003E-2</v>
      </c>
      <c r="AML81" s="4"/>
    </row>
    <row r="82" spans="1:1026">
      <c r="A82">
        <v>52</v>
      </c>
      <c r="B82" s="4">
        <v>7</v>
      </c>
      <c r="C82" s="4">
        <v>4</v>
      </c>
      <c r="D82">
        <v>3.2401619999999999E-2</v>
      </c>
      <c r="E82">
        <v>1.690185E-2</v>
      </c>
      <c r="F82">
        <v>5.9182989999999998E-2</v>
      </c>
      <c r="G82">
        <v>3.7135509999999997E-2</v>
      </c>
      <c r="H82">
        <v>1.0401860000000001E-2</v>
      </c>
      <c r="I82">
        <v>2.7757329999999998E-3</v>
      </c>
      <c r="J82">
        <v>-2.7455130000000002E-3</v>
      </c>
      <c r="K82">
        <v>3.1827609999999999E-2</v>
      </c>
      <c r="L82">
        <v>1.3452240000000001E-2</v>
      </c>
      <c r="M82">
        <v>1.24573E-3</v>
      </c>
      <c r="N82">
        <v>3.7539999999999997E-2</v>
      </c>
      <c r="O82">
        <v>1.0558140000000001E-2</v>
      </c>
      <c r="P82">
        <v>1.840435E-2</v>
      </c>
      <c r="Q82">
        <v>2.3721079999999999E-2</v>
      </c>
      <c r="R82">
        <v>1.209096E-2</v>
      </c>
      <c r="AML82" s="4"/>
    </row>
    <row r="83" spans="1:1026">
      <c r="A83">
        <v>53</v>
      </c>
      <c r="B83" s="4">
        <v>7</v>
      </c>
      <c r="C83" s="4">
        <v>5</v>
      </c>
      <c r="D83">
        <v>0.21688358999999999</v>
      </c>
      <c r="E83">
        <v>0.17738092</v>
      </c>
      <c r="F83">
        <v>0.18757718000000001</v>
      </c>
      <c r="G83">
        <v>0.26072832000000001</v>
      </c>
      <c r="H83">
        <v>6.0710636999999998E-2</v>
      </c>
      <c r="I83">
        <v>9.6240800000000001E-3</v>
      </c>
      <c r="J83">
        <v>6.5622550000000003E-3</v>
      </c>
      <c r="K83">
        <v>5.6732240000000003E-2</v>
      </c>
      <c r="L83">
        <v>6.5441680000000002E-2</v>
      </c>
      <c r="M83">
        <v>3.1777344999999999E-2</v>
      </c>
      <c r="N83">
        <v>0.21047099999999999</v>
      </c>
      <c r="O83">
        <v>9.9040119999999995E-2</v>
      </c>
      <c r="P83">
        <v>0.1023834</v>
      </c>
      <c r="Q83">
        <v>9.0300279999999997E-2</v>
      </c>
      <c r="R83">
        <v>0.12330049999999999</v>
      </c>
      <c r="AML83" s="4"/>
    </row>
    <row r="84" spans="1:1026">
      <c r="A84">
        <v>54</v>
      </c>
      <c r="B84" s="4">
        <v>7</v>
      </c>
      <c r="C84" s="4">
        <v>6</v>
      </c>
      <c r="D84">
        <v>0.12597731000000001</v>
      </c>
      <c r="E84">
        <v>9.598698E-2</v>
      </c>
      <c r="F84">
        <v>0.14532292999999999</v>
      </c>
      <c r="G84">
        <v>0.19524854</v>
      </c>
      <c r="H84">
        <v>3.9221787000000001E-2</v>
      </c>
      <c r="I84">
        <v>1.5778482E-2</v>
      </c>
      <c r="J84">
        <v>2.7679999E-2</v>
      </c>
      <c r="K84">
        <v>8.4966390000000003E-2</v>
      </c>
      <c r="L84">
        <v>0.1015872</v>
      </c>
      <c r="M84">
        <v>2.2422252E-2</v>
      </c>
      <c r="N84">
        <v>0.1407784</v>
      </c>
      <c r="O84">
        <v>5.4929499999999999E-2</v>
      </c>
      <c r="P84">
        <v>8.0789760000000002E-2</v>
      </c>
      <c r="Q84">
        <v>7.1129849999999994E-2</v>
      </c>
      <c r="R84">
        <v>9.3475230000000006E-2</v>
      </c>
      <c r="AML84" s="4"/>
    </row>
    <row r="85" spans="1:1026">
      <c r="A85">
        <v>55</v>
      </c>
      <c r="B85" s="4">
        <v>7</v>
      </c>
      <c r="C85" s="4">
        <v>7</v>
      </c>
      <c r="D85">
        <v>4.6312989999999998E-2</v>
      </c>
      <c r="E85">
        <v>4.1509980000000002E-2</v>
      </c>
      <c r="F85">
        <v>7.4315229999999996E-2</v>
      </c>
      <c r="G85">
        <v>6.2058099999999998E-2</v>
      </c>
      <c r="H85">
        <v>2.8257300999999999E-2</v>
      </c>
      <c r="I85">
        <v>1.0300139999999999E-2</v>
      </c>
      <c r="J85">
        <v>7.7184239999999998E-3</v>
      </c>
      <c r="K85">
        <v>6.5015489999999995E-2</v>
      </c>
      <c r="L85">
        <v>3.4743690000000001E-2</v>
      </c>
      <c r="M85">
        <v>2.3581693000000001E-2</v>
      </c>
      <c r="N85">
        <v>5.6029959999999997E-2</v>
      </c>
      <c r="O85">
        <v>2.4415800000000001E-2</v>
      </c>
      <c r="P85">
        <v>4.2582639999999998E-2</v>
      </c>
      <c r="Q85">
        <v>4.5341329999999999E-2</v>
      </c>
      <c r="R85">
        <v>3.3384789999999998E-2</v>
      </c>
      <c r="AML85" s="4"/>
    </row>
    <row r="86" spans="1:1026">
      <c r="A86">
        <v>56</v>
      </c>
      <c r="B86" s="4">
        <v>7</v>
      </c>
      <c r="C86" s="4">
        <v>8</v>
      </c>
      <c r="D86">
        <v>6.3021900000000006E-2</v>
      </c>
      <c r="E86">
        <v>8.1671659999999993E-2</v>
      </c>
      <c r="F86">
        <v>3.6774929999999997E-2</v>
      </c>
      <c r="G86">
        <v>5.2282820000000001E-2</v>
      </c>
      <c r="H86">
        <v>9.1915910000000007E-3</v>
      </c>
      <c r="I86">
        <v>1.0979852999999999E-2</v>
      </c>
      <c r="J86">
        <v>1.2364826000000001E-2</v>
      </c>
      <c r="K86">
        <v>1.860158E-2</v>
      </c>
      <c r="L86">
        <v>3.2464899999999998E-2</v>
      </c>
      <c r="M86">
        <v>1.1375389E-2</v>
      </c>
      <c r="N86">
        <v>5.9784379999999998E-2</v>
      </c>
      <c r="O86">
        <v>2.2467589999999999E-2</v>
      </c>
      <c r="P86">
        <v>3.4262269999999997E-2</v>
      </c>
      <c r="Q86">
        <v>1.8691760000000002E-2</v>
      </c>
      <c r="R86">
        <v>2.6372980000000001E-2</v>
      </c>
      <c r="AML86" s="4"/>
    </row>
    <row r="87" spans="1:1026">
      <c r="A87">
        <v>57</v>
      </c>
      <c r="B87" s="4">
        <v>7</v>
      </c>
      <c r="C87" s="4">
        <v>10</v>
      </c>
      <c r="D87">
        <v>4.167564E-2</v>
      </c>
      <c r="E87">
        <v>5.0571289999999998E-2</v>
      </c>
      <c r="F87">
        <v>4.986558E-2</v>
      </c>
      <c r="G87">
        <v>5.0272629999999999E-2</v>
      </c>
      <c r="H87">
        <v>1.7948169E-2</v>
      </c>
      <c r="I87">
        <v>3.5812449999999998E-3</v>
      </c>
      <c r="J87">
        <v>2.5152170000000001E-3</v>
      </c>
      <c r="K87">
        <v>1.872097E-2</v>
      </c>
      <c r="L87">
        <v>2.8674890000000001E-2</v>
      </c>
      <c r="M87">
        <v>8.3453869999999993E-3</v>
      </c>
      <c r="N87">
        <v>4.799962E-2</v>
      </c>
      <c r="O87">
        <v>2.7157540000000001E-2</v>
      </c>
      <c r="P87">
        <v>3.8620870000000002E-2</v>
      </c>
      <c r="Q87">
        <v>3.4135239999999997E-2</v>
      </c>
      <c r="R87">
        <v>3.4837220000000002E-2</v>
      </c>
      <c r="AML87" s="4"/>
    </row>
    <row r="88" spans="1:1026">
      <c r="A88">
        <v>58</v>
      </c>
      <c r="B88" s="4">
        <v>7</v>
      </c>
      <c r="C88" s="4">
        <v>11</v>
      </c>
      <c r="D88">
        <v>6.8772959999999994E-2</v>
      </c>
      <c r="E88">
        <v>2.5632950000000002E-2</v>
      </c>
      <c r="F88">
        <v>0.16916349</v>
      </c>
      <c r="G88">
        <v>0.13933786000000001</v>
      </c>
      <c r="H88">
        <v>1.5380595E-2</v>
      </c>
      <c r="I88">
        <v>2.7300063999999999E-2</v>
      </c>
      <c r="J88">
        <v>3.8758134E-2</v>
      </c>
      <c r="K88">
        <v>7.6973449999999999E-2</v>
      </c>
      <c r="L88">
        <v>6.721046E-2</v>
      </c>
      <c r="M88">
        <v>4.4687078999999998E-2</v>
      </c>
      <c r="N88">
        <v>9.9981310000000004E-2</v>
      </c>
      <c r="O88">
        <v>3.7916730000000003E-2</v>
      </c>
      <c r="P88">
        <v>4.5383809999999997E-2</v>
      </c>
      <c r="Q88">
        <v>8.1983520000000004E-2</v>
      </c>
      <c r="R88">
        <v>7.434259E-2</v>
      </c>
      <c r="AML88" s="4"/>
    </row>
    <row r="89" spans="1:1026">
      <c r="A89">
        <v>59</v>
      </c>
      <c r="B89" s="4">
        <v>7</v>
      </c>
      <c r="C89" s="4">
        <v>12</v>
      </c>
      <c r="D89">
        <v>4.2029370000000003E-2</v>
      </c>
      <c r="E89">
        <v>7.9412679999999999E-2</v>
      </c>
      <c r="F89">
        <v>4.4555379999999999E-2</v>
      </c>
      <c r="G89">
        <v>5.8023209999999999E-2</v>
      </c>
      <c r="H89">
        <v>2.7445773999999999E-2</v>
      </c>
      <c r="I89">
        <v>2.5991899999999998E-2</v>
      </c>
      <c r="J89">
        <v>1.6756901000000001E-2</v>
      </c>
      <c r="K89">
        <v>7.1528090000000003E-2</v>
      </c>
      <c r="L89">
        <v>4.5344750000000003E-2</v>
      </c>
      <c r="M89">
        <v>1.1220311E-2</v>
      </c>
      <c r="N89">
        <v>5.591687E-2</v>
      </c>
      <c r="O89">
        <v>2.7798090000000001E-2</v>
      </c>
      <c r="P89">
        <v>5.5814549999999997E-2</v>
      </c>
      <c r="Q89">
        <v>3.8181189999999997E-2</v>
      </c>
      <c r="R89">
        <v>3.2526470000000002E-2</v>
      </c>
      <c r="AML89" s="4"/>
    </row>
    <row r="90" spans="1:1026" s="340" customFormat="1">
      <c r="A90" s="340">
        <v>60</v>
      </c>
      <c r="B90" s="341">
        <v>8</v>
      </c>
      <c r="C90" s="341">
        <v>1</v>
      </c>
      <c r="D90" s="340">
        <v>0.10268054</v>
      </c>
      <c r="E90" s="340">
        <v>0.11055798</v>
      </c>
      <c r="F90" s="340">
        <v>0.11623911000000001</v>
      </c>
      <c r="G90" s="340">
        <v>9.7536170000000005E-2</v>
      </c>
      <c r="H90" s="340">
        <v>7.2771189999999999E-2</v>
      </c>
      <c r="I90" s="340">
        <v>8.0529034000000003E-3</v>
      </c>
      <c r="J90" s="340">
        <v>2.0780170000000001E-2</v>
      </c>
      <c r="K90" s="340">
        <v>9.4530920000000004E-2</v>
      </c>
      <c r="L90" s="340">
        <v>3.6334619999999998E-2</v>
      </c>
      <c r="M90" s="340">
        <v>2.8034839999999998E-2</v>
      </c>
      <c r="N90" s="340">
        <v>0.1068481</v>
      </c>
      <c r="O90" s="340">
        <v>5.4119559999999997E-2</v>
      </c>
      <c r="P90" s="340">
        <v>7.9759369999999996E-2</v>
      </c>
      <c r="Q90" s="340">
        <v>6.5957210000000002E-2</v>
      </c>
      <c r="R90" s="340">
        <v>4.7770699999999999E-2</v>
      </c>
      <c r="S90" s="343"/>
      <c r="T90" s="343"/>
      <c r="U90" s="343"/>
      <c r="V90" s="343"/>
      <c r="W90" s="343"/>
      <c r="X90" s="343"/>
      <c r="Y90" s="343"/>
      <c r="Z90" s="343"/>
      <c r="AA90" s="343"/>
      <c r="AB90" s="343"/>
      <c r="AC90" s="343"/>
      <c r="AD90" s="343"/>
      <c r="AE90" s="343"/>
      <c r="AF90" s="343"/>
      <c r="AG90" s="343"/>
      <c r="AH90" s="343"/>
      <c r="AI90" s="343"/>
      <c r="AJ90" s="343"/>
      <c r="AK90" s="343"/>
      <c r="AL90" s="343"/>
      <c r="AM90" s="343"/>
      <c r="AN90" s="343"/>
      <c r="AO90" s="343"/>
      <c r="AP90" s="343"/>
      <c r="AQ90" s="343"/>
      <c r="AR90" s="343"/>
      <c r="AS90" s="343"/>
      <c r="AT90" s="343"/>
      <c r="AU90" s="343"/>
      <c r="AV90" s="343"/>
      <c r="AW90" s="343"/>
      <c r="AX90" s="343"/>
      <c r="AY90" s="343"/>
      <c r="AZ90" s="343"/>
      <c r="BA90" s="343"/>
      <c r="BB90" s="343"/>
      <c r="BC90" s="343"/>
      <c r="BD90" s="343"/>
      <c r="BE90" s="343"/>
      <c r="BF90" s="343"/>
      <c r="BG90" s="343"/>
      <c r="BH90" s="343"/>
      <c r="BI90" s="343"/>
      <c r="BJ90" s="343"/>
      <c r="BK90" s="343"/>
      <c r="BL90" s="343"/>
      <c r="BM90" s="343"/>
      <c r="BN90" s="343"/>
      <c r="BO90" s="343"/>
      <c r="BP90" s="343"/>
      <c r="BQ90" s="343"/>
      <c r="BR90" s="343"/>
      <c r="BS90" s="343"/>
      <c r="BT90" s="343"/>
      <c r="BU90" s="343"/>
      <c r="BV90" s="343"/>
      <c r="BW90" s="343"/>
      <c r="BX90" s="343"/>
      <c r="BY90" s="343"/>
      <c r="BZ90" s="343"/>
      <c r="CA90" s="343"/>
      <c r="CB90" s="343"/>
      <c r="CC90" s="343"/>
      <c r="CD90" s="343"/>
      <c r="CE90" s="343"/>
      <c r="CF90" s="343"/>
      <c r="CG90" s="343"/>
      <c r="CH90" s="343"/>
      <c r="CI90" s="343"/>
      <c r="CJ90" s="343"/>
      <c r="CK90" s="343"/>
      <c r="CL90" s="343"/>
      <c r="CM90" s="343"/>
      <c r="CN90" s="343"/>
      <c r="CO90" s="343"/>
      <c r="CP90" s="343"/>
      <c r="CQ90" s="343"/>
      <c r="CR90" s="343"/>
      <c r="CS90" s="343"/>
      <c r="CT90" s="343"/>
      <c r="CU90" s="343"/>
      <c r="CV90" s="343"/>
      <c r="CW90" s="343"/>
      <c r="CX90" s="343"/>
      <c r="CY90" s="343"/>
      <c r="CZ90" s="343"/>
      <c r="DA90" s="343"/>
      <c r="DB90" s="343"/>
      <c r="DC90" s="343"/>
      <c r="DD90" s="343"/>
      <c r="DE90" s="343"/>
      <c r="DF90" s="343"/>
      <c r="DG90" s="343"/>
      <c r="DH90" s="343"/>
      <c r="DI90" s="343"/>
      <c r="DJ90" s="343"/>
      <c r="DK90" s="343"/>
      <c r="DL90" s="343"/>
      <c r="DM90" s="343"/>
      <c r="DN90" s="343"/>
      <c r="DO90" s="343"/>
      <c r="DP90" s="343"/>
      <c r="DQ90" s="343"/>
      <c r="DR90" s="343"/>
      <c r="DS90" s="343"/>
      <c r="DT90" s="343"/>
      <c r="DU90" s="343"/>
      <c r="DV90" s="343"/>
      <c r="DW90" s="343"/>
      <c r="DX90" s="343"/>
      <c r="DY90" s="343"/>
      <c r="DZ90" s="343"/>
      <c r="EA90" s="343"/>
      <c r="EB90" s="343"/>
      <c r="EC90" s="343"/>
      <c r="ED90" s="343"/>
      <c r="EE90" s="343"/>
      <c r="EF90" s="343"/>
      <c r="EG90" s="343"/>
      <c r="EH90" s="343"/>
      <c r="EI90" s="343"/>
      <c r="EJ90" s="343"/>
      <c r="EK90" s="343"/>
      <c r="EL90" s="343"/>
      <c r="EM90" s="343"/>
      <c r="EN90" s="343"/>
      <c r="EO90" s="343"/>
      <c r="EP90" s="343"/>
      <c r="EQ90" s="343"/>
      <c r="ER90" s="343"/>
      <c r="ES90" s="343"/>
      <c r="ET90" s="343"/>
      <c r="EU90" s="343"/>
      <c r="EV90" s="343"/>
      <c r="EW90" s="343"/>
      <c r="EX90" s="343"/>
      <c r="EY90" s="343"/>
      <c r="EZ90" s="343"/>
      <c r="FA90" s="343"/>
      <c r="FB90" s="343"/>
      <c r="FC90" s="343"/>
      <c r="FD90" s="343"/>
      <c r="FE90" s="343"/>
      <c r="FF90" s="343"/>
      <c r="FG90" s="343"/>
      <c r="FH90" s="343"/>
      <c r="FI90" s="343"/>
      <c r="FJ90" s="343"/>
      <c r="FK90" s="343"/>
      <c r="FL90" s="343"/>
      <c r="FM90" s="343"/>
      <c r="FN90" s="343"/>
      <c r="FO90" s="343"/>
      <c r="FP90" s="343"/>
      <c r="FQ90" s="343"/>
      <c r="FR90" s="343"/>
      <c r="FS90" s="343"/>
      <c r="FT90" s="343"/>
      <c r="FU90" s="343"/>
      <c r="FV90" s="343"/>
      <c r="FW90" s="343"/>
      <c r="FX90" s="343"/>
      <c r="FY90" s="343"/>
      <c r="FZ90" s="343"/>
      <c r="GA90" s="343"/>
      <c r="GB90" s="343"/>
      <c r="GC90" s="343"/>
      <c r="GD90" s="343"/>
      <c r="GE90" s="343"/>
      <c r="GF90" s="343"/>
      <c r="GG90" s="343"/>
      <c r="GH90" s="343"/>
      <c r="GI90" s="343"/>
      <c r="GJ90" s="343"/>
      <c r="GK90" s="343"/>
      <c r="GL90" s="343"/>
      <c r="GM90" s="343"/>
      <c r="GN90" s="343"/>
      <c r="GO90" s="343"/>
      <c r="GP90" s="343"/>
      <c r="GQ90" s="343"/>
      <c r="GR90" s="343"/>
      <c r="GS90" s="343"/>
      <c r="GT90" s="343"/>
      <c r="GU90" s="343"/>
      <c r="GV90" s="343"/>
      <c r="GW90" s="343"/>
      <c r="GX90" s="343"/>
      <c r="GY90" s="343"/>
      <c r="GZ90" s="343"/>
      <c r="HA90" s="343"/>
      <c r="HB90" s="343"/>
      <c r="HC90" s="343"/>
      <c r="HD90" s="343"/>
      <c r="HE90" s="343"/>
      <c r="HF90" s="343"/>
      <c r="HG90" s="343"/>
      <c r="HH90" s="343"/>
      <c r="HI90" s="343"/>
      <c r="HJ90" s="343"/>
      <c r="HK90" s="343"/>
      <c r="HL90" s="343"/>
      <c r="HM90" s="343"/>
      <c r="HN90" s="343"/>
      <c r="HO90" s="343"/>
      <c r="HP90" s="343"/>
      <c r="HQ90" s="343"/>
      <c r="HR90" s="343"/>
      <c r="HS90" s="343"/>
      <c r="HT90" s="343"/>
      <c r="HU90" s="343"/>
      <c r="HV90" s="343"/>
      <c r="HW90" s="343"/>
      <c r="HX90" s="343"/>
      <c r="HY90" s="343"/>
      <c r="HZ90" s="343"/>
      <c r="IA90" s="343"/>
      <c r="IB90" s="343"/>
      <c r="IC90" s="343"/>
      <c r="ID90" s="343"/>
      <c r="IE90" s="343"/>
      <c r="IF90" s="343"/>
      <c r="IG90" s="343"/>
      <c r="IH90" s="343"/>
      <c r="II90" s="343"/>
      <c r="IJ90" s="343"/>
      <c r="IK90" s="343"/>
      <c r="IL90" s="343"/>
      <c r="IM90" s="343"/>
      <c r="IN90" s="343"/>
      <c r="IO90" s="343"/>
      <c r="IP90" s="343"/>
      <c r="IQ90" s="343"/>
      <c r="IR90" s="343"/>
      <c r="IS90" s="343"/>
      <c r="IT90" s="343"/>
      <c r="IU90" s="343"/>
      <c r="IV90" s="343"/>
      <c r="IW90" s="343"/>
      <c r="IX90" s="343"/>
      <c r="IY90" s="343"/>
      <c r="IZ90" s="343"/>
      <c r="JA90" s="343"/>
      <c r="JB90" s="343"/>
      <c r="JC90" s="343"/>
      <c r="JD90" s="343"/>
      <c r="JE90" s="343"/>
      <c r="JF90" s="343"/>
      <c r="JG90" s="343"/>
      <c r="JH90" s="343"/>
      <c r="JI90" s="343"/>
      <c r="JJ90" s="343"/>
      <c r="JK90" s="343"/>
      <c r="JL90" s="343"/>
      <c r="JM90" s="343"/>
      <c r="JN90" s="343"/>
      <c r="JO90" s="343"/>
      <c r="JP90" s="343"/>
      <c r="JQ90" s="343"/>
      <c r="JR90" s="343"/>
      <c r="JS90" s="343"/>
      <c r="JT90" s="343"/>
      <c r="JU90" s="343"/>
      <c r="JV90" s="343"/>
      <c r="JW90" s="343"/>
      <c r="JX90" s="343"/>
      <c r="JY90" s="343"/>
      <c r="JZ90" s="343"/>
      <c r="KA90" s="343"/>
      <c r="KB90" s="343"/>
      <c r="KC90" s="343"/>
      <c r="KD90" s="343"/>
      <c r="KE90" s="343"/>
      <c r="KF90" s="343"/>
      <c r="KG90" s="343"/>
      <c r="KH90" s="343"/>
      <c r="KI90" s="343"/>
      <c r="KJ90" s="343"/>
      <c r="KK90" s="343"/>
      <c r="KL90" s="343"/>
      <c r="KM90" s="343"/>
      <c r="KN90" s="343"/>
      <c r="KO90" s="343"/>
      <c r="KP90" s="343"/>
      <c r="KQ90" s="343"/>
      <c r="KR90" s="343"/>
      <c r="KS90" s="343"/>
      <c r="KT90" s="343"/>
      <c r="KU90" s="343"/>
      <c r="KV90" s="343"/>
      <c r="KW90" s="343"/>
      <c r="KX90" s="343"/>
      <c r="KY90" s="343"/>
      <c r="KZ90" s="343"/>
      <c r="LA90" s="343"/>
      <c r="LB90" s="343"/>
      <c r="LC90" s="343"/>
      <c r="LD90" s="343"/>
      <c r="LE90" s="343"/>
      <c r="LF90" s="343"/>
      <c r="LG90" s="343"/>
      <c r="LH90" s="343"/>
      <c r="LI90" s="343"/>
      <c r="LJ90" s="343"/>
      <c r="LK90" s="343"/>
      <c r="LL90" s="343"/>
      <c r="LM90" s="343"/>
      <c r="LN90" s="343"/>
      <c r="LO90" s="343"/>
      <c r="LP90" s="343"/>
      <c r="LQ90" s="343"/>
      <c r="LR90" s="343"/>
      <c r="LS90" s="343"/>
      <c r="LT90" s="343"/>
      <c r="LU90" s="343"/>
      <c r="LV90" s="343"/>
      <c r="LW90" s="343"/>
      <c r="LX90" s="343"/>
      <c r="LY90" s="343"/>
      <c r="LZ90" s="343"/>
      <c r="MA90" s="343"/>
      <c r="MB90" s="343"/>
      <c r="MC90" s="343"/>
      <c r="MD90" s="343"/>
      <c r="ME90" s="343"/>
      <c r="MF90" s="343"/>
      <c r="MG90" s="343"/>
      <c r="MH90" s="343"/>
      <c r="MI90" s="343"/>
      <c r="MJ90" s="343"/>
      <c r="MK90" s="343"/>
      <c r="ML90" s="343"/>
      <c r="MM90" s="343"/>
      <c r="MN90" s="343"/>
      <c r="MO90" s="343"/>
      <c r="MP90" s="343"/>
      <c r="MQ90" s="343"/>
      <c r="MR90" s="343"/>
      <c r="MS90" s="343"/>
      <c r="MT90" s="343"/>
      <c r="MU90" s="343"/>
      <c r="MV90" s="343"/>
      <c r="MW90" s="343"/>
      <c r="MX90" s="343"/>
      <c r="MY90" s="343"/>
      <c r="MZ90" s="343"/>
      <c r="NA90" s="343"/>
      <c r="NB90" s="343"/>
      <c r="NC90" s="343"/>
      <c r="ND90" s="343"/>
      <c r="NE90" s="343"/>
      <c r="NF90" s="343"/>
      <c r="NG90" s="343"/>
      <c r="NH90" s="343"/>
      <c r="NI90" s="343"/>
      <c r="NJ90" s="343"/>
      <c r="NK90" s="343"/>
      <c r="NL90" s="343"/>
      <c r="NM90" s="343"/>
      <c r="NN90" s="343"/>
      <c r="NO90" s="343"/>
      <c r="NP90" s="343"/>
      <c r="NQ90" s="343"/>
      <c r="NR90" s="343"/>
      <c r="NS90" s="343"/>
      <c r="NT90" s="343"/>
      <c r="NU90" s="343"/>
      <c r="NV90" s="343"/>
      <c r="NW90" s="343"/>
      <c r="NX90" s="343"/>
      <c r="NY90" s="343"/>
      <c r="NZ90" s="343"/>
      <c r="OA90" s="343"/>
      <c r="OB90" s="343"/>
      <c r="OC90" s="343"/>
      <c r="OD90" s="343"/>
      <c r="OE90" s="343"/>
      <c r="OF90" s="343"/>
      <c r="OG90" s="343"/>
      <c r="OH90" s="343"/>
      <c r="OI90" s="343"/>
      <c r="OJ90" s="343"/>
      <c r="OK90" s="343"/>
      <c r="OL90" s="343"/>
      <c r="OM90" s="343"/>
      <c r="ON90" s="343"/>
      <c r="OO90" s="343"/>
      <c r="OP90" s="343"/>
      <c r="OQ90" s="343"/>
      <c r="OR90" s="343"/>
      <c r="OS90" s="343"/>
      <c r="OT90" s="343"/>
      <c r="OU90" s="343"/>
      <c r="OV90" s="343"/>
      <c r="OW90" s="343"/>
      <c r="OX90" s="343"/>
      <c r="OY90" s="343"/>
      <c r="OZ90" s="343"/>
      <c r="PA90" s="343"/>
      <c r="PB90" s="343"/>
      <c r="PC90" s="343"/>
      <c r="PD90" s="343"/>
      <c r="PE90" s="343"/>
      <c r="PF90" s="343"/>
      <c r="PG90" s="343"/>
      <c r="PH90" s="343"/>
      <c r="PI90" s="343"/>
      <c r="PJ90" s="343"/>
      <c r="PK90" s="343"/>
      <c r="PL90" s="343"/>
      <c r="PM90" s="343"/>
      <c r="PN90" s="343"/>
      <c r="PO90" s="343"/>
      <c r="PP90" s="343"/>
      <c r="PQ90" s="343"/>
      <c r="PR90" s="343"/>
      <c r="PS90" s="343"/>
      <c r="PT90" s="343"/>
      <c r="PU90" s="343"/>
      <c r="PV90" s="343"/>
      <c r="PW90" s="343"/>
      <c r="PX90" s="343"/>
      <c r="PY90" s="343"/>
      <c r="PZ90" s="343"/>
      <c r="QA90" s="343"/>
      <c r="QB90" s="343"/>
      <c r="QC90" s="343"/>
      <c r="QD90" s="343"/>
      <c r="QE90" s="343"/>
      <c r="QF90" s="343"/>
      <c r="QG90" s="343"/>
      <c r="QH90" s="343"/>
      <c r="QI90" s="343"/>
      <c r="QJ90" s="343"/>
      <c r="QK90" s="343"/>
      <c r="QL90" s="343"/>
      <c r="QM90" s="343"/>
      <c r="QN90" s="343"/>
      <c r="QO90" s="343"/>
      <c r="QP90" s="343"/>
      <c r="QQ90" s="343"/>
      <c r="QR90" s="343"/>
      <c r="QS90" s="343"/>
      <c r="QT90" s="343"/>
      <c r="QU90" s="343"/>
      <c r="QV90" s="343"/>
      <c r="QW90" s="343"/>
      <c r="QX90" s="343"/>
      <c r="QY90" s="343"/>
      <c r="QZ90" s="343"/>
      <c r="RA90" s="343"/>
      <c r="RB90" s="343"/>
      <c r="RC90" s="343"/>
      <c r="RD90" s="343"/>
      <c r="RE90" s="343"/>
      <c r="RF90" s="343"/>
      <c r="RG90" s="343"/>
      <c r="RH90" s="343"/>
      <c r="RI90" s="343"/>
      <c r="RJ90" s="343"/>
      <c r="RK90" s="343"/>
      <c r="RL90" s="343"/>
      <c r="RM90" s="343"/>
      <c r="RN90" s="343"/>
      <c r="RO90" s="343"/>
      <c r="RP90" s="343"/>
      <c r="RQ90" s="343"/>
      <c r="RR90" s="343"/>
      <c r="RS90" s="343"/>
      <c r="RT90" s="343"/>
      <c r="RU90" s="343"/>
      <c r="RV90" s="343"/>
      <c r="RW90" s="343"/>
      <c r="RX90" s="343"/>
      <c r="RY90" s="343"/>
      <c r="RZ90" s="343"/>
      <c r="SA90" s="343"/>
      <c r="SB90" s="343"/>
      <c r="SC90" s="343"/>
      <c r="SD90" s="343"/>
      <c r="SE90" s="343"/>
      <c r="SF90" s="343"/>
      <c r="SG90" s="343"/>
      <c r="SH90" s="343"/>
      <c r="SI90" s="343"/>
      <c r="SJ90" s="343"/>
      <c r="SK90" s="343"/>
      <c r="SL90" s="343"/>
      <c r="SM90" s="343"/>
      <c r="SN90" s="343"/>
      <c r="SO90" s="343"/>
      <c r="SP90" s="343"/>
      <c r="SQ90" s="343"/>
      <c r="SR90" s="343"/>
      <c r="SS90" s="343"/>
      <c r="ST90" s="343"/>
      <c r="SU90" s="343"/>
      <c r="SV90" s="343"/>
      <c r="SW90" s="343"/>
      <c r="SX90" s="343"/>
      <c r="SY90" s="343"/>
      <c r="SZ90" s="343"/>
      <c r="TA90" s="343"/>
      <c r="TB90" s="343"/>
      <c r="TC90" s="343"/>
      <c r="TD90" s="343"/>
      <c r="TE90" s="343"/>
      <c r="TF90" s="343"/>
      <c r="TG90" s="343"/>
      <c r="TH90" s="343"/>
      <c r="TI90" s="343"/>
      <c r="TJ90" s="343"/>
      <c r="TK90" s="343"/>
      <c r="TL90" s="343"/>
      <c r="TM90" s="343"/>
      <c r="TN90" s="343"/>
      <c r="TO90" s="343"/>
      <c r="TP90" s="343"/>
      <c r="TQ90" s="343"/>
      <c r="TR90" s="343"/>
      <c r="TS90" s="343"/>
      <c r="TT90" s="343"/>
      <c r="TU90" s="343"/>
      <c r="TV90" s="343"/>
      <c r="TW90" s="343"/>
      <c r="TX90" s="343"/>
      <c r="TY90" s="343"/>
      <c r="TZ90" s="343"/>
      <c r="UA90" s="343"/>
      <c r="UB90" s="343"/>
      <c r="UC90" s="343"/>
      <c r="UD90" s="343"/>
      <c r="UE90" s="343"/>
      <c r="UF90" s="343"/>
      <c r="UG90" s="343"/>
      <c r="UH90" s="343"/>
      <c r="UI90" s="343"/>
      <c r="UJ90" s="343"/>
      <c r="UK90" s="343"/>
      <c r="UL90" s="343"/>
      <c r="UM90" s="343"/>
      <c r="UN90" s="343"/>
      <c r="UO90" s="343"/>
      <c r="UP90" s="343"/>
      <c r="UQ90" s="343"/>
      <c r="UR90" s="343"/>
      <c r="US90" s="343"/>
      <c r="UT90" s="343"/>
      <c r="UU90" s="343"/>
      <c r="UV90" s="343"/>
      <c r="UW90" s="343"/>
      <c r="UX90" s="343"/>
      <c r="UY90" s="343"/>
      <c r="UZ90" s="343"/>
      <c r="VA90" s="343"/>
      <c r="VB90" s="343"/>
      <c r="VC90" s="343"/>
      <c r="VD90" s="343"/>
      <c r="VE90" s="343"/>
      <c r="VF90" s="343"/>
      <c r="VG90" s="343"/>
      <c r="VH90" s="343"/>
      <c r="VI90" s="343"/>
      <c r="VJ90" s="343"/>
      <c r="VK90" s="343"/>
      <c r="VL90" s="343"/>
      <c r="VM90" s="343"/>
      <c r="VN90" s="343"/>
      <c r="VO90" s="343"/>
      <c r="VP90" s="343"/>
      <c r="VQ90" s="343"/>
      <c r="VR90" s="343"/>
      <c r="VS90" s="343"/>
      <c r="VT90" s="343"/>
      <c r="VU90" s="343"/>
      <c r="VV90" s="343"/>
      <c r="VW90" s="343"/>
      <c r="VX90" s="343"/>
      <c r="VY90" s="343"/>
      <c r="VZ90" s="343"/>
      <c r="WA90" s="343"/>
      <c r="WB90" s="343"/>
      <c r="WC90" s="343"/>
      <c r="WD90" s="343"/>
      <c r="WE90" s="343"/>
      <c r="WF90" s="343"/>
      <c r="WG90" s="343"/>
      <c r="WH90" s="343"/>
      <c r="WI90" s="343"/>
      <c r="WJ90" s="343"/>
      <c r="WK90" s="343"/>
      <c r="WL90" s="343"/>
      <c r="WM90" s="343"/>
      <c r="WN90" s="343"/>
      <c r="WO90" s="343"/>
      <c r="WP90" s="343"/>
      <c r="WQ90" s="343"/>
      <c r="WR90" s="343"/>
      <c r="WS90" s="343"/>
      <c r="WT90" s="343"/>
      <c r="WU90" s="343"/>
      <c r="WV90" s="343"/>
      <c r="WW90" s="343"/>
      <c r="WX90" s="343"/>
      <c r="WY90" s="343"/>
      <c r="WZ90" s="343"/>
      <c r="XA90" s="343"/>
      <c r="XB90" s="343"/>
      <c r="XC90" s="343"/>
      <c r="XD90" s="343"/>
      <c r="XE90" s="343"/>
      <c r="XF90" s="343"/>
      <c r="XG90" s="343"/>
      <c r="XH90" s="343"/>
      <c r="XI90" s="343"/>
      <c r="XJ90" s="343"/>
      <c r="XK90" s="343"/>
      <c r="XL90" s="343"/>
      <c r="XM90" s="343"/>
      <c r="XN90" s="343"/>
      <c r="XO90" s="343"/>
      <c r="XP90" s="343"/>
      <c r="XQ90" s="343"/>
      <c r="XR90" s="343"/>
      <c r="XS90" s="343"/>
      <c r="XT90" s="343"/>
      <c r="XU90" s="343"/>
      <c r="XV90" s="343"/>
      <c r="XW90" s="343"/>
      <c r="XX90" s="343"/>
      <c r="XY90" s="343"/>
      <c r="XZ90" s="343"/>
      <c r="YA90" s="343"/>
      <c r="YB90" s="343"/>
      <c r="YC90" s="343"/>
      <c r="YD90" s="343"/>
      <c r="YE90" s="343"/>
      <c r="YF90" s="343"/>
      <c r="YG90" s="343"/>
      <c r="YH90" s="343"/>
      <c r="YI90" s="343"/>
      <c r="YJ90" s="343"/>
      <c r="YK90" s="343"/>
      <c r="YL90" s="343"/>
      <c r="YM90" s="343"/>
      <c r="YN90" s="343"/>
      <c r="YO90" s="343"/>
      <c r="YP90" s="343"/>
      <c r="YQ90" s="343"/>
      <c r="YR90" s="343"/>
      <c r="YS90" s="343"/>
      <c r="YT90" s="343"/>
      <c r="YU90" s="343"/>
      <c r="YV90" s="343"/>
      <c r="YW90" s="343"/>
      <c r="YX90" s="343"/>
      <c r="YY90" s="343"/>
      <c r="YZ90" s="343"/>
      <c r="ZA90" s="343"/>
      <c r="ZB90" s="343"/>
      <c r="ZC90" s="343"/>
      <c r="ZD90" s="343"/>
      <c r="ZE90" s="343"/>
      <c r="ZF90" s="343"/>
      <c r="ZG90" s="343"/>
      <c r="ZH90" s="343"/>
      <c r="ZI90" s="343"/>
      <c r="ZJ90" s="343"/>
      <c r="ZK90" s="343"/>
      <c r="ZL90" s="343"/>
      <c r="ZM90" s="343"/>
      <c r="ZN90" s="343"/>
      <c r="ZO90" s="343"/>
      <c r="ZP90" s="343"/>
      <c r="ZQ90" s="343"/>
      <c r="ZR90" s="343"/>
      <c r="ZS90" s="343"/>
      <c r="ZT90" s="343"/>
      <c r="ZU90" s="343"/>
      <c r="ZV90" s="343"/>
      <c r="ZW90" s="343"/>
      <c r="ZX90" s="343"/>
      <c r="ZY90" s="343"/>
      <c r="ZZ90" s="343"/>
      <c r="AAA90" s="343"/>
      <c r="AAB90" s="343"/>
      <c r="AAC90" s="343"/>
      <c r="AAD90" s="343"/>
      <c r="AAE90" s="343"/>
      <c r="AAF90" s="343"/>
      <c r="AAG90" s="343"/>
      <c r="AAH90" s="343"/>
      <c r="AAI90" s="343"/>
      <c r="AAJ90" s="343"/>
      <c r="AAK90" s="343"/>
      <c r="AAL90" s="343"/>
      <c r="AAM90" s="343"/>
      <c r="AAN90" s="343"/>
      <c r="AAO90" s="343"/>
      <c r="AAP90" s="343"/>
      <c r="AAQ90" s="343"/>
      <c r="AAR90" s="343"/>
      <c r="AAS90" s="343"/>
      <c r="AAT90" s="343"/>
      <c r="AAU90" s="343"/>
      <c r="AAV90" s="343"/>
      <c r="AAW90" s="343"/>
      <c r="AAX90" s="343"/>
      <c r="AAY90" s="343"/>
      <c r="AAZ90" s="343"/>
      <c r="ABA90" s="343"/>
      <c r="ABB90" s="343"/>
      <c r="ABC90" s="343"/>
      <c r="ABD90" s="343"/>
      <c r="ABE90" s="343"/>
      <c r="ABF90" s="343"/>
      <c r="ABG90" s="343"/>
      <c r="ABH90" s="343"/>
      <c r="ABI90" s="343"/>
      <c r="ABJ90" s="343"/>
      <c r="ABK90" s="343"/>
      <c r="ABL90" s="343"/>
      <c r="ABM90" s="343"/>
      <c r="ABN90" s="343"/>
      <c r="ABO90" s="343"/>
      <c r="ABP90" s="343"/>
      <c r="ABQ90" s="343"/>
      <c r="ABR90" s="343"/>
      <c r="ABS90" s="343"/>
      <c r="ABT90" s="343"/>
      <c r="ABU90" s="343"/>
      <c r="ABV90" s="343"/>
      <c r="ABW90" s="343"/>
      <c r="ABX90" s="343"/>
      <c r="ABY90" s="343"/>
      <c r="ABZ90" s="343"/>
      <c r="ACA90" s="343"/>
      <c r="ACB90" s="343"/>
      <c r="ACC90" s="343"/>
      <c r="ACD90" s="343"/>
      <c r="ACE90" s="343"/>
      <c r="ACF90" s="343"/>
      <c r="ACG90" s="343"/>
      <c r="ACH90" s="343"/>
      <c r="ACI90" s="343"/>
      <c r="ACJ90" s="343"/>
      <c r="ACK90" s="343"/>
      <c r="ACL90" s="343"/>
      <c r="ACM90" s="343"/>
      <c r="ACN90" s="343"/>
      <c r="ACO90" s="343"/>
      <c r="ACP90" s="343"/>
      <c r="ACQ90" s="343"/>
      <c r="ACR90" s="343"/>
      <c r="ACS90" s="343"/>
      <c r="ACT90" s="343"/>
      <c r="ACU90" s="343"/>
      <c r="ACV90" s="343"/>
      <c r="ACW90" s="343"/>
      <c r="ACX90" s="343"/>
      <c r="ACY90" s="343"/>
      <c r="ACZ90" s="343"/>
      <c r="ADA90" s="343"/>
      <c r="ADB90" s="343"/>
      <c r="ADC90" s="343"/>
      <c r="ADD90" s="343"/>
      <c r="ADE90" s="343"/>
      <c r="ADF90" s="343"/>
      <c r="ADG90" s="343"/>
      <c r="ADH90" s="343"/>
      <c r="ADI90" s="343"/>
      <c r="ADJ90" s="343"/>
      <c r="ADK90" s="343"/>
      <c r="ADL90" s="343"/>
      <c r="ADM90" s="343"/>
      <c r="ADN90" s="343"/>
      <c r="ADO90" s="343"/>
      <c r="ADP90" s="343"/>
      <c r="ADQ90" s="343"/>
      <c r="ADR90" s="343"/>
      <c r="ADS90" s="343"/>
      <c r="ADT90" s="343"/>
      <c r="ADU90" s="343"/>
      <c r="ADV90" s="343"/>
      <c r="ADW90" s="343"/>
      <c r="ADX90" s="343"/>
      <c r="ADY90" s="343"/>
      <c r="ADZ90" s="343"/>
      <c r="AEA90" s="343"/>
      <c r="AEB90" s="343"/>
      <c r="AEC90" s="343"/>
      <c r="AED90" s="343"/>
      <c r="AEE90" s="343"/>
      <c r="AEF90" s="343"/>
      <c r="AEG90" s="343"/>
      <c r="AEH90" s="343"/>
      <c r="AEI90" s="343"/>
      <c r="AEJ90" s="343"/>
      <c r="AEK90" s="343"/>
      <c r="AEL90" s="343"/>
      <c r="AEM90" s="343"/>
      <c r="AEN90" s="343"/>
      <c r="AEO90" s="343"/>
      <c r="AEP90" s="343"/>
      <c r="AEQ90" s="343"/>
      <c r="AER90" s="343"/>
      <c r="AES90" s="343"/>
      <c r="AET90" s="343"/>
      <c r="AEU90" s="343"/>
      <c r="AEV90" s="343"/>
      <c r="AEW90" s="343"/>
      <c r="AEX90" s="343"/>
      <c r="AEY90" s="343"/>
      <c r="AEZ90" s="343"/>
      <c r="AFA90" s="343"/>
      <c r="AFB90" s="343"/>
      <c r="AFC90" s="343"/>
      <c r="AFD90" s="343"/>
      <c r="AFE90" s="343"/>
      <c r="AFF90" s="343"/>
      <c r="AFG90" s="343"/>
      <c r="AFH90" s="343"/>
      <c r="AFI90" s="343"/>
      <c r="AFJ90" s="343"/>
      <c r="AFK90" s="343"/>
      <c r="AFL90" s="343"/>
      <c r="AFM90" s="343"/>
      <c r="AFN90" s="343"/>
      <c r="AFO90" s="343"/>
      <c r="AFP90" s="343"/>
      <c r="AFQ90" s="343"/>
      <c r="AFR90" s="343"/>
      <c r="AFS90" s="343"/>
      <c r="AFT90" s="343"/>
      <c r="AFU90" s="343"/>
      <c r="AFV90" s="343"/>
      <c r="AFW90" s="343"/>
      <c r="AFX90" s="343"/>
      <c r="AFY90" s="343"/>
      <c r="AFZ90" s="343"/>
      <c r="AGA90" s="343"/>
      <c r="AGB90" s="343"/>
      <c r="AGC90" s="343"/>
      <c r="AGD90" s="343"/>
      <c r="AGE90" s="343"/>
      <c r="AGF90" s="343"/>
      <c r="AGG90" s="343"/>
      <c r="AGH90" s="343"/>
      <c r="AGI90" s="343"/>
      <c r="AGJ90" s="343"/>
      <c r="AGK90" s="343"/>
      <c r="AGL90" s="343"/>
      <c r="AGM90" s="343"/>
      <c r="AGN90" s="343"/>
      <c r="AGO90" s="343"/>
      <c r="AGP90" s="343"/>
      <c r="AGQ90" s="343"/>
      <c r="AGR90" s="343"/>
      <c r="AGS90" s="343"/>
      <c r="AGT90" s="343"/>
      <c r="AGU90" s="343"/>
      <c r="AGV90" s="343"/>
      <c r="AGW90" s="343"/>
      <c r="AGX90" s="343"/>
      <c r="AGY90" s="343"/>
      <c r="AGZ90" s="343"/>
      <c r="AHA90" s="343"/>
      <c r="AHB90" s="343"/>
      <c r="AHC90" s="343"/>
      <c r="AHD90" s="343"/>
      <c r="AHE90" s="343"/>
      <c r="AHF90" s="343"/>
      <c r="AHG90" s="343"/>
      <c r="AHH90" s="343"/>
      <c r="AHI90" s="343"/>
      <c r="AHJ90" s="343"/>
      <c r="AHK90" s="343"/>
      <c r="AHL90" s="343"/>
      <c r="AHM90" s="343"/>
      <c r="AHN90" s="343"/>
      <c r="AHO90" s="343"/>
      <c r="AHP90" s="343"/>
      <c r="AHQ90" s="343"/>
      <c r="AHR90" s="343"/>
      <c r="AHS90" s="343"/>
      <c r="AHT90" s="343"/>
      <c r="AHU90" s="343"/>
      <c r="AHV90" s="343"/>
      <c r="AHW90" s="343"/>
      <c r="AHX90" s="343"/>
      <c r="AHY90" s="343"/>
      <c r="AHZ90" s="343"/>
      <c r="AIA90" s="343"/>
      <c r="AIB90" s="343"/>
      <c r="AIC90" s="343"/>
      <c r="AID90" s="343"/>
      <c r="AIE90" s="343"/>
      <c r="AIF90" s="343"/>
      <c r="AIG90" s="343"/>
      <c r="AIH90" s="343"/>
      <c r="AII90" s="343"/>
      <c r="AIJ90" s="343"/>
      <c r="AIK90" s="343"/>
      <c r="AIL90" s="343"/>
      <c r="AIM90" s="343"/>
      <c r="AIN90" s="343"/>
      <c r="AIO90" s="343"/>
      <c r="AIP90" s="343"/>
      <c r="AIQ90" s="343"/>
      <c r="AIR90" s="343"/>
      <c r="AIS90" s="343"/>
      <c r="AIT90" s="343"/>
      <c r="AIU90" s="343"/>
      <c r="AIV90" s="343"/>
      <c r="AIW90" s="343"/>
      <c r="AIX90" s="343"/>
      <c r="AIY90" s="343"/>
      <c r="AIZ90" s="343"/>
      <c r="AJA90" s="343"/>
      <c r="AJB90" s="343"/>
      <c r="AJC90" s="343"/>
      <c r="AJD90" s="343"/>
      <c r="AJE90" s="343"/>
      <c r="AJF90" s="343"/>
      <c r="AJG90" s="343"/>
      <c r="AJH90" s="343"/>
      <c r="AJI90" s="343"/>
      <c r="AJJ90" s="343"/>
      <c r="AJK90" s="343"/>
      <c r="AJL90" s="343"/>
      <c r="AJM90" s="343"/>
      <c r="AJN90" s="343"/>
      <c r="AJO90" s="343"/>
      <c r="AJP90" s="343"/>
      <c r="AJQ90" s="343"/>
      <c r="AJR90" s="343"/>
      <c r="AJS90" s="343"/>
      <c r="AJT90" s="343"/>
      <c r="AJU90" s="343"/>
      <c r="AJV90" s="343"/>
      <c r="AJW90" s="343"/>
      <c r="AJX90" s="343"/>
      <c r="AJY90" s="343"/>
      <c r="AJZ90" s="343"/>
      <c r="AKA90" s="343"/>
      <c r="AKB90" s="343"/>
      <c r="AKC90" s="343"/>
      <c r="AKD90" s="343"/>
      <c r="AKE90" s="343"/>
      <c r="AKF90" s="343"/>
      <c r="AKG90" s="343"/>
      <c r="AKH90" s="343"/>
      <c r="AKI90" s="343"/>
      <c r="AKJ90" s="343"/>
      <c r="AKK90" s="343"/>
      <c r="AKL90" s="343"/>
      <c r="AKM90" s="343"/>
      <c r="AKN90" s="343"/>
      <c r="AKO90" s="343"/>
      <c r="AKP90" s="343"/>
      <c r="AKQ90" s="343"/>
      <c r="AKR90" s="343"/>
      <c r="AKS90" s="343"/>
      <c r="AKT90" s="343"/>
      <c r="AKU90" s="343"/>
      <c r="AKV90" s="343"/>
      <c r="AKW90" s="343"/>
      <c r="AKX90" s="343"/>
      <c r="AKY90" s="343"/>
      <c r="AKZ90" s="343"/>
      <c r="ALA90" s="343"/>
      <c r="ALB90" s="343"/>
      <c r="ALC90" s="343"/>
      <c r="ALD90" s="343"/>
      <c r="ALE90" s="343"/>
      <c r="ALF90" s="343"/>
      <c r="ALG90" s="343"/>
      <c r="ALH90" s="343"/>
      <c r="ALI90" s="343"/>
      <c r="ALJ90" s="343"/>
      <c r="ALK90" s="343"/>
      <c r="ALL90" s="343"/>
      <c r="ALM90" s="343"/>
      <c r="ALN90" s="343"/>
      <c r="ALO90" s="343"/>
      <c r="ALP90" s="343"/>
      <c r="ALQ90" s="343"/>
      <c r="ALR90" s="343"/>
      <c r="ALS90" s="343"/>
      <c r="ALT90" s="343"/>
      <c r="ALU90" s="343"/>
      <c r="ALV90" s="343"/>
      <c r="ALW90" s="343"/>
      <c r="ALX90" s="343"/>
      <c r="ALY90" s="343"/>
      <c r="ALZ90" s="343"/>
      <c r="AMA90" s="343"/>
      <c r="AMB90" s="343"/>
      <c r="AMC90" s="343"/>
      <c r="AMD90" s="343"/>
      <c r="AME90" s="343"/>
      <c r="AMF90" s="343"/>
      <c r="AMG90" s="343"/>
      <c r="AMH90" s="343"/>
      <c r="AMI90" s="343"/>
      <c r="AMJ90" s="343"/>
      <c r="AMK90" s="343"/>
      <c r="AML90" s="343"/>
    </row>
    <row r="91" spans="1:1026">
      <c r="A91">
        <v>61</v>
      </c>
      <c r="B91" s="4">
        <v>8</v>
      </c>
      <c r="C91" s="4">
        <v>2</v>
      </c>
      <c r="D91">
        <v>6.2011799999999999E-2</v>
      </c>
      <c r="E91">
        <v>8.2478019999999999E-2</v>
      </c>
      <c r="F91">
        <v>4.2392180000000002E-2</v>
      </c>
      <c r="G91">
        <v>0.10704838</v>
      </c>
      <c r="H91">
        <v>2.1016420000000001E-2</v>
      </c>
      <c r="I91">
        <v>2.49182038E-2</v>
      </c>
      <c r="J91">
        <v>1.1269899999999999E-2</v>
      </c>
      <c r="K91">
        <v>3.0277459999999999E-2</v>
      </c>
      <c r="L91">
        <v>1.1975019999999999E-2</v>
      </c>
      <c r="M91">
        <v>5.1747670000000003E-2</v>
      </c>
      <c r="N91">
        <v>7.3418220000000006E-2</v>
      </c>
      <c r="O91">
        <v>3.069713E-2</v>
      </c>
      <c r="P91">
        <v>3.795668E-2</v>
      </c>
      <c r="Q91">
        <v>3.743693E-2</v>
      </c>
      <c r="R91">
        <v>4.819507E-2</v>
      </c>
      <c r="AML91" s="4"/>
    </row>
    <row r="92" spans="1:1026">
      <c r="A92">
        <v>62</v>
      </c>
      <c r="B92" s="4">
        <v>8</v>
      </c>
      <c r="C92" s="4">
        <v>3</v>
      </c>
      <c r="D92">
        <v>0.23374829</v>
      </c>
      <c r="E92">
        <v>0.12030428999999999</v>
      </c>
      <c r="F92">
        <v>0.22202696999999999</v>
      </c>
      <c r="G92">
        <v>0.12393638</v>
      </c>
      <c r="H92">
        <v>0.10157808</v>
      </c>
      <c r="I92">
        <v>5.7135175000000002E-3</v>
      </c>
      <c r="J92">
        <v>3.4768479999999997E-2</v>
      </c>
      <c r="K92">
        <v>0.12561143999999999</v>
      </c>
      <c r="L92">
        <v>5.6675629999999998E-2</v>
      </c>
      <c r="M92">
        <v>2.8494530000000001E-2</v>
      </c>
      <c r="N92">
        <v>0.17519180000000001</v>
      </c>
      <c r="O92">
        <v>0.10733280000000001</v>
      </c>
      <c r="P92">
        <v>0.1012097</v>
      </c>
      <c r="Q92">
        <v>0.1079946</v>
      </c>
      <c r="R92">
        <v>6.4866560000000004E-2</v>
      </c>
      <c r="AML92" s="4"/>
    </row>
    <row r="93" spans="1:1026">
      <c r="A93">
        <v>63</v>
      </c>
      <c r="B93" s="4">
        <v>8</v>
      </c>
      <c r="C93" s="4">
        <v>4</v>
      </c>
      <c r="D93">
        <v>7.5547039999999996E-2</v>
      </c>
      <c r="E93">
        <v>6.7762020000000006E-2</v>
      </c>
      <c r="F93">
        <v>7.1140190000000006E-2</v>
      </c>
      <c r="G93">
        <v>7.7009430000000004E-2</v>
      </c>
      <c r="H93">
        <v>5.83165E-2</v>
      </c>
      <c r="I93">
        <v>7.5457355000000002E-3</v>
      </c>
      <c r="J93">
        <v>1.032744E-2</v>
      </c>
      <c r="K93">
        <v>5.5662009999999998E-2</v>
      </c>
      <c r="L93">
        <v>3.0869919999999999E-2</v>
      </c>
      <c r="M93">
        <v>2.3502929999999998E-2</v>
      </c>
      <c r="N93">
        <v>7.3028709999999997E-2</v>
      </c>
      <c r="O93">
        <v>3.7798039999999998E-2</v>
      </c>
      <c r="P93">
        <v>5.3156080000000001E-2</v>
      </c>
      <c r="Q93">
        <v>3.8954099999999998E-2</v>
      </c>
      <c r="R93">
        <v>3.5297299999999997E-2</v>
      </c>
      <c r="AML93" s="4"/>
    </row>
    <row r="94" spans="1:1026">
      <c r="A94">
        <v>64</v>
      </c>
      <c r="B94" s="4">
        <v>8</v>
      </c>
      <c r="C94" s="4">
        <v>5</v>
      </c>
      <c r="D94">
        <v>0.20964070000000001</v>
      </c>
      <c r="E94">
        <v>7.8950809999999996E-2</v>
      </c>
      <c r="F94">
        <v>0.18911417999999999</v>
      </c>
      <c r="G94">
        <v>2.456755E-2</v>
      </c>
      <c r="H94">
        <v>4.0851369999999998E-2</v>
      </c>
      <c r="I94">
        <v>-9.6539650000000005E-4</v>
      </c>
      <c r="J94">
        <v>0.11050469</v>
      </c>
      <c r="K94">
        <v>3.017796E-2</v>
      </c>
      <c r="L94">
        <v>1.718623E-2</v>
      </c>
      <c r="M94">
        <v>9.4273120000000002E-2</v>
      </c>
      <c r="N94">
        <v>0.13058410000000001</v>
      </c>
      <c r="O94">
        <v>9.6345249999999993E-2</v>
      </c>
      <c r="P94">
        <v>4.2029850000000001E-2</v>
      </c>
      <c r="Q94">
        <v>8.348701E-2</v>
      </c>
      <c r="R94">
        <v>6.2963210000000006E-2</v>
      </c>
      <c r="AML94" s="4"/>
    </row>
    <row r="95" spans="1:1026" s="340" customFormat="1">
      <c r="A95" s="340">
        <v>65</v>
      </c>
      <c r="B95" s="341">
        <v>9</v>
      </c>
      <c r="C95" s="341">
        <v>1</v>
      </c>
      <c r="D95" s="340">
        <v>0.16093946140000001</v>
      </c>
      <c r="E95" s="340">
        <v>0.24558335000000001</v>
      </c>
      <c r="F95" s="340">
        <v>0.17096339999999999</v>
      </c>
      <c r="G95" s="340">
        <v>0.17523867000000001</v>
      </c>
      <c r="H95" s="340">
        <v>8.8705505599999998E-2</v>
      </c>
      <c r="I95" s="340">
        <v>1.65806459E-2</v>
      </c>
      <c r="J95" s="340">
        <v>3.6529324000000002E-2</v>
      </c>
      <c r="K95" s="340">
        <v>8.5870818000000002E-2</v>
      </c>
      <c r="L95" s="340">
        <v>5.0195443999999999E-2</v>
      </c>
      <c r="M95" s="340">
        <v>1.5743921899999999E-2</v>
      </c>
      <c r="N95" s="340">
        <v>0.1878553</v>
      </c>
      <c r="O95" s="340">
        <v>8.1637509999999996E-2</v>
      </c>
      <c r="P95" s="340">
        <v>0.12946679999999999</v>
      </c>
      <c r="Q95" s="340">
        <v>7.980015E-2</v>
      </c>
      <c r="R95" s="340">
        <v>7.7939720000000004E-2</v>
      </c>
      <c r="S95" s="343"/>
      <c r="T95" s="343"/>
      <c r="U95" s="343"/>
      <c r="V95" s="343"/>
      <c r="W95" s="343"/>
      <c r="X95" s="343"/>
      <c r="Y95" s="343"/>
      <c r="Z95" s="343"/>
      <c r="AA95" s="343"/>
      <c r="AB95" s="343"/>
      <c r="AC95" s="343"/>
      <c r="AD95" s="343"/>
      <c r="AE95" s="343"/>
      <c r="AF95" s="343"/>
      <c r="AG95" s="343"/>
      <c r="AH95" s="343"/>
      <c r="AI95" s="343"/>
      <c r="AJ95" s="343"/>
      <c r="AK95" s="343"/>
      <c r="AL95" s="343"/>
      <c r="AM95" s="343"/>
      <c r="AN95" s="343"/>
      <c r="AO95" s="343"/>
      <c r="AP95" s="343"/>
      <c r="AQ95" s="343"/>
      <c r="AR95" s="343"/>
      <c r="AS95" s="343"/>
      <c r="AT95" s="343"/>
      <c r="AU95" s="343"/>
      <c r="AV95" s="343"/>
      <c r="AW95" s="343"/>
      <c r="AX95" s="343"/>
      <c r="AY95" s="343"/>
      <c r="AZ95" s="343"/>
      <c r="BA95" s="343"/>
      <c r="BB95" s="343"/>
      <c r="BC95" s="343"/>
      <c r="BD95" s="343"/>
      <c r="BE95" s="343"/>
      <c r="BF95" s="343"/>
      <c r="BG95" s="343"/>
      <c r="BH95" s="343"/>
      <c r="BI95" s="343"/>
      <c r="BJ95" s="343"/>
      <c r="BK95" s="343"/>
      <c r="BL95" s="343"/>
      <c r="BM95" s="343"/>
      <c r="BN95" s="343"/>
      <c r="BO95" s="343"/>
      <c r="BP95" s="343"/>
      <c r="BQ95" s="343"/>
      <c r="BR95" s="343"/>
      <c r="BS95" s="343"/>
      <c r="BT95" s="343"/>
      <c r="BU95" s="343"/>
      <c r="BV95" s="343"/>
      <c r="BW95" s="343"/>
      <c r="BX95" s="343"/>
      <c r="BY95" s="343"/>
      <c r="BZ95" s="343"/>
      <c r="CA95" s="343"/>
      <c r="CB95" s="343"/>
      <c r="CC95" s="343"/>
      <c r="CD95" s="343"/>
      <c r="CE95" s="343"/>
      <c r="CF95" s="343"/>
      <c r="CG95" s="343"/>
      <c r="CH95" s="343"/>
      <c r="CI95" s="343"/>
      <c r="CJ95" s="343"/>
      <c r="CK95" s="343"/>
      <c r="CL95" s="343"/>
      <c r="CM95" s="343"/>
      <c r="CN95" s="343"/>
      <c r="CO95" s="343"/>
      <c r="CP95" s="343"/>
      <c r="CQ95" s="343"/>
      <c r="CR95" s="343"/>
      <c r="CS95" s="343"/>
      <c r="CT95" s="343"/>
      <c r="CU95" s="343"/>
      <c r="CV95" s="343"/>
      <c r="CW95" s="343"/>
      <c r="CX95" s="343"/>
      <c r="CY95" s="343"/>
      <c r="CZ95" s="343"/>
      <c r="DA95" s="343"/>
      <c r="DB95" s="343"/>
      <c r="DC95" s="343"/>
      <c r="DD95" s="343"/>
      <c r="DE95" s="343"/>
      <c r="DF95" s="343"/>
      <c r="DG95" s="343"/>
      <c r="DH95" s="343"/>
      <c r="DI95" s="343"/>
      <c r="DJ95" s="343"/>
      <c r="DK95" s="343"/>
      <c r="DL95" s="343"/>
      <c r="DM95" s="343"/>
      <c r="DN95" s="343"/>
      <c r="DO95" s="343"/>
      <c r="DP95" s="343"/>
      <c r="DQ95" s="343"/>
      <c r="DR95" s="343"/>
      <c r="DS95" s="343"/>
      <c r="DT95" s="343"/>
      <c r="DU95" s="343"/>
      <c r="DV95" s="343"/>
      <c r="DW95" s="343"/>
      <c r="DX95" s="343"/>
      <c r="DY95" s="343"/>
      <c r="DZ95" s="343"/>
      <c r="EA95" s="343"/>
      <c r="EB95" s="343"/>
      <c r="EC95" s="343"/>
      <c r="ED95" s="343"/>
      <c r="EE95" s="343"/>
      <c r="EF95" s="343"/>
      <c r="EG95" s="343"/>
      <c r="EH95" s="343"/>
      <c r="EI95" s="343"/>
      <c r="EJ95" s="343"/>
      <c r="EK95" s="343"/>
      <c r="EL95" s="343"/>
      <c r="EM95" s="343"/>
      <c r="EN95" s="343"/>
      <c r="EO95" s="343"/>
      <c r="EP95" s="343"/>
      <c r="EQ95" s="343"/>
      <c r="ER95" s="343"/>
      <c r="ES95" s="343"/>
      <c r="ET95" s="343"/>
      <c r="EU95" s="343"/>
      <c r="EV95" s="343"/>
      <c r="EW95" s="343"/>
      <c r="EX95" s="343"/>
      <c r="EY95" s="343"/>
      <c r="EZ95" s="343"/>
      <c r="FA95" s="343"/>
      <c r="FB95" s="343"/>
      <c r="FC95" s="343"/>
      <c r="FD95" s="343"/>
      <c r="FE95" s="343"/>
      <c r="FF95" s="343"/>
      <c r="FG95" s="343"/>
      <c r="FH95" s="343"/>
      <c r="FI95" s="343"/>
      <c r="FJ95" s="343"/>
      <c r="FK95" s="343"/>
      <c r="FL95" s="343"/>
      <c r="FM95" s="343"/>
      <c r="FN95" s="343"/>
      <c r="FO95" s="343"/>
      <c r="FP95" s="343"/>
      <c r="FQ95" s="343"/>
      <c r="FR95" s="343"/>
      <c r="FS95" s="343"/>
      <c r="FT95" s="343"/>
      <c r="FU95" s="343"/>
      <c r="FV95" s="343"/>
      <c r="FW95" s="343"/>
      <c r="FX95" s="343"/>
      <c r="FY95" s="343"/>
      <c r="FZ95" s="343"/>
      <c r="GA95" s="343"/>
      <c r="GB95" s="343"/>
      <c r="GC95" s="343"/>
      <c r="GD95" s="343"/>
      <c r="GE95" s="343"/>
      <c r="GF95" s="343"/>
      <c r="GG95" s="343"/>
      <c r="GH95" s="343"/>
      <c r="GI95" s="343"/>
      <c r="GJ95" s="343"/>
      <c r="GK95" s="343"/>
      <c r="GL95" s="343"/>
      <c r="GM95" s="343"/>
      <c r="GN95" s="343"/>
      <c r="GO95" s="343"/>
      <c r="GP95" s="343"/>
      <c r="GQ95" s="343"/>
      <c r="GR95" s="343"/>
      <c r="GS95" s="343"/>
      <c r="GT95" s="343"/>
      <c r="GU95" s="343"/>
      <c r="GV95" s="343"/>
      <c r="GW95" s="343"/>
      <c r="GX95" s="343"/>
      <c r="GY95" s="343"/>
      <c r="GZ95" s="343"/>
      <c r="HA95" s="343"/>
      <c r="HB95" s="343"/>
      <c r="HC95" s="343"/>
      <c r="HD95" s="343"/>
      <c r="HE95" s="343"/>
      <c r="HF95" s="343"/>
      <c r="HG95" s="343"/>
      <c r="HH95" s="343"/>
      <c r="HI95" s="343"/>
      <c r="HJ95" s="343"/>
      <c r="HK95" s="343"/>
      <c r="HL95" s="343"/>
      <c r="HM95" s="343"/>
      <c r="HN95" s="343"/>
      <c r="HO95" s="343"/>
      <c r="HP95" s="343"/>
      <c r="HQ95" s="343"/>
      <c r="HR95" s="343"/>
      <c r="HS95" s="343"/>
      <c r="HT95" s="343"/>
      <c r="HU95" s="343"/>
      <c r="HV95" s="343"/>
      <c r="HW95" s="343"/>
      <c r="HX95" s="343"/>
      <c r="HY95" s="343"/>
      <c r="HZ95" s="343"/>
      <c r="IA95" s="343"/>
      <c r="IB95" s="343"/>
      <c r="IC95" s="343"/>
      <c r="ID95" s="343"/>
      <c r="IE95" s="343"/>
      <c r="IF95" s="343"/>
      <c r="IG95" s="343"/>
      <c r="IH95" s="343"/>
      <c r="II95" s="343"/>
      <c r="IJ95" s="343"/>
      <c r="IK95" s="343"/>
      <c r="IL95" s="343"/>
      <c r="IM95" s="343"/>
      <c r="IN95" s="343"/>
      <c r="IO95" s="343"/>
      <c r="IP95" s="343"/>
      <c r="IQ95" s="343"/>
      <c r="IR95" s="343"/>
      <c r="IS95" s="343"/>
      <c r="IT95" s="343"/>
      <c r="IU95" s="343"/>
      <c r="IV95" s="343"/>
      <c r="IW95" s="343"/>
      <c r="IX95" s="343"/>
      <c r="IY95" s="343"/>
      <c r="IZ95" s="343"/>
      <c r="JA95" s="343"/>
      <c r="JB95" s="343"/>
      <c r="JC95" s="343"/>
      <c r="JD95" s="343"/>
      <c r="JE95" s="343"/>
      <c r="JF95" s="343"/>
      <c r="JG95" s="343"/>
      <c r="JH95" s="343"/>
      <c r="JI95" s="343"/>
      <c r="JJ95" s="343"/>
      <c r="JK95" s="343"/>
      <c r="JL95" s="343"/>
      <c r="JM95" s="343"/>
      <c r="JN95" s="343"/>
      <c r="JO95" s="343"/>
      <c r="JP95" s="343"/>
      <c r="JQ95" s="343"/>
      <c r="JR95" s="343"/>
      <c r="JS95" s="343"/>
      <c r="JT95" s="343"/>
      <c r="JU95" s="343"/>
      <c r="JV95" s="343"/>
      <c r="JW95" s="343"/>
      <c r="JX95" s="343"/>
      <c r="JY95" s="343"/>
      <c r="JZ95" s="343"/>
      <c r="KA95" s="343"/>
      <c r="KB95" s="343"/>
      <c r="KC95" s="343"/>
      <c r="KD95" s="343"/>
      <c r="KE95" s="343"/>
      <c r="KF95" s="343"/>
      <c r="KG95" s="343"/>
      <c r="KH95" s="343"/>
      <c r="KI95" s="343"/>
      <c r="KJ95" s="343"/>
      <c r="KK95" s="343"/>
      <c r="KL95" s="343"/>
      <c r="KM95" s="343"/>
      <c r="KN95" s="343"/>
      <c r="KO95" s="343"/>
      <c r="KP95" s="343"/>
      <c r="KQ95" s="343"/>
      <c r="KR95" s="343"/>
      <c r="KS95" s="343"/>
      <c r="KT95" s="343"/>
      <c r="KU95" s="343"/>
      <c r="KV95" s="343"/>
      <c r="KW95" s="343"/>
      <c r="KX95" s="343"/>
      <c r="KY95" s="343"/>
      <c r="KZ95" s="343"/>
      <c r="LA95" s="343"/>
      <c r="LB95" s="343"/>
      <c r="LC95" s="343"/>
      <c r="LD95" s="343"/>
      <c r="LE95" s="343"/>
      <c r="LF95" s="343"/>
      <c r="LG95" s="343"/>
      <c r="LH95" s="343"/>
      <c r="LI95" s="343"/>
      <c r="LJ95" s="343"/>
      <c r="LK95" s="343"/>
      <c r="LL95" s="343"/>
      <c r="LM95" s="343"/>
      <c r="LN95" s="343"/>
      <c r="LO95" s="343"/>
      <c r="LP95" s="343"/>
      <c r="LQ95" s="343"/>
      <c r="LR95" s="343"/>
      <c r="LS95" s="343"/>
      <c r="LT95" s="343"/>
      <c r="LU95" s="343"/>
      <c r="LV95" s="343"/>
      <c r="LW95" s="343"/>
      <c r="LX95" s="343"/>
      <c r="LY95" s="343"/>
      <c r="LZ95" s="343"/>
      <c r="MA95" s="343"/>
      <c r="MB95" s="343"/>
      <c r="MC95" s="343"/>
      <c r="MD95" s="343"/>
      <c r="ME95" s="343"/>
      <c r="MF95" s="343"/>
      <c r="MG95" s="343"/>
      <c r="MH95" s="343"/>
      <c r="MI95" s="343"/>
      <c r="MJ95" s="343"/>
      <c r="MK95" s="343"/>
      <c r="ML95" s="343"/>
      <c r="MM95" s="343"/>
      <c r="MN95" s="343"/>
      <c r="MO95" s="343"/>
      <c r="MP95" s="343"/>
      <c r="MQ95" s="343"/>
      <c r="MR95" s="343"/>
      <c r="MS95" s="343"/>
      <c r="MT95" s="343"/>
      <c r="MU95" s="343"/>
      <c r="MV95" s="343"/>
      <c r="MW95" s="343"/>
      <c r="MX95" s="343"/>
      <c r="MY95" s="343"/>
      <c r="MZ95" s="343"/>
      <c r="NA95" s="343"/>
      <c r="NB95" s="343"/>
      <c r="NC95" s="343"/>
      <c r="ND95" s="343"/>
      <c r="NE95" s="343"/>
      <c r="NF95" s="343"/>
      <c r="NG95" s="343"/>
      <c r="NH95" s="343"/>
      <c r="NI95" s="343"/>
      <c r="NJ95" s="343"/>
      <c r="NK95" s="343"/>
      <c r="NL95" s="343"/>
      <c r="NM95" s="343"/>
      <c r="NN95" s="343"/>
      <c r="NO95" s="343"/>
      <c r="NP95" s="343"/>
      <c r="NQ95" s="343"/>
      <c r="NR95" s="343"/>
      <c r="NS95" s="343"/>
      <c r="NT95" s="343"/>
      <c r="NU95" s="343"/>
      <c r="NV95" s="343"/>
      <c r="NW95" s="343"/>
      <c r="NX95" s="343"/>
      <c r="NY95" s="343"/>
      <c r="NZ95" s="343"/>
      <c r="OA95" s="343"/>
      <c r="OB95" s="343"/>
      <c r="OC95" s="343"/>
      <c r="OD95" s="343"/>
      <c r="OE95" s="343"/>
      <c r="OF95" s="343"/>
      <c r="OG95" s="343"/>
      <c r="OH95" s="343"/>
      <c r="OI95" s="343"/>
      <c r="OJ95" s="343"/>
      <c r="OK95" s="343"/>
      <c r="OL95" s="343"/>
      <c r="OM95" s="343"/>
      <c r="ON95" s="343"/>
      <c r="OO95" s="343"/>
      <c r="OP95" s="343"/>
      <c r="OQ95" s="343"/>
      <c r="OR95" s="343"/>
      <c r="OS95" s="343"/>
      <c r="OT95" s="343"/>
      <c r="OU95" s="343"/>
      <c r="OV95" s="343"/>
      <c r="OW95" s="343"/>
      <c r="OX95" s="343"/>
      <c r="OY95" s="343"/>
      <c r="OZ95" s="343"/>
      <c r="PA95" s="343"/>
      <c r="PB95" s="343"/>
      <c r="PC95" s="343"/>
      <c r="PD95" s="343"/>
      <c r="PE95" s="343"/>
      <c r="PF95" s="343"/>
      <c r="PG95" s="343"/>
      <c r="PH95" s="343"/>
      <c r="PI95" s="343"/>
      <c r="PJ95" s="343"/>
      <c r="PK95" s="343"/>
      <c r="PL95" s="343"/>
      <c r="PM95" s="343"/>
      <c r="PN95" s="343"/>
      <c r="PO95" s="343"/>
      <c r="PP95" s="343"/>
      <c r="PQ95" s="343"/>
      <c r="PR95" s="343"/>
      <c r="PS95" s="343"/>
      <c r="PT95" s="343"/>
      <c r="PU95" s="343"/>
      <c r="PV95" s="343"/>
      <c r="PW95" s="343"/>
      <c r="PX95" s="343"/>
      <c r="PY95" s="343"/>
      <c r="PZ95" s="343"/>
      <c r="QA95" s="343"/>
      <c r="QB95" s="343"/>
      <c r="QC95" s="343"/>
      <c r="QD95" s="343"/>
      <c r="QE95" s="343"/>
      <c r="QF95" s="343"/>
      <c r="QG95" s="343"/>
      <c r="QH95" s="343"/>
      <c r="QI95" s="343"/>
      <c r="QJ95" s="343"/>
      <c r="QK95" s="343"/>
      <c r="QL95" s="343"/>
      <c r="QM95" s="343"/>
      <c r="QN95" s="343"/>
      <c r="QO95" s="343"/>
      <c r="QP95" s="343"/>
      <c r="QQ95" s="343"/>
      <c r="QR95" s="343"/>
      <c r="QS95" s="343"/>
      <c r="QT95" s="343"/>
      <c r="QU95" s="343"/>
      <c r="QV95" s="343"/>
      <c r="QW95" s="343"/>
      <c r="QX95" s="343"/>
      <c r="QY95" s="343"/>
      <c r="QZ95" s="343"/>
      <c r="RA95" s="343"/>
      <c r="RB95" s="343"/>
      <c r="RC95" s="343"/>
      <c r="RD95" s="343"/>
      <c r="RE95" s="343"/>
      <c r="RF95" s="343"/>
      <c r="RG95" s="343"/>
      <c r="RH95" s="343"/>
      <c r="RI95" s="343"/>
      <c r="RJ95" s="343"/>
      <c r="RK95" s="343"/>
      <c r="RL95" s="343"/>
      <c r="RM95" s="343"/>
      <c r="RN95" s="343"/>
      <c r="RO95" s="343"/>
      <c r="RP95" s="343"/>
      <c r="RQ95" s="343"/>
      <c r="RR95" s="343"/>
      <c r="RS95" s="343"/>
      <c r="RT95" s="343"/>
      <c r="RU95" s="343"/>
      <c r="RV95" s="343"/>
      <c r="RW95" s="343"/>
      <c r="RX95" s="343"/>
      <c r="RY95" s="343"/>
      <c r="RZ95" s="343"/>
      <c r="SA95" s="343"/>
      <c r="SB95" s="343"/>
      <c r="SC95" s="343"/>
      <c r="SD95" s="343"/>
      <c r="SE95" s="343"/>
      <c r="SF95" s="343"/>
      <c r="SG95" s="343"/>
      <c r="SH95" s="343"/>
      <c r="SI95" s="343"/>
      <c r="SJ95" s="343"/>
      <c r="SK95" s="343"/>
      <c r="SL95" s="343"/>
      <c r="SM95" s="343"/>
      <c r="SN95" s="343"/>
      <c r="SO95" s="343"/>
      <c r="SP95" s="343"/>
      <c r="SQ95" s="343"/>
      <c r="SR95" s="343"/>
      <c r="SS95" s="343"/>
      <c r="ST95" s="343"/>
      <c r="SU95" s="343"/>
      <c r="SV95" s="343"/>
      <c r="SW95" s="343"/>
      <c r="SX95" s="343"/>
      <c r="SY95" s="343"/>
      <c r="SZ95" s="343"/>
      <c r="TA95" s="343"/>
      <c r="TB95" s="343"/>
      <c r="TC95" s="343"/>
      <c r="TD95" s="343"/>
      <c r="TE95" s="343"/>
      <c r="TF95" s="343"/>
      <c r="TG95" s="343"/>
      <c r="TH95" s="343"/>
      <c r="TI95" s="343"/>
      <c r="TJ95" s="343"/>
      <c r="TK95" s="343"/>
      <c r="TL95" s="343"/>
      <c r="TM95" s="343"/>
      <c r="TN95" s="343"/>
      <c r="TO95" s="343"/>
      <c r="TP95" s="343"/>
      <c r="TQ95" s="343"/>
      <c r="TR95" s="343"/>
      <c r="TS95" s="343"/>
      <c r="TT95" s="343"/>
      <c r="TU95" s="343"/>
      <c r="TV95" s="343"/>
      <c r="TW95" s="343"/>
      <c r="TX95" s="343"/>
      <c r="TY95" s="343"/>
      <c r="TZ95" s="343"/>
      <c r="UA95" s="343"/>
      <c r="UB95" s="343"/>
      <c r="UC95" s="343"/>
      <c r="UD95" s="343"/>
      <c r="UE95" s="343"/>
      <c r="UF95" s="343"/>
      <c r="UG95" s="343"/>
      <c r="UH95" s="343"/>
      <c r="UI95" s="343"/>
      <c r="UJ95" s="343"/>
      <c r="UK95" s="343"/>
      <c r="UL95" s="343"/>
      <c r="UM95" s="343"/>
      <c r="UN95" s="343"/>
      <c r="UO95" s="343"/>
      <c r="UP95" s="343"/>
      <c r="UQ95" s="343"/>
      <c r="UR95" s="343"/>
      <c r="US95" s="343"/>
      <c r="UT95" s="343"/>
      <c r="UU95" s="343"/>
      <c r="UV95" s="343"/>
      <c r="UW95" s="343"/>
      <c r="UX95" s="343"/>
      <c r="UY95" s="343"/>
      <c r="UZ95" s="343"/>
      <c r="VA95" s="343"/>
      <c r="VB95" s="343"/>
      <c r="VC95" s="343"/>
      <c r="VD95" s="343"/>
      <c r="VE95" s="343"/>
      <c r="VF95" s="343"/>
      <c r="VG95" s="343"/>
      <c r="VH95" s="343"/>
      <c r="VI95" s="343"/>
      <c r="VJ95" s="343"/>
      <c r="VK95" s="343"/>
      <c r="VL95" s="343"/>
      <c r="VM95" s="343"/>
      <c r="VN95" s="343"/>
      <c r="VO95" s="343"/>
      <c r="VP95" s="343"/>
      <c r="VQ95" s="343"/>
      <c r="VR95" s="343"/>
      <c r="VS95" s="343"/>
      <c r="VT95" s="343"/>
      <c r="VU95" s="343"/>
      <c r="VV95" s="343"/>
      <c r="VW95" s="343"/>
      <c r="VX95" s="343"/>
      <c r="VY95" s="343"/>
      <c r="VZ95" s="343"/>
      <c r="WA95" s="343"/>
      <c r="WB95" s="343"/>
      <c r="WC95" s="343"/>
      <c r="WD95" s="343"/>
      <c r="WE95" s="343"/>
      <c r="WF95" s="343"/>
      <c r="WG95" s="343"/>
      <c r="WH95" s="343"/>
      <c r="WI95" s="343"/>
      <c r="WJ95" s="343"/>
      <c r="WK95" s="343"/>
      <c r="WL95" s="343"/>
      <c r="WM95" s="343"/>
      <c r="WN95" s="343"/>
      <c r="WO95" s="343"/>
      <c r="WP95" s="343"/>
      <c r="WQ95" s="343"/>
      <c r="WR95" s="343"/>
      <c r="WS95" s="343"/>
      <c r="WT95" s="343"/>
      <c r="WU95" s="343"/>
      <c r="WV95" s="343"/>
      <c r="WW95" s="343"/>
      <c r="WX95" s="343"/>
      <c r="WY95" s="343"/>
      <c r="WZ95" s="343"/>
      <c r="XA95" s="343"/>
      <c r="XB95" s="343"/>
      <c r="XC95" s="343"/>
      <c r="XD95" s="343"/>
      <c r="XE95" s="343"/>
      <c r="XF95" s="343"/>
      <c r="XG95" s="343"/>
      <c r="XH95" s="343"/>
      <c r="XI95" s="343"/>
      <c r="XJ95" s="343"/>
      <c r="XK95" s="343"/>
      <c r="XL95" s="343"/>
      <c r="XM95" s="343"/>
      <c r="XN95" s="343"/>
      <c r="XO95" s="343"/>
      <c r="XP95" s="343"/>
      <c r="XQ95" s="343"/>
      <c r="XR95" s="343"/>
      <c r="XS95" s="343"/>
      <c r="XT95" s="343"/>
      <c r="XU95" s="343"/>
      <c r="XV95" s="343"/>
      <c r="XW95" s="343"/>
      <c r="XX95" s="343"/>
      <c r="XY95" s="343"/>
      <c r="XZ95" s="343"/>
      <c r="YA95" s="343"/>
      <c r="YB95" s="343"/>
      <c r="YC95" s="343"/>
      <c r="YD95" s="343"/>
      <c r="YE95" s="343"/>
      <c r="YF95" s="343"/>
      <c r="YG95" s="343"/>
      <c r="YH95" s="343"/>
      <c r="YI95" s="343"/>
      <c r="YJ95" s="343"/>
      <c r="YK95" s="343"/>
      <c r="YL95" s="343"/>
      <c r="YM95" s="343"/>
      <c r="YN95" s="343"/>
      <c r="YO95" s="343"/>
      <c r="YP95" s="343"/>
      <c r="YQ95" s="343"/>
      <c r="YR95" s="343"/>
      <c r="YS95" s="343"/>
      <c r="YT95" s="343"/>
      <c r="YU95" s="343"/>
      <c r="YV95" s="343"/>
      <c r="YW95" s="343"/>
      <c r="YX95" s="343"/>
      <c r="YY95" s="343"/>
      <c r="YZ95" s="343"/>
      <c r="ZA95" s="343"/>
      <c r="ZB95" s="343"/>
      <c r="ZC95" s="343"/>
      <c r="ZD95" s="343"/>
      <c r="ZE95" s="343"/>
      <c r="ZF95" s="343"/>
      <c r="ZG95" s="343"/>
      <c r="ZH95" s="343"/>
      <c r="ZI95" s="343"/>
      <c r="ZJ95" s="343"/>
      <c r="ZK95" s="343"/>
      <c r="ZL95" s="343"/>
      <c r="ZM95" s="343"/>
      <c r="ZN95" s="343"/>
      <c r="ZO95" s="343"/>
      <c r="ZP95" s="343"/>
      <c r="ZQ95" s="343"/>
      <c r="ZR95" s="343"/>
      <c r="ZS95" s="343"/>
      <c r="ZT95" s="343"/>
      <c r="ZU95" s="343"/>
      <c r="ZV95" s="343"/>
      <c r="ZW95" s="343"/>
      <c r="ZX95" s="343"/>
      <c r="ZY95" s="343"/>
      <c r="ZZ95" s="343"/>
      <c r="AAA95" s="343"/>
      <c r="AAB95" s="343"/>
      <c r="AAC95" s="343"/>
      <c r="AAD95" s="343"/>
      <c r="AAE95" s="343"/>
      <c r="AAF95" s="343"/>
      <c r="AAG95" s="343"/>
      <c r="AAH95" s="343"/>
      <c r="AAI95" s="343"/>
      <c r="AAJ95" s="343"/>
      <c r="AAK95" s="343"/>
      <c r="AAL95" s="343"/>
      <c r="AAM95" s="343"/>
      <c r="AAN95" s="343"/>
      <c r="AAO95" s="343"/>
      <c r="AAP95" s="343"/>
      <c r="AAQ95" s="343"/>
      <c r="AAR95" s="343"/>
      <c r="AAS95" s="343"/>
      <c r="AAT95" s="343"/>
      <c r="AAU95" s="343"/>
      <c r="AAV95" s="343"/>
      <c r="AAW95" s="343"/>
      <c r="AAX95" s="343"/>
      <c r="AAY95" s="343"/>
      <c r="AAZ95" s="343"/>
      <c r="ABA95" s="343"/>
      <c r="ABB95" s="343"/>
      <c r="ABC95" s="343"/>
      <c r="ABD95" s="343"/>
      <c r="ABE95" s="343"/>
      <c r="ABF95" s="343"/>
      <c r="ABG95" s="343"/>
      <c r="ABH95" s="343"/>
      <c r="ABI95" s="343"/>
      <c r="ABJ95" s="343"/>
      <c r="ABK95" s="343"/>
      <c r="ABL95" s="343"/>
      <c r="ABM95" s="343"/>
      <c r="ABN95" s="343"/>
      <c r="ABO95" s="343"/>
      <c r="ABP95" s="343"/>
      <c r="ABQ95" s="343"/>
      <c r="ABR95" s="343"/>
      <c r="ABS95" s="343"/>
      <c r="ABT95" s="343"/>
      <c r="ABU95" s="343"/>
      <c r="ABV95" s="343"/>
      <c r="ABW95" s="343"/>
      <c r="ABX95" s="343"/>
      <c r="ABY95" s="343"/>
      <c r="ABZ95" s="343"/>
      <c r="ACA95" s="343"/>
      <c r="ACB95" s="343"/>
      <c r="ACC95" s="343"/>
      <c r="ACD95" s="343"/>
      <c r="ACE95" s="343"/>
      <c r="ACF95" s="343"/>
      <c r="ACG95" s="343"/>
      <c r="ACH95" s="343"/>
      <c r="ACI95" s="343"/>
      <c r="ACJ95" s="343"/>
      <c r="ACK95" s="343"/>
      <c r="ACL95" s="343"/>
      <c r="ACM95" s="343"/>
      <c r="ACN95" s="343"/>
      <c r="ACO95" s="343"/>
      <c r="ACP95" s="343"/>
      <c r="ACQ95" s="343"/>
      <c r="ACR95" s="343"/>
      <c r="ACS95" s="343"/>
      <c r="ACT95" s="343"/>
      <c r="ACU95" s="343"/>
      <c r="ACV95" s="343"/>
      <c r="ACW95" s="343"/>
      <c r="ACX95" s="343"/>
      <c r="ACY95" s="343"/>
      <c r="ACZ95" s="343"/>
      <c r="ADA95" s="343"/>
      <c r="ADB95" s="343"/>
      <c r="ADC95" s="343"/>
      <c r="ADD95" s="343"/>
      <c r="ADE95" s="343"/>
      <c r="ADF95" s="343"/>
      <c r="ADG95" s="343"/>
      <c r="ADH95" s="343"/>
      <c r="ADI95" s="343"/>
      <c r="ADJ95" s="343"/>
      <c r="ADK95" s="343"/>
      <c r="ADL95" s="343"/>
      <c r="ADM95" s="343"/>
      <c r="ADN95" s="343"/>
      <c r="ADO95" s="343"/>
      <c r="ADP95" s="343"/>
      <c r="ADQ95" s="343"/>
      <c r="ADR95" s="343"/>
      <c r="ADS95" s="343"/>
      <c r="ADT95" s="343"/>
      <c r="ADU95" s="343"/>
      <c r="ADV95" s="343"/>
      <c r="ADW95" s="343"/>
      <c r="ADX95" s="343"/>
      <c r="ADY95" s="343"/>
      <c r="ADZ95" s="343"/>
      <c r="AEA95" s="343"/>
      <c r="AEB95" s="343"/>
      <c r="AEC95" s="343"/>
      <c r="AED95" s="343"/>
      <c r="AEE95" s="343"/>
      <c r="AEF95" s="343"/>
      <c r="AEG95" s="343"/>
      <c r="AEH95" s="343"/>
      <c r="AEI95" s="343"/>
      <c r="AEJ95" s="343"/>
      <c r="AEK95" s="343"/>
      <c r="AEL95" s="343"/>
      <c r="AEM95" s="343"/>
      <c r="AEN95" s="343"/>
      <c r="AEO95" s="343"/>
      <c r="AEP95" s="343"/>
      <c r="AEQ95" s="343"/>
      <c r="AER95" s="343"/>
      <c r="AES95" s="343"/>
      <c r="AET95" s="343"/>
      <c r="AEU95" s="343"/>
      <c r="AEV95" s="343"/>
      <c r="AEW95" s="343"/>
      <c r="AEX95" s="343"/>
      <c r="AEY95" s="343"/>
      <c r="AEZ95" s="343"/>
      <c r="AFA95" s="343"/>
      <c r="AFB95" s="343"/>
      <c r="AFC95" s="343"/>
      <c r="AFD95" s="343"/>
      <c r="AFE95" s="343"/>
      <c r="AFF95" s="343"/>
      <c r="AFG95" s="343"/>
      <c r="AFH95" s="343"/>
      <c r="AFI95" s="343"/>
      <c r="AFJ95" s="343"/>
      <c r="AFK95" s="343"/>
      <c r="AFL95" s="343"/>
      <c r="AFM95" s="343"/>
      <c r="AFN95" s="343"/>
      <c r="AFO95" s="343"/>
      <c r="AFP95" s="343"/>
      <c r="AFQ95" s="343"/>
      <c r="AFR95" s="343"/>
      <c r="AFS95" s="343"/>
      <c r="AFT95" s="343"/>
      <c r="AFU95" s="343"/>
      <c r="AFV95" s="343"/>
      <c r="AFW95" s="343"/>
      <c r="AFX95" s="343"/>
      <c r="AFY95" s="343"/>
      <c r="AFZ95" s="343"/>
      <c r="AGA95" s="343"/>
      <c r="AGB95" s="343"/>
      <c r="AGC95" s="343"/>
      <c r="AGD95" s="343"/>
      <c r="AGE95" s="343"/>
      <c r="AGF95" s="343"/>
      <c r="AGG95" s="343"/>
      <c r="AGH95" s="343"/>
      <c r="AGI95" s="343"/>
      <c r="AGJ95" s="343"/>
      <c r="AGK95" s="343"/>
      <c r="AGL95" s="343"/>
      <c r="AGM95" s="343"/>
      <c r="AGN95" s="343"/>
      <c r="AGO95" s="343"/>
      <c r="AGP95" s="343"/>
      <c r="AGQ95" s="343"/>
      <c r="AGR95" s="343"/>
      <c r="AGS95" s="343"/>
      <c r="AGT95" s="343"/>
      <c r="AGU95" s="343"/>
      <c r="AGV95" s="343"/>
      <c r="AGW95" s="343"/>
      <c r="AGX95" s="343"/>
      <c r="AGY95" s="343"/>
      <c r="AGZ95" s="343"/>
      <c r="AHA95" s="343"/>
      <c r="AHB95" s="343"/>
      <c r="AHC95" s="343"/>
      <c r="AHD95" s="343"/>
      <c r="AHE95" s="343"/>
      <c r="AHF95" s="343"/>
      <c r="AHG95" s="343"/>
      <c r="AHH95" s="343"/>
      <c r="AHI95" s="343"/>
      <c r="AHJ95" s="343"/>
      <c r="AHK95" s="343"/>
      <c r="AHL95" s="343"/>
      <c r="AHM95" s="343"/>
      <c r="AHN95" s="343"/>
      <c r="AHO95" s="343"/>
      <c r="AHP95" s="343"/>
      <c r="AHQ95" s="343"/>
      <c r="AHR95" s="343"/>
      <c r="AHS95" s="343"/>
      <c r="AHT95" s="343"/>
      <c r="AHU95" s="343"/>
      <c r="AHV95" s="343"/>
      <c r="AHW95" s="343"/>
      <c r="AHX95" s="343"/>
      <c r="AHY95" s="343"/>
      <c r="AHZ95" s="343"/>
      <c r="AIA95" s="343"/>
      <c r="AIB95" s="343"/>
      <c r="AIC95" s="343"/>
      <c r="AID95" s="343"/>
      <c r="AIE95" s="343"/>
      <c r="AIF95" s="343"/>
      <c r="AIG95" s="343"/>
      <c r="AIH95" s="343"/>
      <c r="AII95" s="343"/>
      <c r="AIJ95" s="343"/>
      <c r="AIK95" s="343"/>
      <c r="AIL95" s="343"/>
      <c r="AIM95" s="343"/>
      <c r="AIN95" s="343"/>
      <c r="AIO95" s="343"/>
      <c r="AIP95" s="343"/>
      <c r="AIQ95" s="343"/>
      <c r="AIR95" s="343"/>
      <c r="AIS95" s="343"/>
      <c r="AIT95" s="343"/>
      <c r="AIU95" s="343"/>
      <c r="AIV95" s="343"/>
      <c r="AIW95" s="343"/>
      <c r="AIX95" s="343"/>
      <c r="AIY95" s="343"/>
      <c r="AIZ95" s="343"/>
      <c r="AJA95" s="343"/>
      <c r="AJB95" s="343"/>
      <c r="AJC95" s="343"/>
      <c r="AJD95" s="343"/>
      <c r="AJE95" s="343"/>
      <c r="AJF95" s="343"/>
      <c r="AJG95" s="343"/>
      <c r="AJH95" s="343"/>
      <c r="AJI95" s="343"/>
      <c r="AJJ95" s="343"/>
      <c r="AJK95" s="343"/>
      <c r="AJL95" s="343"/>
      <c r="AJM95" s="343"/>
      <c r="AJN95" s="343"/>
      <c r="AJO95" s="343"/>
      <c r="AJP95" s="343"/>
      <c r="AJQ95" s="343"/>
      <c r="AJR95" s="343"/>
      <c r="AJS95" s="343"/>
      <c r="AJT95" s="343"/>
      <c r="AJU95" s="343"/>
      <c r="AJV95" s="343"/>
      <c r="AJW95" s="343"/>
      <c r="AJX95" s="343"/>
      <c r="AJY95" s="343"/>
      <c r="AJZ95" s="343"/>
      <c r="AKA95" s="343"/>
      <c r="AKB95" s="343"/>
      <c r="AKC95" s="343"/>
      <c r="AKD95" s="343"/>
      <c r="AKE95" s="343"/>
      <c r="AKF95" s="343"/>
      <c r="AKG95" s="343"/>
      <c r="AKH95" s="343"/>
      <c r="AKI95" s="343"/>
      <c r="AKJ95" s="343"/>
      <c r="AKK95" s="343"/>
      <c r="AKL95" s="343"/>
      <c r="AKM95" s="343"/>
      <c r="AKN95" s="343"/>
      <c r="AKO95" s="343"/>
      <c r="AKP95" s="343"/>
      <c r="AKQ95" s="343"/>
      <c r="AKR95" s="343"/>
      <c r="AKS95" s="343"/>
      <c r="AKT95" s="343"/>
      <c r="AKU95" s="343"/>
      <c r="AKV95" s="343"/>
      <c r="AKW95" s="343"/>
      <c r="AKX95" s="343"/>
      <c r="AKY95" s="343"/>
      <c r="AKZ95" s="343"/>
      <c r="ALA95" s="343"/>
      <c r="ALB95" s="343"/>
      <c r="ALC95" s="343"/>
      <c r="ALD95" s="343"/>
      <c r="ALE95" s="343"/>
      <c r="ALF95" s="343"/>
      <c r="ALG95" s="343"/>
      <c r="ALH95" s="343"/>
      <c r="ALI95" s="343"/>
      <c r="ALJ95" s="343"/>
      <c r="ALK95" s="343"/>
      <c r="ALL95" s="343"/>
      <c r="ALM95" s="343"/>
      <c r="ALN95" s="343"/>
      <c r="ALO95" s="343"/>
      <c r="ALP95" s="343"/>
      <c r="ALQ95" s="343"/>
      <c r="ALR95" s="343"/>
      <c r="ALS95" s="343"/>
      <c r="ALT95" s="343"/>
      <c r="ALU95" s="343"/>
      <c r="ALV95" s="343"/>
      <c r="ALW95" s="343"/>
      <c r="ALX95" s="343"/>
      <c r="ALY95" s="343"/>
      <c r="ALZ95" s="343"/>
      <c r="AMA95" s="343"/>
      <c r="AMB95" s="343"/>
      <c r="AMC95" s="343"/>
      <c r="AMD95" s="343"/>
      <c r="AME95" s="343"/>
      <c r="AMF95" s="343"/>
      <c r="AMG95" s="343"/>
      <c r="AMH95" s="343"/>
      <c r="AMI95" s="343"/>
      <c r="AMJ95" s="343"/>
      <c r="AMK95" s="343"/>
      <c r="AML95" s="343"/>
    </row>
    <row r="96" spans="1:1026">
      <c r="A96">
        <v>66</v>
      </c>
      <c r="B96" s="4">
        <v>9</v>
      </c>
      <c r="C96" s="4">
        <v>2</v>
      </c>
      <c r="D96">
        <v>8.47580052E-2</v>
      </c>
      <c r="E96">
        <v>4.2459437000000003E-2</v>
      </c>
      <c r="F96">
        <v>0.111444</v>
      </c>
      <c r="G96">
        <v>5.8595580000000001E-2</v>
      </c>
      <c r="H96">
        <v>2.6780129499999999E-2</v>
      </c>
      <c r="I96">
        <v>4.6226471000000002E-3</v>
      </c>
      <c r="J96">
        <v>1.2995021000000001E-2</v>
      </c>
      <c r="K96">
        <v>4.8521836999999998E-2</v>
      </c>
      <c r="L96">
        <v>1.7167641000000001E-2</v>
      </c>
      <c r="M96">
        <v>2.01857428E-2</v>
      </c>
      <c r="N96">
        <v>7.4720499999999995E-2</v>
      </c>
      <c r="O96">
        <v>3.3848040000000003E-2</v>
      </c>
      <c r="P96">
        <v>3.3903240000000001E-2</v>
      </c>
      <c r="Q96">
        <v>4.850405E-2</v>
      </c>
      <c r="R96">
        <v>2.7775080000000001E-2</v>
      </c>
      <c r="AML96" s="4"/>
    </row>
    <row r="97" spans="1:1026">
      <c r="A97">
        <v>67</v>
      </c>
      <c r="B97" s="4">
        <v>9</v>
      </c>
      <c r="C97" s="4">
        <v>3</v>
      </c>
      <c r="D97">
        <v>4.8897795700000003E-2</v>
      </c>
      <c r="E97">
        <v>6.4633714999999994E-2</v>
      </c>
      <c r="F97">
        <v>5.5746610000000002E-2</v>
      </c>
      <c r="G97">
        <v>5.2651610000000001E-2</v>
      </c>
      <c r="H97">
        <v>5.2457980000000001E-4</v>
      </c>
      <c r="I97">
        <v>-9.7284960000000001E-4</v>
      </c>
      <c r="J97">
        <v>1.2798634999999999E-2</v>
      </c>
      <c r="K97">
        <v>2.4574509999999998E-3</v>
      </c>
      <c r="L97">
        <v>2.0527759999999999E-2</v>
      </c>
      <c r="M97">
        <v>8.0787615E-3</v>
      </c>
      <c r="N97">
        <v>5.5186689999999997E-2</v>
      </c>
      <c r="O97">
        <v>2.4738400000000001E-2</v>
      </c>
      <c r="P97">
        <v>3.5109429999999997E-2</v>
      </c>
      <c r="Q97">
        <v>2.707967E-2</v>
      </c>
      <c r="R97">
        <v>3.0319120000000001E-2</v>
      </c>
      <c r="AML97" s="4"/>
    </row>
    <row r="98" spans="1:1026">
      <c r="A98">
        <v>68</v>
      </c>
      <c r="B98" s="4">
        <v>9</v>
      </c>
      <c r="C98" s="4">
        <v>4</v>
      </c>
      <c r="D98">
        <v>0.24448623289999999</v>
      </c>
      <c r="E98">
        <v>9.2835869999999994E-3</v>
      </c>
      <c r="F98">
        <v>0.21188635</v>
      </c>
      <c r="G98">
        <v>7.9627199999999995E-2</v>
      </c>
      <c r="H98">
        <v>0.32565757629999997</v>
      </c>
      <c r="I98">
        <v>3.733966E-4</v>
      </c>
      <c r="J98">
        <v>6.0019742000000001E-2</v>
      </c>
      <c r="K98">
        <v>0.291325114</v>
      </c>
      <c r="L98">
        <v>0.14159350500000001</v>
      </c>
      <c r="M98">
        <v>4.006705E-2</v>
      </c>
      <c r="N98" s="200">
        <v>0.13312689999999999</v>
      </c>
      <c r="O98" s="200">
        <v>0.19917209999999999</v>
      </c>
      <c r="P98" s="200">
        <v>0.19318949999999999</v>
      </c>
      <c r="Q98" s="200">
        <v>0.1722524</v>
      </c>
      <c r="R98" s="200">
        <v>8.7631479999999998E-2</v>
      </c>
      <c r="AML98" s="4"/>
    </row>
    <row r="99" spans="1:1026">
      <c r="A99">
        <v>69</v>
      </c>
      <c r="B99" s="4">
        <v>9</v>
      </c>
      <c r="C99" s="4">
        <v>5</v>
      </c>
      <c r="D99">
        <v>1.31022116E-2</v>
      </c>
      <c r="E99">
        <v>1.4523965999999999E-2</v>
      </c>
      <c r="F99">
        <v>2.2747E-2</v>
      </c>
      <c r="G99">
        <v>1.390565E-2</v>
      </c>
      <c r="H99">
        <v>3.3908051999999998E-3</v>
      </c>
      <c r="I99">
        <v>7.4287920999999996E-3</v>
      </c>
      <c r="J99">
        <v>1.3454208E-2</v>
      </c>
      <c r="K99">
        <v>3.570789E-3</v>
      </c>
      <c r="L99">
        <v>1.4889156000000001E-2</v>
      </c>
      <c r="M99">
        <v>2.6380409099999998E-2</v>
      </c>
      <c r="N99">
        <v>1.6009260000000001E-2</v>
      </c>
      <c r="O99">
        <v>9.8351240000000006E-3</v>
      </c>
      <c r="P99">
        <v>9.6179460000000005E-3</v>
      </c>
      <c r="Q99">
        <v>1.594665E-2</v>
      </c>
      <c r="R99">
        <v>1.6706929999999998E-2</v>
      </c>
      <c r="AML99" s="4"/>
    </row>
    <row r="100" spans="1:1026">
      <c r="A100">
        <v>70</v>
      </c>
      <c r="B100" s="4">
        <v>9</v>
      </c>
      <c r="C100" s="4">
        <v>6</v>
      </c>
      <c r="D100">
        <v>4.36639822E-2</v>
      </c>
      <c r="E100">
        <v>5.9175881E-2</v>
      </c>
      <c r="F100">
        <v>4.5519730000000001E-2</v>
      </c>
      <c r="G100">
        <v>3.9043260000000003E-2</v>
      </c>
      <c r="H100">
        <v>2.8585763100000001E-2</v>
      </c>
      <c r="I100">
        <v>3.6169087000000001E-3</v>
      </c>
      <c r="J100">
        <v>1.9836619E-2</v>
      </c>
      <c r="K100">
        <v>2.5808754999999999E-2</v>
      </c>
      <c r="L100">
        <v>4.6158110000000002E-2</v>
      </c>
      <c r="M100">
        <v>3.3578634000000003E-2</v>
      </c>
      <c r="N100">
        <v>4.6910760000000003E-2</v>
      </c>
      <c r="O100">
        <v>2.4199950000000001E-2</v>
      </c>
      <c r="P100">
        <v>4.013953E-2</v>
      </c>
      <c r="Q100">
        <v>2.7340429999999999E-2</v>
      </c>
      <c r="R100">
        <v>3.4722370000000002E-2</v>
      </c>
      <c r="AML100" s="4"/>
    </row>
    <row r="101" spans="1:1026">
      <c r="A101">
        <v>71</v>
      </c>
      <c r="B101" s="4">
        <v>9</v>
      </c>
      <c r="C101" s="4">
        <v>7</v>
      </c>
      <c r="D101">
        <v>5.0702114100000001E-2</v>
      </c>
      <c r="E101">
        <v>9.6239916999999994E-2</v>
      </c>
      <c r="F101">
        <v>9.3444769999999996E-2</v>
      </c>
      <c r="G101">
        <v>4.8892669999999999E-2</v>
      </c>
      <c r="H101">
        <v>8.3692017800000004E-2</v>
      </c>
      <c r="I101">
        <v>2.06791853E-2</v>
      </c>
      <c r="J101">
        <v>2.9859117000000001E-2</v>
      </c>
      <c r="K101">
        <v>6.6007643000000005E-2</v>
      </c>
      <c r="L101">
        <v>1.9081497999999999E-2</v>
      </c>
      <c r="M101">
        <v>2.78904258E-2</v>
      </c>
      <c r="N101">
        <v>7.2952669999999997E-2</v>
      </c>
      <c r="O101">
        <v>4.6471869999999998E-2</v>
      </c>
      <c r="P101">
        <v>6.6809460000000001E-2</v>
      </c>
      <c r="Q101">
        <v>5.2826999999999999E-2</v>
      </c>
      <c r="R101">
        <v>3.1527930000000003E-2</v>
      </c>
      <c r="AML101" s="4"/>
    </row>
    <row r="102" spans="1:1026">
      <c r="A102">
        <v>72</v>
      </c>
      <c r="B102" s="4">
        <v>9</v>
      </c>
      <c r="C102" s="4">
        <v>8</v>
      </c>
      <c r="D102">
        <v>9.8301884000000006E-2</v>
      </c>
      <c r="E102">
        <v>0.15295046600000001</v>
      </c>
      <c r="F102">
        <v>9.4297809999999996E-2</v>
      </c>
      <c r="G102">
        <v>9.2359730000000001E-2</v>
      </c>
      <c r="H102">
        <v>0.1419232728</v>
      </c>
      <c r="I102">
        <v>2.07100076E-2</v>
      </c>
      <c r="J102">
        <v>5.2469548999999997E-2</v>
      </c>
      <c r="K102">
        <v>9.4439753000000001E-2</v>
      </c>
      <c r="L102">
        <v>3.2543864999999998E-2</v>
      </c>
      <c r="M102">
        <v>2.47561736E-2</v>
      </c>
      <c r="N102">
        <v>0.1085426</v>
      </c>
      <c r="O102">
        <v>7.8606120000000002E-2</v>
      </c>
      <c r="P102">
        <v>0.1100516</v>
      </c>
      <c r="Q102">
        <v>5.8996350000000003E-2</v>
      </c>
      <c r="R102">
        <v>5.2668680000000002E-2</v>
      </c>
      <c r="AML102" s="4"/>
    </row>
    <row r="103" spans="1:1026">
      <c r="A103">
        <v>73</v>
      </c>
      <c r="B103" s="4">
        <v>9</v>
      </c>
      <c r="C103" s="4">
        <v>9</v>
      </c>
      <c r="D103">
        <v>0.1180820219</v>
      </c>
      <c r="E103">
        <v>0.16583545999999999</v>
      </c>
      <c r="F103">
        <v>9.0247809999999998E-2</v>
      </c>
      <c r="G103">
        <v>0.14299777</v>
      </c>
      <c r="H103">
        <v>1.6044802399999999E-2</v>
      </c>
      <c r="I103">
        <v>7.1995421000000002E-3</v>
      </c>
      <c r="J103">
        <v>4.4429409999999997E-3</v>
      </c>
      <c r="K103">
        <v>4.3089242E-2</v>
      </c>
      <c r="L103">
        <v>4.1400409999999997E-3</v>
      </c>
      <c r="M103">
        <v>2.1889623E-2</v>
      </c>
      <c r="N103">
        <v>0.1282269</v>
      </c>
      <c r="O103">
        <v>6.8071240000000005E-2</v>
      </c>
      <c r="P103">
        <v>0.1082172</v>
      </c>
      <c r="Q103">
        <v>5.7256590000000003E-2</v>
      </c>
      <c r="R103">
        <v>8.5955370000000003E-2</v>
      </c>
      <c r="AML103" s="4"/>
    </row>
    <row r="104" spans="1:1026">
      <c r="A104">
        <v>74</v>
      </c>
      <c r="B104" s="4">
        <v>9</v>
      </c>
      <c r="C104" s="4">
        <v>10</v>
      </c>
      <c r="D104">
        <v>-1.1584569999999999E-4</v>
      </c>
      <c r="E104">
        <v>0</v>
      </c>
      <c r="F104">
        <v>3.2611639999999997E-2</v>
      </c>
      <c r="G104">
        <v>1.152359E-2</v>
      </c>
      <c r="H104">
        <v>1.6985569E-3</v>
      </c>
      <c r="I104">
        <v>2.0679134700000001E-2</v>
      </c>
      <c r="J104">
        <v>4.7626439999999999E-3</v>
      </c>
      <c r="K104">
        <v>3.5377866000000001E-2</v>
      </c>
      <c r="L104">
        <v>1.3291871E-2</v>
      </c>
      <c r="M104">
        <v>2.5803760000000001E-3</v>
      </c>
      <c r="N104">
        <v>1.9429459999999999E-2</v>
      </c>
      <c r="O104">
        <v>1.0934040000000001E-2</v>
      </c>
      <c r="P104">
        <v>2.1549249999999999E-2</v>
      </c>
      <c r="Q104">
        <v>1.9993339999999998E-2</v>
      </c>
      <c r="R104">
        <v>6.7663979999999999E-3</v>
      </c>
      <c r="AML104" s="4"/>
    </row>
    <row r="105" spans="1:1026">
      <c r="A105">
        <v>75</v>
      </c>
      <c r="B105" s="4">
        <v>9</v>
      </c>
      <c r="C105" s="4">
        <v>11</v>
      </c>
      <c r="D105">
        <v>2.2009084299999999E-2</v>
      </c>
      <c r="E105">
        <v>0.16724177700000001</v>
      </c>
      <c r="F105">
        <v>4.400515E-2</v>
      </c>
      <c r="G105">
        <v>1.7943049999999999E-2</v>
      </c>
      <c r="H105">
        <v>0.10329301420000001</v>
      </c>
      <c r="I105">
        <v>6.7664068399999999E-2</v>
      </c>
      <c r="J105">
        <v>8.4086000000000004E-3</v>
      </c>
      <c r="K105">
        <v>0.29296228200000002</v>
      </c>
      <c r="L105">
        <v>0.15463703500000001</v>
      </c>
      <c r="M105">
        <v>3.5382516500000002E-2</v>
      </c>
      <c r="N105">
        <v>5.955891E-2</v>
      </c>
      <c r="O105">
        <v>4.7590189999999997E-2</v>
      </c>
      <c r="P105">
        <v>0.18634120000000001</v>
      </c>
      <c r="Q105">
        <v>0.1088008</v>
      </c>
      <c r="R105">
        <v>4.9655199999999997E-2</v>
      </c>
      <c r="AML105" s="4"/>
    </row>
    <row r="106" spans="1:1026">
      <c r="A106">
        <v>76</v>
      </c>
      <c r="B106" s="4">
        <v>9</v>
      </c>
      <c r="C106" s="4">
        <v>12</v>
      </c>
      <c r="D106">
        <v>0.1074409517</v>
      </c>
      <c r="E106">
        <v>0.13134352799999999</v>
      </c>
      <c r="F106">
        <v>0.13225121000000001</v>
      </c>
      <c r="G106">
        <v>8.4165359999999995E-2</v>
      </c>
      <c r="H106">
        <v>0.15338416839999999</v>
      </c>
      <c r="I106">
        <v>9.2300943999999996E-3</v>
      </c>
      <c r="J106">
        <v>6.2052000000000001E-3</v>
      </c>
      <c r="K106">
        <v>0.18528476999999999</v>
      </c>
      <c r="L106">
        <v>0.114595805</v>
      </c>
      <c r="M106">
        <v>1.7359097399999999E-2</v>
      </c>
      <c r="N106">
        <v>0.1149795</v>
      </c>
      <c r="O106">
        <v>8.1639710000000004E-2</v>
      </c>
      <c r="P106">
        <v>0.14585819999999999</v>
      </c>
      <c r="Q106">
        <v>0.10145609999999999</v>
      </c>
      <c r="R106">
        <v>6.3836550000000006E-2</v>
      </c>
      <c r="AML106" s="4"/>
    </row>
    <row r="107" spans="1:1026">
      <c r="A107">
        <v>77</v>
      </c>
      <c r="B107" s="4">
        <v>9</v>
      </c>
      <c r="C107" s="4">
        <v>13</v>
      </c>
      <c r="D107">
        <v>1.7743858899999999E-2</v>
      </c>
      <c r="E107">
        <v>8.3636285000000005E-2</v>
      </c>
      <c r="F107">
        <v>4.4603459999999998E-2</v>
      </c>
      <c r="G107">
        <v>5.0104599999999999E-2</v>
      </c>
      <c r="H107">
        <v>7.0840373900000003E-2</v>
      </c>
      <c r="I107">
        <v>9.1796998999999994E-3</v>
      </c>
      <c r="J107">
        <v>3.0036527E-2</v>
      </c>
      <c r="K107">
        <v>6.2229238999999999E-2</v>
      </c>
      <c r="L107">
        <v>3.3131067E-2</v>
      </c>
      <c r="M107">
        <v>2.3710994700000002E-2</v>
      </c>
      <c r="N107">
        <v>4.9212039999999999E-2</v>
      </c>
      <c r="O107">
        <v>3.211878E-2</v>
      </c>
      <c r="P107">
        <v>6.2254860000000002E-2</v>
      </c>
      <c r="Q107">
        <v>3.4813730000000001E-2</v>
      </c>
      <c r="R107">
        <v>3.4325260000000003E-2</v>
      </c>
      <c r="AML107" s="4"/>
    </row>
    <row r="108" spans="1:1026">
      <c r="A108">
        <v>78</v>
      </c>
      <c r="B108" s="4">
        <v>9</v>
      </c>
      <c r="C108" s="4">
        <v>14</v>
      </c>
      <c r="D108">
        <v>0.40914829289999999</v>
      </c>
      <c r="E108">
        <v>0.32940277499999998</v>
      </c>
      <c r="F108">
        <v>0.66060912000000005</v>
      </c>
      <c r="G108">
        <v>0.61734120000000003</v>
      </c>
      <c r="H108">
        <v>8.1690523200000004E-2</v>
      </c>
      <c r="I108">
        <v>0.15448697729999999</v>
      </c>
      <c r="J108">
        <v>0.12811272700000001</v>
      </c>
      <c r="K108">
        <v>0.37849915299999998</v>
      </c>
      <c r="L108">
        <v>0.333460863</v>
      </c>
      <c r="M108">
        <v>5.6874139000000004E-3</v>
      </c>
      <c r="N108">
        <v>0.5290918</v>
      </c>
      <c r="O108">
        <v>0.21521019999999999</v>
      </c>
      <c r="P108">
        <v>0.28740719999999997</v>
      </c>
      <c r="Q108">
        <v>0.39476699999999998</v>
      </c>
      <c r="R108">
        <v>0.35823139999999998</v>
      </c>
      <c r="AML108" s="4"/>
    </row>
    <row r="109" spans="1:1026">
      <c r="A109">
        <v>79</v>
      </c>
      <c r="B109" s="4">
        <v>9</v>
      </c>
      <c r="C109" s="4">
        <v>15</v>
      </c>
      <c r="D109">
        <v>8.8532919799999998E-2</v>
      </c>
      <c r="E109">
        <v>0.129785231</v>
      </c>
      <c r="F109">
        <v>0.14631155000000001</v>
      </c>
      <c r="G109">
        <v>0.16354272</v>
      </c>
      <c r="H109">
        <v>3.5171599999999997E-2</v>
      </c>
      <c r="I109">
        <v>9.3573982999999999E-3</v>
      </c>
      <c r="J109">
        <v>1.8239808999999999E-2</v>
      </c>
      <c r="K109">
        <v>3.8454306000000001E-2</v>
      </c>
      <c r="L109">
        <v>3.7893472999999997E-2</v>
      </c>
      <c r="M109">
        <v>4.3839980000000002E-4</v>
      </c>
      <c r="N109">
        <v>0.1324679</v>
      </c>
      <c r="O109">
        <v>4.0940039999999997E-2</v>
      </c>
      <c r="P109">
        <v>6.4790050000000002E-2</v>
      </c>
      <c r="Q109">
        <v>5.6083439999999998E-2</v>
      </c>
      <c r="R109">
        <v>6.386029E-2</v>
      </c>
      <c r="AML109" s="4"/>
    </row>
    <row r="110" spans="1:1026">
      <c r="A110">
        <v>80</v>
      </c>
      <c r="B110" s="4">
        <v>9</v>
      </c>
      <c r="C110" s="4">
        <v>16</v>
      </c>
      <c r="D110">
        <v>1.40413628E-2</v>
      </c>
      <c r="E110">
        <v>0.20571377800000001</v>
      </c>
      <c r="F110">
        <v>2.1763600000000001E-2</v>
      </c>
      <c r="G110">
        <v>9.4266939999999994E-2</v>
      </c>
      <c r="H110">
        <v>0.15192626349999999</v>
      </c>
      <c r="I110">
        <v>-1.9569060000000001E-4</v>
      </c>
      <c r="J110">
        <v>5.0536726999999997E-2</v>
      </c>
      <c r="K110">
        <v>0.14483020299999999</v>
      </c>
      <c r="L110">
        <v>4.3837892000000003E-2</v>
      </c>
      <c r="M110">
        <v>4.1514667800000002E-2</v>
      </c>
      <c r="N110">
        <v>9.0921160000000001E-2</v>
      </c>
      <c r="O110">
        <v>5.7386550000000001E-2</v>
      </c>
      <c r="P110">
        <v>0.14278589999999999</v>
      </c>
      <c r="Q110">
        <v>5.4404630000000002E-2</v>
      </c>
      <c r="R110">
        <v>5.9117309999999999E-2</v>
      </c>
      <c r="AML110" s="4"/>
    </row>
    <row r="111" spans="1:1026" s="340" customFormat="1">
      <c r="A111" s="340">
        <v>81</v>
      </c>
      <c r="B111" s="341">
        <v>10</v>
      </c>
      <c r="C111" s="341">
        <v>1</v>
      </c>
      <c r="D111" s="340">
        <v>6.4484399999999997E-2</v>
      </c>
      <c r="E111" s="340">
        <v>8.6840210000000001E-2</v>
      </c>
      <c r="F111" s="340">
        <v>8.5473480000000004E-2</v>
      </c>
      <c r="G111" s="340">
        <v>7.8052090000000005E-2</v>
      </c>
      <c r="H111" s="340">
        <v>4.5434189999999999E-3</v>
      </c>
      <c r="I111" s="340">
        <v>2.6991149999999998E-2</v>
      </c>
      <c r="J111" s="340">
        <v>8.8153789999999999E-3</v>
      </c>
      <c r="K111" s="340">
        <v>5.0693469999999997E-2</v>
      </c>
      <c r="L111" s="340">
        <v>2.2122869999999999E-2</v>
      </c>
      <c r="M111" s="340">
        <v>4.3406529999999999E-3</v>
      </c>
      <c r="N111" s="340">
        <v>7.8631519999999996E-2</v>
      </c>
      <c r="O111" s="340">
        <v>3.5034870000000003E-2</v>
      </c>
      <c r="P111" s="340">
        <v>5.1610059999999999E-2</v>
      </c>
      <c r="Q111" s="340">
        <v>5.3400360000000001E-2</v>
      </c>
      <c r="R111" s="340">
        <v>4.0943269999999997E-2</v>
      </c>
      <c r="S111" s="343"/>
      <c r="T111" s="343"/>
      <c r="U111" s="343"/>
      <c r="V111" s="343"/>
      <c r="W111" s="343"/>
      <c r="X111" s="343"/>
      <c r="Y111" s="343"/>
      <c r="Z111" s="343"/>
      <c r="AA111" s="343"/>
      <c r="AB111" s="343"/>
      <c r="AC111" s="343"/>
      <c r="AD111" s="343"/>
      <c r="AE111" s="343"/>
      <c r="AF111" s="343"/>
      <c r="AG111" s="343"/>
      <c r="AH111" s="343"/>
      <c r="AI111" s="343"/>
      <c r="AJ111" s="343"/>
      <c r="AK111" s="343"/>
      <c r="AL111" s="343"/>
      <c r="AM111" s="343"/>
      <c r="AN111" s="343"/>
      <c r="AO111" s="343"/>
      <c r="AP111" s="343"/>
      <c r="AQ111" s="343"/>
      <c r="AR111" s="343"/>
      <c r="AS111" s="343"/>
      <c r="AT111" s="343"/>
      <c r="AU111" s="343"/>
      <c r="AV111" s="343"/>
      <c r="AW111" s="343"/>
      <c r="AX111" s="343"/>
      <c r="AY111" s="343"/>
      <c r="AZ111" s="343"/>
      <c r="BA111" s="343"/>
      <c r="BB111" s="343"/>
      <c r="BC111" s="343"/>
      <c r="BD111" s="343"/>
      <c r="BE111" s="343"/>
      <c r="BF111" s="343"/>
      <c r="BG111" s="343"/>
      <c r="BH111" s="343"/>
      <c r="BI111" s="343"/>
      <c r="BJ111" s="343"/>
      <c r="BK111" s="343"/>
      <c r="BL111" s="343"/>
      <c r="BM111" s="343"/>
      <c r="BN111" s="343"/>
      <c r="BO111" s="343"/>
      <c r="BP111" s="343"/>
      <c r="BQ111" s="343"/>
      <c r="BR111" s="343"/>
      <c r="BS111" s="343"/>
      <c r="BT111" s="343"/>
      <c r="BU111" s="343"/>
      <c r="BV111" s="343"/>
      <c r="BW111" s="343"/>
      <c r="BX111" s="343"/>
      <c r="BY111" s="343"/>
      <c r="BZ111" s="343"/>
      <c r="CA111" s="343"/>
      <c r="CB111" s="343"/>
      <c r="CC111" s="343"/>
      <c r="CD111" s="343"/>
      <c r="CE111" s="343"/>
      <c r="CF111" s="343"/>
      <c r="CG111" s="343"/>
      <c r="CH111" s="343"/>
      <c r="CI111" s="343"/>
      <c r="CJ111" s="343"/>
      <c r="CK111" s="343"/>
      <c r="CL111" s="343"/>
      <c r="CM111" s="343"/>
      <c r="CN111" s="343"/>
      <c r="CO111" s="343"/>
      <c r="CP111" s="343"/>
      <c r="CQ111" s="343"/>
      <c r="CR111" s="343"/>
      <c r="CS111" s="343"/>
      <c r="CT111" s="343"/>
      <c r="CU111" s="343"/>
      <c r="CV111" s="343"/>
      <c r="CW111" s="343"/>
      <c r="CX111" s="343"/>
      <c r="CY111" s="343"/>
      <c r="CZ111" s="343"/>
      <c r="DA111" s="343"/>
      <c r="DB111" s="343"/>
      <c r="DC111" s="343"/>
      <c r="DD111" s="343"/>
      <c r="DE111" s="343"/>
      <c r="DF111" s="343"/>
      <c r="DG111" s="343"/>
      <c r="DH111" s="343"/>
      <c r="DI111" s="343"/>
      <c r="DJ111" s="343"/>
      <c r="DK111" s="343"/>
      <c r="DL111" s="343"/>
      <c r="DM111" s="343"/>
      <c r="DN111" s="343"/>
      <c r="DO111" s="343"/>
      <c r="DP111" s="343"/>
      <c r="DQ111" s="343"/>
      <c r="DR111" s="343"/>
      <c r="DS111" s="343"/>
      <c r="DT111" s="343"/>
      <c r="DU111" s="343"/>
      <c r="DV111" s="343"/>
      <c r="DW111" s="343"/>
      <c r="DX111" s="343"/>
      <c r="DY111" s="343"/>
      <c r="DZ111" s="343"/>
      <c r="EA111" s="343"/>
      <c r="EB111" s="343"/>
      <c r="EC111" s="343"/>
      <c r="ED111" s="343"/>
      <c r="EE111" s="343"/>
      <c r="EF111" s="343"/>
      <c r="EG111" s="343"/>
      <c r="EH111" s="343"/>
      <c r="EI111" s="343"/>
      <c r="EJ111" s="343"/>
      <c r="EK111" s="343"/>
      <c r="EL111" s="343"/>
      <c r="EM111" s="343"/>
      <c r="EN111" s="343"/>
      <c r="EO111" s="343"/>
      <c r="EP111" s="343"/>
      <c r="EQ111" s="343"/>
      <c r="ER111" s="343"/>
      <c r="ES111" s="343"/>
      <c r="ET111" s="343"/>
      <c r="EU111" s="343"/>
      <c r="EV111" s="343"/>
      <c r="EW111" s="343"/>
      <c r="EX111" s="343"/>
      <c r="EY111" s="343"/>
      <c r="EZ111" s="343"/>
      <c r="FA111" s="343"/>
      <c r="FB111" s="343"/>
      <c r="FC111" s="343"/>
      <c r="FD111" s="343"/>
      <c r="FE111" s="343"/>
      <c r="FF111" s="343"/>
      <c r="FG111" s="343"/>
      <c r="FH111" s="343"/>
      <c r="FI111" s="343"/>
      <c r="FJ111" s="343"/>
      <c r="FK111" s="343"/>
      <c r="FL111" s="343"/>
      <c r="FM111" s="343"/>
      <c r="FN111" s="343"/>
      <c r="FO111" s="343"/>
      <c r="FP111" s="343"/>
      <c r="FQ111" s="343"/>
      <c r="FR111" s="343"/>
      <c r="FS111" s="343"/>
      <c r="FT111" s="343"/>
      <c r="FU111" s="343"/>
      <c r="FV111" s="343"/>
      <c r="FW111" s="343"/>
      <c r="FX111" s="343"/>
      <c r="FY111" s="343"/>
      <c r="FZ111" s="343"/>
      <c r="GA111" s="343"/>
      <c r="GB111" s="343"/>
      <c r="GC111" s="343"/>
      <c r="GD111" s="343"/>
      <c r="GE111" s="343"/>
      <c r="GF111" s="343"/>
      <c r="GG111" s="343"/>
      <c r="GH111" s="343"/>
      <c r="GI111" s="343"/>
      <c r="GJ111" s="343"/>
      <c r="GK111" s="343"/>
      <c r="GL111" s="343"/>
      <c r="GM111" s="343"/>
      <c r="GN111" s="343"/>
      <c r="GO111" s="343"/>
      <c r="GP111" s="343"/>
      <c r="GQ111" s="343"/>
      <c r="GR111" s="343"/>
      <c r="GS111" s="343"/>
      <c r="GT111" s="343"/>
      <c r="GU111" s="343"/>
      <c r="GV111" s="343"/>
      <c r="GW111" s="343"/>
      <c r="GX111" s="343"/>
      <c r="GY111" s="343"/>
      <c r="GZ111" s="343"/>
      <c r="HA111" s="343"/>
      <c r="HB111" s="343"/>
      <c r="HC111" s="343"/>
      <c r="HD111" s="343"/>
      <c r="HE111" s="343"/>
      <c r="HF111" s="343"/>
      <c r="HG111" s="343"/>
      <c r="HH111" s="343"/>
      <c r="HI111" s="343"/>
      <c r="HJ111" s="343"/>
      <c r="HK111" s="343"/>
      <c r="HL111" s="343"/>
      <c r="HM111" s="343"/>
      <c r="HN111" s="343"/>
      <c r="HO111" s="343"/>
      <c r="HP111" s="343"/>
      <c r="HQ111" s="343"/>
      <c r="HR111" s="343"/>
      <c r="HS111" s="343"/>
      <c r="HT111" s="343"/>
      <c r="HU111" s="343"/>
      <c r="HV111" s="343"/>
      <c r="HW111" s="343"/>
      <c r="HX111" s="343"/>
      <c r="HY111" s="343"/>
      <c r="HZ111" s="343"/>
      <c r="IA111" s="343"/>
      <c r="IB111" s="343"/>
      <c r="IC111" s="343"/>
      <c r="ID111" s="343"/>
      <c r="IE111" s="343"/>
      <c r="IF111" s="343"/>
      <c r="IG111" s="343"/>
      <c r="IH111" s="343"/>
      <c r="II111" s="343"/>
      <c r="IJ111" s="343"/>
      <c r="IK111" s="343"/>
      <c r="IL111" s="343"/>
      <c r="IM111" s="343"/>
      <c r="IN111" s="343"/>
      <c r="IO111" s="343"/>
      <c r="IP111" s="343"/>
      <c r="IQ111" s="343"/>
      <c r="IR111" s="343"/>
      <c r="IS111" s="343"/>
      <c r="IT111" s="343"/>
      <c r="IU111" s="343"/>
      <c r="IV111" s="343"/>
      <c r="IW111" s="343"/>
      <c r="IX111" s="343"/>
      <c r="IY111" s="343"/>
      <c r="IZ111" s="343"/>
      <c r="JA111" s="343"/>
      <c r="JB111" s="343"/>
      <c r="JC111" s="343"/>
      <c r="JD111" s="343"/>
      <c r="JE111" s="343"/>
      <c r="JF111" s="343"/>
      <c r="JG111" s="343"/>
      <c r="JH111" s="343"/>
      <c r="JI111" s="343"/>
      <c r="JJ111" s="343"/>
      <c r="JK111" s="343"/>
      <c r="JL111" s="343"/>
      <c r="JM111" s="343"/>
      <c r="JN111" s="343"/>
      <c r="JO111" s="343"/>
      <c r="JP111" s="343"/>
      <c r="JQ111" s="343"/>
      <c r="JR111" s="343"/>
      <c r="JS111" s="343"/>
      <c r="JT111" s="343"/>
      <c r="JU111" s="343"/>
      <c r="JV111" s="343"/>
      <c r="JW111" s="343"/>
      <c r="JX111" s="343"/>
      <c r="JY111" s="343"/>
      <c r="JZ111" s="343"/>
      <c r="KA111" s="343"/>
      <c r="KB111" s="343"/>
      <c r="KC111" s="343"/>
      <c r="KD111" s="343"/>
      <c r="KE111" s="343"/>
      <c r="KF111" s="343"/>
      <c r="KG111" s="343"/>
      <c r="KH111" s="343"/>
      <c r="KI111" s="343"/>
      <c r="KJ111" s="343"/>
      <c r="KK111" s="343"/>
      <c r="KL111" s="343"/>
      <c r="KM111" s="343"/>
      <c r="KN111" s="343"/>
      <c r="KO111" s="343"/>
      <c r="KP111" s="343"/>
      <c r="KQ111" s="343"/>
      <c r="KR111" s="343"/>
      <c r="KS111" s="343"/>
      <c r="KT111" s="343"/>
      <c r="KU111" s="343"/>
      <c r="KV111" s="343"/>
      <c r="KW111" s="343"/>
      <c r="KX111" s="343"/>
      <c r="KY111" s="343"/>
      <c r="KZ111" s="343"/>
      <c r="LA111" s="343"/>
      <c r="LB111" s="343"/>
      <c r="LC111" s="343"/>
      <c r="LD111" s="343"/>
      <c r="LE111" s="343"/>
      <c r="LF111" s="343"/>
      <c r="LG111" s="343"/>
      <c r="LH111" s="343"/>
      <c r="LI111" s="343"/>
      <c r="LJ111" s="343"/>
      <c r="LK111" s="343"/>
      <c r="LL111" s="343"/>
      <c r="LM111" s="343"/>
      <c r="LN111" s="343"/>
      <c r="LO111" s="343"/>
      <c r="LP111" s="343"/>
      <c r="LQ111" s="343"/>
      <c r="LR111" s="343"/>
      <c r="LS111" s="343"/>
      <c r="LT111" s="343"/>
      <c r="LU111" s="343"/>
      <c r="LV111" s="343"/>
      <c r="LW111" s="343"/>
      <c r="LX111" s="343"/>
      <c r="LY111" s="343"/>
      <c r="LZ111" s="343"/>
      <c r="MA111" s="343"/>
      <c r="MB111" s="343"/>
      <c r="MC111" s="343"/>
      <c r="MD111" s="343"/>
      <c r="ME111" s="343"/>
      <c r="MF111" s="343"/>
      <c r="MG111" s="343"/>
      <c r="MH111" s="343"/>
      <c r="MI111" s="343"/>
      <c r="MJ111" s="343"/>
      <c r="MK111" s="343"/>
      <c r="ML111" s="343"/>
      <c r="MM111" s="343"/>
      <c r="MN111" s="343"/>
      <c r="MO111" s="343"/>
      <c r="MP111" s="343"/>
      <c r="MQ111" s="343"/>
      <c r="MR111" s="343"/>
      <c r="MS111" s="343"/>
      <c r="MT111" s="343"/>
      <c r="MU111" s="343"/>
      <c r="MV111" s="343"/>
      <c r="MW111" s="343"/>
      <c r="MX111" s="343"/>
      <c r="MY111" s="343"/>
      <c r="MZ111" s="343"/>
      <c r="NA111" s="343"/>
      <c r="NB111" s="343"/>
      <c r="NC111" s="343"/>
      <c r="ND111" s="343"/>
      <c r="NE111" s="343"/>
      <c r="NF111" s="343"/>
      <c r="NG111" s="343"/>
      <c r="NH111" s="343"/>
      <c r="NI111" s="343"/>
      <c r="NJ111" s="343"/>
      <c r="NK111" s="343"/>
      <c r="NL111" s="343"/>
      <c r="NM111" s="343"/>
      <c r="NN111" s="343"/>
      <c r="NO111" s="343"/>
      <c r="NP111" s="343"/>
      <c r="NQ111" s="343"/>
      <c r="NR111" s="343"/>
      <c r="NS111" s="343"/>
      <c r="NT111" s="343"/>
      <c r="NU111" s="343"/>
      <c r="NV111" s="343"/>
      <c r="NW111" s="343"/>
      <c r="NX111" s="343"/>
      <c r="NY111" s="343"/>
      <c r="NZ111" s="343"/>
      <c r="OA111" s="343"/>
      <c r="OB111" s="343"/>
      <c r="OC111" s="343"/>
      <c r="OD111" s="343"/>
      <c r="OE111" s="343"/>
      <c r="OF111" s="343"/>
      <c r="OG111" s="343"/>
      <c r="OH111" s="343"/>
      <c r="OI111" s="343"/>
      <c r="OJ111" s="343"/>
      <c r="OK111" s="343"/>
      <c r="OL111" s="343"/>
      <c r="OM111" s="343"/>
      <c r="ON111" s="343"/>
      <c r="OO111" s="343"/>
      <c r="OP111" s="343"/>
      <c r="OQ111" s="343"/>
      <c r="OR111" s="343"/>
      <c r="OS111" s="343"/>
      <c r="OT111" s="343"/>
      <c r="OU111" s="343"/>
      <c r="OV111" s="343"/>
      <c r="OW111" s="343"/>
      <c r="OX111" s="343"/>
      <c r="OY111" s="343"/>
      <c r="OZ111" s="343"/>
      <c r="PA111" s="343"/>
      <c r="PB111" s="343"/>
      <c r="PC111" s="343"/>
      <c r="PD111" s="343"/>
      <c r="PE111" s="343"/>
      <c r="PF111" s="343"/>
      <c r="PG111" s="343"/>
      <c r="PH111" s="343"/>
      <c r="PI111" s="343"/>
      <c r="PJ111" s="343"/>
      <c r="PK111" s="343"/>
      <c r="PL111" s="343"/>
      <c r="PM111" s="343"/>
      <c r="PN111" s="343"/>
      <c r="PO111" s="343"/>
      <c r="PP111" s="343"/>
      <c r="PQ111" s="343"/>
      <c r="PR111" s="343"/>
      <c r="PS111" s="343"/>
      <c r="PT111" s="343"/>
      <c r="PU111" s="343"/>
      <c r="PV111" s="343"/>
      <c r="PW111" s="343"/>
      <c r="PX111" s="343"/>
      <c r="PY111" s="343"/>
      <c r="PZ111" s="343"/>
      <c r="QA111" s="343"/>
      <c r="QB111" s="343"/>
      <c r="QC111" s="343"/>
      <c r="QD111" s="343"/>
      <c r="QE111" s="343"/>
      <c r="QF111" s="343"/>
      <c r="QG111" s="343"/>
      <c r="QH111" s="343"/>
      <c r="QI111" s="343"/>
      <c r="QJ111" s="343"/>
      <c r="QK111" s="343"/>
      <c r="QL111" s="343"/>
      <c r="QM111" s="343"/>
      <c r="QN111" s="343"/>
      <c r="QO111" s="343"/>
      <c r="QP111" s="343"/>
      <c r="QQ111" s="343"/>
      <c r="QR111" s="343"/>
      <c r="QS111" s="343"/>
      <c r="QT111" s="343"/>
      <c r="QU111" s="343"/>
      <c r="QV111" s="343"/>
      <c r="QW111" s="343"/>
      <c r="QX111" s="343"/>
      <c r="QY111" s="343"/>
      <c r="QZ111" s="343"/>
      <c r="RA111" s="343"/>
      <c r="RB111" s="343"/>
      <c r="RC111" s="343"/>
      <c r="RD111" s="343"/>
      <c r="RE111" s="343"/>
      <c r="RF111" s="343"/>
      <c r="RG111" s="343"/>
      <c r="RH111" s="343"/>
      <c r="RI111" s="343"/>
      <c r="RJ111" s="343"/>
      <c r="RK111" s="343"/>
      <c r="RL111" s="343"/>
      <c r="RM111" s="343"/>
      <c r="RN111" s="343"/>
      <c r="RO111" s="343"/>
      <c r="RP111" s="343"/>
      <c r="RQ111" s="343"/>
      <c r="RR111" s="343"/>
      <c r="RS111" s="343"/>
      <c r="RT111" s="343"/>
      <c r="RU111" s="343"/>
      <c r="RV111" s="343"/>
      <c r="RW111" s="343"/>
      <c r="RX111" s="343"/>
      <c r="RY111" s="343"/>
      <c r="RZ111" s="343"/>
      <c r="SA111" s="343"/>
      <c r="SB111" s="343"/>
      <c r="SC111" s="343"/>
      <c r="SD111" s="343"/>
      <c r="SE111" s="343"/>
      <c r="SF111" s="343"/>
      <c r="SG111" s="343"/>
      <c r="SH111" s="343"/>
      <c r="SI111" s="343"/>
      <c r="SJ111" s="343"/>
      <c r="SK111" s="343"/>
      <c r="SL111" s="343"/>
      <c r="SM111" s="343"/>
      <c r="SN111" s="343"/>
      <c r="SO111" s="343"/>
      <c r="SP111" s="343"/>
      <c r="SQ111" s="343"/>
      <c r="SR111" s="343"/>
      <c r="SS111" s="343"/>
      <c r="ST111" s="343"/>
      <c r="SU111" s="343"/>
      <c r="SV111" s="343"/>
      <c r="SW111" s="343"/>
      <c r="SX111" s="343"/>
      <c r="SY111" s="343"/>
      <c r="SZ111" s="343"/>
      <c r="TA111" s="343"/>
      <c r="TB111" s="343"/>
      <c r="TC111" s="343"/>
      <c r="TD111" s="343"/>
      <c r="TE111" s="343"/>
      <c r="TF111" s="343"/>
      <c r="TG111" s="343"/>
      <c r="TH111" s="343"/>
      <c r="TI111" s="343"/>
      <c r="TJ111" s="343"/>
      <c r="TK111" s="343"/>
      <c r="TL111" s="343"/>
      <c r="TM111" s="343"/>
      <c r="TN111" s="343"/>
      <c r="TO111" s="343"/>
      <c r="TP111" s="343"/>
      <c r="TQ111" s="343"/>
      <c r="TR111" s="343"/>
      <c r="TS111" s="343"/>
      <c r="TT111" s="343"/>
      <c r="TU111" s="343"/>
      <c r="TV111" s="343"/>
      <c r="TW111" s="343"/>
      <c r="TX111" s="343"/>
      <c r="TY111" s="343"/>
      <c r="TZ111" s="343"/>
      <c r="UA111" s="343"/>
      <c r="UB111" s="343"/>
      <c r="UC111" s="343"/>
      <c r="UD111" s="343"/>
      <c r="UE111" s="343"/>
      <c r="UF111" s="343"/>
      <c r="UG111" s="343"/>
      <c r="UH111" s="343"/>
      <c r="UI111" s="343"/>
      <c r="UJ111" s="343"/>
      <c r="UK111" s="343"/>
      <c r="UL111" s="343"/>
      <c r="UM111" s="343"/>
      <c r="UN111" s="343"/>
      <c r="UO111" s="343"/>
      <c r="UP111" s="343"/>
      <c r="UQ111" s="343"/>
      <c r="UR111" s="343"/>
      <c r="US111" s="343"/>
      <c r="UT111" s="343"/>
      <c r="UU111" s="343"/>
      <c r="UV111" s="343"/>
      <c r="UW111" s="343"/>
      <c r="UX111" s="343"/>
      <c r="UY111" s="343"/>
      <c r="UZ111" s="343"/>
      <c r="VA111" s="343"/>
      <c r="VB111" s="343"/>
      <c r="VC111" s="343"/>
      <c r="VD111" s="343"/>
      <c r="VE111" s="343"/>
      <c r="VF111" s="343"/>
      <c r="VG111" s="343"/>
      <c r="VH111" s="343"/>
      <c r="VI111" s="343"/>
      <c r="VJ111" s="343"/>
      <c r="VK111" s="343"/>
      <c r="VL111" s="343"/>
      <c r="VM111" s="343"/>
      <c r="VN111" s="343"/>
      <c r="VO111" s="343"/>
      <c r="VP111" s="343"/>
      <c r="VQ111" s="343"/>
      <c r="VR111" s="343"/>
      <c r="VS111" s="343"/>
      <c r="VT111" s="343"/>
      <c r="VU111" s="343"/>
      <c r="VV111" s="343"/>
      <c r="VW111" s="343"/>
      <c r="VX111" s="343"/>
      <c r="VY111" s="343"/>
      <c r="VZ111" s="343"/>
      <c r="WA111" s="343"/>
      <c r="WB111" s="343"/>
      <c r="WC111" s="343"/>
      <c r="WD111" s="343"/>
      <c r="WE111" s="343"/>
      <c r="WF111" s="343"/>
      <c r="WG111" s="343"/>
      <c r="WH111" s="343"/>
      <c r="WI111" s="343"/>
      <c r="WJ111" s="343"/>
      <c r="WK111" s="343"/>
      <c r="WL111" s="343"/>
      <c r="WM111" s="343"/>
      <c r="WN111" s="343"/>
      <c r="WO111" s="343"/>
      <c r="WP111" s="343"/>
      <c r="WQ111" s="343"/>
      <c r="WR111" s="343"/>
      <c r="WS111" s="343"/>
      <c r="WT111" s="343"/>
      <c r="WU111" s="343"/>
      <c r="WV111" s="343"/>
      <c r="WW111" s="343"/>
      <c r="WX111" s="343"/>
      <c r="WY111" s="343"/>
      <c r="WZ111" s="343"/>
      <c r="XA111" s="343"/>
      <c r="XB111" s="343"/>
      <c r="XC111" s="343"/>
      <c r="XD111" s="343"/>
      <c r="XE111" s="343"/>
      <c r="XF111" s="343"/>
      <c r="XG111" s="343"/>
      <c r="XH111" s="343"/>
      <c r="XI111" s="343"/>
      <c r="XJ111" s="343"/>
      <c r="XK111" s="343"/>
      <c r="XL111" s="343"/>
      <c r="XM111" s="343"/>
      <c r="XN111" s="343"/>
      <c r="XO111" s="343"/>
      <c r="XP111" s="343"/>
      <c r="XQ111" s="343"/>
      <c r="XR111" s="343"/>
      <c r="XS111" s="343"/>
      <c r="XT111" s="343"/>
      <c r="XU111" s="343"/>
      <c r="XV111" s="343"/>
      <c r="XW111" s="343"/>
      <c r="XX111" s="343"/>
      <c r="XY111" s="343"/>
      <c r="XZ111" s="343"/>
      <c r="YA111" s="343"/>
      <c r="YB111" s="343"/>
      <c r="YC111" s="343"/>
      <c r="YD111" s="343"/>
      <c r="YE111" s="343"/>
      <c r="YF111" s="343"/>
      <c r="YG111" s="343"/>
      <c r="YH111" s="343"/>
      <c r="YI111" s="343"/>
      <c r="YJ111" s="343"/>
      <c r="YK111" s="343"/>
      <c r="YL111" s="343"/>
      <c r="YM111" s="343"/>
      <c r="YN111" s="343"/>
      <c r="YO111" s="343"/>
      <c r="YP111" s="343"/>
      <c r="YQ111" s="343"/>
      <c r="YR111" s="343"/>
      <c r="YS111" s="343"/>
      <c r="YT111" s="343"/>
      <c r="YU111" s="343"/>
      <c r="YV111" s="343"/>
      <c r="YW111" s="343"/>
      <c r="YX111" s="343"/>
      <c r="YY111" s="343"/>
      <c r="YZ111" s="343"/>
      <c r="ZA111" s="343"/>
      <c r="ZB111" s="343"/>
      <c r="ZC111" s="343"/>
      <c r="ZD111" s="343"/>
      <c r="ZE111" s="343"/>
      <c r="ZF111" s="343"/>
      <c r="ZG111" s="343"/>
      <c r="ZH111" s="343"/>
      <c r="ZI111" s="343"/>
      <c r="ZJ111" s="343"/>
      <c r="ZK111" s="343"/>
      <c r="ZL111" s="343"/>
      <c r="ZM111" s="343"/>
      <c r="ZN111" s="343"/>
      <c r="ZO111" s="343"/>
      <c r="ZP111" s="343"/>
      <c r="ZQ111" s="343"/>
      <c r="ZR111" s="343"/>
      <c r="ZS111" s="343"/>
      <c r="ZT111" s="343"/>
      <c r="ZU111" s="343"/>
      <c r="ZV111" s="343"/>
      <c r="ZW111" s="343"/>
      <c r="ZX111" s="343"/>
      <c r="ZY111" s="343"/>
      <c r="ZZ111" s="343"/>
      <c r="AAA111" s="343"/>
      <c r="AAB111" s="343"/>
      <c r="AAC111" s="343"/>
      <c r="AAD111" s="343"/>
      <c r="AAE111" s="343"/>
      <c r="AAF111" s="343"/>
      <c r="AAG111" s="343"/>
      <c r="AAH111" s="343"/>
      <c r="AAI111" s="343"/>
      <c r="AAJ111" s="343"/>
      <c r="AAK111" s="343"/>
      <c r="AAL111" s="343"/>
      <c r="AAM111" s="343"/>
      <c r="AAN111" s="343"/>
      <c r="AAO111" s="343"/>
      <c r="AAP111" s="343"/>
      <c r="AAQ111" s="343"/>
      <c r="AAR111" s="343"/>
      <c r="AAS111" s="343"/>
      <c r="AAT111" s="343"/>
      <c r="AAU111" s="343"/>
      <c r="AAV111" s="343"/>
      <c r="AAW111" s="343"/>
      <c r="AAX111" s="343"/>
      <c r="AAY111" s="343"/>
      <c r="AAZ111" s="343"/>
      <c r="ABA111" s="343"/>
      <c r="ABB111" s="343"/>
      <c r="ABC111" s="343"/>
      <c r="ABD111" s="343"/>
      <c r="ABE111" s="343"/>
      <c r="ABF111" s="343"/>
      <c r="ABG111" s="343"/>
      <c r="ABH111" s="343"/>
      <c r="ABI111" s="343"/>
      <c r="ABJ111" s="343"/>
      <c r="ABK111" s="343"/>
      <c r="ABL111" s="343"/>
      <c r="ABM111" s="343"/>
      <c r="ABN111" s="343"/>
      <c r="ABO111" s="343"/>
      <c r="ABP111" s="343"/>
      <c r="ABQ111" s="343"/>
      <c r="ABR111" s="343"/>
      <c r="ABS111" s="343"/>
      <c r="ABT111" s="343"/>
      <c r="ABU111" s="343"/>
      <c r="ABV111" s="343"/>
      <c r="ABW111" s="343"/>
      <c r="ABX111" s="343"/>
      <c r="ABY111" s="343"/>
      <c r="ABZ111" s="343"/>
      <c r="ACA111" s="343"/>
      <c r="ACB111" s="343"/>
      <c r="ACC111" s="343"/>
      <c r="ACD111" s="343"/>
      <c r="ACE111" s="343"/>
      <c r="ACF111" s="343"/>
      <c r="ACG111" s="343"/>
      <c r="ACH111" s="343"/>
      <c r="ACI111" s="343"/>
      <c r="ACJ111" s="343"/>
      <c r="ACK111" s="343"/>
      <c r="ACL111" s="343"/>
      <c r="ACM111" s="343"/>
      <c r="ACN111" s="343"/>
      <c r="ACO111" s="343"/>
      <c r="ACP111" s="343"/>
      <c r="ACQ111" s="343"/>
      <c r="ACR111" s="343"/>
      <c r="ACS111" s="343"/>
      <c r="ACT111" s="343"/>
      <c r="ACU111" s="343"/>
      <c r="ACV111" s="343"/>
      <c r="ACW111" s="343"/>
      <c r="ACX111" s="343"/>
      <c r="ACY111" s="343"/>
      <c r="ACZ111" s="343"/>
      <c r="ADA111" s="343"/>
      <c r="ADB111" s="343"/>
      <c r="ADC111" s="343"/>
      <c r="ADD111" s="343"/>
      <c r="ADE111" s="343"/>
      <c r="ADF111" s="343"/>
      <c r="ADG111" s="343"/>
      <c r="ADH111" s="343"/>
      <c r="ADI111" s="343"/>
      <c r="ADJ111" s="343"/>
      <c r="ADK111" s="343"/>
      <c r="ADL111" s="343"/>
      <c r="ADM111" s="343"/>
      <c r="ADN111" s="343"/>
      <c r="ADO111" s="343"/>
      <c r="ADP111" s="343"/>
      <c r="ADQ111" s="343"/>
      <c r="ADR111" s="343"/>
      <c r="ADS111" s="343"/>
      <c r="ADT111" s="343"/>
      <c r="ADU111" s="343"/>
      <c r="ADV111" s="343"/>
      <c r="ADW111" s="343"/>
      <c r="ADX111" s="343"/>
      <c r="ADY111" s="343"/>
      <c r="ADZ111" s="343"/>
      <c r="AEA111" s="343"/>
      <c r="AEB111" s="343"/>
      <c r="AEC111" s="343"/>
      <c r="AED111" s="343"/>
      <c r="AEE111" s="343"/>
      <c r="AEF111" s="343"/>
      <c r="AEG111" s="343"/>
      <c r="AEH111" s="343"/>
      <c r="AEI111" s="343"/>
      <c r="AEJ111" s="343"/>
      <c r="AEK111" s="343"/>
      <c r="AEL111" s="343"/>
      <c r="AEM111" s="343"/>
      <c r="AEN111" s="343"/>
      <c r="AEO111" s="343"/>
      <c r="AEP111" s="343"/>
      <c r="AEQ111" s="343"/>
      <c r="AER111" s="343"/>
      <c r="AES111" s="343"/>
      <c r="AET111" s="343"/>
      <c r="AEU111" s="343"/>
      <c r="AEV111" s="343"/>
      <c r="AEW111" s="343"/>
      <c r="AEX111" s="343"/>
      <c r="AEY111" s="343"/>
      <c r="AEZ111" s="343"/>
      <c r="AFA111" s="343"/>
      <c r="AFB111" s="343"/>
      <c r="AFC111" s="343"/>
      <c r="AFD111" s="343"/>
      <c r="AFE111" s="343"/>
      <c r="AFF111" s="343"/>
      <c r="AFG111" s="343"/>
      <c r="AFH111" s="343"/>
      <c r="AFI111" s="343"/>
      <c r="AFJ111" s="343"/>
      <c r="AFK111" s="343"/>
      <c r="AFL111" s="343"/>
      <c r="AFM111" s="343"/>
      <c r="AFN111" s="343"/>
      <c r="AFO111" s="343"/>
      <c r="AFP111" s="343"/>
      <c r="AFQ111" s="343"/>
      <c r="AFR111" s="343"/>
      <c r="AFS111" s="343"/>
      <c r="AFT111" s="343"/>
      <c r="AFU111" s="343"/>
      <c r="AFV111" s="343"/>
      <c r="AFW111" s="343"/>
      <c r="AFX111" s="343"/>
      <c r="AFY111" s="343"/>
      <c r="AFZ111" s="343"/>
      <c r="AGA111" s="343"/>
      <c r="AGB111" s="343"/>
      <c r="AGC111" s="343"/>
      <c r="AGD111" s="343"/>
      <c r="AGE111" s="343"/>
      <c r="AGF111" s="343"/>
      <c r="AGG111" s="343"/>
      <c r="AGH111" s="343"/>
      <c r="AGI111" s="343"/>
      <c r="AGJ111" s="343"/>
      <c r="AGK111" s="343"/>
      <c r="AGL111" s="343"/>
      <c r="AGM111" s="343"/>
      <c r="AGN111" s="343"/>
      <c r="AGO111" s="343"/>
      <c r="AGP111" s="343"/>
      <c r="AGQ111" s="343"/>
      <c r="AGR111" s="343"/>
      <c r="AGS111" s="343"/>
      <c r="AGT111" s="343"/>
      <c r="AGU111" s="343"/>
      <c r="AGV111" s="343"/>
      <c r="AGW111" s="343"/>
      <c r="AGX111" s="343"/>
      <c r="AGY111" s="343"/>
      <c r="AGZ111" s="343"/>
      <c r="AHA111" s="343"/>
      <c r="AHB111" s="343"/>
      <c r="AHC111" s="343"/>
      <c r="AHD111" s="343"/>
      <c r="AHE111" s="343"/>
      <c r="AHF111" s="343"/>
      <c r="AHG111" s="343"/>
      <c r="AHH111" s="343"/>
      <c r="AHI111" s="343"/>
      <c r="AHJ111" s="343"/>
      <c r="AHK111" s="343"/>
      <c r="AHL111" s="343"/>
      <c r="AHM111" s="343"/>
      <c r="AHN111" s="343"/>
      <c r="AHO111" s="343"/>
      <c r="AHP111" s="343"/>
      <c r="AHQ111" s="343"/>
      <c r="AHR111" s="343"/>
      <c r="AHS111" s="343"/>
      <c r="AHT111" s="343"/>
      <c r="AHU111" s="343"/>
      <c r="AHV111" s="343"/>
      <c r="AHW111" s="343"/>
      <c r="AHX111" s="343"/>
      <c r="AHY111" s="343"/>
      <c r="AHZ111" s="343"/>
      <c r="AIA111" s="343"/>
      <c r="AIB111" s="343"/>
      <c r="AIC111" s="343"/>
      <c r="AID111" s="343"/>
      <c r="AIE111" s="343"/>
      <c r="AIF111" s="343"/>
      <c r="AIG111" s="343"/>
      <c r="AIH111" s="343"/>
      <c r="AII111" s="343"/>
      <c r="AIJ111" s="343"/>
      <c r="AIK111" s="343"/>
      <c r="AIL111" s="343"/>
      <c r="AIM111" s="343"/>
      <c r="AIN111" s="343"/>
      <c r="AIO111" s="343"/>
      <c r="AIP111" s="343"/>
      <c r="AIQ111" s="343"/>
      <c r="AIR111" s="343"/>
      <c r="AIS111" s="343"/>
      <c r="AIT111" s="343"/>
      <c r="AIU111" s="343"/>
      <c r="AIV111" s="343"/>
      <c r="AIW111" s="343"/>
      <c r="AIX111" s="343"/>
      <c r="AIY111" s="343"/>
      <c r="AIZ111" s="343"/>
      <c r="AJA111" s="343"/>
      <c r="AJB111" s="343"/>
      <c r="AJC111" s="343"/>
      <c r="AJD111" s="343"/>
      <c r="AJE111" s="343"/>
      <c r="AJF111" s="343"/>
      <c r="AJG111" s="343"/>
      <c r="AJH111" s="343"/>
      <c r="AJI111" s="343"/>
      <c r="AJJ111" s="343"/>
      <c r="AJK111" s="343"/>
      <c r="AJL111" s="343"/>
      <c r="AJM111" s="343"/>
      <c r="AJN111" s="343"/>
      <c r="AJO111" s="343"/>
      <c r="AJP111" s="343"/>
      <c r="AJQ111" s="343"/>
      <c r="AJR111" s="343"/>
      <c r="AJS111" s="343"/>
      <c r="AJT111" s="343"/>
      <c r="AJU111" s="343"/>
      <c r="AJV111" s="343"/>
      <c r="AJW111" s="343"/>
      <c r="AJX111" s="343"/>
      <c r="AJY111" s="343"/>
      <c r="AJZ111" s="343"/>
      <c r="AKA111" s="343"/>
      <c r="AKB111" s="343"/>
      <c r="AKC111" s="343"/>
      <c r="AKD111" s="343"/>
      <c r="AKE111" s="343"/>
      <c r="AKF111" s="343"/>
      <c r="AKG111" s="343"/>
      <c r="AKH111" s="343"/>
      <c r="AKI111" s="343"/>
      <c r="AKJ111" s="343"/>
      <c r="AKK111" s="343"/>
      <c r="AKL111" s="343"/>
      <c r="AKM111" s="343"/>
      <c r="AKN111" s="343"/>
      <c r="AKO111" s="343"/>
      <c r="AKP111" s="343"/>
      <c r="AKQ111" s="343"/>
      <c r="AKR111" s="343"/>
      <c r="AKS111" s="343"/>
      <c r="AKT111" s="343"/>
      <c r="AKU111" s="343"/>
      <c r="AKV111" s="343"/>
      <c r="AKW111" s="343"/>
      <c r="AKX111" s="343"/>
      <c r="AKY111" s="343"/>
      <c r="AKZ111" s="343"/>
      <c r="ALA111" s="343"/>
      <c r="ALB111" s="343"/>
      <c r="ALC111" s="343"/>
      <c r="ALD111" s="343"/>
      <c r="ALE111" s="343"/>
      <c r="ALF111" s="343"/>
      <c r="ALG111" s="343"/>
      <c r="ALH111" s="343"/>
      <c r="ALI111" s="343"/>
      <c r="ALJ111" s="343"/>
      <c r="ALK111" s="343"/>
      <c r="ALL111" s="343"/>
      <c r="ALM111" s="343"/>
      <c r="ALN111" s="343"/>
      <c r="ALO111" s="343"/>
      <c r="ALP111" s="343"/>
      <c r="ALQ111" s="343"/>
      <c r="ALR111" s="343"/>
      <c r="ALS111" s="343"/>
      <c r="ALT111" s="343"/>
      <c r="ALU111" s="343"/>
      <c r="ALV111" s="343"/>
      <c r="ALW111" s="343"/>
      <c r="ALX111" s="343"/>
      <c r="ALY111" s="343"/>
      <c r="ALZ111" s="343"/>
      <c r="AMA111" s="343"/>
      <c r="AMB111" s="343"/>
      <c r="AMC111" s="343"/>
      <c r="AMD111" s="343"/>
      <c r="AME111" s="343"/>
      <c r="AMF111" s="343"/>
      <c r="AMG111" s="343"/>
      <c r="AMH111" s="343"/>
      <c r="AMI111" s="343"/>
      <c r="AMJ111" s="343"/>
      <c r="AMK111" s="343"/>
      <c r="AML111" s="343"/>
    </row>
    <row r="112" spans="1:1026">
      <c r="A112">
        <v>82</v>
      </c>
      <c r="B112" s="4">
        <v>10</v>
      </c>
      <c r="C112" s="4">
        <v>2</v>
      </c>
      <c r="D112">
        <v>8.5520719999999995E-2</v>
      </c>
      <c r="E112">
        <v>0.12819141000000001</v>
      </c>
      <c r="F112">
        <v>1.6395799999999999E-2</v>
      </c>
      <c r="G112">
        <v>1.7155810000000001E-2</v>
      </c>
      <c r="H112">
        <v>3.6691992E-2</v>
      </c>
      <c r="I112">
        <v>9.4684859999999996E-2</v>
      </c>
      <c r="J112">
        <v>3.9707173999999998E-2</v>
      </c>
      <c r="K112">
        <v>0.11099104999999999</v>
      </c>
      <c r="L112">
        <v>6.9999580000000006E-2</v>
      </c>
      <c r="M112">
        <v>1.3489919E-2</v>
      </c>
      <c r="N112">
        <v>8.1413299999999994E-2</v>
      </c>
      <c r="O112">
        <v>5.9175220000000001E-2</v>
      </c>
      <c r="P112">
        <v>8.4056950000000005E-2</v>
      </c>
      <c r="Q112">
        <v>7.5819629999999999E-2</v>
      </c>
      <c r="R112">
        <v>4.3690529999999998E-2</v>
      </c>
      <c r="AML112" s="4"/>
    </row>
    <row r="113" spans="1:1026">
      <c r="A113">
        <v>83</v>
      </c>
      <c r="B113" s="4">
        <v>10</v>
      </c>
      <c r="C113" s="4">
        <v>3</v>
      </c>
      <c r="D113">
        <v>3.4188049999999998E-2</v>
      </c>
      <c r="E113">
        <v>5.3793769999999998E-2</v>
      </c>
      <c r="F113">
        <v>8.3414299999999997E-2</v>
      </c>
      <c r="G113">
        <v>1.749535E-2</v>
      </c>
      <c r="H113">
        <v>1.9564701E-2</v>
      </c>
      <c r="I113">
        <v>0.13264787</v>
      </c>
      <c r="J113">
        <v>7.6751750000000002E-3</v>
      </c>
      <c r="K113">
        <v>0.12700130000000001</v>
      </c>
      <c r="L113">
        <v>1.469556E-2</v>
      </c>
      <c r="M113">
        <v>9.3870471999999996E-2</v>
      </c>
      <c r="N113">
        <v>4.6408539999999998E-2</v>
      </c>
      <c r="O113">
        <v>4.8500420000000002E-2</v>
      </c>
      <c r="P113">
        <v>5.2673240000000003E-2</v>
      </c>
      <c r="Q113">
        <v>0.1083779</v>
      </c>
      <c r="R113">
        <v>3.2477520000000003E-2</v>
      </c>
      <c r="AML113" s="4"/>
    </row>
    <row r="114" spans="1:1026">
      <c r="A114">
        <v>84</v>
      </c>
      <c r="B114" s="4">
        <v>10</v>
      </c>
      <c r="C114" s="4">
        <v>4</v>
      </c>
      <c r="D114">
        <v>6.584487E-2</v>
      </c>
      <c r="E114">
        <v>9.7369189999999994E-2</v>
      </c>
      <c r="F114">
        <v>0.11650451000000001</v>
      </c>
      <c r="G114">
        <v>9.704554E-2</v>
      </c>
      <c r="H114">
        <v>5.8259762999999999E-2</v>
      </c>
      <c r="I114">
        <v>2.7342740000000001E-2</v>
      </c>
      <c r="J114">
        <v>1.2433494E-2</v>
      </c>
      <c r="K114">
        <v>0.13469761</v>
      </c>
      <c r="L114">
        <v>6.3802609999999996E-2</v>
      </c>
      <c r="M114">
        <v>2.2633565000000001E-2</v>
      </c>
      <c r="N114">
        <v>9.3823649999999995E-2</v>
      </c>
      <c r="O114">
        <v>4.8286700000000002E-2</v>
      </c>
      <c r="P114">
        <v>8.9943770000000006E-2</v>
      </c>
      <c r="Q114">
        <v>8.9439240000000003E-2</v>
      </c>
      <c r="R114">
        <v>6.312276E-2</v>
      </c>
      <c r="AML114" s="4"/>
    </row>
    <row r="115" spans="1:1026">
      <c r="A115">
        <v>85</v>
      </c>
      <c r="B115" s="4">
        <v>10</v>
      </c>
      <c r="C115" s="4">
        <v>5</v>
      </c>
      <c r="D115">
        <v>0.13132658999999999</v>
      </c>
      <c r="E115">
        <v>0.31370045000000002</v>
      </c>
      <c r="F115">
        <v>0.14436397000000001</v>
      </c>
      <c r="G115">
        <v>6.0026999999999997E-2</v>
      </c>
      <c r="H115">
        <v>6.0392558999999998E-2</v>
      </c>
      <c r="I115">
        <v>1.433915E-2</v>
      </c>
      <c r="J115">
        <v>1.7973099999999999E-2</v>
      </c>
      <c r="K115">
        <v>7.4811279999999994E-2</v>
      </c>
      <c r="L115">
        <v>0.13281836</v>
      </c>
      <c r="M115">
        <v>3.8105264E-2</v>
      </c>
      <c r="N115">
        <v>0.17380370000000001</v>
      </c>
      <c r="O115">
        <v>5.3902720000000001E-2</v>
      </c>
      <c r="P115">
        <v>0.1479695</v>
      </c>
      <c r="Q115">
        <v>6.5525490000000006E-2</v>
      </c>
      <c r="R115">
        <v>6.4889059999999998E-2</v>
      </c>
      <c r="AML115" s="4"/>
    </row>
    <row r="116" spans="1:1026">
      <c r="A116">
        <v>86</v>
      </c>
      <c r="B116" s="4">
        <v>10</v>
      </c>
      <c r="C116" s="4">
        <v>6</v>
      </c>
      <c r="D116">
        <v>0.14963807000000001</v>
      </c>
      <c r="E116">
        <v>9.7652649999999994E-2</v>
      </c>
      <c r="F116">
        <v>0.11338286</v>
      </c>
      <c r="G116">
        <v>8.6734640000000002E-2</v>
      </c>
      <c r="H116">
        <v>5.9820434999999998E-2</v>
      </c>
      <c r="I116">
        <v>2.1138899999999999E-2</v>
      </c>
      <c r="J116">
        <v>3.3842375000000001E-2</v>
      </c>
      <c r="K116">
        <v>1.549143E-2</v>
      </c>
      <c r="L116">
        <v>1.480502E-2</v>
      </c>
      <c r="M116">
        <v>3.5710830000000001E-3</v>
      </c>
      <c r="N116">
        <v>0.1125235</v>
      </c>
      <c r="O116">
        <v>7.5138330000000003E-2</v>
      </c>
      <c r="P116">
        <v>5.1904730000000003E-2</v>
      </c>
      <c r="Q116">
        <v>4.6025539999999997E-2</v>
      </c>
      <c r="R116">
        <v>3.9822999999999997E-2</v>
      </c>
      <c r="AML116" s="4"/>
    </row>
    <row r="117" spans="1:1026">
      <c r="A117">
        <v>87</v>
      </c>
      <c r="B117" s="4">
        <v>10</v>
      </c>
      <c r="C117" s="4">
        <v>7</v>
      </c>
      <c r="D117">
        <v>0.12794897999999999</v>
      </c>
      <c r="E117">
        <v>0.11586082</v>
      </c>
      <c r="F117">
        <v>0.16982848</v>
      </c>
      <c r="G117">
        <v>1.5646859999999999E-2</v>
      </c>
      <c r="H117">
        <v>1.1870074E-2</v>
      </c>
      <c r="I117">
        <v>1.3648739999999999E-2</v>
      </c>
      <c r="J117">
        <v>0.113135443</v>
      </c>
      <c r="K117">
        <v>4.5159270000000001E-2</v>
      </c>
      <c r="L117">
        <v>0.10025017</v>
      </c>
      <c r="M117">
        <v>0.15203799000000001</v>
      </c>
      <c r="N117">
        <v>0.1082607</v>
      </c>
      <c r="O117">
        <v>7.1621169999999998E-2</v>
      </c>
      <c r="P117">
        <v>7.1425580000000002E-2</v>
      </c>
      <c r="Q117">
        <v>0.1013324</v>
      </c>
      <c r="R117">
        <v>9.6439789999999997E-2</v>
      </c>
      <c r="AML117" s="4"/>
    </row>
    <row r="118" spans="1:1026">
      <c r="A118">
        <v>88</v>
      </c>
      <c r="B118" s="4">
        <v>10</v>
      </c>
      <c r="C118" s="4">
        <v>8</v>
      </c>
      <c r="D118">
        <v>6.3680899999999999E-2</v>
      </c>
      <c r="E118">
        <v>0.11736125</v>
      </c>
      <c r="F118">
        <v>8.3323040000000001E-2</v>
      </c>
      <c r="G118">
        <v>7.3326989999999995E-2</v>
      </c>
      <c r="H118">
        <v>8.6943868999999993E-2</v>
      </c>
      <c r="I118">
        <v>3.4136079999999999E-2</v>
      </c>
      <c r="J118">
        <v>4.6067418999999998E-2</v>
      </c>
      <c r="K118">
        <v>0.19327987999999999</v>
      </c>
      <c r="L118">
        <v>3.4526609999999999E-2</v>
      </c>
      <c r="M118">
        <v>0.118839321</v>
      </c>
      <c r="N118">
        <v>8.4050130000000001E-2</v>
      </c>
      <c r="O118">
        <v>5.755826E-2</v>
      </c>
      <c r="P118">
        <v>0.1161166</v>
      </c>
      <c r="Q118">
        <v>0.1046598</v>
      </c>
      <c r="R118">
        <v>7.1964559999999997E-2</v>
      </c>
      <c r="AML118" s="4"/>
    </row>
    <row r="119" spans="1:1026" s="340" customFormat="1">
      <c r="A119" s="340">
        <v>89</v>
      </c>
      <c r="B119" s="341">
        <v>11</v>
      </c>
      <c r="C119" s="341">
        <v>1</v>
      </c>
      <c r="D119" s="340">
        <v>7.4418100000000001E-2</v>
      </c>
      <c r="E119" s="340">
        <v>0.2956223</v>
      </c>
      <c r="F119" s="340">
        <v>0.15187948000000001</v>
      </c>
      <c r="G119" s="340">
        <v>0.11935406</v>
      </c>
      <c r="H119" s="340">
        <v>0.16774243999999999</v>
      </c>
      <c r="I119" s="340">
        <v>3.8283865E-2</v>
      </c>
      <c r="J119" s="340">
        <v>1.9489789E-2</v>
      </c>
      <c r="K119" s="340">
        <v>7.1244909999999995E-2</v>
      </c>
      <c r="L119" s="342">
        <v>0.11949078</v>
      </c>
      <c r="M119" s="342">
        <v>6.7177499999999998E-3</v>
      </c>
      <c r="N119" s="342">
        <v>0.1616552</v>
      </c>
      <c r="O119" s="342">
        <v>7.4677590000000002E-2</v>
      </c>
      <c r="P119" s="342">
        <v>0.1769423</v>
      </c>
      <c r="Q119" s="340">
        <v>7.1917259999999997E-2</v>
      </c>
      <c r="R119" s="340">
        <v>6.7637589999999997E-2</v>
      </c>
      <c r="S119" s="343"/>
      <c r="T119" s="343"/>
      <c r="U119" s="343"/>
      <c r="V119" s="343"/>
      <c r="W119" s="343"/>
      <c r="X119" s="343"/>
      <c r="Y119" s="343"/>
      <c r="Z119" s="343"/>
      <c r="AA119" s="343"/>
      <c r="AB119" s="343"/>
      <c r="AC119" s="343"/>
      <c r="AD119" s="343"/>
      <c r="AE119" s="343"/>
      <c r="AF119" s="343"/>
      <c r="AG119" s="343"/>
      <c r="AH119" s="343"/>
      <c r="AI119" s="343"/>
      <c r="AJ119" s="343"/>
      <c r="AK119" s="343"/>
      <c r="AL119" s="343"/>
      <c r="AM119" s="343"/>
      <c r="AN119" s="343"/>
      <c r="AO119" s="343"/>
      <c r="AP119" s="343"/>
      <c r="AQ119" s="343"/>
      <c r="AR119" s="343"/>
      <c r="AS119" s="343"/>
      <c r="AT119" s="343"/>
      <c r="AU119" s="343"/>
      <c r="AV119" s="343"/>
      <c r="AW119" s="343"/>
      <c r="AX119" s="343"/>
      <c r="AY119" s="343"/>
      <c r="AZ119" s="343"/>
      <c r="BA119" s="343"/>
      <c r="BB119" s="343"/>
      <c r="BC119" s="343"/>
      <c r="BD119" s="343"/>
      <c r="BE119" s="343"/>
      <c r="BF119" s="343"/>
      <c r="BG119" s="343"/>
      <c r="BH119" s="343"/>
      <c r="BI119" s="343"/>
      <c r="BJ119" s="343"/>
      <c r="BK119" s="343"/>
      <c r="BL119" s="343"/>
      <c r="BM119" s="343"/>
      <c r="BN119" s="343"/>
      <c r="BO119" s="343"/>
      <c r="BP119" s="343"/>
      <c r="BQ119" s="343"/>
      <c r="BR119" s="343"/>
      <c r="BS119" s="343"/>
      <c r="BT119" s="343"/>
      <c r="BU119" s="343"/>
      <c r="BV119" s="343"/>
      <c r="BW119" s="343"/>
      <c r="BX119" s="343"/>
      <c r="BY119" s="343"/>
      <c r="BZ119" s="343"/>
      <c r="CA119" s="343"/>
      <c r="CB119" s="343"/>
      <c r="CC119" s="343"/>
      <c r="CD119" s="343"/>
      <c r="CE119" s="343"/>
      <c r="CF119" s="343"/>
      <c r="CG119" s="343"/>
      <c r="CH119" s="343"/>
      <c r="CI119" s="343"/>
      <c r="CJ119" s="343"/>
      <c r="CK119" s="343"/>
      <c r="CL119" s="343"/>
      <c r="CM119" s="343"/>
      <c r="CN119" s="343"/>
      <c r="CO119" s="343"/>
      <c r="CP119" s="343"/>
      <c r="CQ119" s="343"/>
      <c r="CR119" s="343"/>
      <c r="CS119" s="343"/>
      <c r="CT119" s="343"/>
      <c r="CU119" s="343"/>
      <c r="CV119" s="343"/>
      <c r="CW119" s="343"/>
      <c r="CX119" s="343"/>
      <c r="CY119" s="343"/>
      <c r="CZ119" s="343"/>
      <c r="DA119" s="343"/>
      <c r="DB119" s="343"/>
      <c r="DC119" s="343"/>
      <c r="DD119" s="343"/>
      <c r="DE119" s="343"/>
      <c r="DF119" s="343"/>
      <c r="DG119" s="343"/>
      <c r="DH119" s="343"/>
      <c r="DI119" s="343"/>
      <c r="DJ119" s="343"/>
      <c r="DK119" s="343"/>
      <c r="DL119" s="343"/>
      <c r="DM119" s="343"/>
      <c r="DN119" s="343"/>
      <c r="DO119" s="343"/>
      <c r="DP119" s="343"/>
      <c r="DQ119" s="343"/>
      <c r="DR119" s="343"/>
      <c r="DS119" s="343"/>
      <c r="DT119" s="343"/>
      <c r="DU119" s="343"/>
      <c r="DV119" s="343"/>
      <c r="DW119" s="343"/>
      <c r="DX119" s="343"/>
      <c r="DY119" s="343"/>
      <c r="DZ119" s="343"/>
      <c r="EA119" s="343"/>
      <c r="EB119" s="343"/>
      <c r="EC119" s="343"/>
      <c r="ED119" s="343"/>
      <c r="EE119" s="343"/>
      <c r="EF119" s="343"/>
      <c r="EG119" s="343"/>
      <c r="EH119" s="343"/>
      <c r="EI119" s="343"/>
      <c r="EJ119" s="343"/>
      <c r="EK119" s="343"/>
      <c r="EL119" s="343"/>
      <c r="EM119" s="343"/>
      <c r="EN119" s="343"/>
      <c r="EO119" s="343"/>
      <c r="EP119" s="343"/>
      <c r="EQ119" s="343"/>
      <c r="ER119" s="343"/>
      <c r="ES119" s="343"/>
      <c r="ET119" s="343"/>
      <c r="EU119" s="343"/>
      <c r="EV119" s="343"/>
      <c r="EW119" s="343"/>
      <c r="EX119" s="343"/>
      <c r="EY119" s="343"/>
      <c r="EZ119" s="343"/>
      <c r="FA119" s="343"/>
      <c r="FB119" s="343"/>
      <c r="FC119" s="343"/>
      <c r="FD119" s="343"/>
      <c r="FE119" s="343"/>
      <c r="FF119" s="343"/>
      <c r="FG119" s="343"/>
      <c r="FH119" s="343"/>
      <c r="FI119" s="343"/>
      <c r="FJ119" s="343"/>
      <c r="FK119" s="343"/>
      <c r="FL119" s="343"/>
      <c r="FM119" s="343"/>
      <c r="FN119" s="343"/>
      <c r="FO119" s="343"/>
      <c r="FP119" s="343"/>
      <c r="FQ119" s="343"/>
      <c r="FR119" s="343"/>
      <c r="FS119" s="343"/>
      <c r="FT119" s="343"/>
      <c r="FU119" s="343"/>
      <c r="FV119" s="343"/>
      <c r="FW119" s="343"/>
      <c r="FX119" s="343"/>
      <c r="FY119" s="343"/>
      <c r="FZ119" s="343"/>
      <c r="GA119" s="343"/>
      <c r="GB119" s="343"/>
      <c r="GC119" s="343"/>
      <c r="GD119" s="343"/>
      <c r="GE119" s="343"/>
      <c r="GF119" s="343"/>
      <c r="GG119" s="343"/>
      <c r="GH119" s="343"/>
      <c r="GI119" s="343"/>
      <c r="GJ119" s="343"/>
      <c r="GK119" s="343"/>
      <c r="GL119" s="343"/>
      <c r="GM119" s="343"/>
      <c r="GN119" s="343"/>
      <c r="GO119" s="343"/>
      <c r="GP119" s="343"/>
      <c r="GQ119" s="343"/>
      <c r="GR119" s="343"/>
      <c r="GS119" s="343"/>
      <c r="GT119" s="343"/>
      <c r="GU119" s="343"/>
      <c r="GV119" s="343"/>
      <c r="GW119" s="343"/>
      <c r="GX119" s="343"/>
      <c r="GY119" s="343"/>
      <c r="GZ119" s="343"/>
      <c r="HA119" s="343"/>
      <c r="HB119" s="343"/>
      <c r="HC119" s="343"/>
      <c r="HD119" s="343"/>
      <c r="HE119" s="343"/>
      <c r="HF119" s="343"/>
      <c r="HG119" s="343"/>
      <c r="HH119" s="343"/>
      <c r="HI119" s="343"/>
      <c r="HJ119" s="343"/>
      <c r="HK119" s="343"/>
      <c r="HL119" s="343"/>
      <c r="HM119" s="343"/>
      <c r="HN119" s="343"/>
      <c r="HO119" s="343"/>
      <c r="HP119" s="343"/>
      <c r="HQ119" s="343"/>
      <c r="HR119" s="343"/>
      <c r="HS119" s="343"/>
      <c r="HT119" s="343"/>
      <c r="HU119" s="343"/>
      <c r="HV119" s="343"/>
      <c r="HW119" s="343"/>
      <c r="HX119" s="343"/>
      <c r="HY119" s="343"/>
      <c r="HZ119" s="343"/>
      <c r="IA119" s="343"/>
      <c r="IB119" s="343"/>
      <c r="IC119" s="343"/>
      <c r="ID119" s="343"/>
      <c r="IE119" s="343"/>
      <c r="IF119" s="343"/>
      <c r="IG119" s="343"/>
      <c r="IH119" s="343"/>
      <c r="II119" s="343"/>
      <c r="IJ119" s="343"/>
      <c r="IK119" s="343"/>
      <c r="IL119" s="343"/>
      <c r="IM119" s="343"/>
      <c r="IN119" s="343"/>
      <c r="IO119" s="343"/>
      <c r="IP119" s="343"/>
      <c r="IQ119" s="343"/>
      <c r="IR119" s="343"/>
      <c r="IS119" s="343"/>
      <c r="IT119" s="343"/>
      <c r="IU119" s="343"/>
      <c r="IV119" s="343"/>
      <c r="IW119" s="343"/>
      <c r="IX119" s="343"/>
      <c r="IY119" s="343"/>
      <c r="IZ119" s="343"/>
      <c r="JA119" s="343"/>
      <c r="JB119" s="343"/>
      <c r="JC119" s="343"/>
      <c r="JD119" s="343"/>
      <c r="JE119" s="343"/>
      <c r="JF119" s="343"/>
      <c r="JG119" s="343"/>
      <c r="JH119" s="343"/>
      <c r="JI119" s="343"/>
      <c r="JJ119" s="343"/>
      <c r="JK119" s="343"/>
      <c r="JL119" s="343"/>
      <c r="JM119" s="343"/>
      <c r="JN119" s="343"/>
      <c r="JO119" s="343"/>
      <c r="JP119" s="343"/>
      <c r="JQ119" s="343"/>
      <c r="JR119" s="343"/>
      <c r="JS119" s="343"/>
      <c r="JT119" s="343"/>
      <c r="JU119" s="343"/>
      <c r="JV119" s="343"/>
      <c r="JW119" s="343"/>
      <c r="JX119" s="343"/>
      <c r="JY119" s="343"/>
      <c r="JZ119" s="343"/>
      <c r="KA119" s="343"/>
      <c r="KB119" s="343"/>
      <c r="KC119" s="343"/>
      <c r="KD119" s="343"/>
      <c r="KE119" s="343"/>
      <c r="KF119" s="343"/>
      <c r="KG119" s="343"/>
      <c r="KH119" s="343"/>
      <c r="KI119" s="343"/>
      <c r="KJ119" s="343"/>
      <c r="KK119" s="343"/>
      <c r="KL119" s="343"/>
      <c r="KM119" s="343"/>
      <c r="KN119" s="343"/>
      <c r="KO119" s="343"/>
      <c r="KP119" s="343"/>
      <c r="KQ119" s="343"/>
      <c r="KR119" s="343"/>
      <c r="KS119" s="343"/>
      <c r="KT119" s="343"/>
      <c r="KU119" s="343"/>
      <c r="KV119" s="343"/>
      <c r="KW119" s="343"/>
      <c r="KX119" s="343"/>
      <c r="KY119" s="343"/>
      <c r="KZ119" s="343"/>
      <c r="LA119" s="343"/>
      <c r="LB119" s="343"/>
      <c r="LC119" s="343"/>
      <c r="LD119" s="343"/>
      <c r="LE119" s="343"/>
      <c r="LF119" s="343"/>
      <c r="LG119" s="343"/>
      <c r="LH119" s="343"/>
      <c r="LI119" s="343"/>
      <c r="LJ119" s="343"/>
      <c r="LK119" s="343"/>
      <c r="LL119" s="343"/>
      <c r="LM119" s="343"/>
      <c r="LN119" s="343"/>
      <c r="LO119" s="343"/>
      <c r="LP119" s="343"/>
      <c r="LQ119" s="343"/>
      <c r="LR119" s="343"/>
      <c r="LS119" s="343"/>
      <c r="LT119" s="343"/>
      <c r="LU119" s="343"/>
      <c r="LV119" s="343"/>
      <c r="LW119" s="343"/>
      <c r="LX119" s="343"/>
      <c r="LY119" s="343"/>
      <c r="LZ119" s="343"/>
      <c r="MA119" s="343"/>
      <c r="MB119" s="343"/>
      <c r="MC119" s="343"/>
      <c r="MD119" s="343"/>
      <c r="ME119" s="343"/>
      <c r="MF119" s="343"/>
      <c r="MG119" s="343"/>
      <c r="MH119" s="343"/>
      <c r="MI119" s="343"/>
      <c r="MJ119" s="343"/>
      <c r="MK119" s="343"/>
      <c r="ML119" s="343"/>
      <c r="MM119" s="343"/>
      <c r="MN119" s="343"/>
      <c r="MO119" s="343"/>
      <c r="MP119" s="343"/>
      <c r="MQ119" s="343"/>
      <c r="MR119" s="343"/>
      <c r="MS119" s="343"/>
      <c r="MT119" s="343"/>
      <c r="MU119" s="343"/>
      <c r="MV119" s="343"/>
      <c r="MW119" s="343"/>
      <c r="MX119" s="343"/>
      <c r="MY119" s="343"/>
      <c r="MZ119" s="343"/>
      <c r="NA119" s="343"/>
      <c r="NB119" s="343"/>
      <c r="NC119" s="343"/>
      <c r="ND119" s="343"/>
      <c r="NE119" s="343"/>
      <c r="NF119" s="343"/>
      <c r="NG119" s="343"/>
      <c r="NH119" s="343"/>
      <c r="NI119" s="343"/>
      <c r="NJ119" s="343"/>
      <c r="NK119" s="343"/>
      <c r="NL119" s="343"/>
      <c r="NM119" s="343"/>
      <c r="NN119" s="343"/>
      <c r="NO119" s="343"/>
      <c r="NP119" s="343"/>
      <c r="NQ119" s="343"/>
      <c r="NR119" s="343"/>
      <c r="NS119" s="343"/>
      <c r="NT119" s="343"/>
      <c r="NU119" s="343"/>
      <c r="NV119" s="343"/>
      <c r="NW119" s="343"/>
      <c r="NX119" s="343"/>
      <c r="NY119" s="343"/>
      <c r="NZ119" s="343"/>
      <c r="OA119" s="343"/>
      <c r="OB119" s="343"/>
      <c r="OC119" s="343"/>
      <c r="OD119" s="343"/>
      <c r="OE119" s="343"/>
      <c r="OF119" s="343"/>
      <c r="OG119" s="343"/>
      <c r="OH119" s="343"/>
      <c r="OI119" s="343"/>
      <c r="OJ119" s="343"/>
      <c r="OK119" s="343"/>
      <c r="OL119" s="343"/>
      <c r="OM119" s="343"/>
      <c r="ON119" s="343"/>
      <c r="OO119" s="343"/>
      <c r="OP119" s="343"/>
      <c r="OQ119" s="343"/>
      <c r="OR119" s="343"/>
      <c r="OS119" s="343"/>
      <c r="OT119" s="343"/>
      <c r="OU119" s="343"/>
      <c r="OV119" s="343"/>
      <c r="OW119" s="343"/>
      <c r="OX119" s="343"/>
      <c r="OY119" s="343"/>
      <c r="OZ119" s="343"/>
      <c r="PA119" s="343"/>
      <c r="PB119" s="343"/>
      <c r="PC119" s="343"/>
      <c r="PD119" s="343"/>
      <c r="PE119" s="343"/>
      <c r="PF119" s="343"/>
      <c r="PG119" s="343"/>
      <c r="PH119" s="343"/>
      <c r="PI119" s="343"/>
      <c r="PJ119" s="343"/>
      <c r="PK119" s="343"/>
      <c r="PL119" s="343"/>
      <c r="PM119" s="343"/>
      <c r="PN119" s="343"/>
      <c r="PO119" s="343"/>
      <c r="PP119" s="343"/>
      <c r="PQ119" s="343"/>
      <c r="PR119" s="343"/>
      <c r="PS119" s="343"/>
      <c r="PT119" s="343"/>
      <c r="PU119" s="343"/>
      <c r="PV119" s="343"/>
      <c r="PW119" s="343"/>
      <c r="PX119" s="343"/>
      <c r="PY119" s="343"/>
      <c r="PZ119" s="343"/>
      <c r="QA119" s="343"/>
      <c r="QB119" s="343"/>
      <c r="QC119" s="343"/>
      <c r="QD119" s="343"/>
      <c r="QE119" s="343"/>
      <c r="QF119" s="343"/>
      <c r="QG119" s="343"/>
      <c r="QH119" s="343"/>
      <c r="QI119" s="343"/>
      <c r="QJ119" s="343"/>
      <c r="QK119" s="343"/>
      <c r="QL119" s="343"/>
      <c r="QM119" s="343"/>
      <c r="QN119" s="343"/>
      <c r="QO119" s="343"/>
      <c r="QP119" s="343"/>
      <c r="QQ119" s="343"/>
      <c r="QR119" s="343"/>
      <c r="QS119" s="343"/>
      <c r="QT119" s="343"/>
      <c r="QU119" s="343"/>
      <c r="QV119" s="343"/>
      <c r="QW119" s="343"/>
      <c r="QX119" s="343"/>
      <c r="QY119" s="343"/>
      <c r="QZ119" s="343"/>
      <c r="RA119" s="343"/>
      <c r="RB119" s="343"/>
      <c r="RC119" s="343"/>
      <c r="RD119" s="343"/>
      <c r="RE119" s="343"/>
      <c r="RF119" s="343"/>
      <c r="RG119" s="343"/>
      <c r="RH119" s="343"/>
      <c r="RI119" s="343"/>
      <c r="RJ119" s="343"/>
      <c r="RK119" s="343"/>
      <c r="RL119" s="343"/>
      <c r="RM119" s="343"/>
      <c r="RN119" s="343"/>
      <c r="RO119" s="343"/>
      <c r="RP119" s="343"/>
      <c r="RQ119" s="343"/>
      <c r="RR119" s="343"/>
      <c r="RS119" s="343"/>
      <c r="RT119" s="343"/>
      <c r="RU119" s="343"/>
      <c r="RV119" s="343"/>
      <c r="RW119" s="343"/>
      <c r="RX119" s="343"/>
      <c r="RY119" s="343"/>
      <c r="RZ119" s="343"/>
      <c r="SA119" s="343"/>
      <c r="SB119" s="343"/>
      <c r="SC119" s="343"/>
      <c r="SD119" s="343"/>
      <c r="SE119" s="343"/>
      <c r="SF119" s="343"/>
      <c r="SG119" s="343"/>
      <c r="SH119" s="343"/>
      <c r="SI119" s="343"/>
      <c r="SJ119" s="343"/>
      <c r="SK119" s="343"/>
      <c r="SL119" s="343"/>
      <c r="SM119" s="343"/>
      <c r="SN119" s="343"/>
      <c r="SO119" s="343"/>
      <c r="SP119" s="343"/>
      <c r="SQ119" s="343"/>
      <c r="SR119" s="343"/>
      <c r="SS119" s="343"/>
      <c r="ST119" s="343"/>
      <c r="SU119" s="343"/>
      <c r="SV119" s="343"/>
      <c r="SW119" s="343"/>
      <c r="SX119" s="343"/>
      <c r="SY119" s="343"/>
      <c r="SZ119" s="343"/>
      <c r="TA119" s="343"/>
      <c r="TB119" s="343"/>
      <c r="TC119" s="343"/>
      <c r="TD119" s="343"/>
      <c r="TE119" s="343"/>
      <c r="TF119" s="343"/>
      <c r="TG119" s="343"/>
      <c r="TH119" s="343"/>
      <c r="TI119" s="343"/>
      <c r="TJ119" s="343"/>
      <c r="TK119" s="343"/>
      <c r="TL119" s="343"/>
      <c r="TM119" s="343"/>
      <c r="TN119" s="343"/>
      <c r="TO119" s="343"/>
      <c r="TP119" s="343"/>
      <c r="TQ119" s="343"/>
      <c r="TR119" s="343"/>
      <c r="TS119" s="343"/>
      <c r="TT119" s="343"/>
      <c r="TU119" s="343"/>
      <c r="TV119" s="343"/>
      <c r="TW119" s="343"/>
      <c r="TX119" s="343"/>
      <c r="TY119" s="343"/>
      <c r="TZ119" s="343"/>
      <c r="UA119" s="343"/>
      <c r="UB119" s="343"/>
      <c r="UC119" s="343"/>
      <c r="UD119" s="343"/>
      <c r="UE119" s="343"/>
      <c r="UF119" s="343"/>
      <c r="UG119" s="343"/>
      <c r="UH119" s="343"/>
      <c r="UI119" s="343"/>
      <c r="UJ119" s="343"/>
      <c r="UK119" s="343"/>
      <c r="UL119" s="343"/>
      <c r="UM119" s="343"/>
      <c r="UN119" s="343"/>
      <c r="UO119" s="343"/>
      <c r="UP119" s="343"/>
      <c r="UQ119" s="343"/>
      <c r="UR119" s="343"/>
      <c r="US119" s="343"/>
      <c r="UT119" s="343"/>
      <c r="UU119" s="343"/>
      <c r="UV119" s="343"/>
      <c r="UW119" s="343"/>
      <c r="UX119" s="343"/>
      <c r="UY119" s="343"/>
      <c r="UZ119" s="343"/>
      <c r="VA119" s="343"/>
      <c r="VB119" s="343"/>
      <c r="VC119" s="343"/>
      <c r="VD119" s="343"/>
      <c r="VE119" s="343"/>
      <c r="VF119" s="343"/>
      <c r="VG119" s="343"/>
      <c r="VH119" s="343"/>
      <c r="VI119" s="343"/>
      <c r="VJ119" s="343"/>
      <c r="VK119" s="343"/>
      <c r="VL119" s="343"/>
      <c r="VM119" s="343"/>
      <c r="VN119" s="343"/>
      <c r="VO119" s="343"/>
      <c r="VP119" s="343"/>
      <c r="VQ119" s="343"/>
      <c r="VR119" s="343"/>
      <c r="VS119" s="343"/>
      <c r="VT119" s="343"/>
      <c r="VU119" s="343"/>
      <c r="VV119" s="343"/>
      <c r="VW119" s="343"/>
      <c r="VX119" s="343"/>
      <c r="VY119" s="343"/>
      <c r="VZ119" s="343"/>
      <c r="WA119" s="343"/>
      <c r="WB119" s="343"/>
      <c r="WC119" s="343"/>
      <c r="WD119" s="343"/>
      <c r="WE119" s="343"/>
      <c r="WF119" s="343"/>
      <c r="WG119" s="343"/>
      <c r="WH119" s="343"/>
      <c r="WI119" s="343"/>
      <c r="WJ119" s="343"/>
      <c r="WK119" s="343"/>
      <c r="WL119" s="343"/>
      <c r="WM119" s="343"/>
      <c r="WN119" s="343"/>
      <c r="WO119" s="343"/>
      <c r="WP119" s="343"/>
      <c r="WQ119" s="343"/>
      <c r="WR119" s="343"/>
      <c r="WS119" s="343"/>
      <c r="WT119" s="343"/>
      <c r="WU119" s="343"/>
      <c r="WV119" s="343"/>
      <c r="WW119" s="343"/>
      <c r="WX119" s="343"/>
      <c r="WY119" s="343"/>
      <c r="WZ119" s="343"/>
      <c r="XA119" s="343"/>
      <c r="XB119" s="343"/>
      <c r="XC119" s="343"/>
      <c r="XD119" s="343"/>
      <c r="XE119" s="343"/>
      <c r="XF119" s="343"/>
      <c r="XG119" s="343"/>
      <c r="XH119" s="343"/>
      <c r="XI119" s="343"/>
      <c r="XJ119" s="343"/>
      <c r="XK119" s="343"/>
      <c r="XL119" s="343"/>
      <c r="XM119" s="343"/>
      <c r="XN119" s="343"/>
      <c r="XO119" s="343"/>
      <c r="XP119" s="343"/>
      <c r="XQ119" s="343"/>
      <c r="XR119" s="343"/>
      <c r="XS119" s="343"/>
      <c r="XT119" s="343"/>
      <c r="XU119" s="343"/>
      <c r="XV119" s="343"/>
      <c r="XW119" s="343"/>
      <c r="XX119" s="343"/>
      <c r="XY119" s="343"/>
      <c r="XZ119" s="343"/>
      <c r="YA119" s="343"/>
      <c r="YB119" s="343"/>
      <c r="YC119" s="343"/>
      <c r="YD119" s="343"/>
      <c r="YE119" s="343"/>
      <c r="YF119" s="343"/>
      <c r="YG119" s="343"/>
      <c r="YH119" s="343"/>
      <c r="YI119" s="343"/>
      <c r="YJ119" s="343"/>
      <c r="YK119" s="343"/>
      <c r="YL119" s="343"/>
      <c r="YM119" s="343"/>
      <c r="YN119" s="343"/>
      <c r="YO119" s="343"/>
      <c r="YP119" s="343"/>
      <c r="YQ119" s="343"/>
      <c r="YR119" s="343"/>
      <c r="YS119" s="343"/>
      <c r="YT119" s="343"/>
      <c r="YU119" s="343"/>
      <c r="YV119" s="343"/>
      <c r="YW119" s="343"/>
      <c r="YX119" s="343"/>
      <c r="YY119" s="343"/>
      <c r="YZ119" s="343"/>
      <c r="ZA119" s="343"/>
      <c r="ZB119" s="343"/>
      <c r="ZC119" s="343"/>
      <c r="ZD119" s="343"/>
      <c r="ZE119" s="343"/>
      <c r="ZF119" s="343"/>
      <c r="ZG119" s="343"/>
      <c r="ZH119" s="343"/>
      <c r="ZI119" s="343"/>
      <c r="ZJ119" s="343"/>
      <c r="ZK119" s="343"/>
      <c r="ZL119" s="343"/>
      <c r="ZM119" s="343"/>
      <c r="ZN119" s="343"/>
      <c r="ZO119" s="343"/>
      <c r="ZP119" s="343"/>
      <c r="ZQ119" s="343"/>
      <c r="ZR119" s="343"/>
      <c r="ZS119" s="343"/>
      <c r="ZT119" s="343"/>
      <c r="ZU119" s="343"/>
      <c r="ZV119" s="343"/>
      <c r="ZW119" s="343"/>
      <c r="ZX119" s="343"/>
      <c r="ZY119" s="343"/>
      <c r="ZZ119" s="343"/>
      <c r="AAA119" s="343"/>
      <c r="AAB119" s="343"/>
      <c r="AAC119" s="343"/>
      <c r="AAD119" s="343"/>
      <c r="AAE119" s="343"/>
      <c r="AAF119" s="343"/>
      <c r="AAG119" s="343"/>
      <c r="AAH119" s="343"/>
      <c r="AAI119" s="343"/>
      <c r="AAJ119" s="343"/>
      <c r="AAK119" s="343"/>
      <c r="AAL119" s="343"/>
      <c r="AAM119" s="343"/>
      <c r="AAN119" s="343"/>
      <c r="AAO119" s="343"/>
      <c r="AAP119" s="343"/>
      <c r="AAQ119" s="343"/>
      <c r="AAR119" s="343"/>
      <c r="AAS119" s="343"/>
      <c r="AAT119" s="343"/>
      <c r="AAU119" s="343"/>
      <c r="AAV119" s="343"/>
      <c r="AAW119" s="343"/>
      <c r="AAX119" s="343"/>
      <c r="AAY119" s="343"/>
      <c r="AAZ119" s="343"/>
      <c r="ABA119" s="343"/>
      <c r="ABB119" s="343"/>
      <c r="ABC119" s="343"/>
      <c r="ABD119" s="343"/>
      <c r="ABE119" s="343"/>
      <c r="ABF119" s="343"/>
      <c r="ABG119" s="343"/>
      <c r="ABH119" s="343"/>
      <c r="ABI119" s="343"/>
      <c r="ABJ119" s="343"/>
      <c r="ABK119" s="343"/>
      <c r="ABL119" s="343"/>
      <c r="ABM119" s="343"/>
      <c r="ABN119" s="343"/>
      <c r="ABO119" s="343"/>
      <c r="ABP119" s="343"/>
      <c r="ABQ119" s="343"/>
      <c r="ABR119" s="343"/>
      <c r="ABS119" s="343"/>
      <c r="ABT119" s="343"/>
      <c r="ABU119" s="343"/>
      <c r="ABV119" s="343"/>
      <c r="ABW119" s="343"/>
      <c r="ABX119" s="343"/>
      <c r="ABY119" s="343"/>
      <c r="ABZ119" s="343"/>
      <c r="ACA119" s="343"/>
      <c r="ACB119" s="343"/>
      <c r="ACC119" s="343"/>
      <c r="ACD119" s="343"/>
      <c r="ACE119" s="343"/>
      <c r="ACF119" s="343"/>
      <c r="ACG119" s="343"/>
      <c r="ACH119" s="343"/>
      <c r="ACI119" s="343"/>
      <c r="ACJ119" s="343"/>
      <c r="ACK119" s="343"/>
      <c r="ACL119" s="343"/>
      <c r="ACM119" s="343"/>
      <c r="ACN119" s="343"/>
      <c r="ACO119" s="343"/>
      <c r="ACP119" s="343"/>
      <c r="ACQ119" s="343"/>
      <c r="ACR119" s="343"/>
      <c r="ACS119" s="343"/>
      <c r="ACT119" s="343"/>
      <c r="ACU119" s="343"/>
      <c r="ACV119" s="343"/>
      <c r="ACW119" s="343"/>
      <c r="ACX119" s="343"/>
      <c r="ACY119" s="343"/>
      <c r="ACZ119" s="343"/>
      <c r="ADA119" s="343"/>
      <c r="ADB119" s="343"/>
      <c r="ADC119" s="343"/>
      <c r="ADD119" s="343"/>
      <c r="ADE119" s="343"/>
      <c r="ADF119" s="343"/>
      <c r="ADG119" s="343"/>
      <c r="ADH119" s="343"/>
      <c r="ADI119" s="343"/>
      <c r="ADJ119" s="343"/>
      <c r="ADK119" s="343"/>
      <c r="ADL119" s="343"/>
      <c r="ADM119" s="343"/>
      <c r="ADN119" s="343"/>
      <c r="ADO119" s="343"/>
      <c r="ADP119" s="343"/>
      <c r="ADQ119" s="343"/>
      <c r="ADR119" s="343"/>
      <c r="ADS119" s="343"/>
      <c r="ADT119" s="343"/>
      <c r="ADU119" s="343"/>
      <c r="ADV119" s="343"/>
      <c r="ADW119" s="343"/>
      <c r="ADX119" s="343"/>
      <c r="ADY119" s="343"/>
      <c r="ADZ119" s="343"/>
      <c r="AEA119" s="343"/>
      <c r="AEB119" s="343"/>
      <c r="AEC119" s="343"/>
      <c r="AED119" s="343"/>
      <c r="AEE119" s="343"/>
      <c r="AEF119" s="343"/>
      <c r="AEG119" s="343"/>
      <c r="AEH119" s="343"/>
      <c r="AEI119" s="343"/>
      <c r="AEJ119" s="343"/>
      <c r="AEK119" s="343"/>
      <c r="AEL119" s="343"/>
      <c r="AEM119" s="343"/>
      <c r="AEN119" s="343"/>
      <c r="AEO119" s="343"/>
      <c r="AEP119" s="343"/>
      <c r="AEQ119" s="343"/>
      <c r="AER119" s="343"/>
      <c r="AES119" s="343"/>
      <c r="AET119" s="343"/>
      <c r="AEU119" s="343"/>
      <c r="AEV119" s="343"/>
      <c r="AEW119" s="343"/>
      <c r="AEX119" s="343"/>
      <c r="AEY119" s="343"/>
      <c r="AEZ119" s="343"/>
      <c r="AFA119" s="343"/>
      <c r="AFB119" s="343"/>
      <c r="AFC119" s="343"/>
      <c r="AFD119" s="343"/>
      <c r="AFE119" s="343"/>
      <c r="AFF119" s="343"/>
      <c r="AFG119" s="343"/>
      <c r="AFH119" s="343"/>
      <c r="AFI119" s="343"/>
      <c r="AFJ119" s="343"/>
      <c r="AFK119" s="343"/>
      <c r="AFL119" s="343"/>
      <c r="AFM119" s="343"/>
      <c r="AFN119" s="343"/>
      <c r="AFO119" s="343"/>
      <c r="AFP119" s="343"/>
      <c r="AFQ119" s="343"/>
      <c r="AFR119" s="343"/>
      <c r="AFS119" s="343"/>
      <c r="AFT119" s="343"/>
      <c r="AFU119" s="343"/>
      <c r="AFV119" s="343"/>
      <c r="AFW119" s="343"/>
      <c r="AFX119" s="343"/>
      <c r="AFY119" s="343"/>
      <c r="AFZ119" s="343"/>
      <c r="AGA119" s="343"/>
      <c r="AGB119" s="343"/>
      <c r="AGC119" s="343"/>
      <c r="AGD119" s="343"/>
      <c r="AGE119" s="343"/>
      <c r="AGF119" s="343"/>
      <c r="AGG119" s="343"/>
      <c r="AGH119" s="343"/>
      <c r="AGI119" s="343"/>
      <c r="AGJ119" s="343"/>
      <c r="AGK119" s="343"/>
      <c r="AGL119" s="343"/>
      <c r="AGM119" s="343"/>
      <c r="AGN119" s="343"/>
      <c r="AGO119" s="343"/>
      <c r="AGP119" s="343"/>
      <c r="AGQ119" s="343"/>
      <c r="AGR119" s="343"/>
      <c r="AGS119" s="343"/>
      <c r="AGT119" s="343"/>
      <c r="AGU119" s="343"/>
      <c r="AGV119" s="343"/>
      <c r="AGW119" s="343"/>
      <c r="AGX119" s="343"/>
      <c r="AGY119" s="343"/>
      <c r="AGZ119" s="343"/>
      <c r="AHA119" s="343"/>
      <c r="AHB119" s="343"/>
      <c r="AHC119" s="343"/>
      <c r="AHD119" s="343"/>
      <c r="AHE119" s="343"/>
      <c r="AHF119" s="343"/>
      <c r="AHG119" s="343"/>
      <c r="AHH119" s="343"/>
      <c r="AHI119" s="343"/>
      <c r="AHJ119" s="343"/>
      <c r="AHK119" s="343"/>
      <c r="AHL119" s="343"/>
      <c r="AHM119" s="343"/>
      <c r="AHN119" s="343"/>
      <c r="AHO119" s="343"/>
      <c r="AHP119" s="343"/>
      <c r="AHQ119" s="343"/>
      <c r="AHR119" s="343"/>
      <c r="AHS119" s="343"/>
      <c r="AHT119" s="343"/>
      <c r="AHU119" s="343"/>
      <c r="AHV119" s="343"/>
      <c r="AHW119" s="343"/>
      <c r="AHX119" s="343"/>
      <c r="AHY119" s="343"/>
      <c r="AHZ119" s="343"/>
      <c r="AIA119" s="343"/>
      <c r="AIB119" s="343"/>
      <c r="AIC119" s="343"/>
      <c r="AID119" s="343"/>
      <c r="AIE119" s="343"/>
      <c r="AIF119" s="343"/>
      <c r="AIG119" s="343"/>
      <c r="AIH119" s="343"/>
      <c r="AII119" s="343"/>
      <c r="AIJ119" s="343"/>
      <c r="AIK119" s="343"/>
      <c r="AIL119" s="343"/>
      <c r="AIM119" s="343"/>
      <c r="AIN119" s="343"/>
      <c r="AIO119" s="343"/>
      <c r="AIP119" s="343"/>
      <c r="AIQ119" s="343"/>
      <c r="AIR119" s="343"/>
      <c r="AIS119" s="343"/>
      <c r="AIT119" s="343"/>
      <c r="AIU119" s="343"/>
      <c r="AIV119" s="343"/>
      <c r="AIW119" s="343"/>
      <c r="AIX119" s="343"/>
      <c r="AIY119" s="343"/>
      <c r="AIZ119" s="343"/>
      <c r="AJA119" s="343"/>
      <c r="AJB119" s="343"/>
      <c r="AJC119" s="343"/>
      <c r="AJD119" s="343"/>
      <c r="AJE119" s="343"/>
      <c r="AJF119" s="343"/>
      <c r="AJG119" s="343"/>
      <c r="AJH119" s="343"/>
      <c r="AJI119" s="343"/>
      <c r="AJJ119" s="343"/>
      <c r="AJK119" s="343"/>
      <c r="AJL119" s="343"/>
      <c r="AJM119" s="343"/>
      <c r="AJN119" s="343"/>
      <c r="AJO119" s="343"/>
      <c r="AJP119" s="343"/>
      <c r="AJQ119" s="343"/>
      <c r="AJR119" s="343"/>
      <c r="AJS119" s="343"/>
      <c r="AJT119" s="343"/>
      <c r="AJU119" s="343"/>
      <c r="AJV119" s="343"/>
      <c r="AJW119" s="343"/>
      <c r="AJX119" s="343"/>
      <c r="AJY119" s="343"/>
      <c r="AJZ119" s="343"/>
      <c r="AKA119" s="343"/>
      <c r="AKB119" s="343"/>
      <c r="AKC119" s="343"/>
      <c r="AKD119" s="343"/>
      <c r="AKE119" s="343"/>
      <c r="AKF119" s="343"/>
      <c r="AKG119" s="343"/>
      <c r="AKH119" s="343"/>
      <c r="AKI119" s="343"/>
      <c r="AKJ119" s="343"/>
      <c r="AKK119" s="343"/>
      <c r="AKL119" s="343"/>
      <c r="AKM119" s="343"/>
      <c r="AKN119" s="343"/>
      <c r="AKO119" s="343"/>
      <c r="AKP119" s="343"/>
      <c r="AKQ119" s="343"/>
      <c r="AKR119" s="343"/>
      <c r="AKS119" s="343"/>
      <c r="AKT119" s="343"/>
      <c r="AKU119" s="343"/>
      <c r="AKV119" s="343"/>
      <c r="AKW119" s="343"/>
      <c r="AKX119" s="343"/>
      <c r="AKY119" s="343"/>
      <c r="AKZ119" s="343"/>
      <c r="ALA119" s="343"/>
      <c r="ALB119" s="343"/>
      <c r="ALC119" s="343"/>
      <c r="ALD119" s="343"/>
      <c r="ALE119" s="343"/>
      <c r="ALF119" s="343"/>
      <c r="ALG119" s="343"/>
      <c r="ALH119" s="343"/>
      <c r="ALI119" s="343"/>
      <c r="ALJ119" s="343"/>
      <c r="ALK119" s="343"/>
      <c r="ALL119" s="343"/>
      <c r="ALM119" s="343"/>
      <c r="ALN119" s="343"/>
      <c r="ALO119" s="343"/>
      <c r="ALP119" s="343"/>
      <c r="ALQ119" s="343"/>
      <c r="ALR119" s="343"/>
      <c r="ALS119" s="343"/>
      <c r="ALT119" s="343"/>
      <c r="ALU119" s="343"/>
      <c r="ALV119" s="343"/>
      <c r="ALW119" s="343"/>
      <c r="ALX119" s="343"/>
      <c r="ALY119" s="343"/>
      <c r="ALZ119" s="343"/>
      <c r="AMA119" s="343"/>
      <c r="AMB119" s="343"/>
      <c r="AMC119" s="343"/>
      <c r="AMD119" s="343"/>
      <c r="AME119" s="343"/>
      <c r="AMF119" s="343"/>
      <c r="AMG119" s="343"/>
      <c r="AMH119" s="343"/>
      <c r="AMI119" s="343"/>
      <c r="AMJ119" s="343"/>
      <c r="AMK119" s="343"/>
      <c r="AML119" s="343"/>
    </row>
    <row r="120" spans="1:1026">
      <c r="A120">
        <v>90</v>
      </c>
      <c r="B120" s="4">
        <v>11</v>
      </c>
      <c r="C120" s="4">
        <v>2</v>
      </c>
      <c r="D120">
        <v>6.3014769999999998E-2</v>
      </c>
      <c r="E120">
        <v>0.101783</v>
      </c>
      <c r="F120">
        <v>8.6013190000000003E-2</v>
      </c>
      <c r="G120">
        <v>9.115972E-2</v>
      </c>
      <c r="H120">
        <v>8.7696350000000006E-2</v>
      </c>
      <c r="I120">
        <v>1.6085801E-2</v>
      </c>
      <c r="J120">
        <v>1.2944455000000001E-2</v>
      </c>
      <c r="K120">
        <v>0.11398877</v>
      </c>
      <c r="L120" s="42">
        <v>0.113526605</v>
      </c>
      <c r="M120" s="42">
        <v>7.6320549999999996E-3</v>
      </c>
      <c r="N120" s="42">
        <v>8.5625649999999998E-2</v>
      </c>
      <c r="O120" s="42">
        <v>4.7077269999999997E-2</v>
      </c>
      <c r="P120" s="42">
        <v>0.10410270000000001</v>
      </c>
      <c r="Q120">
        <v>5.9474899999999997E-2</v>
      </c>
      <c r="R120">
        <v>6.0132459999999999E-2</v>
      </c>
      <c r="AML120" s="4"/>
    </row>
    <row r="121" spans="1:1026">
      <c r="A121">
        <v>91</v>
      </c>
      <c r="B121" s="4">
        <v>11</v>
      </c>
      <c r="C121" s="4">
        <v>3</v>
      </c>
      <c r="D121">
        <v>0.27758031999999999</v>
      </c>
      <c r="E121">
        <v>0.37199140000000003</v>
      </c>
      <c r="F121">
        <v>0.1984494</v>
      </c>
      <c r="G121">
        <v>0.30765474999999998</v>
      </c>
      <c r="H121">
        <v>1.731941E-2</v>
      </c>
      <c r="I121">
        <v>1.1195952E-2</v>
      </c>
      <c r="J121">
        <v>3.4757849999999999E-3</v>
      </c>
      <c r="K121">
        <v>4.4619329999999999E-2</v>
      </c>
      <c r="L121" s="71">
        <v>6.3043389999999999E-3</v>
      </c>
      <c r="M121" s="42">
        <v>2.2521851999999998E-2</v>
      </c>
      <c r="N121" s="42">
        <v>0.28391840000000002</v>
      </c>
      <c r="O121" s="42">
        <v>0.1254914</v>
      </c>
      <c r="P121" s="42">
        <v>0.1885558</v>
      </c>
      <c r="Q121" s="42">
        <v>9.3721209999999999E-2</v>
      </c>
      <c r="R121">
        <v>0.14325840000000001</v>
      </c>
      <c r="AML121" s="4"/>
    </row>
    <row r="122" spans="1:1026">
      <c r="A122">
        <v>92</v>
      </c>
      <c r="B122" s="4">
        <v>11</v>
      </c>
      <c r="C122" s="4">
        <v>4</v>
      </c>
      <c r="D122">
        <v>0.11673233</v>
      </c>
      <c r="E122">
        <v>0.19749439999999999</v>
      </c>
      <c r="F122">
        <v>0.14744852999999999</v>
      </c>
      <c r="G122">
        <v>5.2734650000000001E-2</v>
      </c>
      <c r="H122">
        <v>5.755118E-2</v>
      </c>
      <c r="I122">
        <v>6.7842739999999999E-3</v>
      </c>
      <c r="J122">
        <v>2.6365100999999998E-2</v>
      </c>
      <c r="K122">
        <v>8.739297E-2</v>
      </c>
      <c r="L122">
        <v>0.111464836</v>
      </c>
      <c r="M122" s="42">
        <v>4.0059518000000002E-2</v>
      </c>
      <c r="N122" s="42">
        <v>0.129578</v>
      </c>
      <c r="O122" s="42">
        <v>5.87238E-2</v>
      </c>
      <c r="P122" s="42">
        <v>0.1236497</v>
      </c>
      <c r="Q122" s="42">
        <v>7.8725039999999996E-2</v>
      </c>
      <c r="R122">
        <v>5.8582500000000003E-2</v>
      </c>
      <c r="AML122" s="4"/>
    </row>
    <row r="123" spans="1:1026" s="340" customFormat="1">
      <c r="A123" s="340">
        <v>93</v>
      </c>
      <c r="B123" s="341">
        <v>12</v>
      </c>
      <c r="C123" s="341">
        <v>1</v>
      </c>
      <c r="D123" s="340">
        <v>8.0711969999999994E-2</v>
      </c>
      <c r="E123" s="340">
        <v>0.1387022</v>
      </c>
      <c r="F123" s="340">
        <v>7.7491889999999994E-2</v>
      </c>
      <c r="G123" s="340">
        <v>9.3682020000000005E-2</v>
      </c>
      <c r="H123" s="340">
        <v>6.7379309999999998E-2</v>
      </c>
      <c r="I123" s="340">
        <v>1.3533554999999999E-2</v>
      </c>
      <c r="J123" s="340">
        <v>2.318798E-2</v>
      </c>
      <c r="K123" s="340">
        <v>5.6013247000000002E-2</v>
      </c>
      <c r="L123" s="340">
        <v>0.13152895000000001</v>
      </c>
      <c r="M123" s="340">
        <v>5.3740950000000003E-2</v>
      </c>
      <c r="N123" s="340">
        <v>9.7750660000000003E-2</v>
      </c>
      <c r="O123" s="340">
        <v>4.8286500000000003E-2</v>
      </c>
      <c r="P123" s="340">
        <v>0.1012933</v>
      </c>
      <c r="Q123" s="340">
        <v>5.1585209999999999E-2</v>
      </c>
      <c r="R123" s="340">
        <v>7.6956789999999997E-2</v>
      </c>
      <c r="S123" s="343"/>
      <c r="T123" s="343"/>
      <c r="U123" s="343"/>
      <c r="V123" s="343"/>
      <c r="W123" s="343"/>
      <c r="X123" s="343"/>
      <c r="Y123" s="343"/>
      <c r="Z123" s="343"/>
      <c r="AA123" s="343"/>
      <c r="AB123" s="343"/>
      <c r="AC123" s="343"/>
      <c r="AD123" s="343"/>
      <c r="AE123" s="343"/>
      <c r="AF123" s="343"/>
      <c r="AG123" s="343"/>
      <c r="AH123" s="343"/>
      <c r="AI123" s="343"/>
      <c r="AJ123" s="343"/>
      <c r="AK123" s="343"/>
      <c r="AL123" s="343"/>
      <c r="AM123" s="343"/>
      <c r="AN123" s="343"/>
      <c r="AO123" s="343"/>
      <c r="AP123" s="343"/>
      <c r="AQ123" s="343"/>
      <c r="AR123" s="343"/>
      <c r="AS123" s="343"/>
      <c r="AT123" s="343"/>
      <c r="AU123" s="343"/>
      <c r="AV123" s="343"/>
      <c r="AW123" s="343"/>
      <c r="AX123" s="343"/>
      <c r="AY123" s="343"/>
      <c r="AZ123" s="343"/>
      <c r="BA123" s="343"/>
      <c r="BB123" s="343"/>
      <c r="BC123" s="343"/>
      <c r="BD123" s="343"/>
      <c r="BE123" s="343"/>
      <c r="BF123" s="343"/>
      <c r="BG123" s="343"/>
      <c r="BH123" s="343"/>
      <c r="BI123" s="343"/>
      <c r="BJ123" s="343"/>
      <c r="BK123" s="343"/>
      <c r="BL123" s="343"/>
      <c r="BM123" s="343"/>
      <c r="BN123" s="343"/>
      <c r="BO123" s="343"/>
      <c r="BP123" s="343"/>
      <c r="BQ123" s="343"/>
      <c r="BR123" s="343"/>
      <c r="BS123" s="343"/>
      <c r="BT123" s="343"/>
      <c r="BU123" s="343"/>
      <c r="BV123" s="343"/>
      <c r="BW123" s="343"/>
      <c r="BX123" s="343"/>
      <c r="BY123" s="343"/>
      <c r="BZ123" s="343"/>
      <c r="CA123" s="343"/>
      <c r="CB123" s="343"/>
      <c r="CC123" s="343"/>
      <c r="CD123" s="343"/>
      <c r="CE123" s="343"/>
      <c r="CF123" s="343"/>
      <c r="CG123" s="343"/>
      <c r="CH123" s="343"/>
      <c r="CI123" s="343"/>
      <c r="CJ123" s="343"/>
      <c r="CK123" s="343"/>
      <c r="CL123" s="343"/>
      <c r="CM123" s="343"/>
      <c r="CN123" s="343"/>
      <c r="CO123" s="343"/>
      <c r="CP123" s="343"/>
      <c r="CQ123" s="343"/>
      <c r="CR123" s="343"/>
      <c r="CS123" s="343"/>
      <c r="CT123" s="343"/>
      <c r="CU123" s="343"/>
      <c r="CV123" s="343"/>
      <c r="CW123" s="343"/>
      <c r="CX123" s="343"/>
      <c r="CY123" s="343"/>
      <c r="CZ123" s="343"/>
      <c r="DA123" s="343"/>
      <c r="DB123" s="343"/>
      <c r="DC123" s="343"/>
      <c r="DD123" s="343"/>
      <c r="DE123" s="343"/>
      <c r="DF123" s="343"/>
      <c r="DG123" s="343"/>
      <c r="DH123" s="343"/>
      <c r="DI123" s="343"/>
      <c r="DJ123" s="343"/>
      <c r="DK123" s="343"/>
      <c r="DL123" s="343"/>
      <c r="DM123" s="343"/>
      <c r="DN123" s="343"/>
      <c r="DO123" s="343"/>
      <c r="DP123" s="343"/>
      <c r="DQ123" s="343"/>
      <c r="DR123" s="343"/>
      <c r="DS123" s="343"/>
      <c r="DT123" s="343"/>
      <c r="DU123" s="343"/>
      <c r="DV123" s="343"/>
      <c r="DW123" s="343"/>
      <c r="DX123" s="343"/>
      <c r="DY123" s="343"/>
      <c r="DZ123" s="343"/>
      <c r="EA123" s="343"/>
      <c r="EB123" s="343"/>
      <c r="EC123" s="343"/>
      <c r="ED123" s="343"/>
      <c r="EE123" s="343"/>
      <c r="EF123" s="343"/>
      <c r="EG123" s="343"/>
      <c r="EH123" s="343"/>
      <c r="EI123" s="343"/>
      <c r="EJ123" s="343"/>
      <c r="EK123" s="343"/>
      <c r="EL123" s="343"/>
      <c r="EM123" s="343"/>
      <c r="EN123" s="343"/>
      <c r="EO123" s="343"/>
      <c r="EP123" s="343"/>
      <c r="EQ123" s="343"/>
      <c r="ER123" s="343"/>
      <c r="ES123" s="343"/>
      <c r="ET123" s="343"/>
      <c r="EU123" s="343"/>
      <c r="EV123" s="343"/>
      <c r="EW123" s="343"/>
      <c r="EX123" s="343"/>
      <c r="EY123" s="343"/>
      <c r="EZ123" s="343"/>
      <c r="FA123" s="343"/>
      <c r="FB123" s="343"/>
      <c r="FC123" s="343"/>
      <c r="FD123" s="343"/>
      <c r="FE123" s="343"/>
      <c r="FF123" s="343"/>
      <c r="FG123" s="343"/>
      <c r="FH123" s="343"/>
      <c r="FI123" s="343"/>
      <c r="FJ123" s="343"/>
      <c r="FK123" s="343"/>
      <c r="FL123" s="343"/>
      <c r="FM123" s="343"/>
      <c r="FN123" s="343"/>
      <c r="FO123" s="343"/>
      <c r="FP123" s="343"/>
      <c r="FQ123" s="343"/>
      <c r="FR123" s="343"/>
      <c r="FS123" s="343"/>
      <c r="FT123" s="343"/>
      <c r="FU123" s="343"/>
      <c r="FV123" s="343"/>
      <c r="FW123" s="343"/>
      <c r="FX123" s="343"/>
      <c r="FY123" s="343"/>
      <c r="FZ123" s="343"/>
      <c r="GA123" s="343"/>
      <c r="GB123" s="343"/>
      <c r="GC123" s="343"/>
      <c r="GD123" s="343"/>
      <c r="GE123" s="343"/>
      <c r="GF123" s="343"/>
      <c r="GG123" s="343"/>
      <c r="GH123" s="343"/>
      <c r="GI123" s="343"/>
      <c r="GJ123" s="343"/>
      <c r="GK123" s="343"/>
      <c r="GL123" s="343"/>
      <c r="GM123" s="343"/>
      <c r="GN123" s="343"/>
      <c r="GO123" s="343"/>
      <c r="GP123" s="343"/>
      <c r="GQ123" s="343"/>
      <c r="GR123" s="343"/>
      <c r="GS123" s="343"/>
      <c r="GT123" s="343"/>
      <c r="GU123" s="343"/>
      <c r="GV123" s="343"/>
      <c r="GW123" s="343"/>
      <c r="GX123" s="343"/>
      <c r="GY123" s="343"/>
      <c r="GZ123" s="343"/>
      <c r="HA123" s="343"/>
      <c r="HB123" s="343"/>
      <c r="HC123" s="343"/>
      <c r="HD123" s="343"/>
      <c r="HE123" s="343"/>
      <c r="HF123" s="343"/>
      <c r="HG123" s="343"/>
      <c r="HH123" s="343"/>
      <c r="HI123" s="343"/>
      <c r="HJ123" s="343"/>
      <c r="HK123" s="343"/>
      <c r="HL123" s="343"/>
      <c r="HM123" s="343"/>
      <c r="HN123" s="343"/>
      <c r="HO123" s="343"/>
      <c r="HP123" s="343"/>
      <c r="HQ123" s="343"/>
      <c r="HR123" s="343"/>
      <c r="HS123" s="343"/>
      <c r="HT123" s="343"/>
      <c r="HU123" s="343"/>
      <c r="HV123" s="343"/>
      <c r="HW123" s="343"/>
      <c r="HX123" s="343"/>
      <c r="HY123" s="343"/>
      <c r="HZ123" s="343"/>
      <c r="IA123" s="343"/>
      <c r="IB123" s="343"/>
      <c r="IC123" s="343"/>
      <c r="ID123" s="343"/>
      <c r="IE123" s="343"/>
      <c r="IF123" s="343"/>
      <c r="IG123" s="343"/>
      <c r="IH123" s="343"/>
      <c r="II123" s="343"/>
      <c r="IJ123" s="343"/>
      <c r="IK123" s="343"/>
      <c r="IL123" s="343"/>
      <c r="IM123" s="343"/>
      <c r="IN123" s="343"/>
      <c r="IO123" s="343"/>
      <c r="IP123" s="343"/>
      <c r="IQ123" s="343"/>
      <c r="IR123" s="343"/>
      <c r="IS123" s="343"/>
      <c r="IT123" s="343"/>
      <c r="IU123" s="343"/>
      <c r="IV123" s="343"/>
      <c r="IW123" s="343"/>
      <c r="IX123" s="343"/>
      <c r="IY123" s="343"/>
      <c r="IZ123" s="343"/>
      <c r="JA123" s="343"/>
      <c r="JB123" s="343"/>
      <c r="JC123" s="343"/>
      <c r="JD123" s="343"/>
      <c r="JE123" s="343"/>
      <c r="JF123" s="343"/>
      <c r="JG123" s="343"/>
      <c r="JH123" s="343"/>
      <c r="JI123" s="343"/>
      <c r="JJ123" s="343"/>
      <c r="JK123" s="343"/>
      <c r="JL123" s="343"/>
      <c r="JM123" s="343"/>
      <c r="JN123" s="343"/>
      <c r="JO123" s="343"/>
      <c r="JP123" s="343"/>
      <c r="JQ123" s="343"/>
      <c r="JR123" s="343"/>
      <c r="JS123" s="343"/>
      <c r="JT123" s="343"/>
      <c r="JU123" s="343"/>
      <c r="JV123" s="343"/>
      <c r="JW123" s="343"/>
      <c r="JX123" s="343"/>
      <c r="JY123" s="343"/>
      <c r="JZ123" s="343"/>
      <c r="KA123" s="343"/>
      <c r="KB123" s="343"/>
      <c r="KC123" s="343"/>
      <c r="KD123" s="343"/>
      <c r="KE123" s="343"/>
      <c r="KF123" s="343"/>
      <c r="KG123" s="343"/>
      <c r="KH123" s="343"/>
      <c r="KI123" s="343"/>
      <c r="KJ123" s="343"/>
      <c r="KK123" s="343"/>
      <c r="KL123" s="343"/>
      <c r="KM123" s="343"/>
      <c r="KN123" s="343"/>
      <c r="KO123" s="343"/>
      <c r="KP123" s="343"/>
      <c r="KQ123" s="343"/>
      <c r="KR123" s="343"/>
      <c r="KS123" s="343"/>
      <c r="KT123" s="343"/>
      <c r="KU123" s="343"/>
      <c r="KV123" s="343"/>
      <c r="KW123" s="343"/>
      <c r="KX123" s="343"/>
      <c r="KY123" s="343"/>
      <c r="KZ123" s="343"/>
      <c r="LA123" s="343"/>
      <c r="LB123" s="343"/>
      <c r="LC123" s="343"/>
      <c r="LD123" s="343"/>
      <c r="LE123" s="343"/>
      <c r="LF123" s="343"/>
      <c r="LG123" s="343"/>
      <c r="LH123" s="343"/>
      <c r="LI123" s="343"/>
      <c r="LJ123" s="343"/>
      <c r="LK123" s="343"/>
      <c r="LL123" s="343"/>
      <c r="LM123" s="343"/>
      <c r="LN123" s="343"/>
      <c r="LO123" s="343"/>
      <c r="LP123" s="343"/>
      <c r="LQ123" s="343"/>
      <c r="LR123" s="343"/>
      <c r="LS123" s="343"/>
      <c r="LT123" s="343"/>
      <c r="LU123" s="343"/>
      <c r="LV123" s="343"/>
      <c r="LW123" s="343"/>
      <c r="LX123" s="343"/>
      <c r="LY123" s="343"/>
      <c r="LZ123" s="343"/>
      <c r="MA123" s="343"/>
      <c r="MB123" s="343"/>
      <c r="MC123" s="343"/>
      <c r="MD123" s="343"/>
      <c r="ME123" s="343"/>
      <c r="MF123" s="343"/>
      <c r="MG123" s="343"/>
      <c r="MH123" s="343"/>
      <c r="MI123" s="343"/>
      <c r="MJ123" s="343"/>
      <c r="MK123" s="343"/>
      <c r="ML123" s="343"/>
      <c r="MM123" s="343"/>
      <c r="MN123" s="343"/>
      <c r="MO123" s="343"/>
      <c r="MP123" s="343"/>
      <c r="MQ123" s="343"/>
      <c r="MR123" s="343"/>
      <c r="MS123" s="343"/>
      <c r="MT123" s="343"/>
      <c r="MU123" s="343"/>
      <c r="MV123" s="343"/>
      <c r="MW123" s="343"/>
      <c r="MX123" s="343"/>
      <c r="MY123" s="343"/>
      <c r="MZ123" s="343"/>
      <c r="NA123" s="343"/>
      <c r="NB123" s="343"/>
      <c r="NC123" s="343"/>
      <c r="ND123" s="343"/>
      <c r="NE123" s="343"/>
      <c r="NF123" s="343"/>
      <c r="NG123" s="343"/>
      <c r="NH123" s="343"/>
      <c r="NI123" s="343"/>
      <c r="NJ123" s="343"/>
      <c r="NK123" s="343"/>
      <c r="NL123" s="343"/>
      <c r="NM123" s="343"/>
      <c r="NN123" s="343"/>
      <c r="NO123" s="343"/>
      <c r="NP123" s="343"/>
      <c r="NQ123" s="343"/>
      <c r="NR123" s="343"/>
      <c r="NS123" s="343"/>
      <c r="NT123" s="343"/>
      <c r="NU123" s="343"/>
      <c r="NV123" s="343"/>
      <c r="NW123" s="343"/>
      <c r="NX123" s="343"/>
      <c r="NY123" s="343"/>
      <c r="NZ123" s="343"/>
      <c r="OA123" s="343"/>
      <c r="OB123" s="343"/>
      <c r="OC123" s="343"/>
      <c r="OD123" s="343"/>
      <c r="OE123" s="343"/>
      <c r="OF123" s="343"/>
      <c r="OG123" s="343"/>
      <c r="OH123" s="343"/>
      <c r="OI123" s="343"/>
      <c r="OJ123" s="343"/>
      <c r="OK123" s="343"/>
      <c r="OL123" s="343"/>
      <c r="OM123" s="343"/>
      <c r="ON123" s="343"/>
      <c r="OO123" s="343"/>
      <c r="OP123" s="343"/>
      <c r="OQ123" s="343"/>
      <c r="OR123" s="343"/>
      <c r="OS123" s="343"/>
      <c r="OT123" s="343"/>
      <c r="OU123" s="343"/>
      <c r="OV123" s="343"/>
      <c r="OW123" s="343"/>
      <c r="OX123" s="343"/>
      <c r="OY123" s="343"/>
      <c r="OZ123" s="343"/>
      <c r="PA123" s="343"/>
      <c r="PB123" s="343"/>
      <c r="PC123" s="343"/>
      <c r="PD123" s="343"/>
      <c r="PE123" s="343"/>
      <c r="PF123" s="343"/>
      <c r="PG123" s="343"/>
      <c r="PH123" s="343"/>
      <c r="PI123" s="343"/>
      <c r="PJ123" s="343"/>
      <c r="PK123" s="343"/>
      <c r="PL123" s="343"/>
      <c r="PM123" s="343"/>
      <c r="PN123" s="343"/>
      <c r="PO123" s="343"/>
      <c r="PP123" s="343"/>
      <c r="PQ123" s="343"/>
      <c r="PR123" s="343"/>
      <c r="PS123" s="343"/>
      <c r="PT123" s="343"/>
      <c r="PU123" s="343"/>
      <c r="PV123" s="343"/>
      <c r="PW123" s="343"/>
      <c r="PX123" s="343"/>
      <c r="PY123" s="343"/>
      <c r="PZ123" s="343"/>
      <c r="QA123" s="343"/>
      <c r="QB123" s="343"/>
      <c r="QC123" s="343"/>
      <c r="QD123" s="343"/>
      <c r="QE123" s="343"/>
      <c r="QF123" s="343"/>
      <c r="QG123" s="343"/>
      <c r="QH123" s="343"/>
      <c r="QI123" s="343"/>
      <c r="QJ123" s="343"/>
      <c r="QK123" s="343"/>
      <c r="QL123" s="343"/>
      <c r="QM123" s="343"/>
      <c r="QN123" s="343"/>
      <c r="QO123" s="343"/>
      <c r="QP123" s="343"/>
      <c r="QQ123" s="343"/>
      <c r="QR123" s="343"/>
      <c r="QS123" s="343"/>
      <c r="QT123" s="343"/>
      <c r="QU123" s="343"/>
      <c r="QV123" s="343"/>
      <c r="QW123" s="343"/>
      <c r="QX123" s="343"/>
      <c r="QY123" s="343"/>
      <c r="QZ123" s="343"/>
      <c r="RA123" s="343"/>
      <c r="RB123" s="343"/>
      <c r="RC123" s="343"/>
      <c r="RD123" s="343"/>
      <c r="RE123" s="343"/>
      <c r="RF123" s="343"/>
      <c r="RG123" s="343"/>
      <c r="RH123" s="343"/>
      <c r="RI123" s="343"/>
      <c r="RJ123" s="343"/>
      <c r="RK123" s="343"/>
      <c r="RL123" s="343"/>
      <c r="RM123" s="343"/>
      <c r="RN123" s="343"/>
      <c r="RO123" s="343"/>
      <c r="RP123" s="343"/>
      <c r="RQ123" s="343"/>
      <c r="RR123" s="343"/>
      <c r="RS123" s="343"/>
      <c r="RT123" s="343"/>
      <c r="RU123" s="343"/>
      <c r="RV123" s="343"/>
      <c r="RW123" s="343"/>
      <c r="RX123" s="343"/>
      <c r="RY123" s="343"/>
      <c r="RZ123" s="343"/>
      <c r="SA123" s="343"/>
      <c r="SB123" s="343"/>
      <c r="SC123" s="343"/>
      <c r="SD123" s="343"/>
      <c r="SE123" s="343"/>
      <c r="SF123" s="343"/>
      <c r="SG123" s="343"/>
      <c r="SH123" s="343"/>
      <c r="SI123" s="343"/>
      <c r="SJ123" s="343"/>
      <c r="SK123" s="343"/>
      <c r="SL123" s="343"/>
      <c r="SM123" s="343"/>
      <c r="SN123" s="343"/>
      <c r="SO123" s="343"/>
      <c r="SP123" s="343"/>
      <c r="SQ123" s="343"/>
      <c r="SR123" s="343"/>
      <c r="SS123" s="343"/>
      <c r="ST123" s="343"/>
      <c r="SU123" s="343"/>
      <c r="SV123" s="343"/>
      <c r="SW123" s="343"/>
      <c r="SX123" s="343"/>
      <c r="SY123" s="343"/>
      <c r="SZ123" s="343"/>
      <c r="TA123" s="343"/>
      <c r="TB123" s="343"/>
      <c r="TC123" s="343"/>
      <c r="TD123" s="343"/>
      <c r="TE123" s="343"/>
      <c r="TF123" s="343"/>
      <c r="TG123" s="343"/>
      <c r="TH123" s="343"/>
      <c r="TI123" s="343"/>
      <c r="TJ123" s="343"/>
      <c r="TK123" s="343"/>
      <c r="TL123" s="343"/>
      <c r="TM123" s="343"/>
      <c r="TN123" s="343"/>
      <c r="TO123" s="343"/>
      <c r="TP123" s="343"/>
      <c r="TQ123" s="343"/>
      <c r="TR123" s="343"/>
      <c r="TS123" s="343"/>
      <c r="TT123" s="343"/>
      <c r="TU123" s="343"/>
      <c r="TV123" s="343"/>
      <c r="TW123" s="343"/>
      <c r="TX123" s="343"/>
      <c r="TY123" s="343"/>
      <c r="TZ123" s="343"/>
      <c r="UA123" s="343"/>
      <c r="UB123" s="343"/>
      <c r="UC123" s="343"/>
      <c r="UD123" s="343"/>
      <c r="UE123" s="343"/>
      <c r="UF123" s="343"/>
      <c r="UG123" s="343"/>
      <c r="UH123" s="343"/>
      <c r="UI123" s="343"/>
      <c r="UJ123" s="343"/>
      <c r="UK123" s="343"/>
      <c r="UL123" s="343"/>
      <c r="UM123" s="343"/>
      <c r="UN123" s="343"/>
      <c r="UO123" s="343"/>
      <c r="UP123" s="343"/>
      <c r="UQ123" s="343"/>
      <c r="UR123" s="343"/>
      <c r="US123" s="343"/>
      <c r="UT123" s="343"/>
      <c r="UU123" s="343"/>
      <c r="UV123" s="343"/>
      <c r="UW123" s="343"/>
      <c r="UX123" s="343"/>
      <c r="UY123" s="343"/>
      <c r="UZ123" s="343"/>
      <c r="VA123" s="343"/>
      <c r="VB123" s="343"/>
      <c r="VC123" s="343"/>
      <c r="VD123" s="343"/>
      <c r="VE123" s="343"/>
      <c r="VF123" s="343"/>
      <c r="VG123" s="343"/>
      <c r="VH123" s="343"/>
      <c r="VI123" s="343"/>
      <c r="VJ123" s="343"/>
      <c r="VK123" s="343"/>
      <c r="VL123" s="343"/>
      <c r="VM123" s="343"/>
      <c r="VN123" s="343"/>
      <c r="VO123" s="343"/>
      <c r="VP123" s="343"/>
      <c r="VQ123" s="343"/>
      <c r="VR123" s="343"/>
      <c r="VS123" s="343"/>
      <c r="VT123" s="343"/>
      <c r="VU123" s="343"/>
      <c r="VV123" s="343"/>
      <c r="VW123" s="343"/>
      <c r="VX123" s="343"/>
      <c r="VY123" s="343"/>
      <c r="VZ123" s="343"/>
      <c r="WA123" s="343"/>
      <c r="WB123" s="343"/>
      <c r="WC123" s="343"/>
      <c r="WD123" s="343"/>
      <c r="WE123" s="343"/>
      <c r="WF123" s="343"/>
      <c r="WG123" s="343"/>
      <c r="WH123" s="343"/>
      <c r="WI123" s="343"/>
      <c r="WJ123" s="343"/>
      <c r="WK123" s="343"/>
      <c r="WL123" s="343"/>
      <c r="WM123" s="343"/>
      <c r="WN123" s="343"/>
      <c r="WO123" s="343"/>
      <c r="WP123" s="343"/>
      <c r="WQ123" s="343"/>
      <c r="WR123" s="343"/>
      <c r="WS123" s="343"/>
      <c r="WT123" s="343"/>
      <c r="WU123" s="343"/>
      <c r="WV123" s="343"/>
      <c r="WW123" s="343"/>
      <c r="WX123" s="343"/>
      <c r="WY123" s="343"/>
      <c r="WZ123" s="343"/>
      <c r="XA123" s="343"/>
      <c r="XB123" s="343"/>
      <c r="XC123" s="343"/>
      <c r="XD123" s="343"/>
      <c r="XE123" s="343"/>
      <c r="XF123" s="343"/>
      <c r="XG123" s="343"/>
      <c r="XH123" s="343"/>
      <c r="XI123" s="343"/>
      <c r="XJ123" s="343"/>
      <c r="XK123" s="343"/>
      <c r="XL123" s="343"/>
      <c r="XM123" s="343"/>
      <c r="XN123" s="343"/>
      <c r="XO123" s="343"/>
      <c r="XP123" s="343"/>
      <c r="XQ123" s="343"/>
      <c r="XR123" s="343"/>
      <c r="XS123" s="343"/>
      <c r="XT123" s="343"/>
      <c r="XU123" s="343"/>
      <c r="XV123" s="343"/>
      <c r="XW123" s="343"/>
      <c r="XX123" s="343"/>
      <c r="XY123" s="343"/>
      <c r="XZ123" s="343"/>
      <c r="YA123" s="343"/>
      <c r="YB123" s="343"/>
      <c r="YC123" s="343"/>
      <c r="YD123" s="343"/>
      <c r="YE123" s="343"/>
      <c r="YF123" s="343"/>
      <c r="YG123" s="343"/>
      <c r="YH123" s="343"/>
      <c r="YI123" s="343"/>
      <c r="YJ123" s="343"/>
      <c r="YK123" s="343"/>
      <c r="YL123" s="343"/>
      <c r="YM123" s="343"/>
      <c r="YN123" s="343"/>
      <c r="YO123" s="343"/>
      <c r="YP123" s="343"/>
      <c r="YQ123" s="343"/>
      <c r="YR123" s="343"/>
      <c r="YS123" s="343"/>
      <c r="YT123" s="343"/>
      <c r="YU123" s="343"/>
      <c r="YV123" s="343"/>
      <c r="YW123" s="343"/>
      <c r="YX123" s="343"/>
      <c r="YY123" s="343"/>
      <c r="YZ123" s="343"/>
      <c r="ZA123" s="343"/>
      <c r="ZB123" s="343"/>
      <c r="ZC123" s="343"/>
      <c r="ZD123" s="343"/>
      <c r="ZE123" s="343"/>
      <c r="ZF123" s="343"/>
      <c r="ZG123" s="343"/>
      <c r="ZH123" s="343"/>
      <c r="ZI123" s="343"/>
      <c r="ZJ123" s="343"/>
      <c r="ZK123" s="343"/>
      <c r="ZL123" s="343"/>
      <c r="ZM123" s="343"/>
      <c r="ZN123" s="343"/>
      <c r="ZO123" s="343"/>
      <c r="ZP123" s="343"/>
      <c r="ZQ123" s="343"/>
      <c r="ZR123" s="343"/>
      <c r="ZS123" s="343"/>
      <c r="ZT123" s="343"/>
      <c r="ZU123" s="343"/>
      <c r="ZV123" s="343"/>
      <c r="ZW123" s="343"/>
      <c r="ZX123" s="343"/>
      <c r="ZY123" s="343"/>
      <c r="ZZ123" s="343"/>
      <c r="AAA123" s="343"/>
      <c r="AAB123" s="343"/>
      <c r="AAC123" s="343"/>
      <c r="AAD123" s="343"/>
      <c r="AAE123" s="343"/>
      <c r="AAF123" s="343"/>
      <c r="AAG123" s="343"/>
      <c r="AAH123" s="343"/>
      <c r="AAI123" s="343"/>
      <c r="AAJ123" s="343"/>
      <c r="AAK123" s="343"/>
      <c r="AAL123" s="343"/>
      <c r="AAM123" s="343"/>
      <c r="AAN123" s="343"/>
      <c r="AAO123" s="343"/>
      <c r="AAP123" s="343"/>
      <c r="AAQ123" s="343"/>
      <c r="AAR123" s="343"/>
      <c r="AAS123" s="343"/>
      <c r="AAT123" s="343"/>
      <c r="AAU123" s="343"/>
      <c r="AAV123" s="343"/>
      <c r="AAW123" s="343"/>
      <c r="AAX123" s="343"/>
      <c r="AAY123" s="343"/>
      <c r="AAZ123" s="343"/>
      <c r="ABA123" s="343"/>
      <c r="ABB123" s="343"/>
      <c r="ABC123" s="343"/>
      <c r="ABD123" s="343"/>
      <c r="ABE123" s="343"/>
      <c r="ABF123" s="343"/>
      <c r="ABG123" s="343"/>
      <c r="ABH123" s="343"/>
      <c r="ABI123" s="343"/>
      <c r="ABJ123" s="343"/>
      <c r="ABK123" s="343"/>
      <c r="ABL123" s="343"/>
      <c r="ABM123" s="343"/>
      <c r="ABN123" s="343"/>
      <c r="ABO123" s="343"/>
      <c r="ABP123" s="343"/>
      <c r="ABQ123" s="343"/>
      <c r="ABR123" s="343"/>
      <c r="ABS123" s="343"/>
      <c r="ABT123" s="343"/>
      <c r="ABU123" s="343"/>
      <c r="ABV123" s="343"/>
      <c r="ABW123" s="343"/>
      <c r="ABX123" s="343"/>
      <c r="ABY123" s="343"/>
      <c r="ABZ123" s="343"/>
      <c r="ACA123" s="343"/>
      <c r="ACB123" s="343"/>
      <c r="ACC123" s="343"/>
      <c r="ACD123" s="343"/>
      <c r="ACE123" s="343"/>
      <c r="ACF123" s="343"/>
      <c r="ACG123" s="343"/>
      <c r="ACH123" s="343"/>
      <c r="ACI123" s="343"/>
      <c r="ACJ123" s="343"/>
      <c r="ACK123" s="343"/>
      <c r="ACL123" s="343"/>
      <c r="ACM123" s="343"/>
      <c r="ACN123" s="343"/>
      <c r="ACO123" s="343"/>
      <c r="ACP123" s="343"/>
      <c r="ACQ123" s="343"/>
      <c r="ACR123" s="343"/>
      <c r="ACS123" s="343"/>
      <c r="ACT123" s="343"/>
      <c r="ACU123" s="343"/>
      <c r="ACV123" s="343"/>
      <c r="ACW123" s="343"/>
      <c r="ACX123" s="343"/>
      <c r="ACY123" s="343"/>
      <c r="ACZ123" s="343"/>
      <c r="ADA123" s="343"/>
      <c r="ADB123" s="343"/>
      <c r="ADC123" s="343"/>
      <c r="ADD123" s="343"/>
      <c r="ADE123" s="343"/>
      <c r="ADF123" s="343"/>
      <c r="ADG123" s="343"/>
      <c r="ADH123" s="343"/>
      <c r="ADI123" s="343"/>
      <c r="ADJ123" s="343"/>
      <c r="ADK123" s="343"/>
      <c r="ADL123" s="343"/>
      <c r="ADM123" s="343"/>
      <c r="ADN123" s="343"/>
      <c r="ADO123" s="343"/>
      <c r="ADP123" s="343"/>
      <c r="ADQ123" s="343"/>
      <c r="ADR123" s="343"/>
      <c r="ADS123" s="343"/>
      <c r="ADT123" s="343"/>
      <c r="ADU123" s="343"/>
      <c r="ADV123" s="343"/>
      <c r="ADW123" s="343"/>
      <c r="ADX123" s="343"/>
      <c r="ADY123" s="343"/>
      <c r="ADZ123" s="343"/>
      <c r="AEA123" s="343"/>
      <c r="AEB123" s="343"/>
      <c r="AEC123" s="343"/>
      <c r="AED123" s="343"/>
      <c r="AEE123" s="343"/>
      <c r="AEF123" s="343"/>
      <c r="AEG123" s="343"/>
      <c r="AEH123" s="343"/>
      <c r="AEI123" s="343"/>
      <c r="AEJ123" s="343"/>
      <c r="AEK123" s="343"/>
      <c r="AEL123" s="343"/>
      <c r="AEM123" s="343"/>
      <c r="AEN123" s="343"/>
      <c r="AEO123" s="343"/>
      <c r="AEP123" s="343"/>
      <c r="AEQ123" s="343"/>
      <c r="AER123" s="343"/>
      <c r="AES123" s="343"/>
      <c r="AET123" s="343"/>
      <c r="AEU123" s="343"/>
      <c r="AEV123" s="343"/>
      <c r="AEW123" s="343"/>
      <c r="AEX123" s="343"/>
      <c r="AEY123" s="343"/>
      <c r="AEZ123" s="343"/>
      <c r="AFA123" s="343"/>
      <c r="AFB123" s="343"/>
      <c r="AFC123" s="343"/>
      <c r="AFD123" s="343"/>
      <c r="AFE123" s="343"/>
      <c r="AFF123" s="343"/>
      <c r="AFG123" s="343"/>
      <c r="AFH123" s="343"/>
      <c r="AFI123" s="343"/>
      <c r="AFJ123" s="343"/>
      <c r="AFK123" s="343"/>
      <c r="AFL123" s="343"/>
      <c r="AFM123" s="343"/>
      <c r="AFN123" s="343"/>
      <c r="AFO123" s="343"/>
      <c r="AFP123" s="343"/>
      <c r="AFQ123" s="343"/>
      <c r="AFR123" s="343"/>
      <c r="AFS123" s="343"/>
      <c r="AFT123" s="343"/>
      <c r="AFU123" s="343"/>
      <c r="AFV123" s="343"/>
      <c r="AFW123" s="343"/>
      <c r="AFX123" s="343"/>
      <c r="AFY123" s="343"/>
      <c r="AFZ123" s="343"/>
      <c r="AGA123" s="343"/>
      <c r="AGB123" s="343"/>
      <c r="AGC123" s="343"/>
      <c r="AGD123" s="343"/>
      <c r="AGE123" s="343"/>
      <c r="AGF123" s="343"/>
      <c r="AGG123" s="343"/>
      <c r="AGH123" s="343"/>
      <c r="AGI123" s="343"/>
      <c r="AGJ123" s="343"/>
      <c r="AGK123" s="343"/>
      <c r="AGL123" s="343"/>
      <c r="AGM123" s="343"/>
      <c r="AGN123" s="343"/>
      <c r="AGO123" s="343"/>
      <c r="AGP123" s="343"/>
      <c r="AGQ123" s="343"/>
      <c r="AGR123" s="343"/>
      <c r="AGS123" s="343"/>
      <c r="AGT123" s="343"/>
      <c r="AGU123" s="343"/>
      <c r="AGV123" s="343"/>
      <c r="AGW123" s="343"/>
      <c r="AGX123" s="343"/>
      <c r="AGY123" s="343"/>
      <c r="AGZ123" s="343"/>
      <c r="AHA123" s="343"/>
      <c r="AHB123" s="343"/>
      <c r="AHC123" s="343"/>
      <c r="AHD123" s="343"/>
      <c r="AHE123" s="343"/>
      <c r="AHF123" s="343"/>
      <c r="AHG123" s="343"/>
      <c r="AHH123" s="343"/>
      <c r="AHI123" s="343"/>
      <c r="AHJ123" s="343"/>
      <c r="AHK123" s="343"/>
      <c r="AHL123" s="343"/>
      <c r="AHM123" s="343"/>
      <c r="AHN123" s="343"/>
      <c r="AHO123" s="343"/>
      <c r="AHP123" s="343"/>
      <c r="AHQ123" s="343"/>
      <c r="AHR123" s="343"/>
      <c r="AHS123" s="343"/>
      <c r="AHT123" s="343"/>
      <c r="AHU123" s="343"/>
      <c r="AHV123" s="343"/>
      <c r="AHW123" s="343"/>
      <c r="AHX123" s="343"/>
      <c r="AHY123" s="343"/>
      <c r="AHZ123" s="343"/>
      <c r="AIA123" s="343"/>
      <c r="AIB123" s="343"/>
      <c r="AIC123" s="343"/>
      <c r="AID123" s="343"/>
      <c r="AIE123" s="343"/>
      <c r="AIF123" s="343"/>
      <c r="AIG123" s="343"/>
      <c r="AIH123" s="343"/>
      <c r="AII123" s="343"/>
      <c r="AIJ123" s="343"/>
      <c r="AIK123" s="343"/>
      <c r="AIL123" s="343"/>
      <c r="AIM123" s="343"/>
      <c r="AIN123" s="343"/>
      <c r="AIO123" s="343"/>
      <c r="AIP123" s="343"/>
      <c r="AIQ123" s="343"/>
      <c r="AIR123" s="343"/>
      <c r="AIS123" s="343"/>
      <c r="AIT123" s="343"/>
      <c r="AIU123" s="343"/>
      <c r="AIV123" s="343"/>
      <c r="AIW123" s="343"/>
      <c r="AIX123" s="343"/>
      <c r="AIY123" s="343"/>
      <c r="AIZ123" s="343"/>
      <c r="AJA123" s="343"/>
      <c r="AJB123" s="343"/>
      <c r="AJC123" s="343"/>
      <c r="AJD123" s="343"/>
      <c r="AJE123" s="343"/>
      <c r="AJF123" s="343"/>
      <c r="AJG123" s="343"/>
      <c r="AJH123" s="343"/>
      <c r="AJI123" s="343"/>
      <c r="AJJ123" s="343"/>
      <c r="AJK123" s="343"/>
      <c r="AJL123" s="343"/>
      <c r="AJM123" s="343"/>
      <c r="AJN123" s="343"/>
      <c r="AJO123" s="343"/>
      <c r="AJP123" s="343"/>
      <c r="AJQ123" s="343"/>
      <c r="AJR123" s="343"/>
      <c r="AJS123" s="343"/>
      <c r="AJT123" s="343"/>
      <c r="AJU123" s="343"/>
      <c r="AJV123" s="343"/>
      <c r="AJW123" s="343"/>
      <c r="AJX123" s="343"/>
      <c r="AJY123" s="343"/>
      <c r="AJZ123" s="343"/>
      <c r="AKA123" s="343"/>
      <c r="AKB123" s="343"/>
      <c r="AKC123" s="343"/>
      <c r="AKD123" s="343"/>
      <c r="AKE123" s="343"/>
      <c r="AKF123" s="343"/>
      <c r="AKG123" s="343"/>
      <c r="AKH123" s="343"/>
      <c r="AKI123" s="343"/>
      <c r="AKJ123" s="343"/>
      <c r="AKK123" s="343"/>
      <c r="AKL123" s="343"/>
      <c r="AKM123" s="343"/>
      <c r="AKN123" s="343"/>
      <c r="AKO123" s="343"/>
      <c r="AKP123" s="343"/>
      <c r="AKQ123" s="343"/>
      <c r="AKR123" s="343"/>
      <c r="AKS123" s="343"/>
      <c r="AKT123" s="343"/>
      <c r="AKU123" s="343"/>
      <c r="AKV123" s="343"/>
      <c r="AKW123" s="343"/>
      <c r="AKX123" s="343"/>
      <c r="AKY123" s="343"/>
      <c r="AKZ123" s="343"/>
      <c r="ALA123" s="343"/>
      <c r="ALB123" s="343"/>
      <c r="ALC123" s="343"/>
      <c r="ALD123" s="343"/>
      <c r="ALE123" s="343"/>
      <c r="ALF123" s="343"/>
      <c r="ALG123" s="343"/>
      <c r="ALH123" s="343"/>
      <c r="ALI123" s="343"/>
      <c r="ALJ123" s="343"/>
      <c r="ALK123" s="343"/>
      <c r="ALL123" s="343"/>
      <c r="ALM123" s="343"/>
      <c r="ALN123" s="343"/>
      <c r="ALO123" s="343"/>
      <c r="ALP123" s="343"/>
      <c r="ALQ123" s="343"/>
      <c r="ALR123" s="343"/>
      <c r="ALS123" s="343"/>
      <c r="ALT123" s="343"/>
      <c r="ALU123" s="343"/>
      <c r="ALV123" s="343"/>
      <c r="ALW123" s="343"/>
      <c r="ALX123" s="343"/>
      <c r="ALY123" s="343"/>
      <c r="ALZ123" s="343"/>
      <c r="AMA123" s="343"/>
      <c r="AMB123" s="343"/>
      <c r="AMC123" s="343"/>
      <c r="AMD123" s="343"/>
      <c r="AME123" s="343"/>
      <c r="AMF123" s="343"/>
      <c r="AMG123" s="343"/>
      <c r="AMH123" s="343"/>
      <c r="AMI123" s="343"/>
      <c r="AMJ123" s="343"/>
      <c r="AMK123" s="343"/>
      <c r="AML123" s="343"/>
    </row>
    <row r="124" spans="1:1026">
      <c r="A124">
        <v>94</v>
      </c>
      <c r="B124" s="4">
        <v>12</v>
      </c>
      <c r="C124" s="4">
        <v>2</v>
      </c>
      <c r="D124">
        <v>0.13485456000000001</v>
      </c>
      <c r="E124">
        <v>0.17671680000000001</v>
      </c>
      <c r="F124">
        <v>0.17612214000000001</v>
      </c>
      <c r="G124">
        <v>0.15530705</v>
      </c>
      <c r="H124">
        <v>1.031145E-2</v>
      </c>
      <c r="I124">
        <v>1.0758045000000001E-2</v>
      </c>
      <c r="J124">
        <v>1.3332547E-2</v>
      </c>
      <c r="K124">
        <v>3.7869790000000002E-3</v>
      </c>
      <c r="L124">
        <v>2.0247350000000001E-2</v>
      </c>
      <c r="M124">
        <v>2.7549879999999999E-2</v>
      </c>
      <c r="N124">
        <v>0.16032260000000001</v>
      </c>
      <c r="O124">
        <v>9.612366E-2</v>
      </c>
      <c r="P124">
        <v>0.13964409999999999</v>
      </c>
      <c r="Q124">
        <v>0.13831669999999999</v>
      </c>
      <c r="R124">
        <v>0.1159338</v>
      </c>
      <c r="AML124" s="4"/>
    </row>
    <row r="125" spans="1:1026">
      <c r="A125">
        <v>95</v>
      </c>
      <c r="B125" s="4">
        <v>12</v>
      </c>
      <c r="C125" s="4">
        <v>3</v>
      </c>
      <c r="D125">
        <v>0.19124793000000001</v>
      </c>
      <c r="E125">
        <v>0.34485949999999999</v>
      </c>
      <c r="F125">
        <v>0.24682076999999999</v>
      </c>
      <c r="G125">
        <v>0.14926884000000001</v>
      </c>
      <c r="H125">
        <v>5.5861939999999999E-2</v>
      </c>
      <c r="I125">
        <v>7.3858220000000002E-3</v>
      </c>
      <c r="J125">
        <v>2.2979178999999999E-2</v>
      </c>
      <c r="K125">
        <v>5.7965029000000001E-2</v>
      </c>
      <c r="L125">
        <v>8.7490410000000005E-2</v>
      </c>
      <c r="M125">
        <v>6.3155160000000002E-2</v>
      </c>
      <c r="N125">
        <v>0.2393151</v>
      </c>
      <c r="O125">
        <v>7.554574E-2</v>
      </c>
      <c r="P125">
        <v>0.15627289999999999</v>
      </c>
      <c r="Q125">
        <v>0.1029371</v>
      </c>
      <c r="R125">
        <v>8.2905140000000002E-2</v>
      </c>
      <c r="AML125" s="4"/>
    </row>
    <row r="126" spans="1:1026">
      <c r="A126">
        <v>96</v>
      </c>
      <c r="B126" s="4">
        <v>12</v>
      </c>
      <c r="C126" s="4">
        <v>4</v>
      </c>
      <c r="D126">
        <v>7.4125280000000002E-2</v>
      </c>
      <c r="E126">
        <v>0.40685700000000002</v>
      </c>
      <c r="F126">
        <v>0.15063814</v>
      </c>
      <c r="G126">
        <v>0.26234848999999999</v>
      </c>
      <c r="H126">
        <v>0.25806013999999999</v>
      </c>
      <c r="I126">
        <v>2.2385157999999999E-2</v>
      </c>
      <c r="J126">
        <v>0.12971768</v>
      </c>
      <c r="K126">
        <v>0.15220250299999999</v>
      </c>
      <c r="L126">
        <v>3.665504E-2</v>
      </c>
      <c r="M126">
        <v>5.7479549999999997E-2</v>
      </c>
      <c r="N126">
        <v>0.24979499999999999</v>
      </c>
      <c r="O126">
        <v>0.1330905</v>
      </c>
      <c r="P126">
        <v>0.2258278</v>
      </c>
      <c r="Q126">
        <v>9.7595979999999999E-2</v>
      </c>
      <c r="R126">
        <v>0.12689300000000001</v>
      </c>
      <c r="AML126" s="4"/>
    </row>
    <row r="127" spans="1:1026">
      <c r="A127">
        <v>97</v>
      </c>
      <c r="B127" s="4">
        <v>12</v>
      </c>
      <c r="C127" s="4">
        <v>5</v>
      </c>
      <c r="D127">
        <v>6.2809809999999994E-2</v>
      </c>
      <c r="E127">
        <v>0.1088635</v>
      </c>
      <c r="F127">
        <v>0.13686471</v>
      </c>
      <c r="G127">
        <v>5.993308E-2</v>
      </c>
      <c r="H127">
        <v>3.2260570000000002E-2</v>
      </c>
      <c r="I127">
        <v>4.6128146000000002E-2</v>
      </c>
      <c r="J127">
        <v>2.2561708999999999E-2</v>
      </c>
      <c r="K127">
        <v>0.14382742900000001</v>
      </c>
      <c r="L127">
        <v>4.8087539999999998E-2</v>
      </c>
      <c r="M127">
        <v>8.5480120000000007E-2</v>
      </c>
      <c r="N127">
        <v>9.1076690000000002E-2</v>
      </c>
      <c r="O127">
        <v>4.1672809999999998E-2</v>
      </c>
      <c r="P127">
        <v>8.3710919999999994E-2</v>
      </c>
      <c r="Q127">
        <v>0.1048694</v>
      </c>
      <c r="R127">
        <v>5.4083649999999997E-2</v>
      </c>
      <c r="AML127" s="4"/>
    </row>
    <row r="128" spans="1:1026">
      <c r="A128">
        <v>98</v>
      </c>
      <c r="B128" s="4">
        <v>12</v>
      </c>
      <c r="C128" s="4">
        <v>6</v>
      </c>
      <c r="D128">
        <v>0.14469215999999999</v>
      </c>
      <c r="E128">
        <v>0.2074095</v>
      </c>
      <c r="F128">
        <v>0.15831758000000001</v>
      </c>
      <c r="G128">
        <v>0.14838920999999999</v>
      </c>
      <c r="H128">
        <v>2.9699929999999999E-2</v>
      </c>
      <c r="I128">
        <v>2.8279569999999999E-3</v>
      </c>
      <c r="J128">
        <v>1.1919506999999999E-2</v>
      </c>
      <c r="K128">
        <v>4.4525209000000003E-2</v>
      </c>
      <c r="L128">
        <v>3.9732049999999998E-2</v>
      </c>
      <c r="M128">
        <v>2.186749E-2</v>
      </c>
      <c r="N128">
        <v>0.1643685</v>
      </c>
      <c r="O128">
        <v>7.9080810000000001E-2</v>
      </c>
      <c r="P128">
        <v>0.1283492</v>
      </c>
      <c r="Q128">
        <v>9.0437390000000006E-2</v>
      </c>
      <c r="R128">
        <v>8.5751030000000006E-2</v>
      </c>
      <c r="AML128" s="4"/>
    </row>
    <row r="129" spans="1:1026">
      <c r="A129">
        <v>99</v>
      </c>
      <c r="B129" s="4">
        <v>12</v>
      </c>
      <c r="C129" s="4">
        <v>7</v>
      </c>
      <c r="D129">
        <v>7.4635770000000004E-2</v>
      </c>
      <c r="E129">
        <v>0.11348279999999999</v>
      </c>
      <c r="F129">
        <v>9.9870619999999993E-2</v>
      </c>
      <c r="G129">
        <v>5.4062859999999997E-2</v>
      </c>
      <c r="H129">
        <v>0.12976046999999999</v>
      </c>
      <c r="I129">
        <v>1.168746E-2</v>
      </c>
      <c r="J129">
        <v>9.6045450000000008E-3</v>
      </c>
      <c r="K129">
        <v>0.12570078500000001</v>
      </c>
      <c r="L129">
        <v>7.4176119999999998E-2</v>
      </c>
      <c r="M129">
        <v>1.2826300000000001E-2</v>
      </c>
      <c r="N129">
        <v>8.5590289999999999E-2</v>
      </c>
      <c r="O129">
        <v>6.1121120000000001E-2</v>
      </c>
      <c r="P129">
        <v>0.1102243</v>
      </c>
      <c r="Q129">
        <v>6.7377900000000004E-2</v>
      </c>
      <c r="R129">
        <v>4.0418250000000003E-2</v>
      </c>
      <c r="AML129" s="4"/>
    </row>
    <row r="130" spans="1:1026" s="340" customFormat="1">
      <c r="A130" s="340">
        <v>100</v>
      </c>
      <c r="B130" s="341">
        <v>13</v>
      </c>
      <c r="C130" s="341">
        <v>1</v>
      </c>
      <c r="D130" s="343">
        <v>9.8503279999999999E-2</v>
      </c>
      <c r="E130" s="350">
        <v>0.13097288000000001</v>
      </c>
      <c r="F130" s="350">
        <v>0.14666689999999999</v>
      </c>
      <c r="G130" s="351">
        <v>0.1000632</v>
      </c>
      <c r="H130" s="351">
        <v>9.6315239999999996E-2</v>
      </c>
      <c r="I130" s="352">
        <v>2.614023E-2</v>
      </c>
      <c r="J130" s="343">
        <v>8.1867269999999995E-3</v>
      </c>
      <c r="K130" s="343">
        <v>0.18736127999999999</v>
      </c>
      <c r="L130" s="343">
        <v>6.2816469999999999E-2</v>
      </c>
      <c r="M130" s="343">
        <v>4.788742E-2</v>
      </c>
      <c r="N130" s="343">
        <v>0.1190384</v>
      </c>
      <c r="O130" s="343">
        <v>6.074479E-2</v>
      </c>
      <c r="P130" s="343">
        <v>0.12048730000000001</v>
      </c>
      <c r="Q130" s="343">
        <v>0.1086067</v>
      </c>
      <c r="R130" s="343">
        <v>5.7296920000000001E-2</v>
      </c>
      <c r="S130" s="343"/>
      <c r="T130" s="343"/>
      <c r="U130" s="343"/>
      <c r="V130" s="343"/>
      <c r="W130" s="343"/>
      <c r="X130" s="343"/>
      <c r="Y130" s="343"/>
      <c r="Z130" s="343"/>
      <c r="AA130" s="343"/>
      <c r="AB130" s="343"/>
      <c r="AC130" s="343"/>
      <c r="AD130" s="343"/>
      <c r="AE130" s="343"/>
      <c r="AF130" s="343"/>
      <c r="AG130" s="343"/>
      <c r="AH130" s="343"/>
      <c r="AI130" s="343"/>
      <c r="AJ130" s="343"/>
      <c r="AK130" s="343"/>
      <c r="AL130" s="343"/>
      <c r="AM130" s="343"/>
      <c r="AN130" s="343"/>
      <c r="AO130" s="343"/>
      <c r="AP130" s="343"/>
      <c r="AQ130" s="343"/>
      <c r="AR130" s="343"/>
      <c r="AS130" s="343"/>
      <c r="AT130" s="343"/>
      <c r="AU130" s="343"/>
      <c r="AV130" s="343"/>
      <c r="AW130" s="343"/>
      <c r="AX130" s="343"/>
      <c r="AY130" s="343"/>
      <c r="AZ130" s="343"/>
      <c r="BA130" s="343"/>
      <c r="BB130" s="343"/>
      <c r="BC130" s="343"/>
      <c r="BD130" s="343"/>
      <c r="BE130" s="343"/>
      <c r="BF130" s="343"/>
      <c r="BG130" s="343"/>
      <c r="BH130" s="343"/>
      <c r="BI130" s="343"/>
      <c r="BJ130" s="343"/>
      <c r="BK130" s="343"/>
      <c r="BL130" s="343"/>
      <c r="BM130" s="343"/>
      <c r="BN130" s="343"/>
      <c r="BO130" s="343"/>
      <c r="BP130" s="343"/>
      <c r="BQ130" s="343"/>
      <c r="BR130" s="343"/>
      <c r="BS130" s="343"/>
      <c r="BT130" s="343"/>
      <c r="BU130" s="343"/>
      <c r="BV130" s="343"/>
      <c r="BW130" s="343"/>
      <c r="BX130" s="343"/>
      <c r="BY130" s="343"/>
      <c r="BZ130" s="343"/>
      <c r="CA130" s="343"/>
      <c r="CB130" s="343"/>
      <c r="CC130" s="343"/>
      <c r="CD130" s="343"/>
      <c r="CE130" s="343"/>
      <c r="CF130" s="343"/>
      <c r="CG130" s="343"/>
      <c r="CH130" s="343"/>
      <c r="CI130" s="343"/>
      <c r="CJ130" s="343"/>
      <c r="CK130" s="343"/>
      <c r="CL130" s="343"/>
      <c r="CM130" s="343"/>
      <c r="CN130" s="343"/>
      <c r="CO130" s="343"/>
      <c r="CP130" s="343"/>
      <c r="CQ130" s="343"/>
      <c r="CR130" s="343"/>
      <c r="CS130" s="343"/>
      <c r="CT130" s="343"/>
      <c r="CU130" s="343"/>
      <c r="CV130" s="343"/>
      <c r="CW130" s="343"/>
      <c r="CX130" s="343"/>
      <c r="CY130" s="343"/>
      <c r="CZ130" s="343"/>
      <c r="DA130" s="343"/>
      <c r="DB130" s="343"/>
      <c r="DC130" s="343"/>
      <c r="DD130" s="343"/>
      <c r="DE130" s="343"/>
      <c r="DF130" s="343"/>
      <c r="DG130" s="343"/>
      <c r="DH130" s="343"/>
      <c r="DI130" s="343"/>
      <c r="DJ130" s="343"/>
      <c r="DK130" s="343"/>
      <c r="DL130" s="343"/>
      <c r="DM130" s="343"/>
      <c r="DN130" s="343"/>
      <c r="DO130" s="343"/>
      <c r="DP130" s="343"/>
      <c r="DQ130" s="343"/>
      <c r="DR130" s="343"/>
      <c r="DS130" s="343"/>
      <c r="DT130" s="343"/>
      <c r="DU130" s="343"/>
      <c r="DV130" s="343"/>
      <c r="DW130" s="343"/>
      <c r="DX130" s="343"/>
      <c r="DY130" s="343"/>
      <c r="DZ130" s="343"/>
      <c r="EA130" s="343"/>
      <c r="EB130" s="343"/>
      <c r="EC130" s="343"/>
      <c r="ED130" s="343"/>
      <c r="EE130" s="343"/>
      <c r="EF130" s="343"/>
      <c r="EG130" s="343"/>
      <c r="EH130" s="343"/>
      <c r="EI130" s="343"/>
      <c r="EJ130" s="343"/>
      <c r="EK130" s="343"/>
      <c r="EL130" s="343"/>
      <c r="EM130" s="343"/>
      <c r="EN130" s="343"/>
      <c r="EO130" s="343"/>
      <c r="EP130" s="343"/>
      <c r="EQ130" s="343"/>
      <c r="ER130" s="343"/>
      <c r="ES130" s="343"/>
      <c r="ET130" s="343"/>
      <c r="EU130" s="343"/>
      <c r="EV130" s="343"/>
      <c r="EW130" s="343"/>
      <c r="EX130" s="343"/>
      <c r="EY130" s="343"/>
      <c r="EZ130" s="343"/>
      <c r="FA130" s="343"/>
      <c r="FB130" s="343"/>
      <c r="FC130" s="343"/>
      <c r="FD130" s="343"/>
      <c r="FE130" s="343"/>
      <c r="FF130" s="343"/>
      <c r="FG130" s="343"/>
      <c r="FH130" s="343"/>
      <c r="FI130" s="343"/>
      <c r="FJ130" s="343"/>
      <c r="FK130" s="343"/>
      <c r="FL130" s="343"/>
      <c r="FM130" s="343"/>
      <c r="FN130" s="343"/>
      <c r="FO130" s="343"/>
      <c r="FP130" s="343"/>
      <c r="FQ130" s="343"/>
      <c r="FR130" s="343"/>
      <c r="FS130" s="343"/>
      <c r="FT130" s="343"/>
      <c r="FU130" s="343"/>
      <c r="FV130" s="343"/>
      <c r="FW130" s="343"/>
      <c r="FX130" s="343"/>
      <c r="FY130" s="343"/>
      <c r="FZ130" s="343"/>
      <c r="GA130" s="343"/>
      <c r="GB130" s="343"/>
      <c r="GC130" s="343"/>
      <c r="GD130" s="343"/>
      <c r="GE130" s="343"/>
      <c r="GF130" s="343"/>
      <c r="GG130" s="343"/>
      <c r="GH130" s="343"/>
      <c r="GI130" s="343"/>
      <c r="GJ130" s="343"/>
      <c r="GK130" s="343"/>
      <c r="GL130" s="343"/>
      <c r="GM130" s="343"/>
      <c r="GN130" s="343"/>
      <c r="GO130" s="343"/>
      <c r="GP130" s="343"/>
      <c r="GQ130" s="343"/>
      <c r="GR130" s="343"/>
      <c r="GS130" s="343"/>
      <c r="GT130" s="343"/>
      <c r="GU130" s="343"/>
      <c r="GV130" s="343"/>
      <c r="GW130" s="343"/>
      <c r="GX130" s="343"/>
      <c r="GY130" s="343"/>
      <c r="GZ130" s="343"/>
      <c r="HA130" s="343"/>
      <c r="HB130" s="343"/>
      <c r="HC130" s="343"/>
      <c r="HD130" s="343"/>
      <c r="HE130" s="343"/>
      <c r="HF130" s="343"/>
      <c r="HG130" s="343"/>
      <c r="HH130" s="343"/>
      <c r="HI130" s="343"/>
      <c r="HJ130" s="343"/>
      <c r="HK130" s="343"/>
      <c r="HL130" s="343"/>
      <c r="HM130" s="343"/>
      <c r="HN130" s="343"/>
      <c r="HO130" s="343"/>
      <c r="HP130" s="343"/>
      <c r="HQ130" s="343"/>
      <c r="HR130" s="343"/>
      <c r="HS130" s="343"/>
      <c r="HT130" s="343"/>
      <c r="HU130" s="343"/>
      <c r="HV130" s="343"/>
      <c r="HW130" s="343"/>
      <c r="HX130" s="343"/>
      <c r="HY130" s="343"/>
      <c r="HZ130" s="343"/>
      <c r="IA130" s="343"/>
      <c r="IB130" s="343"/>
      <c r="IC130" s="343"/>
      <c r="ID130" s="343"/>
      <c r="IE130" s="343"/>
      <c r="IF130" s="343"/>
      <c r="IG130" s="343"/>
      <c r="IH130" s="343"/>
      <c r="II130" s="343"/>
      <c r="IJ130" s="343"/>
      <c r="IK130" s="343"/>
      <c r="IL130" s="343"/>
      <c r="IM130" s="343"/>
      <c r="IN130" s="343"/>
      <c r="IO130" s="343"/>
      <c r="IP130" s="343"/>
      <c r="IQ130" s="343"/>
      <c r="IR130" s="343"/>
      <c r="IS130" s="343"/>
      <c r="IT130" s="343"/>
      <c r="IU130" s="343"/>
      <c r="IV130" s="343"/>
      <c r="IW130" s="343"/>
      <c r="IX130" s="343"/>
      <c r="IY130" s="343"/>
      <c r="IZ130" s="343"/>
      <c r="JA130" s="343"/>
      <c r="JB130" s="343"/>
      <c r="JC130" s="343"/>
      <c r="JD130" s="343"/>
      <c r="JE130" s="343"/>
      <c r="JF130" s="343"/>
      <c r="JG130" s="343"/>
      <c r="JH130" s="343"/>
      <c r="JI130" s="343"/>
      <c r="JJ130" s="343"/>
      <c r="JK130" s="343"/>
      <c r="JL130" s="343"/>
      <c r="JM130" s="343"/>
      <c r="JN130" s="343"/>
      <c r="JO130" s="343"/>
      <c r="JP130" s="343"/>
      <c r="JQ130" s="343"/>
      <c r="JR130" s="343"/>
      <c r="JS130" s="343"/>
      <c r="JT130" s="343"/>
      <c r="JU130" s="343"/>
      <c r="JV130" s="343"/>
      <c r="JW130" s="343"/>
      <c r="JX130" s="343"/>
      <c r="JY130" s="343"/>
      <c r="JZ130" s="343"/>
      <c r="KA130" s="343"/>
      <c r="KB130" s="343"/>
      <c r="KC130" s="343"/>
      <c r="KD130" s="343"/>
      <c r="KE130" s="343"/>
      <c r="KF130" s="343"/>
      <c r="KG130" s="343"/>
      <c r="KH130" s="343"/>
      <c r="KI130" s="343"/>
      <c r="KJ130" s="343"/>
      <c r="KK130" s="343"/>
      <c r="KL130" s="343"/>
      <c r="KM130" s="343"/>
      <c r="KN130" s="343"/>
      <c r="KO130" s="343"/>
      <c r="KP130" s="343"/>
      <c r="KQ130" s="343"/>
      <c r="KR130" s="343"/>
      <c r="KS130" s="343"/>
      <c r="KT130" s="343"/>
      <c r="KU130" s="343"/>
      <c r="KV130" s="343"/>
      <c r="KW130" s="343"/>
      <c r="KX130" s="343"/>
      <c r="KY130" s="343"/>
      <c r="KZ130" s="343"/>
      <c r="LA130" s="343"/>
      <c r="LB130" s="343"/>
      <c r="LC130" s="343"/>
      <c r="LD130" s="343"/>
      <c r="LE130" s="343"/>
      <c r="LF130" s="343"/>
      <c r="LG130" s="343"/>
      <c r="LH130" s="343"/>
      <c r="LI130" s="343"/>
      <c r="LJ130" s="343"/>
      <c r="LK130" s="343"/>
      <c r="LL130" s="343"/>
      <c r="LM130" s="343"/>
      <c r="LN130" s="343"/>
      <c r="LO130" s="343"/>
      <c r="LP130" s="343"/>
      <c r="LQ130" s="343"/>
      <c r="LR130" s="343"/>
      <c r="LS130" s="343"/>
      <c r="LT130" s="343"/>
      <c r="LU130" s="343"/>
      <c r="LV130" s="343"/>
      <c r="LW130" s="343"/>
      <c r="LX130" s="343"/>
      <c r="LY130" s="343"/>
      <c r="LZ130" s="343"/>
      <c r="MA130" s="343"/>
      <c r="MB130" s="343"/>
      <c r="MC130" s="343"/>
      <c r="MD130" s="343"/>
      <c r="ME130" s="343"/>
      <c r="MF130" s="343"/>
      <c r="MG130" s="343"/>
      <c r="MH130" s="343"/>
      <c r="MI130" s="343"/>
      <c r="MJ130" s="343"/>
      <c r="MK130" s="343"/>
      <c r="ML130" s="343"/>
      <c r="MM130" s="343"/>
      <c r="MN130" s="343"/>
      <c r="MO130" s="343"/>
      <c r="MP130" s="343"/>
      <c r="MQ130" s="343"/>
      <c r="MR130" s="343"/>
      <c r="MS130" s="343"/>
      <c r="MT130" s="343"/>
      <c r="MU130" s="343"/>
      <c r="MV130" s="343"/>
      <c r="MW130" s="343"/>
      <c r="MX130" s="343"/>
      <c r="MY130" s="343"/>
      <c r="MZ130" s="343"/>
      <c r="NA130" s="343"/>
      <c r="NB130" s="343"/>
      <c r="NC130" s="343"/>
      <c r="ND130" s="343"/>
      <c r="NE130" s="343"/>
      <c r="NF130" s="343"/>
      <c r="NG130" s="343"/>
      <c r="NH130" s="343"/>
      <c r="NI130" s="343"/>
      <c r="NJ130" s="343"/>
      <c r="NK130" s="343"/>
      <c r="NL130" s="343"/>
      <c r="NM130" s="343"/>
      <c r="NN130" s="343"/>
      <c r="NO130" s="343"/>
      <c r="NP130" s="343"/>
      <c r="NQ130" s="343"/>
      <c r="NR130" s="343"/>
      <c r="NS130" s="343"/>
      <c r="NT130" s="343"/>
      <c r="NU130" s="343"/>
      <c r="NV130" s="343"/>
      <c r="NW130" s="343"/>
      <c r="NX130" s="343"/>
      <c r="NY130" s="343"/>
      <c r="NZ130" s="343"/>
      <c r="OA130" s="343"/>
      <c r="OB130" s="343"/>
      <c r="OC130" s="343"/>
      <c r="OD130" s="343"/>
      <c r="OE130" s="343"/>
      <c r="OF130" s="343"/>
      <c r="OG130" s="343"/>
      <c r="OH130" s="343"/>
      <c r="OI130" s="343"/>
      <c r="OJ130" s="343"/>
      <c r="OK130" s="343"/>
      <c r="OL130" s="343"/>
      <c r="OM130" s="343"/>
      <c r="ON130" s="343"/>
      <c r="OO130" s="343"/>
      <c r="OP130" s="343"/>
      <c r="OQ130" s="343"/>
      <c r="OR130" s="343"/>
      <c r="OS130" s="343"/>
      <c r="OT130" s="343"/>
      <c r="OU130" s="343"/>
      <c r="OV130" s="343"/>
      <c r="OW130" s="343"/>
      <c r="OX130" s="343"/>
      <c r="OY130" s="343"/>
      <c r="OZ130" s="343"/>
      <c r="PA130" s="343"/>
      <c r="PB130" s="343"/>
      <c r="PC130" s="343"/>
      <c r="PD130" s="343"/>
      <c r="PE130" s="343"/>
      <c r="PF130" s="343"/>
      <c r="PG130" s="343"/>
      <c r="PH130" s="343"/>
      <c r="PI130" s="343"/>
      <c r="PJ130" s="343"/>
      <c r="PK130" s="343"/>
      <c r="PL130" s="343"/>
      <c r="PM130" s="343"/>
      <c r="PN130" s="343"/>
      <c r="PO130" s="343"/>
      <c r="PP130" s="343"/>
      <c r="PQ130" s="343"/>
      <c r="PR130" s="343"/>
      <c r="PS130" s="343"/>
      <c r="PT130" s="343"/>
      <c r="PU130" s="343"/>
      <c r="PV130" s="343"/>
      <c r="PW130" s="343"/>
      <c r="PX130" s="343"/>
      <c r="PY130" s="343"/>
      <c r="PZ130" s="343"/>
      <c r="QA130" s="343"/>
      <c r="QB130" s="343"/>
      <c r="QC130" s="343"/>
      <c r="QD130" s="343"/>
      <c r="QE130" s="343"/>
      <c r="QF130" s="343"/>
      <c r="QG130" s="343"/>
      <c r="QH130" s="343"/>
      <c r="QI130" s="343"/>
      <c r="QJ130" s="343"/>
      <c r="QK130" s="343"/>
      <c r="QL130" s="343"/>
      <c r="QM130" s="343"/>
      <c r="QN130" s="343"/>
      <c r="QO130" s="343"/>
      <c r="QP130" s="343"/>
      <c r="QQ130" s="343"/>
      <c r="QR130" s="343"/>
      <c r="QS130" s="343"/>
      <c r="QT130" s="343"/>
      <c r="QU130" s="343"/>
      <c r="QV130" s="343"/>
      <c r="QW130" s="343"/>
      <c r="QX130" s="343"/>
      <c r="QY130" s="343"/>
      <c r="QZ130" s="343"/>
      <c r="RA130" s="343"/>
      <c r="RB130" s="343"/>
      <c r="RC130" s="343"/>
      <c r="RD130" s="343"/>
      <c r="RE130" s="343"/>
      <c r="RF130" s="343"/>
      <c r="RG130" s="343"/>
      <c r="RH130" s="343"/>
      <c r="RI130" s="343"/>
      <c r="RJ130" s="343"/>
      <c r="RK130" s="343"/>
      <c r="RL130" s="343"/>
      <c r="RM130" s="343"/>
      <c r="RN130" s="343"/>
      <c r="RO130" s="343"/>
      <c r="RP130" s="343"/>
      <c r="RQ130" s="343"/>
      <c r="RR130" s="343"/>
      <c r="RS130" s="343"/>
      <c r="RT130" s="343"/>
      <c r="RU130" s="343"/>
      <c r="RV130" s="343"/>
      <c r="RW130" s="343"/>
      <c r="RX130" s="343"/>
      <c r="RY130" s="343"/>
      <c r="RZ130" s="343"/>
      <c r="SA130" s="343"/>
      <c r="SB130" s="343"/>
      <c r="SC130" s="343"/>
      <c r="SD130" s="343"/>
      <c r="SE130" s="343"/>
      <c r="SF130" s="343"/>
      <c r="SG130" s="343"/>
      <c r="SH130" s="343"/>
      <c r="SI130" s="343"/>
      <c r="SJ130" s="343"/>
      <c r="SK130" s="343"/>
      <c r="SL130" s="343"/>
      <c r="SM130" s="343"/>
      <c r="SN130" s="343"/>
      <c r="SO130" s="343"/>
      <c r="SP130" s="343"/>
      <c r="SQ130" s="343"/>
      <c r="SR130" s="343"/>
      <c r="SS130" s="343"/>
      <c r="ST130" s="343"/>
      <c r="SU130" s="343"/>
      <c r="SV130" s="343"/>
      <c r="SW130" s="343"/>
      <c r="SX130" s="343"/>
      <c r="SY130" s="343"/>
      <c r="SZ130" s="343"/>
      <c r="TA130" s="343"/>
      <c r="TB130" s="343"/>
      <c r="TC130" s="343"/>
      <c r="TD130" s="343"/>
      <c r="TE130" s="343"/>
      <c r="TF130" s="343"/>
      <c r="TG130" s="343"/>
      <c r="TH130" s="343"/>
      <c r="TI130" s="343"/>
      <c r="TJ130" s="343"/>
      <c r="TK130" s="343"/>
      <c r="TL130" s="343"/>
      <c r="TM130" s="343"/>
      <c r="TN130" s="343"/>
      <c r="TO130" s="343"/>
      <c r="TP130" s="343"/>
      <c r="TQ130" s="343"/>
      <c r="TR130" s="343"/>
      <c r="TS130" s="343"/>
      <c r="TT130" s="343"/>
      <c r="TU130" s="343"/>
      <c r="TV130" s="343"/>
      <c r="TW130" s="343"/>
      <c r="TX130" s="343"/>
      <c r="TY130" s="343"/>
      <c r="TZ130" s="343"/>
      <c r="UA130" s="343"/>
      <c r="UB130" s="343"/>
      <c r="UC130" s="343"/>
      <c r="UD130" s="343"/>
      <c r="UE130" s="343"/>
      <c r="UF130" s="343"/>
      <c r="UG130" s="343"/>
      <c r="UH130" s="343"/>
      <c r="UI130" s="343"/>
      <c r="UJ130" s="343"/>
      <c r="UK130" s="343"/>
      <c r="UL130" s="343"/>
      <c r="UM130" s="343"/>
      <c r="UN130" s="343"/>
      <c r="UO130" s="343"/>
      <c r="UP130" s="343"/>
      <c r="UQ130" s="343"/>
      <c r="UR130" s="343"/>
      <c r="US130" s="343"/>
      <c r="UT130" s="343"/>
      <c r="UU130" s="343"/>
      <c r="UV130" s="343"/>
      <c r="UW130" s="343"/>
      <c r="UX130" s="343"/>
      <c r="UY130" s="343"/>
      <c r="UZ130" s="343"/>
      <c r="VA130" s="343"/>
      <c r="VB130" s="343"/>
      <c r="VC130" s="343"/>
      <c r="VD130" s="343"/>
      <c r="VE130" s="343"/>
      <c r="VF130" s="343"/>
      <c r="VG130" s="343"/>
      <c r="VH130" s="343"/>
      <c r="VI130" s="343"/>
      <c r="VJ130" s="343"/>
      <c r="VK130" s="343"/>
      <c r="VL130" s="343"/>
      <c r="VM130" s="343"/>
      <c r="VN130" s="343"/>
      <c r="VO130" s="343"/>
      <c r="VP130" s="343"/>
      <c r="VQ130" s="343"/>
      <c r="VR130" s="343"/>
      <c r="VS130" s="343"/>
      <c r="VT130" s="343"/>
      <c r="VU130" s="343"/>
      <c r="VV130" s="343"/>
      <c r="VW130" s="343"/>
      <c r="VX130" s="343"/>
      <c r="VY130" s="343"/>
      <c r="VZ130" s="343"/>
      <c r="WA130" s="343"/>
      <c r="WB130" s="343"/>
      <c r="WC130" s="343"/>
      <c r="WD130" s="343"/>
      <c r="WE130" s="343"/>
      <c r="WF130" s="343"/>
      <c r="WG130" s="343"/>
      <c r="WH130" s="343"/>
      <c r="WI130" s="343"/>
      <c r="WJ130" s="343"/>
      <c r="WK130" s="343"/>
      <c r="WL130" s="343"/>
      <c r="WM130" s="343"/>
      <c r="WN130" s="343"/>
      <c r="WO130" s="343"/>
      <c r="WP130" s="343"/>
      <c r="WQ130" s="343"/>
      <c r="WR130" s="343"/>
      <c r="WS130" s="343"/>
      <c r="WT130" s="343"/>
      <c r="WU130" s="343"/>
      <c r="WV130" s="343"/>
      <c r="WW130" s="343"/>
      <c r="WX130" s="343"/>
      <c r="WY130" s="343"/>
      <c r="WZ130" s="343"/>
      <c r="XA130" s="343"/>
      <c r="XB130" s="343"/>
      <c r="XC130" s="343"/>
      <c r="XD130" s="343"/>
      <c r="XE130" s="343"/>
      <c r="XF130" s="343"/>
      <c r="XG130" s="343"/>
      <c r="XH130" s="343"/>
      <c r="XI130" s="343"/>
      <c r="XJ130" s="343"/>
      <c r="XK130" s="343"/>
      <c r="XL130" s="343"/>
      <c r="XM130" s="343"/>
      <c r="XN130" s="343"/>
      <c r="XO130" s="343"/>
      <c r="XP130" s="343"/>
      <c r="XQ130" s="343"/>
      <c r="XR130" s="343"/>
      <c r="XS130" s="343"/>
      <c r="XT130" s="343"/>
      <c r="XU130" s="343"/>
      <c r="XV130" s="343"/>
      <c r="XW130" s="343"/>
      <c r="XX130" s="343"/>
      <c r="XY130" s="343"/>
      <c r="XZ130" s="343"/>
      <c r="YA130" s="343"/>
      <c r="YB130" s="343"/>
      <c r="YC130" s="343"/>
      <c r="YD130" s="343"/>
      <c r="YE130" s="343"/>
      <c r="YF130" s="343"/>
      <c r="YG130" s="343"/>
      <c r="YH130" s="343"/>
      <c r="YI130" s="343"/>
      <c r="YJ130" s="343"/>
      <c r="YK130" s="343"/>
      <c r="YL130" s="343"/>
      <c r="YM130" s="343"/>
      <c r="YN130" s="343"/>
      <c r="YO130" s="343"/>
      <c r="YP130" s="343"/>
      <c r="YQ130" s="343"/>
      <c r="YR130" s="343"/>
      <c r="YS130" s="343"/>
      <c r="YT130" s="343"/>
      <c r="YU130" s="343"/>
      <c r="YV130" s="343"/>
      <c r="YW130" s="343"/>
      <c r="YX130" s="343"/>
      <c r="YY130" s="343"/>
      <c r="YZ130" s="343"/>
      <c r="ZA130" s="343"/>
      <c r="ZB130" s="343"/>
      <c r="ZC130" s="343"/>
      <c r="ZD130" s="343"/>
      <c r="ZE130" s="343"/>
      <c r="ZF130" s="343"/>
      <c r="ZG130" s="343"/>
      <c r="ZH130" s="343"/>
      <c r="ZI130" s="343"/>
      <c r="ZJ130" s="343"/>
      <c r="ZK130" s="343"/>
      <c r="ZL130" s="343"/>
      <c r="ZM130" s="343"/>
      <c r="ZN130" s="343"/>
      <c r="ZO130" s="343"/>
      <c r="ZP130" s="343"/>
      <c r="ZQ130" s="343"/>
      <c r="ZR130" s="343"/>
      <c r="ZS130" s="343"/>
      <c r="ZT130" s="343"/>
      <c r="ZU130" s="343"/>
      <c r="ZV130" s="343"/>
      <c r="ZW130" s="343"/>
      <c r="ZX130" s="343"/>
      <c r="ZY130" s="343"/>
      <c r="ZZ130" s="343"/>
      <c r="AAA130" s="343"/>
      <c r="AAB130" s="343"/>
      <c r="AAC130" s="343"/>
      <c r="AAD130" s="343"/>
      <c r="AAE130" s="343"/>
      <c r="AAF130" s="343"/>
      <c r="AAG130" s="343"/>
      <c r="AAH130" s="343"/>
      <c r="AAI130" s="343"/>
      <c r="AAJ130" s="343"/>
      <c r="AAK130" s="343"/>
      <c r="AAL130" s="343"/>
      <c r="AAM130" s="343"/>
      <c r="AAN130" s="343"/>
      <c r="AAO130" s="343"/>
      <c r="AAP130" s="343"/>
      <c r="AAQ130" s="343"/>
      <c r="AAR130" s="343"/>
      <c r="AAS130" s="343"/>
      <c r="AAT130" s="343"/>
      <c r="AAU130" s="343"/>
      <c r="AAV130" s="343"/>
      <c r="AAW130" s="343"/>
      <c r="AAX130" s="343"/>
      <c r="AAY130" s="343"/>
      <c r="AAZ130" s="343"/>
      <c r="ABA130" s="343"/>
      <c r="ABB130" s="343"/>
      <c r="ABC130" s="343"/>
      <c r="ABD130" s="343"/>
      <c r="ABE130" s="343"/>
      <c r="ABF130" s="343"/>
      <c r="ABG130" s="343"/>
      <c r="ABH130" s="343"/>
      <c r="ABI130" s="343"/>
      <c r="ABJ130" s="343"/>
      <c r="ABK130" s="343"/>
      <c r="ABL130" s="343"/>
      <c r="ABM130" s="343"/>
      <c r="ABN130" s="343"/>
      <c r="ABO130" s="343"/>
      <c r="ABP130" s="343"/>
      <c r="ABQ130" s="343"/>
      <c r="ABR130" s="343"/>
      <c r="ABS130" s="343"/>
      <c r="ABT130" s="343"/>
      <c r="ABU130" s="343"/>
      <c r="ABV130" s="343"/>
      <c r="ABW130" s="343"/>
      <c r="ABX130" s="343"/>
      <c r="ABY130" s="343"/>
      <c r="ABZ130" s="343"/>
      <c r="ACA130" s="343"/>
      <c r="ACB130" s="343"/>
      <c r="ACC130" s="343"/>
      <c r="ACD130" s="343"/>
      <c r="ACE130" s="343"/>
      <c r="ACF130" s="343"/>
      <c r="ACG130" s="343"/>
      <c r="ACH130" s="343"/>
      <c r="ACI130" s="343"/>
      <c r="ACJ130" s="343"/>
      <c r="ACK130" s="343"/>
      <c r="ACL130" s="343"/>
      <c r="ACM130" s="343"/>
      <c r="ACN130" s="343"/>
      <c r="ACO130" s="343"/>
      <c r="ACP130" s="343"/>
      <c r="ACQ130" s="343"/>
      <c r="ACR130" s="343"/>
      <c r="ACS130" s="343"/>
      <c r="ACT130" s="343"/>
      <c r="ACU130" s="343"/>
      <c r="ACV130" s="343"/>
      <c r="ACW130" s="343"/>
      <c r="ACX130" s="343"/>
      <c r="ACY130" s="343"/>
      <c r="ACZ130" s="343"/>
      <c r="ADA130" s="343"/>
      <c r="ADB130" s="343"/>
      <c r="ADC130" s="343"/>
      <c r="ADD130" s="343"/>
      <c r="ADE130" s="343"/>
      <c r="ADF130" s="343"/>
      <c r="ADG130" s="343"/>
      <c r="ADH130" s="343"/>
      <c r="ADI130" s="343"/>
      <c r="ADJ130" s="343"/>
      <c r="ADK130" s="343"/>
      <c r="ADL130" s="343"/>
      <c r="ADM130" s="343"/>
      <c r="ADN130" s="343"/>
      <c r="ADO130" s="343"/>
      <c r="ADP130" s="343"/>
      <c r="ADQ130" s="343"/>
      <c r="ADR130" s="343"/>
      <c r="ADS130" s="343"/>
      <c r="ADT130" s="343"/>
      <c r="ADU130" s="343"/>
      <c r="ADV130" s="343"/>
      <c r="ADW130" s="343"/>
      <c r="ADX130" s="343"/>
      <c r="ADY130" s="343"/>
      <c r="ADZ130" s="343"/>
      <c r="AEA130" s="343"/>
      <c r="AEB130" s="343"/>
      <c r="AEC130" s="343"/>
      <c r="AED130" s="343"/>
      <c r="AEE130" s="343"/>
      <c r="AEF130" s="343"/>
      <c r="AEG130" s="343"/>
      <c r="AEH130" s="343"/>
      <c r="AEI130" s="343"/>
      <c r="AEJ130" s="343"/>
      <c r="AEK130" s="343"/>
      <c r="AEL130" s="343"/>
      <c r="AEM130" s="343"/>
      <c r="AEN130" s="343"/>
      <c r="AEO130" s="343"/>
      <c r="AEP130" s="343"/>
      <c r="AEQ130" s="343"/>
      <c r="AER130" s="343"/>
      <c r="AES130" s="343"/>
      <c r="AET130" s="343"/>
      <c r="AEU130" s="343"/>
      <c r="AEV130" s="343"/>
      <c r="AEW130" s="343"/>
      <c r="AEX130" s="343"/>
      <c r="AEY130" s="343"/>
      <c r="AEZ130" s="343"/>
      <c r="AFA130" s="343"/>
      <c r="AFB130" s="343"/>
      <c r="AFC130" s="343"/>
      <c r="AFD130" s="343"/>
      <c r="AFE130" s="343"/>
      <c r="AFF130" s="343"/>
      <c r="AFG130" s="343"/>
      <c r="AFH130" s="343"/>
      <c r="AFI130" s="343"/>
      <c r="AFJ130" s="343"/>
      <c r="AFK130" s="343"/>
      <c r="AFL130" s="343"/>
      <c r="AFM130" s="343"/>
      <c r="AFN130" s="343"/>
      <c r="AFO130" s="343"/>
      <c r="AFP130" s="343"/>
      <c r="AFQ130" s="343"/>
      <c r="AFR130" s="343"/>
      <c r="AFS130" s="343"/>
      <c r="AFT130" s="343"/>
      <c r="AFU130" s="343"/>
      <c r="AFV130" s="343"/>
      <c r="AFW130" s="343"/>
      <c r="AFX130" s="343"/>
      <c r="AFY130" s="343"/>
      <c r="AFZ130" s="343"/>
      <c r="AGA130" s="343"/>
      <c r="AGB130" s="343"/>
      <c r="AGC130" s="343"/>
      <c r="AGD130" s="343"/>
      <c r="AGE130" s="343"/>
      <c r="AGF130" s="343"/>
      <c r="AGG130" s="343"/>
      <c r="AGH130" s="343"/>
      <c r="AGI130" s="343"/>
      <c r="AGJ130" s="343"/>
      <c r="AGK130" s="343"/>
      <c r="AGL130" s="343"/>
      <c r="AGM130" s="343"/>
      <c r="AGN130" s="343"/>
      <c r="AGO130" s="343"/>
      <c r="AGP130" s="343"/>
      <c r="AGQ130" s="343"/>
      <c r="AGR130" s="343"/>
      <c r="AGS130" s="343"/>
      <c r="AGT130" s="343"/>
      <c r="AGU130" s="343"/>
      <c r="AGV130" s="343"/>
      <c r="AGW130" s="343"/>
      <c r="AGX130" s="343"/>
      <c r="AGY130" s="343"/>
      <c r="AGZ130" s="343"/>
      <c r="AHA130" s="343"/>
      <c r="AHB130" s="343"/>
      <c r="AHC130" s="343"/>
      <c r="AHD130" s="343"/>
      <c r="AHE130" s="343"/>
      <c r="AHF130" s="343"/>
      <c r="AHG130" s="343"/>
      <c r="AHH130" s="343"/>
      <c r="AHI130" s="343"/>
      <c r="AHJ130" s="343"/>
      <c r="AHK130" s="343"/>
      <c r="AHL130" s="343"/>
      <c r="AHM130" s="343"/>
      <c r="AHN130" s="343"/>
      <c r="AHO130" s="343"/>
      <c r="AHP130" s="343"/>
      <c r="AHQ130" s="343"/>
      <c r="AHR130" s="343"/>
      <c r="AHS130" s="343"/>
      <c r="AHT130" s="343"/>
      <c r="AHU130" s="343"/>
      <c r="AHV130" s="343"/>
      <c r="AHW130" s="343"/>
      <c r="AHX130" s="343"/>
      <c r="AHY130" s="343"/>
      <c r="AHZ130" s="343"/>
      <c r="AIA130" s="343"/>
      <c r="AIB130" s="343"/>
      <c r="AIC130" s="343"/>
      <c r="AID130" s="343"/>
      <c r="AIE130" s="343"/>
      <c r="AIF130" s="343"/>
      <c r="AIG130" s="343"/>
      <c r="AIH130" s="343"/>
      <c r="AII130" s="343"/>
      <c r="AIJ130" s="343"/>
      <c r="AIK130" s="343"/>
      <c r="AIL130" s="343"/>
      <c r="AIM130" s="343"/>
      <c r="AIN130" s="343"/>
      <c r="AIO130" s="343"/>
      <c r="AIP130" s="343"/>
      <c r="AIQ130" s="343"/>
      <c r="AIR130" s="343"/>
      <c r="AIS130" s="343"/>
      <c r="AIT130" s="343"/>
      <c r="AIU130" s="343"/>
      <c r="AIV130" s="343"/>
      <c r="AIW130" s="343"/>
      <c r="AIX130" s="343"/>
      <c r="AIY130" s="343"/>
      <c r="AIZ130" s="343"/>
      <c r="AJA130" s="343"/>
      <c r="AJB130" s="343"/>
      <c r="AJC130" s="343"/>
      <c r="AJD130" s="343"/>
      <c r="AJE130" s="343"/>
      <c r="AJF130" s="343"/>
      <c r="AJG130" s="343"/>
      <c r="AJH130" s="343"/>
      <c r="AJI130" s="343"/>
      <c r="AJJ130" s="343"/>
      <c r="AJK130" s="343"/>
      <c r="AJL130" s="343"/>
      <c r="AJM130" s="343"/>
      <c r="AJN130" s="343"/>
      <c r="AJO130" s="343"/>
      <c r="AJP130" s="343"/>
      <c r="AJQ130" s="343"/>
      <c r="AJR130" s="343"/>
      <c r="AJS130" s="343"/>
      <c r="AJT130" s="343"/>
      <c r="AJU130" s="343"/>
      <c r="AJV130" s="343"/>
      <c r="AJW130" s="343"/>
      <c r="AJX130" s="343"/>
      <c r="AJY130" s="343"/>
      <c r="AJZ130" s="343"/>
      <c r="AKA130" s="343"/>
      <c r="AKB130" s="343"/>
      <c r="AKC130" s="343"/>
      <c r="AKD130" s="343"/>
      <c r="AKE130" s="343"/>
      <c r="AKF130" s="343"/>
      <c r="AKG130" s="343"/>
      <c r="AKH130" s="343"/>
      <c r="AKI130" s="343"/>
      <c r="AKJ130" s="343"/>
      <c r="AKK130" s="343"/>
      <c r="AKL130" s="343"/>
      <c r="AKM130" s="343"/>
      <c r="AKN130" s="343"/>
      <c r="AKO130" s="343"/>
      <c r="AKP130" s="343"/>
      <c r="AKQ130" s="343"/>
      <c r="AKR130" s="343"/>
      <c r="AKS130" s="343"/>
      <c r="AKT130" s="343"/>
      <c r="AKU130" s="343"/>
      <c r="AKV130" s="343"/>
      <c r="AKW130" s="343"/>
      <c r="AKX130" s="343"/>
      <c r="AKY130" s="343"/>
      <c r="AKZ130" s="343"/>
      <c r="ALA130" s="343"/>
      <c r="ALB130" s="343"/>
      <c r="ALC130" s="343"/>
      <c r="ALD130" s="343"/>
      <c r="ALE130" s="343"/>
      <c r="ALF130" s="343"/>
      <c r="ALG130" s="343"/>
      <c r="ALH130" s="343"/>
      <c r="ALI130" s="343"/>
      <c r="ALJ130" s="343"/>
      <c r="ALK130" s="343"/>
      <c r="ALL130" s="343"/>
      <c r="ALM130" s="343"/>
      <c r="ALN130" s="343"/>
      <c r="ALO130" s="343"/>
      <c r="ALP130" s="343"/>
      <c r="ALQ130" s="343"/>
      <c r="ALR130" s="343"/>
      <c r="ALS130" s="343"/>
      <c r="ALT130" s="343"/>
      <c r="ALU130" s="343"/>
      <c r="ALV130" s="343"/>
      <c r="ALW130" s="343"/>
      <c r="ALX130" s="343"/>
      <c r="ALY130" s="343"/>
      <c r="ALZ130" s="343"/>
      <c r="AMA130" s="343"/>
      <c r="AMB130" s="343"/>
      <c r="AMC130" s="343"/>
      <c r="AMD130" s="343"/>
      <c r="AME130" s="343"/>
      <c r="AMF130" s="343"/>
      <c r="AMG130" s="343"/>
      <c r="AMH130" s="343"/>
      <c r="AMI130" s="343"/>
      <c r="AMJ130" s="343"/>
      <c r="AMK130" s="343"/>
      <c r="AML130" s="343"/>
    </row>
    <row r="131" spans="1:1026">
      <c r="A131">
        <v>101</v>
      </c>
      <c r="B131" s="4">
        <v>13</v>
      </c>
      <c r="C131" s="4">
        <v>2</v>
      </c>
      <c r="D131" s="4">
        <v>0.14860327000000001</v>
      </c>
      <c r="E131" s="23">
        <v>8.3142850000000004E-2</v>
      </c>
      <c r="F131" s="23">
        <v>0.13861399999999999</v>
      </c>
      <c r="G131" s="14">
        <v>0.1062237</v>
      </c>
      <c r="H131" s="14">
        <v>5.1637000000000002E-2</v>
      </c>
      <c r="I131" s="29">
        <v>2.473411E-2</v>
      </c>
      <c r="J131" s="4">
        <v>1.7043953000000001E-2</v>
      </c>
      <c r="K131" s="4">
        <v>8.0592739999999996E-2</v>
      </c>
      <c r="L131" s="4">
        <v>1.7473249999999999E-2</v>
      </c>
      <c r="M131" s="4">
        <v>3.0651979999999999E-2</v>
      </c>
      <c r="N131" s="4">
        <v>0.120464</v>
      </c>
      <c r="O131" s="4">
        <v>6.2926129999999997E-2</v>
      </c>
      <c r="P131" s="4">
        <v>5.8725869999999999E-2</v>
      </c>
      <c r="Q131" s="4">
        <v>6.9939890000000005E-2</v>
      </c>
      <c r="R131" s="4">
        <v>4.373523E-2</v>
      </c>
      <c r="AML131" s="4"/>
    </row>
    <row r="132" spans="1:1026" s="340" customFormat="1">
      <c r="A132" s="340">
        <v>102</v>
      </c>
      <c r="B132" s="341">
        <v>14</v>
      </c>
      <c r="C132" s="341">
        <v>1</v>
      </c>
      <c r="D132" s="340">
        <v>5.3743810000000003E-2</v>
      </c>
      <c r="E132" s="340">
        <v>5.3463450000000003E-2</v>
      </c>
      <c r="F132" s="340">
        <v>5.9706259999999997E-2</v>
      </c>
      <c r="G132" s="340">
        <v>3.6295460000000002E-2</v>
      </c>
      <c r="H132" s="340">
        <v>9.8507960000000002E-3</v>
      </c>
      <c r="I132" s="340">
        <v>5.071936E-3</v>
      </c>
      <c r="J132" s="340">
        <v>2.8162929999999999E-2</v>
      </c>
      <c r="K132" s="340">
        <v>2.9695759999999998E-3</v>
      </c>
      <c r="L132" s="340">
        <v>1.461204E-2</v>
      </c>
      <c r="M132" s="342">
        <v>1.7577075000000001E-2</v>
      </c>
      <c r="N132" s="342">
        <v>5.0753199999999998E-2</v>
      </c>
      <c r="O132" s="342">
        <v>2.5018990000000001E-2</v>
      </c>
      <c r="P132" s="342">
        <v>2.0960880000000001E-2</v>
      </c>
      <c r="Q132" s="342">
        <v>2.223698E-2</v>
      </c>
      <c r="R132" s="340">
        <v>2.4419130000000001E-2</v>
      </c>
      <c r="S132" s="343"/>
      <c r="T132" s="343"/>
      <c r="U132" s="343"/>
      <c r="V132" s="343"/>
      <c r="W132" s="343"/>
      <c r="X132" s="343"/>
      <c r="Y132" s="343"/>
      <c r="Z132" s="343"/>
      <c r="AA132" s="343"/>
      <c r="AB132" s="343"/>
      <c r="AC132" s="343"/>
      <c r="AD132" s="343"/>
      <c r="AE132" s="343"/>
      <c r="AF132" s="343"/>
      <c r="AG132" s="343"/>
      <c r="AH132" s="343"/>
      <c r="AI132" s="343"/>
      <c r="AJ132" s="343"/>
      <c r="AK132" s="343"/>
      <c r="AL132" s="343"/>
      <c r="AM132" s="343"/>
      <c r="AN132" s="343"/>
      <c r="AO132" s="343"/>
      <c r="AP132" s="343"/>
      <c r="AQ132" s="343"/>
      <c r="AR132" s="343"/>
      <c r="AS132" s="343"/>
      <c r="AT132" s="343"/>
      <c r="AU132" s="343"/>
      <c r="AV132" s="343"/>
      <c r="AW132" s="343"/>
      <c r="AX132" s="343"/>
      <c r="AY132" s="343"/>
      <c r="AZ132" s="343"/>
      <c r="BA132" s="343"/>
      <c r="BB132" s="343"/>
      <c r="BC132" s="343"/>
      <c r="BD132" s="343"/>
      <c r="BE132" s="343"/>
      <c r="BF132" s="343"/>
      <c r="BG132" s="343"/>
      <c r="BH132" s="343"/>
      <c r="BI132" s="343"/>
      <c r="BJ132" s="343"/>
      <c r="BK132" s="343"/>
      <c r="BL132" s="343"/>
      <c r="BM132" s="343"/>
      <c r="BN132" s="343"/>
      <c r="BO132" s="343"/>
      <c r="BP132" s="343"/>
      <c r="BQ132" s="343"/>
      <c r="BR132" s="343"/>
      <c r="BS132" s="343"/>
      <c r="BT132" s="343"/>
      <c r="BU132" s="343"/>
      <c r="BV132" s="343"/>
      <c r="BW132" s="343"/>
      <c r="BX132" s="343"/>
      <c r="BY132" s="343"/>
      <c r="BZ132" s="343"/>
      <c r="CA132" s="343"/>
      <c r="CB132" s="343"/>
      <c r="CC132" s="343"/>
      <c r="CD132" s="343"/>
      <c r="CE132" s="343"/>
      <c r="CF132" s="343"/>
      <c r="CG132" s="343"/>
      <c r="CH132" s="343"/>
      <c r="CI132" s="343"/>
      <c r="CJ132" s="343"/>
      <c r="CK132" s="343"/>
      <c r="CL132" s="343"/>
      <c r="CM132" s="343"/>
      <c r="CN132" s="343"/>
      <c r="CO132" s="343"/>
      <c r="CP132" s="343"/>
      <c r="CQ132" s="343"/>
      <c r="CR132" s="343"/>
      <c r="CS132" s="343"/>
      <c r="CT132" s="343"/>
      <c r="CU132" s="343"/>
      <c r="CV132" s="343"/>
      <c r="CW132" s="343"/>
      <c r="CX132" s="343"/>
      <c r="CY132" s="343"/>
      <c r="CZ132" s="343"/>
      <c r="DA132" s="343"/>
      <c r="DB132" s="343"/>
      <c r="DC132" s="343"/>
      <c r="DD132" s="343"/>
      <c r="DE132" s="343"/>
      <c r="DF132" s="343"/>
      <c r="DG132" s="343"/>
      <c r="DH132" s="343"/>
      <c r="DI132" s="343"/>
      <c r="DJ132" s="343"/>
      <c r="DK132" s="343"/>
      <c r="DL132" s="343"/>
      <c r="DM132" s="343"/>
      <c r="DN132" s="343"/>
      <c r="DO132" s="343"/>
      <c r="DP132" s="343"/>
      <c r="DQ132" s="343"/>
      <c r="DR132" s="343"/>
      <c r="DS132" s="343"/>
      <c r="DT132" s="343"/>
      <c r="DU132" s="343"/>
      <c r="DV132" s="343"/>
      <c r="DW132" s="343"/>
      <c r="DX132" s="343"/>
      <c r="DY132" s="343"/>
      <c r="DZ132" s="343"/>
      <c r="EA132" s="343"/>
      <c r="EB132" s="343"/>
      <c r="EC132" s="343"/>
      <c r="ED132" s="343"/>
      <c r="EE132" s="343"/>
      <c r="EF132" s="343"/>
      <c r="EG132" s="343"/>
      <c r="EH132" s="343"/>
      <c r="EI132" s="343"/>
      <c r="EJ132" s="343"/>
      <c r="EK132" s="343"/>
      <c r="EL132" s="343"/>
      <c r="EM132" s="343"/>
      <c r="EN132" s="343"/>
      <c r="EO132" s="343"/>
      <c r="EP132" s="343"/>
      <c r="EQ132" s="343"/>
      <c r="ER132" s="343"/>
      <c r="ES132" s="343"/>
      <c r="ET132" s="343"/>
      <c r="EU132" s="343"/>
      <c r="EV132" s="343"/>
      <c r="EW132" s="343"/>
      <c r="EX132" s="343"/>
      <c r="EY132" s="343"/>
      <c r="EZ132" s="343"/>
      <c r="FA132" s="343"/>
      <c r="FB132" s="343"/>
      <c r="FC132" s="343"/>
      <c r="FD132" s="343"/>
      <c r="FE132" s="343"/>
      <c r="FF132" s="343"/>
      <c r="FG132" s="343"/>
      <c r="FH132" s="343"/>
      <c r="FI132" s="343"/>
      <c r="FJ132" s="343"/>
      <c r="FK132" s="343"/>
      <c r="FL132" s="343"/>
      <c r="FM132" s="343"/>
      <c r="FN132" s="343"/>
      <c r="FO132" s="343"/>
      <c r="FP132" s="343"/>
      <c r="FQ132" s="343"/>
      <c r="FR132" s="343"/>
      <c r="FS132" s="343"/>
      <c r="FT132" s="343"/>
      <c r="FU132" s="343"/>
      <c r="FV132" s="343"/>
      <c r="FW132" s="343"/>
      <c r="FX132" s="343"/>
      <c r="FY132" s="343"/>
      <c r="FZ132" s="343"/>
      <c r="GA132" s="343"/>
      <c r="GB132" s="343"/>
      <c r="GC132" s="343"/>
      <c r="GD132" s="343"/>
      <c r="GE132" s="343"/>
      <c r="GF132" s="343"/>
      <c r="GG132" s="343"/>
      <c r="GH132" s="343"/>
      <c r="GI132" s="343"/>
      <c r="GJ132" s="343"/>
      <c r="GK132" s="343"/>
      <c r="GL132" s="343"/>
      <c r="GM132" s="343"/>
      <c r="GN132" s="343"/>
      <c r="GO132" s="343"/>
      <c r="GP132" s="343"/>
      <c r="GQ132" s="343"/>
      <c r="GR132" s="343"/>
      <c r="GS132" s="343"/>
      <c r="GT132" s="343"/>
      <c r="GU132" s="343"/>
      <c r="GV132" s="343"/>
      <c r="GW132" s="343"/>
      <c r="GX132" s="343"/>
      <c r="GY132" s="343"/>
      <c r="GZ132" s="343"/>
      <c r="HA132" s="343"/>
      <c r="HB132" s="343"/>
      <c r="HC132" s="343"/>
      <c r="HD132" s="343"/>
      <c r="HE132" s="343"/>
      <c r="HF132" s="343"/>
      <c r="HG132" s="343"/>
      <c r="HH132" s="343"/>
      <c r="HI132" s="343"/>
      <c r="HJ132" s="343"/>
      <c r="HK132" s="343"/>
      <c r="HL132" s="343"/>
      <c r="HM132" s="343"/>
      <c r="HN132" s="343"/>
      <c r="HO132" s="343"/>
      <c r="HP132" s="343"/>
      <c r="HQ132" s="343"/>
      <c r="HR132" s="343"/>
      <c r="HS132" s="343"/>
      <c r="HT132" s="343"/>
      <c r="HU132" s="343"/>
      <c r="HV132" s="343"/>
      <c r="HW132" s="343"/>
      <c r="HX132" s="343"/>
      <c r="HY132" s="343"/>
      <c r="HZ132" s="343"/>
      <c r="IA132" s="343"/>
      <c r="IB132" s="343"/>
      <c r="IC132" s="343"/>
      <c r="ID132" s="343"/>
      <c r="IE132" s="343"/>
      <c r="IF132" s="343"/>
      <c r="IG132" s="343"/>
      <c r="IH132" s="343"/>
      <c r="II132" s="343"/>
      <c r="IJ132" s="343"/>
      <c r="IK132" s="343"/>
      <c r="IL132" s="343"/>
      <c r="IM132" s="343"/>
      <c r="IN132" s="343"/>
      <c r="IO132" s="343"/>
      <c r="IP132" s="343"/>
      <c r="IQ132" s="343"/>
      <c r="IR132" s="343"/>
      <c r="IS132" s="343"/>
      <c r="IT132" s="343"/>
      <c r="IU132" s="343"/>
      <c r="IV132" s="343"/>
      <c r="IW132" s="343"/>
      <c r="IX132" s="343"/>
      <c r="IY132" s="343"/>
      <c r="IZ132" s="343"/>
      <c r="JA132" s="343"/>
      <c r="JB132" s="343"/>
      <c r="JC132" s="343"/>
      <c r="JD132" s="343"/>
      <c r="JE132" s="343"/>
      <c r="JF132" s="343"/>
      <c r="JG132" s="343"/>
      <c r="JH132" s="343"/>
      <c r="JI132" s="343"/>
      <c r="JJ132" s="343"/>
      <c r="JK132" s="343"/>
      <c r="JL132" s="343"/>
      <c r="JM132" s="343"/>
      <c r="JN132" s="343"/>
      <c r="JO132" s="343"/>
      <c r="JP132" s="343"/>
      <c r="JQ132" s="343"/>
      <c r="JR132" s="343"/>
      <c r="JS132" s="343"/>
      <c r="JT132" s="343"/>
      <c r="JU132" s="343"/>
      <c r="JV132" s="343"/>
      <c r="JW132" s="343"/>
      <c r="JX132" s="343"/>
      <c r="JY132" s="343"/>
      <c r="JZ132" s="343"/>
      <c r="KA132" s="343"/>
      <c r="KB132" s="343"/>
      <c r="KC132" s="343"/>
      <c r="KD132" s="343"/>
      <c r="KE132" s="343"/>
      <c r="KF132" s="343"/>
      <c r="KG132" s="343"/>
      <c r="KH132" s="343"/>
      <c r="KI132" s="343"/>
      <c r="KJ132" s="343"/>
      <c r="KK132" s="343"/>
      <c r="KL132" s="343"/>
      <c r="KM132" s="343"/>
      <c r="KN132" s="343"/>
      <c r="KO132" s="343"/>
      <c r="KP132" s="343"/>
      <c r="KQ132" s="343"/>
      <c r="KR132" s="343"/>
      <c r="KS132" s="343"/>
      <c r="KT132" s="343"/>
      <c r="KU132" s="343"/>
      <c r="KV132" s="343"/>
      <c r="KW132" s="343"/>
      <c r="KX132" s="343"/>
      <c r="KY132" s="343"/>
      <c r="KZ132" s="343"/>
      <c r="LA132" s="343"/>
      <c r="LB132" s="343"/>
      <c r="LC132" s="343"/>
      <c r="LD132" s="343"/>
      <c r="LE132" s="343"/>
      <c r="LF132" s="343"/>
      <c r="LG132" s="343"/>
      <c r="LH132" s="343"/>
      <c r="LI132" s="343"/>
      <c r="LJ132" s="343"/>
      <c r="LK132" s="343"/>
      <c r="LL132" s="343"/>
      <c r="LM132" s="343"/>
      <c r="LN132" s="343"/>
      <c r="LO132" s="343"/>
      <c r="LP132" s="343"/>
      <c r="LQ132" s="343"/>
      <c r="LR132" s="343"/>
      <c r="LS132" s="343"/>
      <c r="LT132" s="343"/>
      <c r="LU132" s="343"/>
      <c r="LV132" s="343"/>
      <c r="LW132" s="343"/>
      <c r="LX132" s="343"/>
      <c r="LY132" s="343"/>
      <c r="LZ132" s="343"/>
      <c r="MA132" s="343"/>
      <c r="MB132" s="343"/>
      <c r="MC132" s="343"/>
      <c r="MD132" s="343"/>
      <c r="ME132" s="343"/>
      <c r="MF132" s="343"/>
      <c r="MG132" s="343"/>
      <c r="MH132" s="343"/>
      <c r="MI132" s="343"/>
      <c r="MJ132" s="343"/>
      <c r="MK132" s="343"/>
      <c r="ML132" s="343"/>
      <c r="MM132" s="343"/>
      <c r="MN132" s="343"/>
      <c r="MO132" s="343"/>
      <c r="MP132" s="343"/>
      <c r="MQ132" s="343"/>
      <c r="MR132" s="343"/>
      <c r="MS132" s="343"/>
      <c r="MT132" s="343"/>
      <c r="MU132" s="343"/>
      <c r="MV132" s="343"/>
      <c r="MW132" s="343"/>
      <c r="MX132" s="343"/>
      <c r="MY132" s="343"/>
      <c r="MZ132" s="343"/>
      <c r="NA132" s="343"/>
      <c r="NB132" s="343"/>
      <c r="NC132" s="343"/>
      <c r="ND132" s="343"/>
      <c r="NE132" s="343"/>
      <c r="NF132" s="343"/>
      <c r="NG132" s="343"/>
      <c r="NH132" s="343"/>
      <c r="NI132" s="343"/>
      <c r="NJ132" s="343"/>
      <c r="NK132" s="343"/>
      <c r="NL132" s="343"/>
      <c r="NM132" s="343"/>
      <c r="NN132" s="343"/>
      <c r="NO132" s="343"/>
      <c r="NP132" s="343"/>
      <c r="NQ132" s="343"/>
      <c r="NR132" s="343"/>
      <c r="NS132" s="343"/>
      <c r="NT132" s="343"/>
      <c r="NU132" s="343"/>
      <c r="NV132" s="343"/>
      <c r="NW132" s="343"/>
      <c r="NX132" s="343"/>
      <c r="NY132" s="343"/>
      <c r="NZ132" s="343"/>
      <c r="OA132" s="343"/>
      <c r="OB132" s="343"/>
      <c r="OC132" s="343"/>
      <c r="OD132" s="343"/>
      <c r="OE132" s="343"/>
      <c r="OF132" s="343"/>
      <c r="OG132" s="343"/>
      <c r="OH132" s="343"/>
      <c r="OI132" s="343"/>
      <c r="OJ132" s="343"/>
      <c r="OK132" s="343"/>
      <c r="OL132" s="343"/>
      <c r="OM132" s="343"/>
      <c r="ON132" s="343"/>
      <c r="OO132" s="343"/>
      <c r="OP132" s="343"/>
      <c r="OQ132" s="343"/>
      <c r="OR132" s="343"/>
      <c r="OS132" s="343"/>
      <c r="OT132" s="343"/>
      <c r="OU132" s="343"/>
      <c r="OV132" s="343"/>
      <c r="OW132" s="343"/>
      <c r="OX132" s="343"/>
      <c r="OY132" s="343"/>
      <c r="OZ132" s="343"/>
      <c r="PA132" s="343"/>
      <c r="PB132" s="343"/>
      <c r="PC132" s="343"/>
      <c r="PD132" s="343"/>
      <c r="PE132" s="343"/>
      <c r="PF132" s="343"/>
      <c r="PG132" s="343"/>
      <c r="PH132" s="343"/>
      <c r="PI132" s="343"/>
      <c r="PJ132" s="343"/>
      <c r="PK132" s="343"/>
      <c r="PL132" s="343"/>
      <c r="PM132" s="343"/>
      <c r="PN132" s="343"/>
      <c r="PO132" s="343"/>
      <c r="PP132" s="343"/>
      <c r="PQ132" s="343"/>
      <c r="PR132" s="343"/>
      <c r="PS132" s="343"/>
      <c r="PT132" s="343"/>
      <c r="PU132" s="343"/>
      <c r="PV132" s="343"/>
      <c r="PW132" s="343"/>
      <c r="PX132" s="343"/>
      <c r="PY132" s="343"/>
      <c r="PZ132" s="343"/>
      <c r="QA132" s="343"/>
      <c r="QB132" s="343"/>
      <c r="QC132" s="343"/>
      <c r="QD132" s="343"/>
      <c r="QE132" s="343"/>
      <c r="QF132" s="343"/>
      <c r="QG132" s="343"/>
      <c r="QH132" s="343"/>
      <c r="QI132" s="343"/>
      <c r="QJ132" s="343"/>
      <c r="QK132" s="343"/>
      <c r="QL132" s="343"/>
      <c r="QM132" s="343"/>
      <c r="QN132" s="343"/>
      <c r="QO132" s="343"/>
      <c r="QP132" s="343"/>
      <c r="QQ132" s="343"/>
      <c r="QR132" s="343"/>
      <c r="QS132" s="343"/>
      <c r="QT132" s="343"/>
      <c r="QU132" s="343"/>
      <c r="QV132" s="343"/>
      <c r="QW132" s="343"/>
      <c r="QX132" s="343"/>
      <c r="QY132" s="343"/>
      <c r="QZ132" s="343"/>
      <c r="RA132" s="343"/>
      <c r="RB132" s="343"/>
      <c r="RC132" s="343"/>
      <c r="RD132" s="343"/>
      <c r="RE132" s="343"/>
      <c r="RF132" s="343"/>
      <c r="RG132" s="343"/>
      <c r="RH132" s="343"/>
      <c r="RI132" s="343"/>
      <c r="RJ132" s="343"/>
      <c r="RK132" s="343"/>
      <c r="RL132" s="343"/>
      <c r="RM132" s="343"/>
      <c r="RN132" s="343"/>
      <c r="RO132" s="343"/>
      <c r="RP132" s="343"/>
      <c r="RQ132" s="343"/>
      <c r="RR132" s="343"/>
      <c r="RS132" s="343"/>
      <c r="RT132" s="343"/>
      <c r="RU132" s="343"/>
      <c r="RV132" s="343"/>
      <c r="RW132" s="343"/>
      <c r="RX132" s="343"/>
      <c r="RY132" s="343"/>
      <c r="RZ132" s="343"/>
      <c r="SA132" s="343"/>
      <c r="SB132" s="343"/>
      <c r="SC132" s="343"/>
      <c r="SD132" s="343"/>
      <c r="SE132" s="343"/>
      <c r="SF132" s="343"/>
      <c r="SG132" s="343"/>
      <c r="SH132" s="343"/>
      <c r="SI132" s="343"/>
      <c r="SJ132" s="343"/>
      <c r="SK132" s="343"/>
      <c r="SL132" s="343"/>
      <c r="SM132" s="343"/>
      <c r="SN132" s="343"/>
      <c r="SO132" s="343"/>
      <c r="SP132" s="343"/>
      <c r="SQ132" s="343"/>
      <c r="SR132" s="343"/>
      <c r="SS132" s="343"/>
      <c r="ST132" s="343"/>
      <c r="SU132" s="343"/>
      <c r="SV132" s="343"/>
      <c r="SW132" s="343"/>
      <c r="SX132" s="343"/>
      <c r="SY132" s="343"/>
      <c r="SZ132" s="343"/>
      <c r="TA132" s="343"/>
      <c r="TB132" s="343"/>
      <c r="TC132" s="343"/>
      <c r="TD132" s="343"/>
      <c r="TE132" s="343"/>
      <c r="TF132" s="343"/>
      <c r="TG132" s="343"/>
      <c r="TH132" s="343"/>
      <c r="TI132" s="343"/>
      <c r="TJ132" s="343"/>
      <c r="TK132" s="343"/>
      <c r="TL132" s="343"/>
      <c r="TM132" s="343"/>
      <c r="TN132" s="343"/>
      <c r="TO132" s="343"/>
      <c r="TP132" s="343"/>
      <c r="TQ132" s="343"/>
      <c r="TR132" s="343"/>
      <c r="TS132" s="343"/>
      <c r="TT132" s="343"/>
      <c r="TU132" s="343"/>
      <c r="TV132" s="343"/>
      <c r="TW132" s="343"/>
      <c r="TX132" s="343"/>
      <c r="TY132" s="343"/>
      <c r="TZ132" s="343"/>
      <c r="UA132" s="343"/>
      <c r="UB132" s="343"/>
      <c r="UC132" s="343"/>
      <c r="UD132" s="343"/>
      <c r="UE132" s="343"/>
      <c r="UF132" s="343"/>
      <c r="UG132" s="343"/>
      <c r="UH132" s="343"/>
      <c r="UI132" s="343"/>
      <c r="UJ132" s="343"/>
      <c r="UK132" s="343"/>
      <c r="UL132" s="343"/>
      <c r="UM132" s="343"/>
      <c r="UN132" s="343"/>
      <c r="UO132" s="343"/>
      <c r="UP132" s="343"/>
      <c r="UQ132" s="343"/>
      <c r="UR132" s="343"/>
      <c r="US132" s="343"/>
      <c r="UT132" s="343"/>
      <c r="UU132" s="343"/>
      <c r="UV132" s="343"/>
      <c r="UW132" s="343"/>
      <c r="UX132" s="343"/>
      <c r="UY132" s="343"/>
      <c r="UZ132" s="343"/>
      <c r="VA132" s="343"/>
      <c r="VB132" s="343"/>
      <c r="VC132" s="343"/>
      <c r="VD132" s="343"/>
      <c r="VE132" s="343"/>
      <c r="VF132" s="343"/>
      <c r="VG132" s="343"/>
      <c r="VH132" s="343"/>
      <c r="VI132" s="343"/>
      <c r="VJ132" s="343"/>
      <c r="VK132" s="343"/>
      <c r="VL132" s="343"/>
      <c r="VM132" s="343"/>
      <c r="VN132" s="343"/>
      <c r="VO132" s="343"/>
      <c r="VP132" s="343"/>
      <c r="VQ132" s="343"/>
      <c r="VR132" s="343"/>
      <c r="VS132" s="343"/>
      <c r="VT132" s="343"/>
      <c r="VU132" s="343"/>
      <c r="VV132" s="343"/>
      <c r="VW132" s="343"/>
      <c r="VX132" s="343"/>
      <c r="VY132" s="343"/>
      <c r="VZ132" s="343"/>
      <c r="WA132" s="343"/>
      <c r="WB132" s="343"/>
      <c r="WC132" s="343"/>
      <c r="WD132" s="343"/>
      <c r="WE132" s="343"/>
      <c r="WF132" s="343"/>
      <c r="WG132" s="343"/>
      <c r="WH132" s="343"/>
      <c r="WI132" s="343"/>
      <c r="WJ132" s="343"/>
      <c r="WK132" s="343"/>
      <c r="WL132" s="343"/>
      <c r="WM132" s="343"/>
      <c r="WN132" s="343"/>
      <c r="WO132" s="343"/>
      <c r="WP132" s="343"/>
      <c r="WQ132" s="343"/>
      <c r="WR132" s="343"/>
      <c r="WS132" s="343"/>
      <c r="WT132" s="343"/>
      <c r="WU132" s="343"/>
      <c r="WV132" s="343"/>
      <c r="WW132" s="343"/>
      <c r="WX132" s="343"/>
      <c r="WY132" s="343"/>
      <c r="WZ132" s="343"/>
      <c r="XA132" s="343"/>
      <c r="XB132" s="343"/>
      <c r="XC132" s="343"/>
      <c r="XD132" s="343"/>
      <c r="XE132" s="343"/>
      <c r="XF132" s="343"/>
      <c r="XG132" s="343"/>
      <c r="XH132" s="343"/>
      <c r="XI132" s="343"/>
      <c r="XJ132" s="343"/>
      <c r="XK132" s="343"/>
      <c r="XL132" s="343"/>
      <c r="XM132" s="343"/>
      <c r="XN132" s="343"/>
      <c r="XO132" s="343"/>
      <c r="XP132" s="343"/>
      <c r="XQ132" s="343"/>
      <c r="XR132" s="343"/>
      <c r="XS132" s="343"/>
      <c r="XT132" s="343"/>
      <c r="XU132" s="343"/>
      <c r="XV132" s="343"/>
      <c r="XW132" s="343"/>
      <c r="XX132" s="343"/>
      <c r="XY132" s="343"/>
      <c r="XZ132" s="343"/>
      <c r="YA132" s="343"/>
      <c r="YB132" s="343"/>
      <c r="YC132" s="343"/>
      <c r="YD132" s="343"/>
      <c r="YE132" s="343"/>
      <c r="YF132" s="343"/>
      <c r="YG132" s="343"/>
      <c r="YH132" s="343"/>
      <c r="YI132" s="343"/>
      <c r="YJ132" s="343"/>
      <c r="YK132" s="343"/>
      <c r="YL132" s="343"/>
      <c r="YM132" s="343"/>
      <c r="YN132" s="343"/>
      <c r="YO132" s="343"/>
      <c r="YP132" s="343"/>
      <c r="YQ132" s="343"/>
      <c r="YR132" s="343"/>
      <c r="YS132" s="343"/>
      <c r="YT132" s="343"/>
      <c r="YU132" s="343"/>
      <c r="YV132" s="343"/>
      <c r="YW132" s="343"/>
      <c r="YX132" s="343"/>
      <c r="YY132" s="343"/>
      <c r="YZ132" s="343"/>
      <c r="ZA132" s="343"/>
      <c r="ZB132" s="343"/>
      <c r="ZC132" s="343"/>
      <c r="ZD132" s="343"/>
      <c r="ZE132" s="343"/>
      <c r="ZF132" s="343"/>
      <c r="ZG132" s="343"/>
      <c r="ZH132" s="343"/>
      <c r="ZI132" s="343"/>
      <c r="ZJ132" s="343"/>
      <c r="ZK132" s="343"/>
      <c r="ZL132" s="343"/>
      <c r="ZM132" s="343"/>
      <c r="ZN132" s="343"/>
      <c r="ZO132" s="343"/>
      <c r="ZP132" s="343"/>
      <c r="ZQ132" s="343"/>
      <c r="ZR132" s="343"/>
      <c r="ZS132" s="343"/>
      <c r="ZT132" s="343"/>
      <c r="ZU132" s="343"/>
      <c r="ZV132" s="343"/>
      <c r="ZW132" s="343"/>
      <c r="ZX132" s="343"/>
      <c r="ZY132" s="343"/>
      <c r="ZZ132" s="343"/>
      <c r="AAA132" s="343"/>
      <c r="AAB132" s="343"/>
      <c r="AAC132" s="343"/>
      <c r="AAD132" s="343"/>
      <c r="AAE132" s="343"/>
      <c r="AAF132" s="343"/>
      <c r="AAG132" s="343"/>
      <c r="AAH132" s="343"/>
      <c r="AAI132" s="343"/>
      <c r="AAJ132" s="343"/>
      <c r="AAK132" s="343"/>
      <c r="AAL132" s="343"/>
      <c r="AAM132" s="343"/>
      <c r="AAN132" s="343"/>
      <c r="AAO132" s="343"/>
      <c r="AAP132" s="343"/>
      <c r="AAQ132" s="343"/>
      <c r="AAR132" s="343"/>
      <c r="AAS132" s="343"/>
      <c r="AAT132" s="343"/>
      <c r="AAU132" s="343"/>
      <c r="AAV132" s="343"/>
      <c r="AAW132" s="343"/>
      <c r="AAX132" s="343"/>
      <c r="AAY132" s="343"/>
      <c r="AAZ132" s="343"/>
      <c r="ABA132" s="343"/>
      <c r="ABB132" s="343"/>
      <c r="ABC132" s="343"/>
      <c r="ABD132" s="343"/>
      <c r="ABE132" s="343"/>
      <c r="ABF132" s="343"/>
      <c r="ABG132" s="343"/>
      <c r="ABH132" s="343"/>
      <c r="ABI132" s="343"/>
      <c r="ABJ132" s="343"/>
      <c r="ABK132" s="343"/>
      <c r="ABL132" s="343"/>
      <c r="ABM132" s="343"/>
      <c r="ABN132" s="343"/>
      <c r="ABO132" s="343"/>
      <c r="ABP132" s="343"/>
      <c r="ABQ132" s="343"/>
      <c r="ABR132" s="343"/>
      <c r="ABS132" s="343"/>
      <c r="ABT132" s="343"/>
      <c r="ABU132" s="343"/>
      <c r="ABV132" s="343"/>
      <c r="ABW132" s="343"/>
      <c r="ABX132" s="343"/>
      <c r="ABY132" s="343"/>
      <c r="ABZ132" s="343"/>
      <c r="ACA132" s="343"/>
      <c r="ACB132" s="343"/>
      <c r="ACC132" s="343"/>
      <c r="ACD132" s="343"/>
      <c r="ACE132" s="343"/>
      <c r="ACF132" s="343"/>
      <c r="ACG132" s="343"/>
      <c r="ACH132" s="343"/>
      <c r="ACI132" s="343"/>
      <c r="ACJ132" s="343"/>
      <c r="ACK132" s="343"/>
      <c r="ACL132" s="343"/>
      <c r="ACM132" s="343"/>
      <c r="ACN132" s="343"/>
      <c r="ACO132" s="343"/>
      <c r="ACP132" s="343"/>
      <c r="ACQ132" s="343"/>
      <c r="ACR132" s="343"/>
      <c r="ACS132" s="343"/>
      <c r="ACT132" s="343"/>
      <c r="ACU132" s="343"/>
      <c r="ACV132" s="343"/>
      <c r="ACW132" s="343"/>
      <c r="ACX132" s="343"/>
      <c r="ACY132" s="343"/>
      <c r="ACZ132" s="343"/>
      <c r="ADA132" s="343"/>
      <c r="ADB132" s="343"/>
      <c r="ADC132" s="343"/>
      <c r="ADD132" s="343"/>
      <c r="ADE132" s="343"/>
      <c r="ADF132" s="343"/>
      <c r="ADG132" s="343"/>
      <c r="ADH132" s="343"/>
      <c r="ADI132" s="343"/>
      <c r="ADJ132" s="343"/>
      <c r="ADK132" s="343"/>
      <c r="ADL132" s="343"/>
      <c r="ADM132" s="343"/>
      <c r="ADN132" s="343"/>
      <c r="ADO132" s="343"/>
      <c r="ADP132" s="343"/>
      <c r="ADQ132" s="343"/>
      <c r="ADR132" s="343"/>
      <c r="ADS132" s="343"/>
      <c r="ADT132" s="343"/>
      <c r="ADU132" s="343"/>
      <c r="ADV132" s="343"/>
      <c r="ADW132" s="343"/>
      <c r="ADX132" s="343"/>
      <c r="ADY132" s="343"/>
      <c r="ADZ132" s="343"/>
      <c r="AEA132" s="343"/>
      <c r="AEB132" s="343"/>
      <c r="AEC132" s="343"/>
      <c r="AED132" s="343"/>
      <c r="AEE132" s="343"/>
      <c r="AEF132" s="343"/>
      <c r="AEG132" s="343"/>
      <c r="AEH132" s="343"/>
      <c r="AEI132" s="343"/>
      <c r="AEJ132" s="343"/>
      <c r="AEK132" s="343"/>
      <c r="AEL132" s="343"/>
      <c r="AEM132" s="343"/>
      <c r="AEN132" s="343"/>
      <c r="AEO132" s="343"/>
      <c r="AEP132" s="343"/>
      <c r="AEQ132" s="343"/>
      <c r="AER132" s="343"/>
      <c r="AES132" s="343"/>
      <c r="AET132" s="343"/>
      <c r="AEU132" s="343"/>
      <c r="AEV132" s="343"/>
      <c r="AEW132" s="343"/>
      <c r="AEX132" s="343"/>
      <c r="AEY132" s="343"/>
      <c r="AEZ132" s="343"/>
      <c r="AFA132" s="343"/>
      <c r="AFB132" s="343"/>
      <c r="AFC132" s="343"/>
      <c r="AFD132" s="343"/>
      <c r="AFE132" s="343"/>
      <c r="AFF132" s="343"/>
      <c r="AFG132" s="343"/>
      <c r="AFH132" s="343"/>
      <c r="AFI132" s="343"/>
      <c r="AFJ132" s="343"/>
      <c r="AFK132" s="343"/>
      <c r="AFL132" s="343"/>
      <c r="AFM132" s="343"/>
      <c r="AFN132" s="343"/>
      <c r="AFO132" s="343"/>
      <c r="AFP132" s="343"/>
      <c r="AFQ132" s="343"/>
      <c r="AFR132" s="343"/>
      <c r="AFS132" s="343"/>
      <c r="AFT132" s="343"/>
      <c r="AFU132" s="343"/>
      <c r="AFV132" s="343"/>
      <c r="AFW132" s="343"/>
      <c r="AFX132" s="343"/>
      <c r="AFY132" s="343"/>
      <c r="AFZ132" s="343"/>
      <c r="AGA132" s="343"/>
      <c r="AGB132" s="343"/>
      <c r="AGC132" s="343"/>
      <c r="AGD132" s="343"/>
      <c r="AGE132" s="343"/>
      <c r="AGF132" s="343"/>
      <c r="AGG132" s="343"/>
      <c r="AGH132" s="343"/>
      <c r="AGI132" s="343"/>
      <c r="AGJ132" s="343"/>
      <c r="AGK132" s="343"/>
      <c r="AGL132" s="343"/>
      <c r="AGM132" s="343"/>
      <c r="AGN132" s="343"/>
      <c r="AGO132" s="343"/>
      <c r="AGP132" s="343"/>
      <c r="AGQ132" s="343"/>
      <c r="AGR132" s="343"/>
      <c r="AGS132" s="343"/>
      <c r="AGT132" s="343"/>
      <c r="AGU132" s="343"/>
      <c r="AGV132" s="343"/>
      <c r="AGW132" s="343"/>
      <c r="AGX132" s="343"/>
      <c r="AGY132" s="343"/>
      <c r="AGZ132" s="343"/>
      <c r="AHA132" s="343"/>
      <c r="AHB132" s="343"/>
      <c r="AHC132" s="343"/>
      <c r="AHD132" s="343"/>
      <c r="AHE132" s="343"/>
      <c r="AHF132" s="343"/>
      <c r="AHG132" s="343"/>
      <c r="AHH132" s="343"/>
      <c r="AHI132" s="343"/>
      <c r="AHJ132" s="343"/>
      <c r="AHK132" s="343"/>
      <c r="AHL132" s="343"/>
      <c r="AHM132" s="343"/>
      <c r="AHN132" s="343"/>
      <c r="AHO132" s="343"/>
      <c r="AHP132" s="343"/>
      <c r="AHQ132" s="343"/>
      <c r="AHR132" s="343"/>
      <c r="AHS132" s="343"/>
      <c r="AHT132" s="343"/>
      <c r="AHU132" s="343"/>
      <c r="AHV132" s="343"/>
      <c r="AHW132" s="343"/>
      <c r="AHX132" s="343"/>
      <c r="AHY132" s="343"/>
      <c r="AHZ132" s="343"/>
      <c r="AIA132" s="343"/>
      <c r="AIB132" s="343"/>
      <c r="AIC132" s="343"/>
      <c r="AID132" s="343"/>
      <c r="AIE132" s="343"/>
      <c r="AIF132" s="343"/>
      <c r="AIG132" s="343"/>
      <c r="AIH132" s="343"/>
      <c r="AII132" s="343"/>
      <c r="AIJ132" s="343"/>
      <c r="AIK132" s="343"/>
      <c r="AIL132" s="343"/>
      <c r="AIM132" s="343"/>
      <c r="AIN132" s="343"/>
      <c r="AIO132" s="343"/>
      <c r="AIP132" s="343"/>
      <c r="AIQ132" s="343"/>
      <c r="AIR132" s="343"/>
      <c r="AIS132" s="343"/>
      <c r="AIT132" s="343"/>
      <c r="AIU132" s="343"/>
      <c r="AIV132" s="343"/>
      <c r="AIW132" s="343"/>
      <c r="AIX132" s="343"/>
      <c r="AIY132" s="343"/>
      <c r="AIZ132" s="343"/>
      <c r="AJA132" s="343"/>
      <c r="AJB132" s="343"/>
      <c r="AJC132" s="343"/>
      <c r="AJD132" s="343"/>
      <c r="AJE132" s="343"/>
      <c r="AJF132" s="343"/>
      <c r="AJG132" s="343"/>
      <c r="AJH132" s="343"/>
      <c r="AJI132" s="343"/>
      <c r="AJJ132" s="343"/>
      <c r="AJK132" s="343"/>
      <c r="AJL132" s="343"/>
      <c r="AJM132" s="343"/>
      <c r="AJN132" s="343"/>
      <c r="AJO132" s="343"/>
      <c r="AJP132" s="343"/>
      <c r="AJQ132" s="343"/>
      <c r="AJR132" s="343"/>
      <c r="AJS132" s="343"/>
      <c r="AJT132" s="343"/>
      <c r="AJU132" s="343"/>
      <c r="AJV132" s="343"/>
      <c r="AJW132" s="343"/>
      <c r="AJX132" s="343"/>
      <c r="AJY132" s="343"/>
      <c r="AJZ132" s="343"/>
      <c r="AKA132" s="343"/>
      <c r="AKB132" s="343"/>
      <c r="AKC132" s="343"/>
      <c r="AKD132" s="343"/>
      <c r="AKE132" s="343"/>
      <c r="AKF132" s="343"/>
      <c r="AKG132" s="343"/>
      <c r="AKH132" s="343"/>
      <c r="AKI132" s="343"/>
      <c r="AKJ132" s="343"/>
      <c r="AKK132" s="343"/>
      <c r="AKL132" s="343"/>
      <c r="AKM132" s="343"/>
      <c r="AKN132" s="343"/>
      <c r="AKO132" s="343"/>
      <c r="AKP132" s="343"/>
      <c r="AKQ132" s="343"/>
      <c r="AKR132" s="343"/>
      <c r="AKS132" s="343"/>
      <c r="AKT132" s="343"/>
      <c r="AKU132" s="343"/>
      <c r="AKV132" s="343"/>
      <c r="AKW132" s="343"/>
      <c r="AKX132" s="343"/>
      <c r="AKY132" s="343"/>
      <c r="AKZ132" s="343"/>
      <c r="ALA132" s="343"/>
      <c r="ALB132" s="343"/>
      <c r="ALC132" s="343"/>
      <c r="ALD132" s="343"/>
      <c r="ALE132" s="343"/>
      <c r="ALF132" s="343"/>
      <c r="ALG132" s="343"/>
      <c r="ALH132" s="343"/>
      <c r="ALI132" s="343"/>
      <c r="ALJ132" s="343"/>
      <c r="ALK132" s="343"/>
      <c r="ALL132" s="343"/>
      <c r="ALM132" s="343"/>
      <c r="ALN132" s="343"/>
      <c r="ALO132" s="343"/>
      <c r="ALP132" s="343"/>
      <c r="ALQ132" s="343"/>
      <c r="ALR132" s="343"/>
      <c r="ALS132" s="343"/>
      <c r="ALT132" s="343"/>
      <c r="ALU132" s="343"/>
      <c r="ALV132" s="343"/>
      <c r="ALW132" s="343"/>
      <c r="ALX132" s="343"/>
      <c r="ALY132" s="343"/>
      <c r="ALZ132" s="343"/>
      <c r="AMA132" s="343"/>
      <c r="AMB132" s="343"/>
      <c r="AMC132" s="343"/>
      <c r="AMD132" s="343"/>
      <c r="AME132" s="343"/>
      <c r="AMF132" s="343"/>
      <c r="AMG132" s="343"/>
      <c r="AMH132" s="343"/>
      <c r="AMI132" s="343"/>
      <c r="AMJ132" s="343"/>
      <c r="AMK132" s="343"/>
      <c r="AML132" s="343"/>
    </row>
    <row r="133" spans="1:1026">
      <c r="A133">
        <v>103</v>
      </c>
      <c r="B133" s="4">
        <v>14</v>
      </c>
      <c r="C133" s="4">
        <v>2</v>
      </c>
      <c r="D133">
        <v>0.11702994</v>
      </c>
      <c r="E133">
        <v>0.10598254</v>
      </c>
      <c r="F133">
        <v>0.25590370000000001</v>
      </c>
      <c r="G133">
        <v>7.1420739999999996E-2</v>
      </c>
      <c r="H133">
        <v>1.528615E-2</v>
      </c>
      <c r="I133">
        <v>4.2699502E-2</v>
      </c>
      <c r="J133">
        <v>8.9095909999999997E-3</v>
      </c>
      <c r="K133">
        <v>8.0144835999999997E-2</v>
      </c>
      <c r="L133">
        <v>1.7013529999999999E-2</v>
      </c>
      <c r="M133" s="42">
        <v>8.5776620999999997E-2</v>
      </c>
      <c r="N133" s="42">
        <v>0.1376522</v>
      </c>
      <c r="O133" s="42">
        <v>5.039536E-2</v>
      </c>
      <c r="P133" s="42">
        <v>5.5891209999999997E-2</v>
      </c>
      <c r="Q133" s="42">
        <v>0.13020699999999999</v>
      </c>
      <c r="R133">
        <v>4.6467700000000001E-2</v>
      </c>
      <c r="AML133" s="4"/>
    </row>
    <row r="134" spans="1:1026">
      <c r="A134">
        <v>104</v>
      </c>
      <c r="B134" s="4">
        <v>14</v>
      </c>
      <c r="C134" s="4">
        <v>3</v>
      </c>
      <c r="D134">
        <v>5.4263180000000001E-2</v>
      </c>
      <c r="E134">
        <v>3.26415E-3</v>
      </c>
      <c r="F134">
        <v>0.10567031</v>
      </c>
      <c r="G134">
        <v>0.12901916999999999</v>
      </c>
      <c r="H134">
        <v>7.4905764999999999E-2</v>
      </c>
      <c r="I134">
        <v>1.5081246E-2</v>
      </c>
      <c r="J134">
        <v>1.8181585E-2</v>
      </c>
      <c r="K134">
        <v>0.12326443300000001</v>
      </c>
      <c r="L134" s="71">
        <v>0.15203855999999999</v>
      </c>
      <c r="M134" s="42">
        <v>2.6219839999999999E-3</v>
      </c>
      <c r="N134" s="42">
        <v>7.4128449999999999E-2</v>
      </c>
      <c r="O134" s="42">
        <v>4.2015839999999999E-2</v>
      </c>
      <c r="P134" s="42">
        <v>9.0274740000000006E-2</v>
      </c>
      <c r="Q134" s="42">
        <v>6.6684370000000007E-2</v>
      </c>
      <c r="R134">
        <v>8.1311159999999993E-2</v>
      </c>
      <c r="AML134" s="4"/>
    </row>
    <row r="135" spans="1:1026">
      <c r="A135">
        <v>105</v>
      </c>
      <c r="B135" s="4">
        <v>14</v>
      </c>
      <c r="C135" s="4">
        <v>4</v>
      </c>
      <c r="D135">
        <v>0.10492116</v>
      </c>
      <c r="E135">
        <v>0.14608129</v>
      </c>
      <c r="F135">
        <v>0.10807223000000001</v>
      </c>
      <c r="G135">
        <v>0.11096322</v>
      </c>
      <c r="H135">
        <v>3.2446257999999999E-2</v>
      </c>
      <c r="I135">
        <v>3.05537E-3</v>
      </c>
      <c r="J135">
        <v>1.415024E-2</v>
      </c>
      <c r="K135">
        <v>3.4125615999999998E-2</v>
      </c>
      <c r="L135">
        <v>4.6853400000000003E-2</v>
      </c>
      <c r="M135" s="42">
        <v>1.6309364E-2</v>
      </c>
      <c r="N135" s="42">
        <v>0.11731</v>
      </c>
      <c r="O135" s="42">
        <v>4.245165E-2</v>
      </c>
      <c r="P135" s="42">
        <v>6.9800899999999999E-2</v>
      </c>
      <c r="Q135" s="42">
        <v>4.4302870000000001E-2</v>
      </c>
      <c r="R135">
        <v>5.0371310000000002E-2</v>
      </c>
      <c r="AML135" s="4"/>
    </row>
    <row r="136" spans="1:1026" s="340" customFormat="1">
      <c r="A136" s="340">
        <v>106</v>
      </c>
      <c r="B136" s="341">
        <v>15</v>
      </c>
      <c r="C136" s="341">
        <v>1</v>
      </c>
      <c r="D136" s="340">
        <v>2.5000629999999999E-2</v>
      </c>
      <c r="E136" s="340">
        <v>6.4656539999999998E-2</v>
      </c>
      <c r="F136" s="340">
        <v>7.9167630000000003E-3</v>
      </c>
      <c r="G136" s="340">
        <v>1.806688E-2</v>
      </c>
      <c r="H136" s="340">
        <v>1.044601E-2</v>
      </c>
      <c r="I136" s="340">
        <v>3.2771529000000001E-2</v>
      </c>
      <c r="J136" s="340">
        <v>-1.035076E-3</v>
      </c>
      <c r="K136" s="340">
        <v>8.2823220000000003E-2</v>
      </c>
      <c r="L136" s="340">
        <v>1.9309300000000001E-2</v>
      </c>
      <c r="M136" s="340">
        <v>2.1615301E-2</v>
      </c>
      <c r="N136" s="340">
        <v>2.805216E-2</v>
      </c>
      <c r="O136" s="340">
        <v>1.7624009999999999E-2</v>
      </c>
      <c r="P136" s="340">
        <v>4.6784949999999999E-2</v>
      </c>
      <c r="Q136" s="340">
        <v>3.5380969999999998E-2</v>
      </c>
      <c r="R136" s="340">
        <v>1.4761929999999999E-2</v>
      </c>
      <c r="S136" s="343"/>
      <c r="T136" s="343"/>
      <c r="U136" s="343"/>
      <c r="V136" s="343"/>
      <c r="W136" s="343"/>
      <c r="X136" s="343"/>
      <c r="Y136" s="343"/>
      <c r="Z136" s="343"/>
      <c r="AA136" s="343"/>
      <c r="AB136" s="343"/>
      <c r="AC136" s="343"/>
      <c r="AD136" s="343"/>
      <c r="AE136" s="343"/>
      <c r="AF136" s="343"/>
      <c r="AG136" s="343"/>
      <c r="AH136" s="343"/>
      <c r="AI136" s="343"/>
      <c r="AJ136" s="343"/>
      <c r="AK136" s="343"/>
      <c r="AL136" s="343"/>
      <c r="AM136" s="343"/>
      <c r="AN136" s="343"/>
      <c r="AO136" s="343"/>
      <c r="AP136" s="343"/>
      <c r="AQ136" s="343"/>
      <c r="AR136" s="343"/>
      <c r="AS136" s="343"/>
      <c r="AT136" s="343"/>
      <c r="AU136" s="343"/>
      <c r="AV136" s="343"/>
      <c r="AW136" s="343"/>
      <c r="AX136" s="343"/>
      <c r="AY136" s="343"/>
      <c r="AZ136" s="343"/>
      <c r="BA136" s="343"/>
      <c r="BB136" s="343"/>
      <c r="BC136" s="343"/>
      <c r="BD136" s="343"/>
      <c r="BE136" s="343"/>
      <c r="BF136" s="343"/>
      <c r="BG136" s="343"/>
      <c r="BH136" s="343"/>
      <c r="BI136" s="343"/>
      <c r="BJ136" s="343"/>
      <c r="BK136" s="343"/>
      <c r="BL136" s="343"/>
      <c r="BM136" s="343"/>
      <c r="BN136" s="343"/>
      <c r="BO136" s="343"/>
      <c r="BP136" s="343"/>
      <c r="BQ136" s="343"/>
      <c r="BR136" s="343"/>
      <c r="BS136" s="343"/>
      <c r="BT136" s="343"/>
      <c r="BU136" s="343"/>
      <c r="BV136" s="343"/>
      <c r="BW136" s="343"/>
      <c r="BX136" s="343"/>
      <c r="BY136" s="343"/>
      <c r="BZ136" s="343"/>
      <c r="CA136" s="343"/>
      <c r="CB136" s="343"/>
      <c r="CC136" s="343"/>
      <c r="CD136" s="343"/>
      <c r="CE136" s="343"/>
      <c r="CF136" s="343"/>
      <c r="CG136" s="343"/>
      <c r="CH136" s="343"/>
      <c r="CI136" s="343"/>
      <c r="CJ136" s="343"/>
      <c r="CK136" s="343"/>
      <c r="CL136" s="343"/>
      <c r="CM136" s="343"/>
      <c r="CN136" s="343"/>
      <c r="CO136" s="343"/>
      <c r="CP136" s="343"/>
      <c r="CQ136" s="343"/>
      <c r="CR136" s="343"/>
      <c r="CS136" s="343"/>
      <c r="CT136" s="343"/>
      <c r="CU136" s="343"/>
      <c r="CV136" s="343"/>
      <c r="CW136" s="343"/>
      <c r="CX136" s="343"/>
      <c r="CY136" s="343"/>
      <c r="CZ136" s="343"/>
      <c r="DA136" s="343"/>
      <c r="DB136" s="343"/>
      <c r="DC136" s="343"/>
      <c r="DD136" s="343"/>
      <c r="DE136" s="343"/>
      <c r="DF136" s="343"/>
      <c r="DG136" s="343"/>
      <c r="DH136" s="343"/>
      <c r="DI136" s="343"/>
      <c r="DJ136" s="343"/>
      <c r="DK136" s="343"/>
      <c r="DL136" s="343"/>
      <c r="DM136" s="343"/>
      <c r="DN136" s="343"/>
      <c r="DO136" s="343"/>
      <c r="DP136" s="343"/>
      <c r="DQ136" s="343"/>
      <c r="DR136" s="343"/>
      <c r="DS136" s="343"/>
      <c r="DT136" s="343"/>
      <c r="DU136" s="343"/>
      <c r="DV136" s="343"/>
      <c r="DW136" s="343"/>
      <c r="DX136" s="343"/>
      <c r="DY136" s="343"/>
      <c r="DZ136" s="343"/>
      <c r="EA136" s="343"/>
      <c r="EB136" s="343"/>
      <c r="EC136" s="343"/>
      <c r="ED136" s="343"/>
      <c r="EE136" s="343"/>
      <c r="EF136" s="343"/>
      <c r="EG136" s="343"/>
      <c r="EH136" s="343"/>
      <c r="EI136" s="343"/>
      <c r="EJ136" s="343"/>
      <c r="EK136" s="343"/>
      <c r="EL136" s="343"/>
      <c r="EM136" s="343"/>
      <c r="EN136" s="343"/>
      <c r="EO136" s="343"/>
      <c r="EP136" s="343"/>
      <c r="EQ136" s="343"/>
      <c r="ER136" s="343"/>
      <c r="ES136" s="343"/>
      <c r="ET136" s="343"/>
      <c r="EU136" s="343"/>
      <c r="EV136" s="343"/>
      <c r="EW136" s="343"/>
      <c r="EX136" s="343"/>
      <c r="EY136" s="343"/>
      <c r="EZ136" s="343"/>
      <c r="FA136" s="343"/>
      <c r="FB136" s="343"/>
      <c r="FC136" s="343"/>
      <c r="FD136" s="343"/>
      <c r="FE136" s="343"/>
      <c r="FF136" s="343"/>
      <c r="FG136" s="343"/>
      <c r="FH136" s="343"/>
      <c r="FI136" s="343"/>
      <c r="FJ136" s="343"/>
      <c r="FK136" s="343"/>
      <c r="FL136" s="343"/>
      <c r="FM136" s="343"/>
      <c r="FN136" s="343"/>
      <c r="FO136" s="343"/>
      <c r="FP136" s="343"/>
      <c r="FQ136" s="343"/>
      <c r="FR136" s="343"/>
      <c r="FS136" s="343"/>
      <c r="FT136" s="343"/>
      <c r="FU136" s="343"/>
      <c r="FV136" s="343"/>
      <c r="FW136" s="343"/>
      <c r="FX136" s="343"/>
      <c r="FY136" s="343"/>
      <c r="FZ136" s="343"/>
      <c r="GA136" s="343"/>
      <c r="GB136" s="343"/>
      <c r="GC136" s="343"/>
      <c r="GD136" s="343"/>
      <c r="GE136" s="343"/>
      <c r="GF136" s="343"/>
      <c r="GG136" s="343"/>
      <c r="GH136" s="343"/>
      <c r="GI136" s="343"/>
      <c r="GJ136" s="343"/>
      <c r="GK136" s="343"/>
      <c r="GL136" s="343"/>
      <c r="GM136" s="343"/>
      <c r="GN136" s="343"/>
      <c r="GO136" s="343"/>
      <c r="GP136" s="343"/>
      <c r="GQ136" s="343"/>
      <c r="GR136" s="343"/>
      <c r="GS136" s="343"/>
      <c r="GT136" s="343"/>
      <c r="GU136" s="343"/>
      <c r="GV136" s="343"/>
      <c r="GW136" s="343"/>
      <c r="GX136" s="343"/>
      <c r="GY136" s="343"/>
      <c r="GZ136" s="343"/>
      <c r="HA136" s="343"/>
      <c r="HB136" s="343"/>
      <c r="HC136" s="343"/>
      <c r="HD136" s="343"/>
      <c r="HE136" s="343"/>
      <c r="HF136" s="343"/>
      <c r="HG136" s="343"/>
      <c r="HH136" s="343"/>
      <c r="HI136" s="343"/>
      <c r="HJ136" s="343"/>
      <c r="HK136" s="343"/>
      <c r="HL136" s="343"/>
      <c r="HM136" s="343"/>
      <c r="HN136" s="343"/>
      <c r="HO136" s="343"/>
      <c r="HP136" s="343"/>
      <c r="HQ136" s="343"/>
      <c r="HR136" s="343"/>
      <c r="HS136" s="343"/>
      <c r="HT136" s="343"/>
      <c r="HU136" s="343"/>
      <c r="HV136" s="343"/>
      <c r="HW136" s="343"/>
      <c r="HX136" s="343"/>
      <c r="HY136" s="343"/>
      <c r="HZ136" s="343"/>
      <c r="IA136" s="343"/>
      <c r="IB136" s="343"/>
      <c r="IC136" s="343"/>
      <c r="ID136" s="343"/>
      <c r="IE136" s="343"/>
      <c r="IF136" s="343"/>
      <c r="IG136" s="343"/>
      <c r="IH136" s="343"/>
      <c r="II136" s="343"/>
      <c r="IJ136" s="343"/>
      <c r="IK136" s="343"/>
      <c r="IL136" s="343"/>
      <c r="IM136" s="343"/>
      <c r="IN136" s="343"/>
      <c r="IO136" s="343"/>
      <c r="IP136" s="343"/>
      <c r="IQ136" s="343"/>
      <c r="IR136" s="343"/>
      <c r="IS136" s="343"/>
      <c r="IT136" s="343"/>
      <c r="IU136" s="343"/>
      <c r="IV136" s="343"/>
      <c r="IW136" s="343"/>
      <c r="IX136" s="343"/>
      <c r="IY136" s="343"/>
      <c r="IZ136" s="343"/>
      <c r="JA136" s="343"/>
      <c r="JB136" s="343"/>
      <c r="JC136" s="343"/>
      <c r="JD136" s="343"/>
      <c r="JE136" s="343"/>
      <c r="JF136" s="343"/>
      <c r="JG136" s="343"/>
      <c r="JH136" s="343"/>
      <c r="JI136" s="343"/>
      <c r="JJ136" s="343"/>
      <c r="JK136" s="343"/>
      <c r="JL136" s="343"/>
      <c r="JM136" s="343"/>
      <c r="JN136" s="343"/>
      <c r="JO136" s="343"/>
      <c r="JP136" s="343"/>
      <c r="JQ136" s="343"/>
      <c r="JR136" s="343"/>
      <c r="JS136" s="343"/>
      <c r="JT136" s="343"/>
      <c r="JU136" s="343"/>
      <c r="JV136" s="343"/>
      <c r="JW136" s="343"/>
      <c r="JX136" s="343"/>
      <c r="JY136" s="343"/>
      <c r="JZ136" s="343"/>
      <c r="KA136" s="343"/>
      <c r="KB136" s="343"/>
      <c r="KC136" s="343"/>
      <c r="KD136" s="343"/>
      <c r="KE136" s="343"/>
      <c r="KF136" s="343"/>
      <c r="KG136" s="343"/>
      <c r="KH136" s="343"/>
      <c r="KI136" s="343"/>
      <c r="KJ136" s="343"/>
      <c r="KK136" s="343"/>
      <c r="KL136" s="343"/>
      <c r="KM136" s="343"/>
      <c r="KN136" s="343"/>
      <c r="KO136" s="343"/>
      <c r="KP136" s="343"/>
      <c r="KQ136" s="343"/>
      <c r="KR136" s="343"/>
      <c r="KS136" s="343"/>
      <c r="KT136" s="343"/>
      <c r="KU136" s="343"/>
      <c r="KV136" s="343"/>
      <c r="KW136" s="343"/>
      <c r="KX136" s="343"/>
      <c r="KY136" s="343"/>
      <c r="KZ136" s="343"/>
      <c r="LA136" s="343"/>
      <c r="LB136" s="343"/>
      <c r="LC136" s="343"/>
      <c r="LD136" s="343"/>
      <c r="LE136" s="343"/>
      <c r="LF136" s="343"/>
      <c r="LG136" s="343"/>
      <c r="LH136" s="343"/>
      <c r="LI136" s="343"/>
      <c r="LJ136" s="343"/>
      <c r="LK136" s="343"/>
      <c r="LL136" s="343"/>
      <c r="LM136" s="343"/>
      <c r="LN136" s="343"/>
      <c r="LO136" s="343"/>
      <c r="LP136" s="343"/>
      <c r="LQ136" s="343"/>
      <c r="LR136" s="343"/>
      <c r="LS136" s="343"/>
      <c r="LT136" s="343"/>
      <c r="LU136" s="343"/>
      <c r="LV136" s="343"/>
      <c r="LW136" s="343"/>
      <c r="LX136" s="343"/>
      <c r="LY136" s="343"/>
      <c r="LZ136" s="343"/>
      <c r="MA136" s="343"/>
      <c r="MB136" s="343"/>
      <c r="MC136" s="343"/>
      <c r="MD136" s="343"/>
      <c r="ME136" s="343"/>
      <c r="MF136" s="343"/>
      <c r="MG136" s="343"/>
      <c r="MH136" s="343"/>
      <c r="MI136" s="343"/>
      <c r="MJ136" s="343"/>
      <c r="MK136" s="343"/>
      <c r="ML136" s="343"/>
      <c r="MM136" s="343"/>
      <c r="MN136" s="343"/>
      <c r="MO136" s="343"/>
      <c r="MP136" s="343"/>
      <c r="MQ136" s="343"/>
      <c r="MR136" s="343"/>
      <c r="MS136" s="343"/>
      <c r="MT136" s="343"/>
      <c r="MU136" s="343"/>
      <c r="MV136" s="343"/>
      <c r="MW136" s="343"/>
      <c r="MX136" s="343"/>
      <c r="MY136" s="343"/>
      <c r="MZ136" s="343"/>
      <c r="NA136" s="343"/>
      <c r="NB136" s="343"/>
      <c r="NC136" s="343"/>
      <c r="ND136" s="343"/>
      <c r="NE136" s="343"/>
      <c r="NF136" s="343"/>
      <c r="NG136" s="343"/>
      <c r="NH136" s="343"/>
      <c r="NI136" s="343"/>
      <c r="NJ136" s="343"/>
      <c r="NK136" s="343"/>
      <c r="NL136" s="343"/>
      <c r="NM136" s="343"/>
      <c r="NN136" s="343"/>
      <c r="NO136" s="343"/>
      <c r="NP136" s="343"/>
      <c r="NQ136" s="343"/>
      <c r="NR136" s="343"/>
      <c r="NS136" s="343"/>
      <c r="NT136" s="343"/>
      <c r="NU136" s="343"/>
      <c r="NV136" s="343"/>
      <c r="NW136" s="343"/>
      <c r="NX136" s="343"/>
      <c r="NY136" s="343"/>
      <c r="NZ136" s="343"/>
      <c r="OA136" s="343"/>
      <c r="OB136" s="343"/>
      <c r="OC136" s="343"/>
      <c r="OD136" s="343"/>
      <c r="OE136" s="343"/>
      <c r="OF136" s="343"/>
      <c r="OG136" s="343"/>
      <c r="OH136" s="343"/>
      <c r="OI136" s="343"/>
      <c r="OJ136" s="343"/>
      <c r="OK136" s="343"/>
      <c r="OL136" s="343"/>
      <c r="OM136" s="343"/>
      <c r="ON136" s="343"/>
      <c r="OO136" s="343"/>
      <c r="OP136" s="343"/>
      <c r="OQ136" s="343"/>
      <c r="OR136" s="343"/>
      <c r="OS136" s="343"/>
      <c r="OT136" s="343"/>
      <c r="OU136" s="343"/>
      <c r="OV136" s="343"/>
      <c r="OW136" s="343"/>
      <c r="OX136" s="343"/>
      <c r="OY136" s="343"/>
      <c r="OZ136" s="343"/>
      <c r="PA136" s="343"/>
      <c r="PB136" s="343"/>
      <c r="PC136" s="343"/>
      <c r="PD136" s="343"/>
      <c r="PE136" s="343"/>
      <c r="PF136" s="343"/>
      <c r="PG136" s="343"/>
      <c r="PH136" s="343"/>
      <c r="PI136" s="343"/>
      <c r="PJ136" s="343"/>
      <c r="PK136" s="343"/>
      <c r="PL136" s="343"/>
      <c r="PM136" s="343"/>
      <c r="PN136" s="343"/>
      <c r="PO136" s="343"/>
      <c r="PP136" s="343"/>
      <c r="PQ136" s="343"/>
      <c r="PR136" s="343"/>
      <c r="PS136" s="343"/>
      <c r="PT136" s="343"/>
      <c r="PU136" s="343"/>
      <c r="PV136" s="343"/>
      <c r="PW136" s="343"/>
      <c r="PX136" s="343"/>
      <c r="PY136" s="343"/>
      <c r="PZ136" s="343"/>
      <c r="QA136" s="343"/>
      <c r="QB136" s="343"/>
      <c r="QC136" s="343"/>
      <c r="QD136" s="343"/>
      <c r="QE136" s="343"/>
      <c r="QF136" s="343"/>
      <c r="QG136" s="343"/>
      <c r="QH136" s="343"/>
      <c r="QI136" s="343"/>
      <c r="QJ136" s="343"/>
      <c r="QK136" s="343"/>
      <c r="QL136" s="343"/>
      <c r="QM136" s="343"/>
      <c r="QN136" s="343"/>
      <c r="QO136" s="343"/>
      <c r="QP136" s="343"/>
      <c r="QQ136" s="343"/>
      <c r="QR136" s="343"/>
      <c r="QS136" s="343"/>
      <c r="QT136" s="343"/>
      <c r="QU136" s="343"/>
      <c r="QV136" s="343"/>
      <c r="QW136" s="343"/>
      <c r="QX136" s="343"/>
      <c r="QY136" s="343"/>
      <c r="QZ136" s="343"/>
      <c r="RA136" s="343"/>
      <c r="RB136" s="343"/>
      <c r="RC136" s="343"/>
      <c r="RD136" s="343"/>
      <c r="RE136" s="343"/>
      <c r="RF136" s="343"/>
      <c r="RG136" s="343"/>
      <c r="RH136" s="343"/>
      <c r="RI136" s="343"/>
      <c r="RJ136" s="343"/>
      <c r="RK136" s="343"/>
      <c r="RL136" s="343"/>
      <c r="RM136" s="343"/>
      <c r="RN136" s="343"/>
      <c r="RO136" s="343"/>
      <c r="RP136" s="343"/>
      <c r="RQ136" s="343"/>
      <c r="RR136" s="343"/>
      <c r="RS136" s="343"/>
      <c r="RT136" s="343"/>
      <c r="RU136" s="343"/>
      <c r="RV136" s="343"/>
      <c r="RW136" s="343"/>
      <c r="RX136" s="343"/>
      <c r="RY136" s="343"/>
      <c r="RZ136" s="343"/>
      <c r="SA136" s="343"/>
      <c r="SB136" s="343"/>
      <c r="SC136" s="343"/>
      <c r="SD136" s="343"/>
      <c r="SE136" s="343"/>
      <c r="SF136" s="343"/>
      <c r="SG136" s="343"/>
      <c r="SH136" s="343"/>
      <c r="SI136" s="343"/>
      <c r="SJ136" s="343"/>
      <c r="SK136" s="343"/>
      <c r="SL136" s="343"/>
      <c r="SM136" s="343"/>
      <c r="SN136" s="343"/>
      <c r="SO136" s="343"/>
      <c r="SP136" s="343"/>
      <c r="SQ136" s="343"/>
      <c r="SR136" s="343"/>
      <c r="SS136" s="343"/>
      <c r="ST136" s="343"/>
      <c r="SU136" s="343"/>
      <c r="SV136" s="343"/>
      <c r="SW136" s="343"/>
      <c r="SX136" s="343"/>
      <c r="SY136" s="343"/>
      <c r="SZ136" s="343"/>
      <c r="TA136" s="343"/>
      <c r="TB136" s="343"/>
      <c r="TC136" s="343"/>
      <c r="TD136" s="343"/>
      <c r="TE136" s="343"/>
      <c r="TF136" s="343"/>
      <c r="TG136" s="343"/>
      <c r="TH136" s="343"/>
      <c r="TI136" s="343"/>
      <c r="TJ136" s="343"/>
      <c r="TK136" s="343"/>
      <c r="TL136" s="343"/>
      <c r="TM136" s="343"/>
      <c r="TN136" s="343"/>
      <c r="TO136" s="343"/>
      <c r="TP136" s="343"/>
      <c r="TQ136" s="343"/>
      <c r="TR136" s="343"/>
      <c r="TS136" s="343"/>
      <c r="TT136" s="343"/>
      <c r="TU136" s="343"/>
      <c r="TV136" s="343"/>
      <c r="TW136" s="343"/>
      <c r="TX136" s="343"/>
      <c r="TY136" s="343"/>
      <c r="TZ136" s="343"/>
      <c r="UA136" s="343"/>
      <c r="UB136" s="343"/>
      <c r="UC136" s="343"/>
      <c r="UD136" s="343"/>
      <c r="UE136" s="343"/>
      <c r="UF136" s="343"/>
      <c r="UG136" s="343"/>
      <c r="UH136" s="343"/>
      <c r="UI136" s="343"/>
      <c r="UJ136" s="343"/>
      <c r="UK136" s="343"/>
      <c r="UL136" s="343"/>
      <c r="UM136" s="343"/>
      <c r="UN136" s="343"/>
      <c r="UO136" s="343"/>
      <c r="UP136" s="343"/>
      <c r="UQ136" s="343"/>
      <c r="UR136" s="343"/>
      <c r="US136" s="343"/>
      <c r="UT136" s="343"/>
      <c r="UU136" s="343"/>
      <c r="UV136" s="343"/>
      <c r="UW136" s="343"/>
      <c r="UX136" s="343"/>
      <c r="UY136" s="343"/>
      <c r="UZ136" s="343"/>
      <c r="VA136" s="343"/>
      <c r="VB136" s="343"/>
      <c r="VC136" s="343"/>
      <c r="VD136" s="343"/>
      <c r="VE136" s="343"/>
      <c r="VF136" s="343"/>
      <c r="VG136" s="343"/>
      <c r="VH136" s="343"/>
      <c r="VI136" s="343"/>
      <c r="VJ136" s="343"/>
      <c r="VK136" s="343"/>
      <c r="VL136" s="343"/>
      <c r="VM136" s="343"/>
      <c r="VN136" s="343"/>
      <c r="VO136" s="343"/>
      <c r="VP136" s="343"/>
      <c r="VQ136" s="343"/>
      <c r="VR136" s="343"/>
      <c r="VS136" s="343"/>
      <c r="VT136" s="343"/>
      <c r="VU136" s="343"/>
      <c r="VV136" s="343"/>
      <c r="VW136" s="343"/>
      <c r="VX136" s="343"/>
      <c r="VY136" s="343"/>
      <c r="VZ136" s="343"/>
      <c r="WA136" s="343"/>
      <c r="WB136" s="343"/>
      <c r="WC136" s="343"/>
      <c r="WD136" s="343"/>
      <c r="WE136" s="343"/>
      <c r="WF136" s="343"/>
      <c r="WG136" s="343"/>
      <c r="WH136" s="343"/>
      <c r="WI136" s="343"/>
      <c r="WJ136" s="343"/>
      <c r="WK136" s="343"/>
      <c r="WL136" s="343"/>
      <c r="WM136" s="343"/>
      <c r="WN136" s="343"/>
      <c r="WO136" s="343"/>
      <c r="WP136" s="343"/>
      <c r="WQ136" s="343"/>
      <c r="WR136" s="343"/>
      <c r="WS136" s="343"/>
      <c r="WT136" s="343"/>
      <c r="WU136" s="343"/>
      <c r="WV136" s="343"/>
      <c r="WW136" s="343"/>
      <c r="WX136" s="343"/>
      <c r="WY136" s="343"/>
      <c r="WZ136" s="343"/>
      <c r="XA136" s="343"/>
      <c r="XB136" s="343"/>
      <c r="XC136" s="343"/>
      <c r="XD136" s="343"/>
      <c r="XE136" s="343"/>
      <c r="XF136" s="343"/>
      <c r="XG136" s="343"/>
      <c r="XH136" s="343"/>
      <c r="XI136" s="343"/>
      <c r="XJ136" s="343"/>
      <c r="XK136" s="343"/>
      <c r="XL136" s="343"/>
      <c r="XM136" s="343"/>
      <c r="XN136" s="343"/>
      <c r="XO136" s="343"/>
      <c r="XP136" s="343"/>
      <c r="XQ136" s="343"/>
      <c r="XR136" s="343"/>
      <c r="XS136" s="343"/>
      <c r="XT136" s="343"/>
      <c r="XU136" s="343"/>
      <c r="XV136" s="343"/>
      <c r="XW136" s="343"/>
      <c r="XX136" s="343"/>
      <c r="XY136" s="343"/>
      <c r="XZ136" s="343"/>
      <c r="YA136" s="343"/>
      <c r="YB136" s="343"/>
      <c r="YC136" s="343"/>
      <c r="YD136" s="343"/>
      <c r="YE136" s="343"/>
      <c r="YF136" s="343"/>
      <c r="YG136" s="343"/>
      <c r="YH136" s="343"/>
      <c r="YI136" s="343"/>
      <c r="YJ136" s="343"/>
      <c r="YK136" s="343"/>
      <c r="YL136" s="343"/>
      <c r="YM136" s="343"/>
      <c r="YN136" s="343"/>
      <c r="YO136" s="343"/>
      <c r="YP136" s="343"/>
      <c r="YQ136" s="343"/>
      <c r="YR136" s="343"/>
      <c r="YS136" s="343"/>
      <c r="YT136" s="343"/>
      <c r="YU136" s="343"/>
      <c r="YV136" s="343"/>
      <c r="YW136" s="343"/>
      <c r="YX136" s="343"/>
      <c r="YY136" s="343"/>
      <c r="YZ136" s="343"/>
      <c r="ZA136" s="343"/>
      <c r="ZB136" s="343"/>
      <c r="ZC136" s="343"/>
      <c r="ZD136" s="343"/>
      <c r="ZE136" s="343"/>
      <c r="ZF136" s="343"/>
      <c r="ZG136" s="343"/>
      <c r="ZH136" s="343"/>
      <c r="ZI136" s="343"/>
      <c r="ZJ136" s="343"/>
      <c r="ZK136" s="343"/>
      <c r="ZL136" s="343"/>
      <c r="ZM136" s="343"/>
      <c r="ZN136" s="343"/>
      <c r="ZO136" s="343"/>
      <c r="ZP136" s="343"/>
      <c r="ZQ136" s="343"/>
      <c r="ZR136" s="343"/>
      <c r="ZS136" s="343"/>
      <c r="ZT136" s="343"/>
      <c r="ZU136" s="343"/>
      <c r="ZV136" s="343"/>
      <c r="ZW136" s="343"/>
      <c r="ZX136" s="343"/>
      <c r="ZY136" s="343"/>
      <c r="ZZ136" s="343"/>
      <c r="AAA136" s="343"/>
      <c r="AAB136" s="343"/>
      <c r="AAC136" s="343"/>
      <c r="AAD136" s="343"/>
      <c r="AAE136" s="343"/>
      <c r="AAF136" s="343"/>
      <c r="AAG136" s="343"/>
      <c r="AAH136" s="343"/>
      <c r="AAI136" s="343"/>
      <c r="AAJ136" s="343"/>
      <c r="AAK136" s="343"/>
      <c r="AAL136" s="343"/>
      <c r="AAM136" s="343"/>
      <c r="AAN136" s="343"/>
      <c r="AAO136" s="343"/>
      <c r="AAP136" s="343"/>
      <c r="AAQ136" s="343"/>
      <c r="AAR136" s="343"/>
      <c r="AAS136" s="343"/>
      <c r="AAT136" s="343"/>
      <c r="AAU136" s="343"/>
      <c r="AAV136" s="343"/>
      <c r="AAW136" s="343"/>
      <c r="AAX136" s="343"/>
      <c r="AAY136" s="343"/>
      <c r="AAZ136" s="343"/>
      <c r="ABA136" s="343"/>
      <c r="ABB136" s="343"/>
      <c r="ABC136" s="343"/>
      <c r="ABD136" s="343"/>
      <c r="ABE136" s="343"/>
      <c r="ABF136" s="343"/>
      <c r="ABG136" s="343"/>
      <c r="ABH136" s="343"/>
      <c r="ABI136" s="343"/>
      <c r="ABJ136" s="343"/>
      <c r="ABK136" s="343"/>
      <c r="ABL136" s="343"/>
      <c r="ABM136" s="343"/>
      <c r="ABN136" s="343"/>
      <c r="ABO136" s="343"/>
      <c r="ABP136" s="343"/>
      <c r="ABQ136" s="343"/>
      <c r="ABR136" s="343"/>
      <c r="ABS136" s="343"/>
      <c r="ABT136" s="343"/>
      <c r="ABU136" s="343"/>
      <c r="ABV136" s="343"/>
      <c r="ABW136" s="343"/>
      <c r="ABX136" s="343"/>
      <c r="ABY136" s="343"/>
      <c r="ABZ136" s="343"/>
      <c r="ACA136" s="343"/>
      <c r="ACB136" s="343"/>
      <c r="ACC136" s="343"/>
      <c r="ACD136" s="343"/>
      <c r="ACE136" s="343"/>
      <c r="ACF136" s="343"/>
      <c r="ACG136" s="343"/>
      <c r="ACH136" s="343"/>
      <c r="ACI136" s="343"/>
      <c r="ACJ136" s="343"/>
      <c r="ACK136" s="343"/>
      <c r="ACL136" s="343"/>
      <c r="ACM136" s="343"/>
      <c r="ACN136" s="343"/>
      <c r="ACO136" s="343"/>
      <c r="ACP136" s="343"/>
      <c r="ACQ136" s="343"/>
      <c r="ACR136" s="343"/>
      <c r="ACS136" s="343"/>
      <c r="ACT136" s="343"/>
      <c r="ACU136" s="343"/>
      <c r="ACV136" s="343"/>
      <c r="ACW136" s="343"/>
      <c r="ACX136" s="343"/>
      <c r="ACY136" s="343"/>
      <c r="ACZ136" s="343"/>
      <c r="ADA136" s="343"/>
      <c r="ADB136" s="343"/>
      <c r="ADC136" s="343"/>
      <c r="ADD136" s="343"/>
      <c r="ADE136" s="343"/>
      <c r="ADF136" s="343"/>
      <c r="ADG136" s="343"/>
      <c r="ADH136" s="343"/>
      <c r="ADI136" s="343"/>
      <c r="ADJ136" s="343"/>
      <c r="ADK136" s="343"/>
      <c r="ADL136" s="343"/>
      <c r="ADM136" s="343"/>
      <c r="ADN136" s="343"/>
      <c r="ADO136" s="343"/>
      <c r="ADP136" s="343"/>
      <c r="ADQ136" s="343"/>
      <c r="ADR136" s="343"/>
      <c r="ADS136" s="343"/>
      <c r="ADT136" s="343"/>
      <c r="ADU136" s="343"/>
      <c r="ADV136" s="343"/>
      <c r="ADW136" s="343"/>
      <c r="ADX136" s="343"/>
      <c r="ADY136" s="343"/>
      <c r="ADZ136" s="343"/>
      <c r="AEA136" s="343"/>
      <c r="AEB136" s="343"/>
      <c r="AEC136" s="343"/>
      <c r="AED136" s="343"/>
      <c r="AEE136" s="343"/>
      <c r="AEF136" s="343"/>
      <c r="AEG136" s="343"/>
      <c r="AEH136" s="343"/>
      <c r="AEI136" s="343"/>
      <c r="AEJ136" s="343"/>
      <c r="AEK136" s="343"/>
      <c r="AEL136" s="343"/>
      <c r="AEM136" s="343"/>
      <c r="AEN136" s="343"/>
      <c r="AEO136" s="343"/>
      <c r="AEP136" s="343"/>
      <c r="AEQ136" s="343"/>
      <c r="AER136" s="343"/>
      <c r="AES136" s="343"/>
      <c r="AET136" s="343"/>
      <c r="AEU136" s="343"/>
      <c r="AEV136" s="343"/>
      <c r="AEW136" s="343"/>
      <c r="AEX136" s="343"/>
      <c r="AEY136" s="343"/>
      <c r="AEZ136" s="343"/>
      <c r="AFA136" s="343"/>
      <c r="AFB136" s="343"/>
      <c r="AFC136" s="343"/>
      <c r="AFD136" s="343"/>
      <c r="AFE136" s="343"/>
      <c r="AFF136" s="343"/>
      <c r="AFG136" s="343"/>
      <c r="AFH136" s="343"/>
      <c r="AFI136" s="343"/>
      <c r="AFJ136" s="343"/>
      <c r="AFK136" s="343"/>
      <c r="AFL136" s="343"/>
      <c r="AFM136" s="343"/>
      <c r="AFN136" s="343"/>
      <c r="AFO136" s="343"/>
      <c r="AFP136" s="343"/>
      <c r="AFQ136" s="343"/>
      <c r="AFR136" s="343"/>
      <c r="AFS136" s="343"/>
      <c r="AFT136" s="343"/>
      <c r="AFU136" s="343"/>
      <c r="AFV136" s="343"/>
      <c r="AFW136" s="343"/>
      <c r="AFX136" s="343"/>
      <c r="AFY136" s="343"/>
      <c r="AFZ136" s="343"/>
      <c r="AGA136" s="343"/>
      <c r="AGB136" s="343"/>
      <c r="AGC136" s="343"/>
      <c r="AGD136" s="343"/>
      <c r="AGE136" s="343"/>
      <c r="AGF136" s="343"/>
      <c r="AGG136" s="343"/>
      <c r="AGH136" s="343"/>
      <c r="AGI136" s="343"/>
      <c r="AGJ136" s="343"/>
      <c r="AGK136" s="343"/>
      <c r="AGL136" s="343"/>
      <c r="AGM136" s="343"/>
      <c r="AGN136" s="343"/>
      <c r="AGO136" s="343"/>
      <c r="AGP136" s="343"/>
      <c r="AGQ136" s="343"/>
      <c r="AGR136" s="343"/>
      <c r="AGS136" s="343"/>
      <c r="AGT136" s="343"/>
      <c r="AGU136" s="343"/>
      <c r="AGV136" s="343"/>
      <c r="AGW136" s="343"/>
      <c r="AGX136" s="343"/>
      <c r="AGY136" s="343"/>
      <c r="AGZ136" s="343"/>
      <c r="AHA136" s="343"/>
      <c r="AHB136" s="343"/>
      <c r="AHC136" s="343"/>
      <c r="AHD136" s="343"/>
      <c r="AHE136" s="343"/>
      <c r="AHF136" s="343"/>
      <c r="AHG136" s="343"/>
      <c r="AHH136" s="343"/>
      <c r="AHI136" s="343"/>
      <c r="AHJ136" s="343"/>
      <c r="AHK136" s="343"/>
      <c r="AHL136" s="343"/>
      <c r="AHM136" s="343"/>
      <c r="AHN136" s="343"/>
      <c r="AHO136" s="343"/>
      <c r="AHP136" s="343"/>
      <c r="AHQ136" s="343"/>
      <c r="AHR136" s="343"/>
      <c r="AHS136" s="343"/>
      <c r="AHT136" s="343"/>
      <c r="AHU136" s="343"/>
      <c r="AHV136" s="343"/>
      <c r="AHW136" s="343"/>
      <c r="AHX136" s="343"/>
      <c r="AHY136" s="343"/>
      <c r="AHZ136" s="343"/>
      <c r="AIA136" s="343"/>
      <c r="AIB136" s="343"/>
      <c r="AIC136" s="343"/>
      <c r="AID136" s="343"/>
      <c r="AIE136" s="343"/>
      <c r="AIF136" s="343"/>
      <c r="AIG136" s="343"/>
      <c r="AIH136" s="343"/>
      <c r="AII136" s="343"/>
      <c r="AIJ136" s="343"/>
      <c r="AIK136" s="343"/>
      <c r="AIL136" s="343"/>
      <c r="AIM136" s="343"/>
      <c r="AIN136" s="343"/>
      <c r="AIO136" s="343"/>
      <c r="AIP136" s="343"/>
      <c r="AIQ136" s="343"/>
      <c r="AIR136" s="343"/>
      <c r="AIS136" s="343"/>
      <c r="AIT136" s="343"/>
      <c r="AIU136" s="343"/>
      <c r="AIV136" s="343"/>
      <c r="AIW136" s="343"/>
      <c r="AIX136" s="343"/>
      <c r="AIY136" s="343"/>
      <c r="AIZ136" s="343"/>
      <c r="AJA136" s="343"/>
      <c r="AJB136" s="343"/>
      <c r="AJC136" s="343"/>
      <c r="AJD136" s="343"/>
      <c r="AJE136" s="343"/>
      <c r="AJF136" s="343"/>
      <c r="AJG136" s="343"/>
      <c r="AJH136" s="343"/>
      <c r="AJI136" s="343"/>
      <c r="AJJ136" s="343"/>
      <c r="AJK136" s="343"/>
      <c r="AJL136" s="343"/>
      <c r="AJM136" s="343"/>
      <c r="AJN136" s="343"/>
      <c r="AJO136" s="343"/>
      <c r="AJP136" s="343"/>
      <c r="AJQ136" s="343"/>
      <c r="AJR136" s="343"/>
      <c r="AJS136" s="343"/>
      <c r="AJT136" s="343"/>
      <c r="AJU136" s="343"/>
      <c r="AJV136" s="343"/>
      <c r="AJW136" s="343"/>
      <c r="AJX136" s="343"/>
      <c r="AJY136" s="343"/>
      <c r="AJZ136" s="343"/>
      <c r="AKA136" s="343"/>
      <c r="AKB136" s="343"/>
      <c r="AKC136" s="343"/>
      <c r="AKD136" s="343"/>
      <c r="AKE136" s="343"/>
      <c r="AKF136" s="343"/>
      <c r="AKG136" s="343"/>
      <c r="AKH136" s="343"/>
      <c r="AKI136" s="343"/>
      <c r="AKJ136" s="343"/>
      <c r="AKK136" s="343"/>
      <c r="AKL136" s="343"/>
      <c r="AKM136" s="343"/>
      <c r="AKN136" s="343"/>
      <c r="AKO136" s="343"/>
      <c r="AKP136" s="343"/>
      <c r="AKQ136" s="343"/>
      <c r="AKR136" s="343"/>
      <c r="AKS136" s="343"/>
      <c r="AKT136" s="343"/>
      <c r="AKU136" s="343"/>
      <c r="AKV136" s="343"/>
      <c r="AKW136" s="343"/>
      <c r="AKX136" s="343"/>
      <c r="AKY136" s="343"/>
      <c r="AKZ136" s="343"/>
      <c r="ALA136" s="343"/>
      <c r="ALB136" s="343"/>
      <c r="ALC136" s="343"/>
      <c r="ALD136" s="343"/>
      <c r="ALE136" s="343"/>
      <c r="ALF136" s="343"/>
      <c r="ALG136" s="343"/>
      <c r="ALH136" s="343"/>
      <c r="ALI136" s="343"/>
      <c r="ALJ136" s="343"/>
      <c r="ALK136" s="343"/>
      <c r="ALL136" s="343"/>
      <c r="ALM136" s="343"/>
      <c r="ALN136" s="343"/>
      <c r="ALO136" s="343"/>
      <c r="ALP136" s="343"/>
      <c r="ALQ136" s="343"/>
      <c r="ALR136" s="343"/>
      <c r="ALS136" s="343"/>
      <c r="ALT136" s="343"/>
      <c r="ALU136" s="343"/>
      <c r="ALV136" s="343"/>
      <c r="ALW136" s="343"/>
      <c r="ALX136" s="343"/>
      <c r="ALY136" s="343"/>
      <c r="ALZ136" s="343"/>
      <c r="AMA136" s="343"/>
      <c r="AMB136" s="343"/>
      <c r="AMC136" s="343"/>
      <c r="AMD136" s="343"/>
      <c r="AME136" s="343"/>
      <c r="AMF136" s="343"/>
      <c r="AMG136" s="343"/>
      <c r="AMH136" s="343"/>
      <c r="AMI136" s="343"/>
      <c r="AMJ136" s="343"/>
      <c r="AMK136" s="343"/>
      <c r="AML136" s="343"/>
    </row>
    <row r="137" spans="1:1026">
      <c r="A137">
        <v>107</v>
      </c>
      <c r="B137" s="4">
        <v>15</v>
      </c>
      <c r="C137" s="4">
        <v>2</v>
      </c>
      <c r="D137">
        <v>8.5752190000000006E-2</v>
      </c>
      <c r="E137">
        <v>0.11926244</v>
      </c>
      <c r="F137">
        <v>7.2237943999999998E-2</v>
      </c>
      <c r="G137">
        <v>8.5048769999999996E-2</v>
      </c>
      <c r="H137">
        <v>1.7663180000000001E-2</v>
      </c>
      <c r="I137">
        <v>1.3777050000000001E-2</v>
      </c>
      <c r="J137">
        <v>5.0120729999999997E-3</v>
      </c>
      <c r="K137">
        <v>3.0999809999999999E-2</v>
      </c>
      <c r="L137">
        <v>1.7735312999999999E-2</v>
      </c>
      <c r="M137">
        <v>8.3235849999999997E-3</v>
      </c>
      <c r="N137">
        <v>9.020106E-2</v>
      </c>
      <c r="O137">
        <v>3.6561129999999997E-2</v>
      </c>
      <c r="P137">
        <v>5.4985800000000001E-2</v>
      </c>
      <c r="Q137">
        <v>3.5385710000000001E-2</v>
      </c>
      <c r="R137">
        <v>3.5009949999999998E-2</v>
      </c>
      <c r="AML137" s="4"/>
    </row>
    <row r="138" spans="1:1026">
      <c r="A138">
        <v>108</v>
      </c>
      <c r="B138" s="4">
        <v>15</v>
      </c>
      <c r="C138" s="4">
        <v>3</v>
      </c>
      <c r="D138">
        <v>0.57883119999999999</v>
      </c>
      <c r="E138">
        <v>0.55240385999999997</v>
      </c>
      <c r="F138">
        <v>0.536620663</v>
      </c>
      <c r="G138">
        <v>0.31512818999999997</v>
      </c>
      <c r="H138">
        <v>2.2330269999999999E-2</v>
      </c>
      <c r="I138">
        <v>3.1243070000000002E-3</v>
      </c>
      <c r="J138">
        <v>0.11084155599999999</v>
      </c>
      <c r="K138">
        <v>2.9575549999999999E-2</v>
      </c>
      <c r="L138">
        <v>0.111065971</v>
      </c>
      <c r="M138">
        <v>7.5064785999999994E-2</v>
      </c>
      <c r="N138">
        <v>0.50444659999999997</v>
      </c>
      <c r="O138">
        <v>0.25882149999999998</v>
      </c>
      <c r="P138">
        <v>0.2465494</v>
      </c>
      <c r="Q138">
        <v>0.2279439</v>
      </c>
      <c r="R138">
        <v>0.16277059999999999</v>
      </c>
      <c r="AML138" s="4"/>
    </row>
    <row r="139" spans="1:1026">
      <c r="A139">
        <v>109</v>
      </c>
      <c r="B139" s="4">
        <v>15</v>
      </c>
      <c r="C139" s="4">
        <v>4</v>
      </c>
      <c r="D139">
        <v>6.6126450000000003E-2</v>
      </c>
      <c r="E139">
        <v>0.10952513</v>
      </c>
      <c r="F139">
        <v>5.9814312000000001E-2</v>
      </c>
      <c r="G139">
        <v>5.5584000000000001E-2</v>
      </c>
      <c r="H139">
        <v>8.4977590000000006E-2</v>
      </c>
      <c r="I139">
        <v>1.6193247000000001E-2</v>
      </c>
      <c r="J139">
        <v>3.1161481000000001E-2</v>
      </c>
      <c r="K139">
        <v>9.9341319999999997E-2</v>
      </c>
      <c r="L139">
        <v>3.5915208999999997E-2</v>
      </c>
      <c r="M139">
        <v>2.8634862000000001E-2</v>
      </c>
      <c r="N139">
        <v>7.3193629999999996E-2</v>
      </c>
      <c r="O139">
        <v>5.0857619999999999E-2</v>
      </c>
      <c r="P139">
        <v>8.4188159999999998E-2</v>
      </c>
      <c r="Q139">
        <v>5.2220460000000003E-2</v>
      </c>
      <c r="R139">
        <v>3.8545200000000002E-2</v>
      </c>
      <c r="AML139" s="4"/>
    </row>
    <row r="140" spans="1:1026">
      <c r="A140">
        <v>110</v>
      </c>
      <c r="B140" s="4">
        <v>15</v>
      </c>
      <c r="C140" s="4">
        <v>5</v>
      </c>
      <c r="D140">
        <v>0.17768223</v>
      </c>
      <c r="E140">
        <v>7.8049220000000002E-2</v>
      </c>
      <c r="F140">
        <v>0.46190497800000002</v>
      </c>
      <c r="G140">
        <v>0.26903366000000001</v>
      </c>
      <c r="H140">
        <v>0.10259797</v>
      </c>
      <c r="I140">
        <v>0.14653266200000001</v>
      </c>
      <c r="J140">
        <v>4.1232499999999998E-2</v>
      </c>
      <c r="K140">
        <v>0.38746439999999999</v>
      </c>
      <c r="L140">
        <v>0.192906469</v>
      </c>
      <c r="M140">
        <v>8.1320191E-2</v>
      </c>
      <c r="N140">
        <v>0.27843889999999999</v>
      </c>
      <c r="O140">
        <v>0.1158892</v>
      </c>
      <c r="P140">
        <v>0.214971</v>
      </c>
      <c r="Q140">
        <v>0.28540969999999999</v>
      </c>
      <c r="R140">
        <v>0.14682210000000001</v>
      </c>
      <c r="AML140" s="4"/>
    </row>
    <row r="141" spans="1:1026">
      <c r="A141">
        <v>111</v>
      </c>
      <c r="B141" s="4">
        <v>15</v>
      </c>
      <c r="C141" s="4">
        <v>6</v>
      </c>
      <c r="D141">
        <v>9.2012010000000005E-2</v>
      </c>
      <c r="E141">
        <v>9.9956939999999994E-2</v>
      </c>
      <c r="F141">
        <v>9.9149174000000007E-2</v>
      </c>
      <c r="G141">
        <v>8.973449E-2</v>
      </c>
      <c r="H141">
        <v>1.569245E-2</v>
      </c>
      <c r="I141">
        <v>4.6396229999999997E-2</v>
      </c>
      <c r="J141">
        <v>4.0762938999999998E-2</v>
      </c>
      <c r="K141">
        <v>8.7514099999999997E-2</v>
      </c>
      <c r="L141">
        <v>8.150114E-2</v>
      </c>
      <c r="M141">
        <v>-1.2086320000000001E-3</v>
      </c>
      <c r="N141">
        <v>9.5200049999999994E-2</v>
      </c>
      <c r="O141">
        <v>5.0482190000000003E-2</v>
      </c>
      <c r="P141">
        <v>7.3442359999999998E-2</v>
      </c>
      <c r="Q141">
        <v>5.943433E-2</v>
      </c>
      <c r="R141">
        <v>5.3802320000000001E-2</v>
      </c>
      <c r="AML141" s="4"/>
    </row>
    <row r="142" spans="1:1026">
      <c r="A142">
        <v>112</v>
      </c>
      <c r="B142" s="4">
        <v>15</v>
      </c>
      <c r="C142" s="4">
        <v>7</v>
      </c>
      <c r="D142">
        <v>0.10073337</v>
      </c>
      <c r="E142">
        <v>0.12917588999999999</v>
      </c>
      <c r="F142">
        <v>0.13942521599999999</v>
      </c>
      <c r="G142">
        <v>0.13144858000000001</v>
      </c>
      <c r="H142">
        <v>1.7913390000000001E-2</v>
      </c>
      <c r="I142">
        <v>3.9027868E-2</v>
      </c>
      <c r="J142">
        <v>2.3659518000000001E-2</v>
      </c>
      <c r="K142">
        <v>3.3677039999999998E-2</v>
      </c>
      <c r="L142">
        <v>3.1927710000000001E-3</v>
      </c>
      <c r="M142">
        <v>2.1410192000000001E-2</v>
      </c>
      <c r="N142">
        <v>0.12419769999999999</v>
      </c>
      <c r="O142">
        <v>5.9892899999999999E-2</v>
      </c>
      <c r="P142">
        <v>7.1075550000000001E-2</v>
      </c>
      <c r="Q142">
        <v>8.6194320000000005E-2</v>
      </c>
      <c r="R142">
        <v>7.2669049999999999E-2</v>
      </c>
      <c r="AML142" s="4"/>
    </row>
    <row r="143" spans="1:1026">
      <c r="A143">
        <v>113</v>
      </c>
      <c r="B143" s="4">
        <v>16</v>
      </c>
      <c r="C143" s="4">
        <v>2</v>
      </c>
      <c r="D143">
        <v>9.3971609999999997E-2</v>
      </c>
      <c r="E143">
        <v>3.2029009999999997E-2</v>
      </c>
      <c r="F143">
        <v>3.1459300000000003E-2</v>
      </c>
      <c r="G143">
        <v>2.2154199999999999E-2</v>
      </c>
      <c r="H143">
        <v>9.0123100999999997E-2</v>
      </c>
      <c r="I143">
        <v>4.1052223999999998E-2</v>
      </c>
      <c r="J143">
        <v>0.10532878800000001</v>
      </c>
      <c r="K143">
        <v>2.9177249999999998E-2</v>
      </c>
      <c r="L143">
        <v>1.8104180000000001E-2</v>
      </c>
      <c r="M143">
        <v>1.7926930000000001E-2</v>
      </c>
      <c r="N143">
        <v>4.7603569999999998E-2</v>
      </c>
      <c r="O143">
        <v>8.2983849999999998E-2</v>
      </c>
      <c r="P143">
        <v>4.4846589999999999E-2</v>
      </c>
      <c r="Q143">
        <v>3.060015E-2</v>
      </c>
      <c r="R143">
        <v>4.3871029999999998E-2</v>
      </c>
      <c r="AML143" s="4"/>
    </row>
    <row r="144" spans="1:1026">
      <c r="A144">
        <v>114</v>
      </c>
      <c r="B144" s="4">
        <v>16</v>
      </c>
      <c r="C144" s="4">
        <v>4</v>
      </c>
      <c r="D144">
        <v>5.4514489999999999E-2</v>
      </c>
      <c r="E144">
        <v>6.9023989999999993E-2</v>
      </c>
      <c r="F144">
        <v>7.0863419999999996E-2</v>
      </c>
      <c r="G144">
        <v>7.0132620000000007E-2</v>
      </c>
      <c r="H144">
        <v>1.443064E-3</v>
      </c>
      <c r="I144">
        <v>1.7044510000000001E-3</v>
      </c>
      <c r="J144">
        <v>1.591716E-3</v>
      </c>
      <c r="K144">
        <v>0</v>
      </c>
      <c r="L144">
        <v>0</v>
      </c>
      <c r="M144">
        <v>0</v>
      </c>
      <c r="N144">
        <v>6.592605E-2</v>
      </c>
      <c r="O144">
        <v>3.8301219999999997E-2</v>
      </c>
      <c r="P144">
        <v>5.2035320000000003E-2</v>
      </c>
      <c r="Q144">
        <v>5.5268440000000002E-2</v>
      </c>
      <c r="R144">
        <v>5.3957539999999998E-2</v>
      </c>
      <c r="AML144" s="4"/>
    </row>
    <row r="145" spans="1:1026">
      <c r="A145">
        <v>115</v>
      </c>
      <c r="B145" s="4">
        <v>16</v>
      </c>
      <c r="C145" s="4">
        <v>5</v>
      </c>
      <c r="D145">
        <v>0.24159808999999999</v>
      </c>
      <c r="E145">
        <v>0.31181563000000001</v>
      </c>
      <c r="F145">
        <v>0.22877486999999999</v>
      </c>
      <c r="G145">
        <v>0.19769464</v>
      </c>
      <c r="H145">
        <v>2.9475378999999999E-2</v>
      </c>
      <c r="I145">
        <v>4.1550475000000003E-2</v>
      </c>
      <c r="J145">
        <v>2.7948830000000001E-2</v>
      </c>
      <c r="K145">
        <v>0.11210102</v>
      </c>
      <c r="L145">
        <v>7.9846189999999997E-2</v>
      </c>
      <c r="M145">
        <v>3.023319E-2</v>
      </c>
      <c r="N145">
        <v>0.2446564</v>
      </c>
      <c r="O145">
        <v>0.1229894</v>
      </c>
      <c r="P145">
        <v>0.18184610000000001</v>
      </c>
      <c r="Q145">
        <v>0.12982779999999999</v>
      </c>
      <c r="R145">
        <v>0.1075221</v>
      </c>
      <c r="AML145" s="4"/>
    </row>
    <row r="146" spans="1:1026" s="340" customFormat="1">
      <c r="A146" s="340">
        <v>116</v>
      </c>
      <c r="B146" s="341">
        <v>17</v>
      </c>
      <c r="C146" s="341">
        <v>1</v>
      </c>
      <c r="D146" s="340">
        <v>0.14631205899999999</v>
      </c>
      <c r="E146" s="340">
        <v>0.17945364499999999</v>
      </c>
      <c r="F146" s="340">
        <v>0.17416514999999999</v>
      </c>
      <c r="G146" s="353">
        <v>0.19498760000000001</v>
      </c>
      <c r="H146" s="340">
        <v>6.8332039999999998E-3</v>
      </c>
      <c r="I146" s="340">
        <v>2.7493336E-2</v>
      </c>
      <c r="J146" s="340">
        <v>9.6772070000000002E-3</v>
      </c>
      <c r="K146" s="340">
        <v>4.7560394999999998E-2</v>
      </c>
      <c r="L146" s="340">
        <v>5.571332E-3</v>
      </c>
      <c r="M146" s="340">
        <v>6.4984480999999997E-2</v>
      </c>
      <c r="N146" s="340">
        <v>0.17412130000000001</v>
      </c>
      <c r="O146" s="340">
        <v>5.101398E-2</v>
      </c>
      <c r="P146" s="340">
        <v>6.5586729999999996E-2</v>
      </c>
      <c r="Q146" s="340">
        <v>8.1898750000000006E-2</v>
      </c>
      <c r="R146" s="340">
        <v>7.5011090000000002E-2</v>
      </c>
      <c r="S146" s="343"/>
      <c r="T146" s="343"/>
      <c r="U146" s="343"/>
      <c r="V146" s="343"/>
      <c r="W146" s="343"/>
      <c r="X146" s="343"/>
      <c r="Y146" s="343"/>
      <c r="Z146" s="343"/>
      <c r="AA146" s="343"/>
      <c r="AB146" s="343"/>
      <c r="AC146" s="343"/>
      <c r="AD146" s="343"/>
      <c r="AE146" s="343"/>
      <c r="AF146" s="343"/>
      <c r="AG146" s="343"/>
      <c r="AH146" s="343"/>
      <c r="AI146" s="343"/>
      <c r="AJ146" s="343"/>
      <c r="AK146" s="343"/>
      <c r="AL146" s="343"/>
      <c r="AM146" s="343"/>
      <c r="AN146" s="343"/>
      <c r="AO146" s="343"/>
      <c r="AP146" s="343"/>
      <c r="AQ146" s="343"/>
      <c r="AR146" s="343"/>
      <c r="AS146" s="343"/>
      <c r="AT146" s="343"/>
      <c r="AU146" s="343"/>
      <c r="AV146" s="343"/>
      <c r="AW146" s="343"/>
      <c r="AX146" s="343"/>
      <c r="AY146" s="343"/>
      <c r="AZ146" s="343"/>
      <c r="BA146" s="343"/>
      <c r="BB146" s="343"/>
      <c r="BC146" s="343"/>
      <c r="BD146" s="343"/>
      <c r="BE146" s="343"/>
      <c r="BF146" s="343"/>
      <c r="BG146" s="343"/>
      <c r="BH146" s="343"/>
      <c r="BI146" s="343"/>
      <c r="BJ146" s="343"/>
      <c r="BK146" s="343"/>
      <c r="BL146" s="343"/>
      <c r="BM146" s="343"/>
      <c r="BN146" s="343"/>
      <c r="BO146" s="343"/>
      <c r="BP146" s="343"/>
      <c r="BQ146" s="343"/>
      <c r="BR146" s="343"/>
      <c r="BS146" s="343"/>
      <c r="BT146" s="343"/>
      <c r="BU146" s="343"/>
      <c r="BV146" s="343"/>
      <c r="BW146" s="343"/>
      <c r="BX146" s="343"/>
      <c r="BY146" s="343"/>
      <c r="BZ146" s="343"/>
      <c r="CA146" s="343"/>
      <c r="CB146" s="343"/>
      <c r="CC146" s="343"/>
      <c r="CD146" s="343"/>
      <c r="CE146" s="343"/>
      <c r="CF146" s="343"/>
      <c r="CG146" s="343"/>
      <c r="CH146" s="343"/>
      <c r="CI146" s="343"/>
      <c r="CJ146" s="343"/>
      <c r="CK146" s="343"/>
      <c r="CL146" s="343"/>
      <c r="CM146" s="343"/>
      <c r="CN146" s="343"/>
      <c r="CO146" s="343"/>
      <c r="CP146" s="343"/>
      <c r="CQ146" s="343"/>
      <c r="CR146" s="343"/>
      <c r="CS146" s="343"/>
      <c r="CT146" s="343"/>
      <c r="CU146" s="343"/>
      <c r="CV146" s="343"/>
      <c r="CW146" s="343"/>
      <c r="CX146" s="343"/>
      <c r="CY146" s="343"/>
      <c r="CZ146" s="343"/>
      <c r="DA146" s="343"/>
      <c r="DB146" s="343"/>
      <c r="DC146" s="343"/>
      <c r="DD146" s="343"/>
      <c r="DE146" s="343"/>
      <c r="DF146" s="343"/>
      <c r="DG146" s="343"/>
      <c r="DH146" s="343"/>
      <c r="DI146" s="343"/>
      <c r="DJ146" s="343"/>
      <c r="DK146" s="343"/>
      <c r="DL146" s="343"/>
      <c r="DM146" s="343"/>
      <c r="DN146" s="343"/>
      <c r="DO146" s="343"/>
      <c r="DP146" s="343"/>
      <c r="DQ146" s="343"/>
      <c r="DR146" s="343"/>
      <c r="DS146" s="343"/>
      <c r="DT146" s="343"/>
      <c r="DU146" s="343"/>
      <c r="DV146" s="343"/>
      <c r="DW146" s="343"/>
      <c r="DX146" s="343"/>
      <c r="DY146" s="343"/>
      <c r="DZ146" s="343"/>
      <c r="EA146" s="343"/>
      <c r="EB146" s="343"/>
      <c r="EC146" s="343"/>
      <c r="ED146" s="343"/>
      <c r="EE146" s="343"/>
      <c r="EF146" s="343"/>
      <c r="EG146" s="343"/>
      <c r="EH146" s="343"/>
      <c r="EI146" s="343"/>
      <c r="EJ146" s="343"/>
      <c r="EK146" s="343"/>
      <c r="EL146" s="343"/>
      <c r="EM146" s="343"/>
      <c r="EN146" s="343"/>
      <c r="EO146" s="343"/>
      <c r="EP146" s="343"/>
      <c r="EQ146" s="343"/>
      <c r="ER146" s="343"/>
      <c r="ES146" s="343"/>
      <c r="ET146" s="343"/>
      <c r="EU146" s="343"/>
      <c r="EV146" s="343"/>
      <c r="EW146" s="343"/>
      <c r="EX146" s="343"/>
      <c r="EY146" s="343"/>
      <c r="EZ146" s="343"/>
      <c r="FA146" s="343"/>
      <c r="FB146" s="343"/>
      <c r="FC146" s="343"/>
      <c r="FD146" s="343"/>
      <c r="FE146" s="343"/>
      <c r="FF146" s="343"/>
      <c r="FG146" s="343"/>
      <c r="FH146" s="343"/>
      <c r="FI146" s="343"/>
      <c r="FJ146" s="343"/>
      <c r="FK146" s="343"/>
      <c r="FL146" s="343"/>
      <c r="FM146" s="343"/>
      <c r="FN146" s="343"/>
      <c r="FO146" s="343"/>
      <c r="FP146" s="343"/>
      <c r="FQ146" s="343"/>
      <c r="FR146" s="343"/>
      <c r="FS146" s="343"/>
      <c r="FT146" s="343"/>
      <c r="FU146" s="343"/>
      <c r="FV146" s="343"/>
      <c r="FW146" s="343"/>
      <c r="FX146" s="343"/>
      <c r="FY146" s="343"/>
      <c r="FZ146" s="343"/>
      <c r="GA146" s="343"/>
      <c r="GB146" s="343"/>
      <c r="GC146" s="343"/>
      <c r="GD146" s="343"/>
      <c r="GE146" s="343"/>
      <c r="GF146" s="343"/>
      <c r="GG146" s="343"/>
      <c r="GH146" s="343"/>
      <c r="GI146" s="343"/>
      <c r="GJ146" s="343"/>
      <c r="GK146" s="343"/>
      <c r="GL146" s="343"/>
      <c r="GM146" s="343"/>
      <c r="GN146" s="343"/>
      <c r="GO146" s="343"/>
      <c r="GP146" s="343"/>
      <c r="GQ146" s="343"/>
      <c r="GR146" s="343"/>
      <c r="GS146" s="343"/>
      <c r="GT146" s="343"/>
      <c r="GU146" s="343"/>
      <c r="GV146" s="343"/>
      <c r="GW146" s="343"/>
      <c r="GX146" s="343"/>
      <c r="GY146" s="343"/>
      <c r="GZ146" s="343"/>
      <c r="HA146" s="343"/>
      <c r="HB146" s="343"/>
      <c r="HC146" s="343"/>
      <c r="HD146" s="343"/>
      <c r="HE146" s="343"/>
      <c r="HF146" s="343"/>
      <c r="HG146" s="343"/>
      <c r="HH146" s="343"/>
      <c r="HI146" s="343"/>
      <c r="HJ146" s="343"/>
      <c r="HK146" s="343"/>
      <c r="HL146" s="343"/>
      <c r="HM146" s="343"/>
      <c r="HN146" s="343"/>
      <c r="HO146" s="343"/>
      <c r="HP146" s="343"/>
      <c r="HQ146" s="343"/>
      <c r="HR146" s="343"/>
      <c r="HS146" s="343"/>
      <c r="HT146" s="343"/>
      <c r="HU146" s="343"/>
      <c r="HV146" s="343"/>
      <c r="HW146" s="343"/>
      <c r="HX146" s="343"/>
      <c r="HY146" s="343"/>
      <c r="HZ146" s="343"/>
      <c r="IA146" s="343"/>
      <c r="IB146" s="343"/>
      <c r="IC146" s="343"/>
      <c r="ID146" s="343"/>
      <c r="IE146" s="343"/>
      <c r="IF146" s="343"/>
      <c r="IG146" s="343"/>
      <c r="IH146" s="343"/>
      <c r="II146" s="343"/>
      <c r="IJ146" s="343"/>
      <c r="IK146" s="343"/>
      <c r="IL146" s="343"/>
      <c r="IM146" s="343"/>
      <c r="IN146" s="343"/>
      <c r="IO146" s="343"/>
      <c r="IP146" s="343"/>
      <c r="IQ146" s="343"/>
      <c r="IR146" s="343"/>
      <c r="IS146" s="343"/>
      <c r="IT146" s="343"/>
      <c r="IU146" s="343"/>
      <c r="IV146" s="343"/>
      <c r="IW146" s="343"/>
      <c r="IX146" s="343"/>
      <c r="IY146" s="343"/>
      <c r="IZ146" s="343"/>
      <c r="JA146" s="343"/>
      <c r="JB146" s="343"/>
      <c r="JC146" s="343"/>
      <c r="JD146" s="343"/>
      <c r="JE146" s="343"/>
      <c r="JF146" s="343"/>
      <c r="JG146" s="343"/>
      <c r="JH146" s="343"/>
      <c r="JI146" s="343"/>
      <c r="JJ146" s="343"/>
      <c r="JK146" s="343"/>
      <c r="JL146" s="343"/>
      <c r="JM146" s="343"/>
      <c r="JN146" s="343"/>
      <c r="JO146" s="343"/>
      <c r="JP146" s="343"/>
      <c r="JQ146" s="343"/>
      <c r="JR146" s="343"/>
      <c r="JS146" s="343"/>
      <c r="JT146" s="343"/>
      <c r="JU146" s="343"/>
      <c r="JV146" s="343"/>
      <c r="JW146" s="343"/>
      <c r="JX146" s="343"/>
      <c r="JY146" s="343"/>
      <c r="JZ146" s="343"/>
      <c r="KA146" s="343"/>
      <c r="KB146" s="343"/>
      <c r="KC146" s="343"/>
      <c r="KD146" s="343"/>
      <c r="KE146" s="343"/>
      <c r="KF146" s="343"/>
      <c r="KG146" s="343"/>
      <c r="KH146" s="343"/>
      <c r="KI146" s="343"/>
      <c r="KJ146" s="343"/>
      <c r="KK146" s="343"/>
      <c r="KL146" s="343"/>
      <c r="KM146" s="343"/>
      <c r="KN146" s="343"/>
      <c r="KO146" s="343"/>
      <c r="KP146" s="343"/>
      <c r="KQ146" s="343"/>
      <c r="KR146" s="343"/>
      <c r="KS146" s="343"/>
      <c r="KT146" s="343"/>
      <c r="KU146" s="343"/>
      <c r="KV146" s="343"/>
      <c r="KW146" s="343"/>
      <c r="KX146" s="343"/>
      <c r="KY146" s="343"/>
      <c r="KZ146" s="343"/>
      <c r="LA146" s="343"/>
      <c r="LB146" s="343"/>
      <c r="LC146" s="343"/>
      <c r="LD146" s="343"/>
      <c r="LE146" s="343"/>
      <c r="LF146" s="343"/>
      <c r="LG146" s="343"/>
      <c r="LH146" s="343"/>
      <c r="LI146" s="343"/>
      <c r="LJ146" s="343"/>
      <c r="LK146" s="343"/>
      <c r="LL146" s="343"/>
      <c r="LM146" s="343"/>
      <c r="LN146" s="343"/>
      <c r="LO146" s="343"/>
      <c r="LP146" s="343"/>
      <c r="LQ146" s="343"/>
      <c r="LR146" s="343"/>
      <c r="LS146" s="343"/>
      <c r="LT146" s="343"/>
      <c r="LU146" s="343"/>
      <c r="LV146" s="343"/>
      <c r="LW146" s="343"/>
      <c r="LX146" s="343"/>
      <c r="LY146" s="343"/>
      <c r="LZ146" s="343"/>
      <c r="MA146" s="343"/>
      <c r="MB146" s="343"/>
      <c r="MC146" s="343"/>
      <c r="MD146" s="343"/>
      <c r="ME146" s="343"/>
      <c r="MF146" s="343"/>
      <c r="MG146" s="343"/>
      <c r="MH146" s="343"/>
      <c r="MI146" s="343"/>
      <c r="MJ146" s="343"/>
      <c r="MK146" s="343"/>
      <c r="ML146" s="343"/>
      <c r="MM146" s="343"/>
      <c r="MN146" s="343"/>
      <c r="MO146" s="343"/>
      <c r="MP146" s="343"/>
      <c r="MQ146" s="343"/>
      <c r="MR146" s="343"/>
      <c r="MS146" s="343"/>
      <c r="MT146" s="343"/>
      <c r="MU146" s="343"/>
      <c r="MV146" s="343"/>
      <c r="MW146" s="343"/>
      <c r="MX146" s="343"/>
      <c r="MY146" s="343"/>
      <c r="MZ146" s="343"/>
      <c r="NA146" s="343"/>
      <c r="NB146" s="343"/>
      <c r="NC146" s="343"/>
      <c r="ND146" s="343"/>
      <c r="NE146" s="343"/>
      <c r="NF146" s="343"/>
      <c r="NG146" s="343"/>
      <c r="NH146" s="343"/>
      <c r="NI146" s="343"/>
      <c r="NJ146" s="343"/>
      <c r="NK146" s="343"/>
      <c r="NL146" s="343"/>
      <c r="NM146" s="343"/>
      <c r="NN146" s="343"/>
      <c r="NO146" s="343"/>
      <c r="NP146" s="343"/>
      <c r="NQ146" s="343"/>
      <c r="NR146" s="343"/>
      <c r="NS146" s="343"/>
      <c r="NT146" s="343"/>
      <c r="NU146" s="343"/>
      <c r="NV146" s="343"/>
      <c r="NW146" s="343"/>
      <c r="NX146" s="343"/>
      <c r="NY146" s="343"/>
      <c r="NZ146" s="343"/>
      <c r="OA146" s="343"/>
      <c r="OB146" s="343"/>
      <c r="OC146" s="343"/>
      <c r="OD146" s="343"/>
      <c r="OE146" s="343"/>
      <c r="OF146" s="343"/>
      <c r="OG146" s="343"/>
      <c r="OH146" s="343"/>
      <c r="OI146" s="343"/>
      <c r="OJ146" s="343"/>
      <c r="OK146" s="343"/>
      <c r="OL146" s="343"/>
      <c r="OM146" s="343"/>
      <c r="ON146" s="343"/>
      <c r="OO146" s="343"/>
      <c r="OP146" s="343"/>
      <c r="OQ146" s="343"/>
      <c r="OR146" s="343"/>
      <c r="OS146" s="343"/>
      <c r="OT146" s="343"/>
      <c r="OU146" s="343"/>
      <c r="OV146" s="343"/>
      <c r="OW146" s="343"/>
      <c r="OX146" s="343"/>
      <c r="OY146" s="343"/>
      <c r="OZ146" s="343"/>
      <c r="PA146" s="343"/>
      <c r="PB146" s="343"/>
      <c r="PC146" s="343"/>
      <c r="PD146" s="343"/>
      <c r="PE146" s="343"/>
      <c r="PF146" s="343"/>
      <c r="PG146" s="343"/>
      <c r="PH146" s="343"/>
      <c r="PI146" s="343"/>
      <c r="PJ146" s="343"/>
      <c r="PK146" s="343"/>
      <c r="PL146" s="343"/>
      <c r="PM146" s="343"/>
      <c r="PN146" s="343"/>
      <c r="PO146" s="343"/>
      <c r="PP146" s="343"/>
      <c r="PQ146" s="343"/>
      <c r="PR146" s="343"/>
      <c r="PS146" s="343"/>
      <c r="PT146" s="343"/>
      <c r="PU146" s="343"/>
      <c r="PV146" s="343"/>
      <c r="PW146" s="343"/>
      <c r="PX146" s="343"/>
      <c r="PY146" s="343"/>
      <c r="PZ146" s="343"/>
      <c r="QA146" s="343"/>
      <c r="QB146" s="343"/>
      <c r="QC146" s="343"/>
      <c r="QD146" s="343"/>
      <c r="QE146" s="343"/>
      <c r="QF146" s="343"/>
      <c r="QG146" s="343"/>
      <c r="QH146" s="343"/>
      <c r="QI146" s="343"/>
      <c r="QJ146" s="343"/>
      <c r="QK146" s="343"/>
      <c r="QL146" s="343"/>
      <c r="QM146" s="343"/>
      <c r="QN146" s="343"/>
      <c r="QO146" s="343"/>
      <c r="QP146" s="343"/>
      <c r="QQ146" s="343"/>
      <c r="QR146" s="343"/>
      <c r="QS146" s="343"/>
      <c r="QT146" s="343"/>
      <c r="QU146" s="343"/>
      <c r="QV146" s="343"/>
      <c r="QW146" s="343"/>
      <c r="QX146" s="343"/>
      <c r="QY146" s="343"/>
      <c r="QZ146" s="343"/>
      <c r="RA146" s="343"/>
      <c r="RB146" s="343"/>
      <c r="RC146" s="343"/>
      <c r="RD146" s="343"/>
      <c r="RE146" s="343"/>
      <c r="RF146" s="343"/>
      <c r="RG146" s="343"/>
      <c r="RH146" s="343"/>
      <c r="RI146" s="343"/>
      <c r="RJ146" s="343"/>
      <c r="RK146" s="343"/>
      <c r="RL146" s="343"/>
      <c r="RM146" s="343"/>
      <c r="RN146" s="343"/>
      <c r="RO146" s="343"/>
      <c r="RP146" s="343"/>
      <c r="RQ146" s="343"/>
      <c r="RR146" s="343"/>
      <c r="RS146" s="343"/>
      <c r="RT146" s="343"/>
      <c r="RU146" s="343"/>
      <c r="RV146" s="343"/>
      <c r="RW146" s="343"/>
      <c r="RX146" s="343"/>
      <c r="RY146" s="343"/>
      <c r="RZ146" s="343"/>
      <c r="SA146" s="343"/>
      <c r="SB146" s="343"/>
      <c r="SC146" s="343"/>
      <c r="SD146" s="343"/>
      <c r="SE146" s="343"/>
      <c r="SF146" s="343"/>
      <c r="SG146" s="343"/>
      <c r="SH146" s="343"/>
      <c r="SI146" s="343"/>
      <c r="SJ146" s="343"/>
      <c r="SK146" s="343"/>
      <c r="SL146" s="343"/>
      <c r="SM146" s="343"/>
      <c r="SN146" s="343"/>
      <c r="SO146" s="343"/>
      <c r="SP146" s="343"/>
      <c r="SQ146" s="343"/>
      <c r="SR146" s="343"/>
      <c r="SS146" s="343"/>
      <c r="ST146" s="343"/>
      <c r="SU146" s="343"/>
      <c r="SV146" s="343"/>
      <c r="SW146" s="343"/>
      <c r="SX146" s="343"/>
      <c r="SY146" s="343"/>
      <c r="SZ146" s="343"/>
      <c r="TA146" s="343"/>
      <c r="TB146" s="343"/>
      <c r="TC146" s="343"/>
      <c r="TD146" s="343"/>
      <c r="TE146" s="343"/>
      <c r="TF146" s="343"/>
      <c r="TG146" s="343"/>
      <c r="TH146" s="343"/>
      <c r="TI146" s="343"/>
      <c r="TJ146" s="343"/>
      <c r="TK146" s="343"/>
      <c r="TL146" s="343"/>
      <c r="TM146" s="343"/>
      <c r="TN146" s="343"/>
      <c r="TO146" s="343"/>
      <c r="TP146" s="343"/>
      <c r="TQ146" s="343"/>
      <c r="TR146" s="343"/>
      <c r="TS146" s="343"/>
      <c r="TT146" s="343"/>
      <c r="TU146" s="343"/>
      <c r="TV146" s="343"/>
      <c r="TW146" s="343"/>
      <c r="TX146" s="343"/>
      <c r="TY146" s="343"/>
      <c r="TZ146" s="343"/>
      <c r="UA146" s="343"/>
      <c r="UB146" s="343"/>
      <c r="UC146" s="343"/>
      <c r="UD146" s="343"/>
      <c r="UE146" s="343"/>
      <c r="UF146" s="343"/>
      <c r="UG146" s="343"/>
      <c r="UH146" s="343"/>
      <c r="UI146" s="343"/>
      <c r="UJ146" s="343"/>
      <c r="UK146" s="343"/>
      <c r="UL146" s="343"/>
      <c r="UM146" s="343"/>
      <c r="UN146" s="343"/>
      <c r="UO146" s="343"/>
      <c r="UP146" s="343"/>
      <c r="UQ146" s="343"/>
      <c r="UR146" s="343"/>
      <c r="US146" s="343"/>
      <c r="UT146" s="343"/>
      <c r="UU146" s="343"/>
      <c r="UV146" s="343"/>
      <c r="UW146" s="343"/>
      <c r="UX146" s="343"/>
      <c r="UY146" s="343"/>
      <c r="UZ146" s="343"/>
      <c r="VA146" s="343"/>
      <c r="VB146" s="343"/>
      <c r="VC146" s="343"/>
      <c r="VD146" s="343"/>
      <c r="VE146" s="343"/>
      <c r="VF146" s="343"/>
      <c r="VG146" s="343"/>
      <c r="VH146" s="343"/>
      <c r="VI146" s="343"/>
      <c r="VJ146" s="343"/>
      <c r="VK146" s="343"/>
      <c r="VL146" s="343"/>
      <c r="VM146" s="343"/>
      <c r="VN146" s="343"/>
      <c r="VO146" s="343"/>
      <c r="VP146" s="343"/>
      <c r="VQ146" s="343"/>
      <c r="VR146" s="343"/>
      <c r="VS146" s="343"/>
      <c r="VT146" s="343"/>
      <c r="VU146" s="343"/>
      <c r="VV146" s="343"/>
      <c r="VW146" s="343"/>
      <c r="VX146" s="343"/>
      <c r="VY146" s="343"/>
      <c r="VZ146" s="343"/>
      <c r="WA146" s="343"/>
      <c r="WB146" s="343"/>
      <c r="WC146" s="343"/>
      <c r="WD146" s="343"/>
      <c r="WE146" s="343"/>
      <c r="WF146" s="343"/>
      <c r="WG146" s="343"/>
      <c r="WH146" s="343"/>
      <c r="WI146" s="343"/>
      <c r="WJ146" s="343"/>
      <c r="WK146" s="343"/>
      <c r="WL146" s="343"/>
      <c r="WM146" s="343"/>
      <c r="WN146" s="343"/>
      <c r="WO146" s="343"/>
      <c r="WP146" s="343"/>
      <c r="WQ146" s="343"/>
      <c r="WR146" s="343"/>
      <c r="WS146" s="343"/>
      <c r="WT146" s="343"/>
      <c r="WU146" s="343"/>
      <c r="WV146" s="343"/>
      <c r="WW146" s="343"/>
      <c r="WX146" s="343"/>
      <c r="WY146" s="343"/>
      <c r="WZ146" s="343"/>
      <c r="XA146" s="343"/>
      <c r="XB146" s="343"/>
      <c r="XC146" s="343"/>
      <c r="XD146" s="343"/>
      <c r="XE146" s="343"/>
      <c r="XF146" s="343"/>
      <c r="XG146" s="343"/>
      <c r="XH146" s="343"/>
      <c r="XI146" s="343"/>
      <c r="XJ146" s="343"/>
      <c r="XK146" s="343"/>
      <c r="XL146" s="343"/>
      <c r="XM146" s="343"/>
      <c r="XN146" s="343"/>
      <c r="XO146" s="343"/>
      <c r="XP146" s="343"/>
      <c r="XQ146" s="343"/>
      <c r="XR146" s="343"/>
      <c r="XS146" s="343"/>
      <c r="XT146" s="343"/>
      <c r="XU146" s="343"/>
      <c r="XV146" s="343"/>
      <c r="XW146" s="343"/>
      <c r="XX146" s="343"/>
      <c r="XY146" s="343"/>
      <c r="XZ146" s="343"/>
      <c r="YA146" s="343"/>
      <c r="YB146" s="343"/>
      <c r="YC146" s="343"/>
      <c r="YD146" s="343"/>
      <c r="YE146" s="343"/>
      <c r="YF146" s="343"/>
      <c r="YG146" s="343"/>
      <c r="YH146" s="343"/>
      <c r="YI146" s="343"/>
      <c r="YJ146" s="343"/>
      <c r="YK146" s="343"/>
      <c r="YL146" s="343"/>
      <c r="YM146" s="343"/>
      <c r="YN146" s="343"/>
      <c r="YO146" s="343"/>
      <c r="YP146" s="343"/>
      <c r="YQ146" s="343"/>
      <c r="YR146" s="343"/>
      <c r="YS146" s="343"/>
      <c r="YT146" s="343"/>
      <c r="YU146" s="343"/>
      <c r="YV146" s="343"/>
      <c r="YW146" s="343"/>
      <c r="YX146" s="343"/>
      <c r="YY146" s="343"/>
      <c r="YZ146" s="343"/>
      <c r="ZA146" s="343"/>
      <c r="ZB146" s="343"/>
      <c r="ZC146" s="343"/>
      <c r="ZD146" s="343"/>
      <c r="ZE146" s="343"/>
      <c r="ZF146" s="343"/>
      <c r="ZG146" s="343"/>
      <c r="ZH146" s="343"/>
      <c r="ZI146" s="343"/>
      <c r="ZJ146" s="343"/>
      <c r="ZK146" s="343"/>
      <c r="ZL146" s="343"/>
      <c r="ZM146" s="343"/>
      <c r="ZN146" s="343"/>
      <c r="ZO146" s="343"/>
      <c r="ZP146" s="343"/>
      <c r="ZQ146" s="343"/>
      <c r="ZR146" s="343"/>
      <c r="ZS146" s="343"/>
      <c r="ZT146" s="343"/>
      <c r="ZU146" s="343"/>
      <c r="ZV146" s="343"/>
      <c r="ZW146" s="343"/>
      <c r="ZX146" s="343"/>
      <c r="ZY146" s="343"/>
      <c r="ZZ146" s="343"/>
      <c r="AAA146" s="343"/>
      <c r="AAB146" s="343"/>
      <c r="AAC146" s="343"/>
      <c r="AAD146" s="343"/>
      <c r="AAE146" s="343"/>
      <c r="AAF146" s="343"/>
      <c r="AAG146" s="343"/>
      <c r="AAH146" s="343"/>
      <c r="AAI146" s="343"/>
      <c r="AAJ146" s="343"/>
      <c r="AAK146" s="343"/>
      <c r="AAL146" s="343"/>
      <c r="AAM146" s="343"/>
      <c r="AAN146" s="343"/>
      <c r="AAO146" s="343"/>
      <c r="AAP146" s="343"/>
      <c r="AAQ146" s="343"/>
      <c r="AAR146" s="343"/>
      <c r="AAS146" s="343"/>
      <c r="AAT146" s="343"/>
      <c r="AAU146" s="343"/>
      <c r="AAV146" s="343"/>
      <c r="AAW146" s="343"/>
      <c r="AAX146" s="343"/>
      <c r="AAY146" s="343"/>
      <c r="AAZ146" s="343"/>
      <c r="ABA146" s="343"/>
      <c r="ABB146" s="343"/>
      <c r="ABC146" s="343"/>
      <c r="ABD146" s="343"/>
      <c r="ABE146" s="343"/>
      <c r="ABF146" s="343"/>
      <c r="ABG146" s="343"/>
      <c r="ABH146" s="343"/>
      <c r="ABI146" s="343"/>
      <c r="ABJ146" s="343"/>
      <c r="ABK146" s="343"/>
      <c r="ABL146" s="343"/>
      <c r="ABM146" s="343"/>
      <c r="ABN146" s="343"/>
      <c r="ABO146" s="343"/>
      <c r="ABP146" s="343"/>
      <c r="ABQ146" s="343"/>
      <c r="ABR146" s="343"/>
      <c r="ABS146" s="343"/>
      <c r="ABT146" s="343"/>
      <c r="ABU146" s="343"/>
      <c r="ABV146" s="343"/>
      <c r="ABW146" s="343"/>
      <c r="ABX146" s="343"/>
      <c r="ABY146" s="343"/>
      <c r="ABZ146" s="343"/>
      <c r="ACA146" s="343"/>
      <c r="ACB146" s="343"/>
      <c r="ACC146" s="343"/>
      <c r="ACD146" s="343"/>
      <c r="ACE146" s="343"/>
      <c r="ACF146" s="343"/>
      <c r="ACG146" s="343"/>
      <c r="ACH146" s="343"/>
      <c r="ACI146" s="343"/>
      <c r="ACJ146" s="343"/>
      <c r="ACK146" s="343"/>
      <c r="ACL146" s="343"/>
      <c r="ACM146" s="343"/>
      <c r="ACN146" s="343"/>
      <c r="ACO146" s="343"/>
      <c r="ACP146" s="343"/>
      <c r="ACQ146" s="343"/>
      <c r="ACR146" s="343"/>
      <c r="ACS146" s="343"/>
      <c r="ACT146" s="343"/>
      <c r="ACU146" s="343"/>
      <c r="ACV146" s="343"/>
      <c r="ACW146" s="343"/>
      <c r="ACX146" s="343"/>
      <c r="ACY146" s="343"/>
      <c r="ACZ146" s="343"/>
      <c r="ADA146" s="343"/>
      <c r="ADB146" s="343"/>
      <c r="ADC146" s="343"/>
      <c r="ADD146" s="343"/>
      <c r="ADE146" s="343"/>
      <c r="ADF146" s="343"/>
      <c r="ADG146" s="343"/>
      <c r="ADH146" s="343"/>
      <c r="ADI146" s="343"/>
      <c r="ADJ146" s="343"/>
      <c r="ADK146" s="343"/>
      <c r="ADL146" s="343"/>
      <c r="ADM146" s="343"/>
      <c r="ADN146" s="343"/>
      <c r="ADO146" s="343"/>
      <c r="ADP146" s="343"/>
      <c r="ADQ146" s="343"/>
      <c r="ADR146" s="343"/>
      <c r="ADS146" s="343"/>
      <c r="ADT146" s="343"/>
      <c r="ADU146" s="343"/>
      <c r="ADV146" s="343"/>
      <c r="ADW146" s="343"/>
      <c r="ADX146" s="343"/>
      <c r="ADY146" s="343"/>
      <c r="ADZ146" s="343"/>
      <c r="AEA146" s="343"/>
      <c r="AEB146" s="343"/>
      <c r="AEC146" s="343"/>
      <c r="AED146" s="343"/>
      <c r="AEE146" s="343"/>
      <c r="AEF146" s="343"/>
      <c r="AEG146" s="343"/>
      <c r="AEH146" s="343"/>
      <c r="AEI146" s="343"/>
      <c r="AEJ146" s="343"/>
      <c r="AEK146" s="343"/>
      <c r="AEL146" s="343"/>
      <c r="AEM146" s="343"/>
      <c r="AEN146" s="343"/>
      <c r="AEO146" s="343"/>
      <c r="AEP146" s="343"/>
      <c r="AEQ146" s="343"/>
      <c r="AER146" s="343"/>
      <c r="AES146" s="343"/>
      <c r="AET146" s="343"/>
      <c r="AEU146" s="343"/>
      <c r="AEV146" s="343"/>
      <c r="AEW146" s="343"/>
      <c r="AEX146" s="343"/>
      <c r="AEY146" s="343"/>
      <c r="AEZ146" s="343"/>
      <c r="AFA146" s="343"/>
      <c r="AFB146" s="343"/>
      <c r="AFC146" s="343"/>
      <c r="AFD146" s="343"/>
      <c r="AFE146" s="343"/>
      <c r="AFF146" s="343"/>
      <c r="AFG146" s="343"/>
      <c r="AFH146" s="343"/>
      <c r="AFI146" s="343"/>
      <c r="AFJ146" s="343"/>
      <c r="AFK146" s="343"/>
      <c r="AFL146" s="343"/>
      <c r="AFM146" s="343"/>
      <c r="AFN146" s="343"/>
      <c r="AFO146" s="343"/>
      <c r="AFP146" s="343"/>
      <c r="AFQ146" s="343"/>
      <c r="AFR146" s="343"/>
      <c r="AFS146" s="343"/>
      <c r="AFT146" s="343"/>
      <c r="AFU146" s="343"/>
      <c r="AFV146" s="343"/>
      <c r="AFW146" s="343"/>
      <c r="AFX146" s="343"/>
      <c r="AFY146" s="343"/>
      <c r="AFZ146" s="343"/>
      <c r="AGA146" s="343"/>
      <c r="AGB146" s="343"/>
      <c r="AGC146" s="343"/>
      <c r="AGD146" s="343"/>
      <c r="AGE146" s="343"/>
      <c r="AGF146" s="343"/>
      <c r="AGG146" s="343"/>
      <c r="AGH146" s="343"/>
      <c r="AGI146" s="343"/>
      <c r="AGJ146" s="343"/>
      <c r="AGK146" s="343"/>
      <c r="AGL146" s="343"/>
      <c r="AGM146" s="343"/>
      <c r="AGN146" s="343"/>
      <c r="AGO146" s="343"/>
      <c r="AGP146" s="343"/>
      <c r="AGQ146" s="343"/>
      <c r="AGR146" s="343"/>
      <c r="AGS146" s="343"/>
      <c r="AGT146" s="343"/>
      <c r="AGU146" s="343"/>
      <c r="AGV146" s="343"/>
      <c r="AGW146" s="343"/>
      <c r="AGX146" s="343"/>
      <c r="AGY146" s="343"/>
      <c r="AGZ146" s="343"/>
      <c r="AHA146" s="343"/>
      <c r="AHB146" s="343"/>
      <c r="AHC146" s="343"/>
      <c r="AHD146" s="343"/>
      <c r="AHE146" s="343"/>
      <c r="AHF146" s="343"/>
      <c r="AHG146" s="343"/>
      <c r="AHH146" s="343"/>
      <c r="AHI146" s="343"/>
      <c r="AHJ146" s="343"/>
      <c r="AHK146" s="343"/>
      <c r="AHL146" s="343"/>
      <c r="AHM146" s="343"/>
      <c r="AHN146" s="343"/>
      <c r="AHO146" s="343"/>
      <c r="AHP146" s="343"/>
      <c r="AHQ146" s="343"/>
      <c r="AHR146" s="343"/>
      <c r="AHS146" s="343"/>
      <c r="AHT146" s="343"/>
      <c r="AHU146" s="343"/>
      <c r="AHV146" s="343"/>
      <c r="AHW146" s="343"/>
      <c r="AHX146" s="343"/>
      <c r="AHY146" s="343"/>
      <c r="AHZ146" s="343"/>
      <c r="AIA146" s="343"/>
      <c r="AIB146" s="343"/>
      <c r="AIC146" s="343"/>
      <c r="AID146" s="343"/>
      <c r="AIE146" s="343"/>
      <c r="AIF146" s="343"/>
      <c r="AIG146" s="343"/>
      <c r="AIH146" s="343"/>
      <c r="AII146" s="343"/>
      <c r="AIJ146" s="343"/>
      <c r="AIK146" s="343"/>
      <c r="AIL146" s="343"/>
      <c r="AIM146" s="343"/>
      <c r="AIN146" s="343"/>
      <c r="AIO146" s="343"/>
      <c r="AIP146" s="343"/>
      <c r="AIQ146" s="343"/>
      <c r="AIR146" s="343"/>
      <c r="AIS146" s="343"/>
      <c r="AIT146" s="343"/>
      <c r="AIU146" s="343"/>
      <c r="AIV146" s="343"/>
      <c r="AIW146" s="343"/>
      <c r="AIX146" s="343"/>
      <c r="AIY146" s="343"/>
      <c r="AIZ146" s="343"/>
      <c r="AJA146" s="343"/>
      <c r="AJB146" s="343"/>
      <c r="AJC146" s="343"/>
      <c r="AJD146" s="343"/>
      <c r="AJE146" s="343"/>
      <c r="AJF146" s="343"/>
      <c r="AJG146" s="343"/>
      <c r="AJH146" s="343"/>
      <c r="AJI146" s="343"/>
      <c r="AJJ146" s="343"/>
      <c r="AJK146" s="343"/>
      <c r="AJL146" s="343"/>
      <c r="AJM146" s="343"/>
      <c r="AJN146" s="343"/>
      <c r="AJO146" s="343"/>
      <c r="AJP146" s="343"/>
      <c r="AJQ146" s="343"/>
      <c r="AJR146" s="343"/>
      <c r="AJS146" s="343"/>
      <c r="AJT146" s="343"/>
      <c r="AJU146" s="343"/>
      <c r="AJV146" s="343"/>
      <c r="AJW146" s="343"/>
      <c r="AJX146" s="343"/>
      <c r="AJY146" s="343"/>
      <c r="AJZ146" s="343"/>
      <c r="AKA146" s="343"/>
      <c r="AKB146" s="343"/>
      <c r="AKC146" s="343"/>
      <c r="AKD146" s="343"/>
      <c r="AKE146" s="343"/>
      <c r="AKF146" s="343"/>
      <c r="AKG146" s="343"/>
      <c r="AKH146" s="343"/>
      <c r="AKI146" s="343"/>
      <c r="AKJ146" s="343"/>
      <c r="AKK146" s="343"/>
      <c r="AKL146" s="343"/>
      <c r="AKM146" s="343"/>
      <c r="AKN146" s="343"/>
      <c r="AKO146" s="343"/>
      <c r="AKP146" s="343"/>
      <c r="AKQ146" s="343"/>
      <c r="AKR146" s="343"/>
      <c r="AKS146" s="343"/>
      <c r="AKT146" s="343"/>
      <c r="AKU146" s="343"/>
      <c r="AKV146" s="343"/>
      <c r="AKW146" s="343"/>
      <c r="AKX146" s="343"/>
      <c r="AKY146" s="343"/>
      <c r="AKZ146" s="343"/>
      <c r="ALA146" s="343"/>
      <c r="ALB146" s="343"/>
      <c r="ALC146" s="343"/>
      <c r="ALD146" s="343"/>
      <c r="ALE146" s="343"/>
      <c r="ALF146" s="343"/>
      <c r="ALG146" s="343"/>
      <c r="ALH146" s="343"/>
      <c r="ALI146" s="343"/>
      <c r="ALJ146" s="343"/>
      <c r="ALK146" s="343"/>
      <c r="ALL146" s="343"/>
      <c r="ALM146" s="343"/>
      <c r="ALN146" s="343"/>
      <c r="ALO146" s="343"/>
      <c r="ALP146" s="343"/>
      <c r="ALQ146" s="343"/>
      <c r="ALR146" s="343"/>
      <c r="ALS146" s="343"/>
      <c r="ALT146" s="343"/>
      <c r="ALU146" s="343"/>
      <c r="ALV146" s="343"/>
      <c r="ALW146" s="343"/>
      <c r="ALX146" s="343"/>
      <c r="ALY146" s="343"/>
      <c r="ALZ146" s="343"/>
      <c r="AMA146" s="343"/>
      <c r="AMB146" s="343"/>
      <c r="AMC146" s="343"/>
      <c r="AMD146" s="343"/>
      <c r="AME146" s="343"/>
      <c r="AMF146" s="343"/>
      <c r="AMG146" s="343"/>
      <c r="AMH146" s="343"/>
      <c r="AMI146" s="343"/>
      <c r="AMJ146" s="343"/>
      <c r="AMK146" s="343"/>
      <c r="AML146" s="343"/>
    </row>
    <row r="147" spans="1:1026">
      <c r="A147">
        <v>117</v>
      </c>
      <c r="B147" s="4">
        <v>17</v>
      </c>
      <c r="C147" s="4">
        <v>2</v>
      </c>
      <c r="D147">
        <v>0</v>
      </c>
      <c r="E147">
        <v>0</v>
      </c>
      <c r="F147">
        <v>6.6375560000000002E-3</v>
      </c>
      <c r="G147" s="177">
        <v>-2.2204459999999999E-16</v>
      </c>
      <c r="H147">
        <v>0</v>
      </c>
      <c r="I147">
        <v>2.270869E-3</v>
      </c>
      <c r="J147">
        <v>-1.0090819999999999E-3</v>
      </c>
      <c r="K147">
        <v>6.5087510000000001E-3</v>
      </c>
      <c r="L147">
        <v>0</v>
      </c>
      <c r="M147">
        <v>1.716092E-3</v>
      </c>
      <c r="N147">
        <v>2.7939530000000001E-3</v>
      </c>
      <c r="O147">
        <v>5.6050920000000001E-4</v>
      </c>
      <c r="P147">
        <v>2.7258339999999999E-3</v>
      </c>
      <c r="Q147">
        <v>3.8867559999999999E-3</v>
      </c>
      <c r="R147">
        <v>4.314807E-4</v>
      </c>
      <c r="AML147" s="4"/>
    </row>
    <row r="148" spans="1:1026">
      <c r="A148">
        <v>118</v>
      </c>
      <c r="B148" s="4">
        <v>17</v>
      </c>
      <c r="C148" s="4">
        <v>3</v>
      </c>
      <c r="D148">
        <v>2.6156266000000001E-2</v>
      </c>
      <c r="E148">
        <v>4.4540703000000001E-2</v>
      </c>
      <c r="F148">
        <v>3.1153212E-2</v>
      </c>
      <c r="G148" s="177">
        <v>3.1966479999999999E-2</v>
      </c>
      <c r="H148">
        <v>8.4277828999999999E-2</v>
      </c>
      <c r="I148">
        <v>1.609938E-3</v>
      </c>
      <c r="J148">
        <v>5.3071636999999998E-2</v>
      </c>
      <c r="K148">
        <v>8.8004501999999998E-2</v>
      </c>
      <c r="L148">
        <v>2.1947860999999999E-2</v>
      </c>
      <c r="M148">
        <v>4.9717596000000003E-2</v>
      </c>
      <c r="N148">
        <v>3.3692649999999998E-2</v>
      </c>
      <c r="O148">
        <v>4.2494440000000001E-2</v>
      </c>
      <c r="P148">
        <v>5.9201040000000003E-2</v>
      </c>
      <c r="Q148">
        <v>4.4396110000000003E-2</v>
      </c>
      <c r="R148">
        <v>3.873277E-2</v>
      </c>
      <c r="AML148" s="4"/>
    </row>
    <row r="149" spans="1:1026">
      <c r="A149">
        <v>119</v>
      </c>
      <c r="B149" s="4">
        <v>17</v>
      </c>
      <c r="C149" s="4">
        <v>4</v>
      </c>
      <c r="D149">
        <v>4.9451086999999998E-2</v>
      </c>
      <c r="E149">
        <v>3.7742589999999999E-2</v>
      </c>
      <c r="F149">
        <v>8.9597409000000003E-2</v>
      </c>
      <c r="G149" s="177">
        <v>4.499732E-2</v>
      </c>
      <c r="H149">
        <v>4.1942719999999998E-3</v>
      </c>
      <c r="I149">
        <v>3.7037692999999997E-2</v>
      </c>
      <c r="J149">
        <v>5.2133961999999999E-2</v>
      </c>
      <c r="K149">
        <v>4.6664933999999998E-2</v>
      </c>
      <c r="L149">
        <v>4.5384784999999997E-2</v>
      </c>
      <c r="M149">
        <v>3.0528336999999999E-2</v>
      </c>
      <c r="N149">
        <v>5.4186579999999998E-2</v>
      </c>
      <c r="O149">
        <v>3.5100390000000002E-2</v>
      </c>
      <c r="P149">
        <v>3.2812069999999999E-2</v>
      </c>
      <c r="Q149">
        <v>5.4414179999999999E-2</v>
      </c>
      <c r="R149">
        <v>4.4263759999999999E-2</v>
      </c>
      <c r="AML149" s="4"/>
    </row>
    <row r="150" spans="1:1026">
      <c r="A150">
        <v>120</v>
      </c>
      <c r="B150" s="4">
        <v>17</v>
      </c>
      <c r="C150" s="4">
        <v>5</v>
      </c>
      <c r="D150">
        <v>0.238715231</v>
      </c>
      <c r="E150">
        <v>0.18469303500000001</v>
      </c>
      <c r="F150">
        <v>0.202348735</v>
      </c>
      <c r="G150" s="177">
        <v>0.22418379999999999</v>
      </c>
      <c r="H150">
        <v>2.4736172000000001E-2</v>
      </c>
      <c r="I150">
        <v>2.104617E-3</v>
      </c>
      <c r="J150">
        <v>4.8926910000000002E-3</v>
      </c>
      <c r="K150">
        <v>1.2310972999999999E-2</v>
      </c>
      <c r="L150">
        <v>8.2124099999999998E-3</v>
      </c>
      <c r="M150">
        <v>3.8462800000000001E-3</v>
      </c>
      <c r="N150">
        <v>0.21233560000000001</v>
      </c>
      <c r="O150">
        <v>0.1021334</v>
      </c>
      <c r="P150">
        <v>7.9746689999999995E-2</v>
      </c>
      <c r="Q150">
        <v>8.2719760000000003E-2</v>
      </c>
      <c r="R150">
        <v>9.2294020000000004E-2</v>
      </c>
      <c r="AML150" s="4"/>
    </row>
    <row r="151" spans="1:1026">
      <c r="A151">
        <v>121</v>
      </c>
      <c r="B151" s="4">
        <v>17</v>
      </c>
      <c r="C151" s="4">
        <v>6</v>
      </c>
      <c r="D151">
        <v>8.8465965999999993E-2</v>
      </c>
      <c r="E151">
        <v>9.5659090000000002E-2</v>
      </c>
      <c r="F151">
        <v>0.105509883</v>
      </c>
      <c r="G151" s="177">
        <v>5.1990500000000002E-2</v>
      </c>
      <c r="H151">
        <v>0.217525675</v>
      </c>
      <c r="I151">
        <v>2.8952140000000001E-2</v>
      </c>
      <c r="J151">
        <v>1.6988644000000001E-2</v>
      </c>
      <c r="K151">
        <v>0.21760021399999999</v>
      </c>
      <c r="L151">
        <v>0.13470496500000001</v>
      </c>
      <c r="M151">
        <v>4.6385675000000001E-2</v>
      </c>
      <c r="N151">
        <v>8.5129869999999996E-2</v>
      </c>
      <c r="O151">
        <v>9.3253269999999999E-2</v>
      </c>
      <c r="P151">
        <v>0.166792</v>
      </c>
      <c r="Q151">
        <v>0.1034134</v>
      </c>
      <c r="R151">
        <v>6.3467670000000004E-2</v>
      </c>
      <c r="AML151" s="4"/>
    </row>
    <row r="152" spans="1:1026">
      <c r="A152">
        <v>122</v>
      </c>
      <c r="B152" s="4">
        <v>17</v>
      </c>
      <c r="C152" s="4">
        <v>7</v>
      </c>
      <c r="D152">
        <v>2.1051864E-2</v>
      </c>
      <c r="E152">
        <v>0.37403207199999999</v>
      </c>
      <c r="F152">
        <v>2.3808208000000001E-2</v>
      </c>
      <c r="G152" s="177">
        <v>5.850503E-2</v>
      </c>
      <c r="H152">
        <v>0.374779472</v>
      </c>
      <c r="I152">
        <v>8.7940290000000001E-3</v>
      </c>
      <c r="J152">
        <v>6.3759749000000004E-2</v>
      </c>
      <c r="K152">
        <v>0.44378937400000001</v>
      </c>
      <c r="L152">
        <v>0.20230812300000001</v>
      </c>
      <c r="M152">
        <v>9.8300539000000006E-2</v>
      </c>
      <c r="N152">
        <v>0.16796939999999999</v>
      </c>
      <c r="O152">
        <v>0.1657921</v>
      </c>
      <c r="P152">
        <v>0.34677809999999998</v>
      </c>
      <c r="Q152">
        <v>0.20958460000000001</v>
      </c>
      <c r="R152">
        <v>0.11537409999999999</v>
      </c>
      <c r="AML152" s="4"/>
    </row>
    <row r="153" spans="1:1026">
      <c r="A153">
        <v>123</v>
      </c>
      <c r="B153" s="4">
        <v>17</v>
      </c>
      <c r="C153" s="4">
        <v>8</v>
      </c>
      <c r="D153">
        <v>2.036263E-3</v>
      </c>
      <c r="E153">
        <v>1.8316820000000001E-3</v>
      </c>
      <c r="F153">
        <v>2.7108829999999999E-3</v>
      </c>
      <c r="G153" s="177">
        <v>2.1259819999999998E-3</v>
      </c>
      <c r="H153">
        <v>-1.74216E-3</v>
      </c>
      <c r="I153">
        <v>-2.3632340000000001E-3</v>
      </c>
      <c r="J153">
        <v>0</v>
      </c>
      <c r="K153">
        <v>-1.005546E-3</v>
      </c>
      <c r="L153">
        <v>0</v>
      </c>
      <c r="M153">
        <v>1.148917E-3</v>
      </c>
      <c r="N153">
        <v>2.1805610000000001E-3</v>
      </c>
      <c r="O153">
        <v>-4.4447079999999998E-4</v>
      </c>
      <c r="P153">
        <v>-1.258102E-4</v>
      </c>
      <c r="Q153">
        <v>2.3941739999999999E-4</v>
      </c>
      <c r="R153">
        <v>8.9201160000000005E-4</v>
      </c>
      <c r="AML153" s="4"/>
    </row>
    <row r="154" spans="1:1026">
      <c r="A154">
        <v>124</v>
      </c>
      <c r="B154" s="4">
        <v>17</v>
      </c>
      <c r="C154" s="4">
        <v>9</v>
      </c>
      <c r="D154">
        <v>4.5927131000000003E-2</v>
      </c>
      <c r="E154">
        <v>7.3365581999999999E-2</v>
      </c>
      <c r="F154">
        <v>2.5603554000000001E-2</v>
      </c>
      <c r="G154" s="177">
        <v>3.851694E-2</v>
      </c>
      <c r="H154">
        <v>4.7994083999999999E-2</v>
      </c>
      <c r="I154">
        <v>5.7607317999999998E-2</v>
      </c>
      <c r="J154">
        <v>1.358409E-2</v>
      </c>
      <c r="K154">
        <v>0.12570582599999999</v>
      </c>
      <c r="L154">
        <v>3.4237844000000003E-2</v>
      </c>
      <c r="M154">
        <v>5.0557939000000003E-2</v>
      </c>
      <c r="N154">
        <v>7.4214710000000003E-2</v>
      </c>
      <c r="O154">
        <v>4.8166710000000001E-2</v>
      </c>
      <c r="P154">
        <v>9.9487229999999996E-2</v>
      </c>
      <c r="Q154">
        <v>8.6693519999999996E-2</v>
      </c>
      <c r="R154">
        <v>4.9517060000000002E-2</v>
      </c>
      <c r="AML154" s="4"/>
    </row>
    <row r="155" spans="1:1026">
      <c r="A155">
        <v>125</v>
      </c>
      <c r="B155" s="4">
        <v>17</v>
      </c>
      <c r="C155" s="4">
        <v>10</v>
      </c>
      <c r="D155">
        <v>5.9473958E-2</v>
      </c>
      <c r="E155">
        <v>0.13362433400000001</v>
      </c>
      <c r="F155">
        <v>7.8598937999999993E-2</v>
      </c>
      <c r="G155" s="177">
        <v>8.3877880000000002E-2</v>
      </c>
      <c r="H155">
        <v>9.2850726999999994E-2</v>
      </c>
      <c r="I155">
        <v>3.0343698999999998E-2</v>
      </c>
      <c r="J155">
        <v>2.0909239E-2</v>
      </c>
      <c r="K155">
        <v>0.20480037200000001</v>
      </c>
      <c r="L155">
        <v>4.8292723000000003E-2</v>
      </c>
      <c r="M155">
        <v>8.0312258999999997E-2</v>
      </c>
      <c r="N155">
        <v>8.9335040000000004E-2</v>
      </c>
      <c r="O155">
        <v>5.292293E-2</v>
      </c>
      <c r="P155">
        <v>0.1241323</v>
      </c>
      <c r="Q155">
        <v>9.8911250000000006E-2</v>
      </c>
      <c r="R155">
        <v>6.131619E-2</v>
      </c>
      <c r="AML155" s="4"/>
    </row>
    <row r="156" spans="1:1026" s="340" customFormat="1">
      <c r="A156" s="340">
        <v>126</v>
      </c>
      <c r="B156" s="341">
        <v>18</v>
      </c>
      <c r="C156" s="341">
        <v>1</v>
      </c>
      <c r="D156" s="354">
        <v>0.12946750000000001</v>
      </c>
      <c r="E156" s="354">
        <v>0.14484130000000001</v>
      </c>
      <c r="F156" s="354">
        <v>0.1439898</v>
      </c>
      <c r="G156" s="354">
        <v>9.3736340000000001E-2</v>
      </c>
      <c r="H156" s="354">
        <v>2.1079170000000001E-2</v>
      </c>
      <c r="I156" s="354">
        <v>1.285735E-2</v>
      </c>
      <c r="J156" s="354">
        <v>3.3126629999999997E-2</v>
      </c>
      <c r="K156" s="354">
        <v>5.7670100000000002E-2</v>
      </c>
      <c r="L156" s="354">
        <v>3.3842219999999999E-2</v>
      </c>
      <c r="M156" s="354">
        <v>4.2510890000000003E-2</v>
      </c>
      <c r="N156" s="354">
        <v>0.1282161</v>
      </c>
      <c r="O156" s="354">
        <v>5.8078970000000001E-2</v>
      </c>
      <c r="P156" s="354">
        <v>7.3529750000000005E-2</v>
      </c>
      <c r="Q156" s="354">
        <v>7.3045700000000005E-2</v>
      </c>
      <c r="R156" s="354">
        <v>5.5053270000000001E-2</v>
      </c>
      <c r="S156" s="343"/>
      <c r="T156" s="343"/>
      <c r="U156" s="343"/>
      <c r="V156" s="343"/>
      <c r="W156" s="343"/>
      <c r="X156" s="343"/>
      <c r="Y156" s="343"/>
      <c r="Z156" s="343"/>
      <c r="AA156" s="343"/>
      <c r="AB156" s="343"/>
      <c r="AC156" s="343"/>
      <c r="AD156" s="343"/>
      <c r="AE156" s="343"/>
      <c r="AF156" s="343"/>
      <c r="AG156" s="343"/>
      <c r="AH156" s="343"/>
      <c r="AI156" s="343"/>
      <c r="AJ156" s="343"/>
      <c r="AK156" s="343"/>
      <c r="AL156" s="343"/>
      <c r="AM156" s="343"/>
      <c r="AN156" s="343"/>
      <c r="AO156" s="343"/>
      <c r="AP156" s="343"/>
      <c r="AQ156" s="343"/>
      <c r="AR156" s="343"/>
      <c r="AS156" s="343"/>
      <c r="AT156" s="343"/>
      <c r="AU156" s="343"/>
      <c r="AV156" s="343"/>
      <c r="AW156" s="343"/>
      <c r="AX156" s="343"/>
      <c r="AY156" s="343"/>
      <c r="AZ156" s="343"/>
      <c r="BA156" s="343"/>
      <c r="BB156" s="343"/>
      <c r="BC156" s="343"/>
      <c r="BD156" s="343"/>
      <c r="BE156" s="343"/>
      <c r="BF156" s="343"/>
      <c r="BG156" s="343"/>
      <c r="BH156" s="343"/>
      <c r="BI156" s="343"/>
      <c r="BJ156" s="343"/>
      <c r="BK156" s="343"/>
      <c r="BL156" s="343"/>
      <c r="BM156" s="343"/>
      <c r="BN156" s="343"/>
      <c r="BO156" s="343"/>
      <c r="BP156" s="343"/>
      <c r="BQ156" s="343"/>
      <c r="BR156" s="343"/>
      <c r="BS156" s="343"/>
      <c r="BT156" s="343"/>
      <c r="BU156" s="343"/>
      <c r="BV156" s="343"/>
      <c r="BW156" s="343"/>
      <c r="BX156" s="343"/>
      <c r="BY156" s="343"/>
      <c r="BZ156" s="343"/>
      <c r="CA156" s="343"/>
      <c r="CB156" s="343"/>
      <c r="CC156" s="343"/>
      <c r="CD156" s="343"/>
      <c r="CE156" s="343"/>
      <c r="CF156" s="343"/>
      <c r="CG156" s="343"/>
      <c r="CH156" s="343"/>
      <c r="CI156" s="343"/>
      <c r="CJ156" s="343"/>
      <c r="CK156" s="343"/>
      <c r="CL156" s="343"/>
      <c r="CM156" s="343"/>
      <c r="CN156" s="343"/>
      <c r="CO156" s="343"/>
      <c r="CP156" s="343"/>
      <c r="CQ156" s="343"/>
      <c r="CR156" s="343"/>
      <c r="CS156" s="343"/>
      <c r="CT156" s="343"/>
      <c r="CU156" s="343"/>
      <c r="CV156" s="343"/>
      <c r="CW156" s="343"/>
      <c r="CX156" s="343"/>
      <c r="CY156" s="343"/>
      <c r="CZ156" s="343"/>
      <c r="DA156" s="343"/>
      <c r="DB156" s="343"/>
      <c r="DC156" s="343"/>
      <c r="DD156" s="343"/>
      <c r="DE156" s="343"/>
      <c r="DF156" s="343"/>
      <c r="DG156" s="343"/>
      <c r="DH156" s="343"/>
      <c r="DI156" s="343"/>
      <c r="DJ156" s="343"/>
      <c r="DK156" s="343"/>
      <c r="DL156" s="343"/>
      <c r="DM156" s="343"/>
      <c r="DN156" s="343"/>
      <c r="DO156" s="343"/>
      <c r="DP156" s="343"/>
      <c r="DQ156" s="343"/>
      <c r="DR156" s="343"/>
      <c r="DS156" s="343"/>
      <c r="DT156" s="343"/>
      <c r="DU156" s="343"/>
      <c r="DV156" s="343"/>
      <c r="DW156" s="343"/>
      <c r="DX156" s="343"/>
      <c r="DY156" s="343"/>
      <c r="DZ156" s="343"/>
      <c r="EA156" s="343"/>
      <c r="EB156" s="343"/>
      <c r="EC156" s="343"/>
      <c r="ED156" s="343"/>
      <c r="EE156" s="343"/>
      <c r="EF156" s="343"/>
      <c r="EG156" s="343"/>
      <c r="EH156" s="343"/>
      <c r="EI156" s="343"/>
      <c r="EJ156" s="343"/>
      <c r="EK156" s="343"/>
      <c r="EL156" s="343"/>
      <c r="EM156" s="343"/>
      <c r="EN156" s="343"/>
      <c r="EO156" s="343"/>
      <c r="EP156" s="343"/>
      <c r="EQ156" s="343"/>
      <c r="ER156" s="343"/>
      <c r="ES156" s="343"/>
      <c r="ET156" s="343"/>
      <c r="EU156" s="343"/>
      <c r="EV156" s="343"/>
      <c r="EW156" s="343"/>
      <c r="EX156" s="343"/>
      <c r="EY156" s="343"/>
      <c r="EZ156" s="343"/>
      <c r="FA156" s="343"/>
      <c r="FB156" s="343"/>
      <c r="FC156" s="343"/>
      <c r="FD156" s="343"/>
      <c r="FE156" s="343"/>
      <c r="FF156" s="343"/>
      <c r="FG156" s="343"/>
      <c r="FH156" s="343"/>
      <c r="FI156" s="343"/>
      <c r="FJ156" s="343"/>
      <c r="FK156" s="343"/>
      <c r="FL156" s="343"/>
      <c r="FM156" s="343"/>
      <c r="FN156" s="343"/>
      <c r="FO156" s="343"/>
      <c r="FP156" s="343"/>
      <c r="FQ156" s="343"/>
      <c r="FR156" s="343"/>
      <c r="FS156" s="343"/>
      <c r="FT156" s="343"/>
      <c r="FU156" s="343"/>
      <c r="FV156" s="343"/>
      <c r="FW156" s="343"/>
      <c r="FX156" s="343"/>
      <c r="FY156" s="343"/>
      <c r="FZ156" s="343"/>
      <c r="GA156" s="343"/>
      <c r="GB156" s="343"/>
      <c r="GC156" s="343"/>
      <c r="GD156" s="343"/>
      <c r="GE156" s="343"/>
      <c r="GF156" s="343"/>
      <c r="GG156" s="343"/>
      <c r="GH156" s="343"/>
      <c r="GI156" s="343"/>
      <c r="GJ156" s="343"/>
      <c r="GK156" s="343"/>
      <c r="GL156" s="343"/>
      <c r="GM156" s="343"/>
      <c r="GN156" s="343"/>
      <c r="GO156" s="343"/>
      <c r="GP156" s="343"/>
      <c r="GQ156" s="343"/>
      <c r="GR156" s="343"/>
      <c r="GS156" s="343"/>
      <c r="GT156" s="343"/>
      <c r="GU156" s="343"/>
      <c r="GV156" s="343"/>
      <c r="GW156" s="343"/>
      <c r="GX156" s="343"/>
      <c r="GY156" s="343"/>
      <c r="GZ156" s="343"/>
      <c r="HA156" s="343"/>
      <c r="HB156" s="343"/>
      <c r="HC156" s="343"/>
      <c r="HD156" s="343"/>
      <c r="HE156" s="343"/>
      <c r="HF156" s="343"/>
      <c r="HG156" s="343"/>
      <c r="HH156" s="343"/>
      <c r="HI156" s="343"/>
      <c r="HJ156" s="343"/>
      <c r="HK156" s="343"/>
      <c r="HL156" s="343"/>
      <c r="HM156" s="343"/>
      <c r="HN156" s="343"/>
      <c r="HO156" s="343"/>
      <c r="HP156" s="343"/>
      <c r="HQ156" s="343"/>
      <c r="HR156" s="343"/>
      <c r="HS156" s="343"/>
      <c r="HT156" s="343"/>
      <c r="HU156" s="343"/>
      <c r="HV156" s="343"/>
      <c r="HW156" s="343"/>
      <c r="HX156" s="343"/>
      <c r="HY156" s="343"/>
      <c r="HZ156" s="343"/>
      <c r="IA156" s="343"/>
      <c r="IB156" s="343"/>
      <c r="IC156" s="343"/>
      <c r="ID156" s="343"/>
      <c r="IE156" s="343"/>
      <c r="IF156" s="343"/>
      <c r="IG156" s="343"/>
      <c r="IH156" s="343"/>
      <c r="II156" s="343"/>
      <c r="IJ156" s="343"/>
      <c r="IK156" s="343"/>
      <c r="IL156" s="343"/>
      <c r="IM156" s="343"/>
      <c r="IN156" s="343"/>
      <c r="IO156" s="343"/>
      <c r="IP156" s="343"/>
      <c r="IQ156" s="343"/>
      <c r="IR156" s="343"/>
      <c r="IS156" s="343"/>
      <c r="IT156" s="343"/>
      <c r="IU156" s="343"/>
      <c r="IV156" s="343"/>
      <c r="IW156" s="343"/>
      <c r="IX156" s="343"/>
      <c r="IY156" s="343"/>
      <c r="IZ156" s="343"/>
      <c r="JA156" s="343"/>
      <c r="JB156" s="343"/>
      <c r="JC156" s="343"/>
      <c r="JD156" s="343"/>
      <c r="JE156" s="343"/>
      <c r="JF156" s="343"/>
      <c r="JG156" s="343"/>
      <c r="JH156" s="343"/>
      <c r="JI156" s="343"/>
      <c r="JJ156" s="343"/>
      <c r="JK156" s="343"/>
      <c r="JL156" s="343"/>
      <c r="JM156" s="343"/>
      <c r="JN156" s="343"/>
      <c r="JO156" s="343"/>
      <c r="JP156" s="343"/>
      <c r="JQ156" s="343"/>
      <c r="JR156" s="343"/>
      <c r="JS156" s="343"/>
      <c r="JT156" s="343"/>
      <c r="JU156" s="343"/>
      <c r="JV156" s="343"/>
      <c r="JW156" s="343"/>
      <c r="JX156" s="343"/>
      <c r="JY156" s="343"/>
      <c r="JZ156" s="343"/>
      <c r="KA156" s="343"/>
      <c r="KB156" s="343"/>
      <c r="KC156" s="343"/>
      <c r="KD156" s="343"/>
      <c r="KE156" s="343"/>
      <c r="KF156" s="343"/>
      <c r="KG156" s="343"/>
      <c r="KH156" s="343"/>
      <c r="KI156" s="343"/>
      <c r="KJ156" s="343"/>
      <c r="KK156" s="343"/>
      <c r="KL156" s="343"/>
      <c r="KM156" s="343"/>
      <c r="KN156" s="343"/>
      <c r="KO156" s="343"/>
      <c r="KP156" s="343"/>
      <c r="KQ156" s="343"/>
      <c r="KR156" s="343"/>
      <c r="KS156" s="343"/>
      <c r="KT156" s="343"/>
      <c r="KU156" s="343"/>
      <c r="KV156" s="343"/>
      <c r="KW156" s="343"/>
      <c r="KX156" s="343"/>
      <c r="KY156" s="343"/>
      <c r="KZ156" s="343"/>
      <c r="LA156" s="343"/>
      <c r="LB156" s="343"/>
      <c r="LC156" s="343"/>
      <c r="LD156" s="343"/>
      <c r="LE156" s="343"/>
      <c r="LF156" s="343"/>
      <c r="LG156" s="343"/>
      <c r="LH156" s="343"/>
      <c r="LI156" s="343"/>
      <c r="LJ156" s="343"/>
      <c r="LK156" s="343"/>
      <c r="LL156" s="343"/>
      <c r="LM156" s="343"/>
      <c r="LN156" s="343"/>
      <c r="LO156" s="343"/>
      <c r="LP156" s="343"/>
      <c r="LQ156" s="343"/>
      <c r="LR156" s="343"/>
      <c r="LS156" s="343"/>
      <c r="LT156" s="343"/>
      <c r="LU156" s="343"/>
      <c r="LV156" s="343"/>
      <c r="LW156" s="343"/>
      <c r="LX156" s="343"/>
      <c r="LY156" s="343"/>
      <c r="LZ156" s="343"/>
      <c r="MA156" s="343"/>
      <c r="MB156" s="343"/>
      <c r="MC156" s="343"/>
      <c r="MD156" s="343"/>
      <c r="ME156" s="343"/>
      <c r="MF156" s="343"/>
      <c r="MG156" s="343"/>
      <c r="MH156" s="343"/>
      <c r="MI156" s="343"/>
      <c r="MJ156" s="343"/>
      <c r="MK156" s="343"/>
      <c r="ML156" s="343"/>
      <c r="MM156" s="343"/>
      <c r="MN156" s="343"/>
      <c r="MO156" s="343"/>
      <c r="MP156" s="343"/>
      <c r="MQ156" s="343"/>
      <c r="MR156" s="343"/>
      <c r="MS156" s="343"/>
      <c r="MT156" s="343"/>
      <c r="MU156" s="343"/>
      <c r="MV156" s="343"/>
      <c r="MW156" s="343"/>
      <c r="MX156" s="343"/>
      <c r="MY156" s="343"/>
      <c r="MZ156" s="343"/>
      <c r="NA156" s="343"/>
      <c r="NB156" s="343"/>
      <c r="NC156" s="343"/>
      <c r="ND156" s="343"/>
      <c r="NE156" s="343"/>
      <c r="NF156" s="343"/>
      <c r="NG156" s="343"/>
      <c r="NH156" s="343"/>
      <c r="NI156" s="343"/>
      <c r="NJ156" s="343"/>
      <c r="NK156" s="343"/>
      <c r="NL156" s="343"/>
      <c r="NM156" s="343"/>
      <c r="NN156" s="343"/>
      <c r="NO156" s="343"/>
      <c r="NP156" s="343"/>
      <c r="NQ156" s="343"/>
      <c r="NR156" s="343"/>
      <c r="NS156" s="343"/>
      <c r="NT156" s="343"/>
      <c r="NU156" s="343"/>
      <c r="NV156" s="343"/>
      <c r="NW156" s="343"/>
      <c r="NX156" s="343"/>
      <c r="NY156" s="343"/>
      <c r="NZ156" s="343"/>
      <c r="OA156" s="343"/>
      <c r="OB156" s="343"/>
      <c r="OC156" s="343"/>
      <c r="OD156" s="343"/>
      <c r="OE156" s="343"/>
      <c r="OF156" s="343"/>
      <c r="OG156" s="343"/>
      <c r="OH156" s="343"/>
      <c r="OI156" s="343"/>
      <c r="OJ156" s="343"/>
      <c r="OK156" s="343"/>
      <c r="OL156" s="343"/>
      <c r="OM156" s="343"/>
      <c r="ON156" s="343"/>
      <c r="OO156" s="343"/>
      <c r="OP156" s="343"/>
      <c r="OQ156" s="343"/>
      <c r="OR156" s="343"/>
      <c r="OS156" s="343"/>
      <c r="OT156" s="343"/>
      <c r="OU156" s="343"/>
      <c r="OV156" s="343"/>
      <c r="OW156" s="343"/>
      <c r="OX156" s="343"/>
      <c r="OY156" s="343"/>
      <c r="OZ156" s="343"/>
      <c r="PA156" s="343"/>
      <c r="PB156" s="343"/>
      <c r="PC156" s="343"/>
      <c r="PD156" s="343"/>
      <c r="PE156" s="343"/>
      <c r="PF156" s="343"/>
      <c r="PG156" s="343"/>
      <c r="PH156" s="343"/>
      <c r="PI156" s="343"/>
      <c r="PJ156" s="343"/>
      <c r="PK156" s="343"/>
      <c r="PL156" s="343"/>
      <c r="PM156" s="343"/>
      <c r="PN156" s="343"/>
      <c r="PO156" s="343"/>
      <c r="PP156" s="343"/>
      <c r="PQ156" s="343"/>
      <c r="PR156" s="343"/>
      <c r="PS156" s="343"/>
      <c r="PT156" s="343"/>
      <c r="PU156" s="343"/>
      <c r="PV156" s="343"/>
      <c r="PW156" s="343"/>
      <c r="PX156" s="343"/>
      <c r="PY156" s="343"/>
      <c r="PZ156" s="343"/>
      <c r="QA156" s="343"/>
      <c r="QB156" s="343"/>
      <c r="QC156" s="343"/>
      <c r="QD156" s="343"/>
      <c r="QE156" s="343"/>
      <c r="QF156" s="343"/>
      <c r="QG156" s="343"/>
      <c r="QH156" s="343"/>
      <c r="QI156" s="343"/>
      <c r="QJ156" s="343"/>
      <c r="QK156" s="343"/>
      <c r="QL156" s="343"/>
      <c r="QM156" s="343"/>
      <c r="QN156" s="343"/>
      <c r="QO156" s="343"/>
      <c r="QP156" s="343"/>
      <c r="QQ156" s="343"/>
      <c r="QR156" s="343"/>
      <c r="QS156" s="343"/>
      <c r="QT156" s="343"/>
      <c r="QU156" s="343"/>
      <c r="QV156" s="343"/>
      <c r="QW156" s="343"/>
      <c r="QX156" s="343"/>
      <c r="QY156" s="343"/>
      <c r="QZ156" s="343"/>
      <c r="RA156" s="343"/>
      <c r="RB156" s="343"/>
      <c r="RC156" s="343"/>
      <c r="RD156" s="343"/>
      <c r="RE156" s="343"/>
      <c r="RF156" s="343"/>
      <c r="RG156" s="343"/>
      <c r="RH156" s="343"/>
      <c r="RI156" s="343"/>
      <c r="RJ156" s="343"/>
      <c r="RK156" s="343"/>
      <c r="RL156" s="343"/>
      <c r="RM156" s="343"/>
      <c r="RN156" s="343"/>
      <c r="RO156" s="343"/>
      <c r="RP156" s="343"/>
      <c r="RQ156" s="343"/>
      <c r="RR156" s="343"/>
      <c r="RS156" s="343"/>
      <c r="RT156" s="343"/>
      <c r="RU156" s="343"/>
      <c r="RV156" s="343"/>
      <c r="RW156" s="343"/>
      <c r="RX156" s="343"/>
      <c r="RY156" s="343"/>
      <c r="RZ156" s="343"/>
      <c r="SA156" s="343"/>
      <c r="SB156" s="343"/>
      <c r="SC156" s="343"/>
      <c r="SD156" s="343"/>
      <c r="SE156" s="343"/>
      <c r="SF156" s="343"/>
      <c r="SG156" s="343"/>
      <c r="SH156" s="343"/>
      <c r="SI156" s="343"/>
      <c r="SJ156" s="343"/>
      <c r="SK156" s="343"/>
      <c r="SL156" s="343"/>
      <c r="SM156" s="343"/>
      <c r="SN156" s="343"/>
      <c r="SO156" s="343"/>
      <c r="SP156" s="343"/>
      <c r="SQ156" s="343"/>
      <c r="SR156" s="343"/>
      <c r="SS156" s="343"/>
      <c r="ST156" s="343"/>
      <c r="SU156" s="343"/>
      <c r="SV156" s="343"/>
      <c r="SW156" s="343"/>
      <c r="SX156" s="343"/>
      <c r="SY156" s="343"/>
      <c r="SZ156" s="343"/>
      <c r="TA156" s="343"/>
      <c r="TB156" s="343"/>
      <c r="TC156" s="343"/>
      <c r="TD156" s="343"/>
      <c r="TE156" s="343"/>
      <c r="TF156" s="343"/>
      <c r="TG156" s="343"/>
      <c r="TH156" s="343"/>
      <c r="TI156" s="343"/>
      <c r="TJ156" s="343"/>
      <c r="TK156" s="343"/>
      <c r="TL156" s="343"/>
      <c r="TM156" s="343"/>
      <c r="TN156" s="343"/>
      <c r="TO156" s="343"/>
      <c r="TP156" s="343"/>
      <c r="TQ156" s="343"/>
      <c r="TR156" s="343"/>
      <c r="TS156" s="343"/>
      <c r="TT156" s="343"/>
      <c r="TU156" s="343"/>
      <c r="TV156" s="343"/>
      <c r="TW156" s="343"/>
      <c r="TX156" s="343"/>
      <c r="TY156" s="343"/>
      <c r="TZ156" s="343"/>
      <c r="UA156" s="343"/>
      <c r="UB156" s="343"/>
      <c r="UC156" s="343"/>
      <c r="UD156" s="343"/>
      <c r="UE156" s="343"/>
      <c r="UF156" s="343"/>
      <c r="UG156" s="343"/>
      <c r="UH156" s="343"/>
      <c r="UI156" s="343"/>
      <c r="UJ156" s="343"/>
      <c r="UK156" s="343"/>
      <c r="UL156" s="343"/>
      <c r="UM156" s="343"/>
      <c r="UN156" s="343"/>
      <c r="UO156" s="343"/>
      <c r="UP156" s="343"/>
      <c r="UQ156" s="343"/>
      <c r="UR156" s="343"/>
      <c r="US156" s="343"/>
      <c r="UT156" s="343"/>
      <c r="UU156" s="343"/>
      <c r="UV156" s="343"/>
      <c r="UW156" s="343"/>
      <c r="UX156" s="343"/>
      <c r="UY156" s="343"/>
      <c r="UZ156" s="343"/>
      <c r="VA156" s="343"/>
      <c r="VB156" s="343"/>
      <c r="VC156" s="343"/>
      <c r="VD156" s="343"/>
      <c r="VE156" s="343"/>
      <c r="VF156" s="343"/>
      <c r="VG156" s="343"/>
      <c r="VH156" s="343"/>
      <c r="VI156" s="343"/>
      <c r="VJ156" s="343"/>
      <c r="VK156" s="343"/>
      <c r="VL156" s="343"/>
      <c r="VM156" s="343"/>
      <c r="VN156" s="343"/>
      <c r="VO156" s="343"/>
      <c r="VP156" s="343"/>
      <c r="VQ156" s="343"/>
      <c r="VR156" s="343"/>
      <c r="VS156" s="343"/>
      <c r="VT156" s="343"/>
      <c r="VU156" s="343"/>
      <c r="VV156" s="343"/>
      <c r="VW156" s="343"/>
      <c r="VX156" s="343"/>
      <c r="VY156" s="343"/>
      <c r="VZ156" s="343"/>
      <c r="WA156" s="343"/>
      <c r="WB156" s="343"/>
      <c r="WC156" s="343"/>
      <c r="WD156" s="343"/>
      <c r="WE156" s="343"/>
      <c r="WF156" s="343"/>
      <c r="WG156" s="343"/>
      <c r="WH156" s="343"/>
      <c r="WI156" s="343"/>
      <c r="WJ156" s="343"/>
      <c r="WK156" s="343"/>
      <c r="WL156" s="343"/>
      <c r="WM156" s="343"/>
      <c r="WN156" s="343"/>
      <c r="WO156" s="343"/>
      <c r="WP156" s="343"/>
      <c r="WQ156" s="343"/>
      <c r="WR156" s="343"/>
      <c r="WS156" s="343"/>
      <c r="WT156" s="343"/>
      <c r="WU156" s="343"/>
      <c r="WV156" s="343"/>
      <c r="WW156" s="343"/>
      <c r="WX156" s="343"/>
      <c r="WY156" s="343"/>
      <c r="WZ156" s="343"/>
      <c r="XA156" s="343"/>
      <c r="XB156" s="343"/>
      <c r="XC156" s="343"/>
      <c r="XD156" s="343"/>
      <c r="XE156" s="343"/>
      <c r="XF156" s="343"/>
      <c r="XG156" s="343"/>
      <c r="XH156" s="343"/>
      <c r="XI156" s="343"/>
      <c r="XJ156" s="343"/>
      <c r="XK156" s="343"/>
      <c r="XL156" s="343"/>
      <c r="XM156" s="343"/>
      <c r="XN156" s="343"/>
      <c r="XO156" s="343"/>
      <c r="XP156" s="343"/>
      <c r="XQ156" s="343"/>
      <c r="XR156" s="343"/>
      <c r="XS156" s="343"/>
      <c r="XT156" s="343"/>
      <c r="XU156" s="343"/>
      <c r="XV156" s="343"/>
      <c r="XW156" s="343"/>
      <c r="XX156" s="343"/>
      <c r="XY156" s="343"/>
      <c r="XZ156" s="343"/>
      <c r="YA156" s="343"/>
      <c r="YB156" s="343"/>
      <c r="YC156" s="343"/>
      <c r="YD156" s="343"/>
      <c r="YE156" s="343"/>
      <c r="YF156" s="343"/>
      <c r="YG156" s="343"/>
      <c r="YH156" s="343"/>
      <c r="YI156" s="343"/>
      <c r="YJ156" s="343"/>
      <c r="YK156" s="343"/>
      <c r="YL156" s="343"/>
      <c r="YM156" s="343"/>
      <c r="YN156" s="343"/>
      <c r="YO156" s="343"/>
      <c r="YP156" s="343"/>
      <c r="YQ156" s="343"/>
      <c r="YR156" s="343"/>
      <c r="YS156" s="343"/>
      <c r="YT156" s="343"/>
      <c r="YU156" s="343"/>
      <c r="YV156" s="343"/>
      <c r="YW156" s="343"/>
      <c r="YX156" s="343"/>
      <c r="YY156" s="343"/>
      <c r="YZ156" s="343"/>
      <c r="ZA156" s="343"/>
      <c r="ZB156" s="343"/>
      <c r="ZC156" s="343"/>
      <c r="ZD156" s="343"/>
      <c r="ZE156" s="343"/>
      <c r="ZF156" s="343"/>
      <c r="ZG156" s="343"/>
      <c r="ZH156" s="343"/>
      <c r="ZI156" s="343"/>
      <c r="ZJ156" s="343"/>
      <c r="ZK156" s="343"/>
      <c r="ZL156" s="343"/>
      <c r="ZM156" s="343"/>
      <c r="ZN156" s="343"/>
      <c r="ZO156" s="343"/>
      <c r="ZP156" s="343"/>
      <c r="ZQ156" s="343"/>
      <c r="ZR156" s="343"/>
      <c r="ZS156" s="343"/>
      <c r="ZT156" s="343"/>
      <c r="ZU156" s="343"/>
      <c r="ZV156" s="343"/>
      <c r="ZW156" s="343"/>
      <c r="ZX156" s="343"/>
      <c r="ZY156" s="343"/>
      <c r="ZZ156" s="343"/>
      <c r="AAA156" s="343"/>
      <c r="AAB156" s="343"/>
      <c r="AAC156" s="343"/>
      <c r="AAD156" s="343"/>
      <c r="AAE156" s="343"/>
      <c r="AAF156" s="343"/>
      <c r="AAG156" s="343"/>
      <c r="AAH156" s="343"/>
      <c r="AAI156" s="343"/>
      <c r="AAJ156" s="343"/>
      <c r="AAK156" s="343"/>
      <c r="AAL156" s="343"/>
      <c r="AAM156" s="343"/>
      <c r="AAN156" s="343"/>
      <c r="AAO156" s="343"/>
      <c r="AAP156" s="343"/>
      <c r="AAQ156" s="343"/>
      <c r="AAR156" s="343"/>
      <c r="AAS156" s="343"/>
      <c r="AAT156" s="343"/>
      <c r="AAU156" s="343"/>
      <c r="AAV156" s="343"/>
      <c r="AAW156" s="343"/>
      <c r="AAX156" s="343"/>
      <c r="AAY156" s="343"/>
      <c r="AAZ156" s="343"/>
      <c r="ABA156" s="343"/>
      <c r="ABB156" s="343"/>
      <c r="ABC156" s="343"/>
      <c r="ABD156" s="343"/>
      <c r="ABE156" s="343"/>
      <c r="ABF156" s="343"/>
      <c r="ABG156" s="343"/>
      <c r="ABH156" s="343"/>
      <c r="ABI156" s="343"/>
      <c r="ABJ156" s="343"/>
      <c r="ABK156" s="343"/>
      <c r="ABL156" s="343"/>
      <c r="ABM156" s="343"/>
      <c r="ABN156" s="343"/>
      <c r="ABO156" s="343"/>
      <c r="ABP156" s="343"/>
      <c r="ABQ156" s="343"/>
      <c r="ABR156" s="343"/>
      <c r="ABS156" s="343"/>
      <c r="ABT156" s="343"/>
      <c r="ABU156" s="343"/>
      <c r="ABV156" s="343"/>
      <c r="ABW156" s="343"/>
      <c r="ABX156" s="343"/>
      <c r="ABY156" s="343"/>
      <c r="ABZ156" s="343"/>
      <c r="ACA156" s="343"/>
      <c r="ACB156" s="343"/>
      <c r="ACC156" s="343"/>
      <c r="ACD156" s="343"/>
      <c r="ACE156" s="343"/>
      <c r="ACF156" s="343"/>
      <c r="ACG156" s="343"/>
      <c r="ACH156" s="343"/>
      <c r="ACI156" s="343"/>
      <c r="ACJ156" s="343"/>
      <c r="ACK156" s="343"/>
      <c r="ACL156" s="343"/>
      <c r="ACM156" s="343"/>
      <c r="ACN156" s="343"/>
      <c r="ACO156" s="343"/>
      <c r="ACP156" s="343"/>
      <c r="ACQ156" s="343"/>
      <c r="ACR156" s="343"/>
      <c r="ACS156" s="343"/>
      <c r="ACT156" s="343"/>
      <c r="ACU156" s="343"/>
      <c r="ACV156" s="343"/>
      <c r="ACW156" s="343"/>
      <c r="ACX156" s="343"/>
      <c r="ACY156" s="343"/>
      <c r="ACZ156" s="343"/>
      <c r="ADA156" s="343"/>
      <c r="ADB156" s="343"/>
      <c r="ADC156" s="343"/>
      <c r="ADD156" s="343"/>
      <c r="ADE156" s="343"/>
      <c r="ADF156" s="343"/>
      <c r="ADG156" s="343"/>
      <c r="ADH156" s="343"/>
      <c r="ADI156" s="343"/>
      <c r="ADJ156" s="343"/>
      <c r="ADK156" s="343"/>
      <c r="ADL156" s="343"/>
      <c r="ADM156" s="343"/>
      <c r="ADN156" s="343"/>
      <c r="ADO156" s="343"/>
      <c r="ADP156" s="343"/>
      <c r="ADQ156" s="343"/>
      <c r="ADR156" s="343"/>
      <c r="ADS156" s="343"/>
      <c r="ADT156" s="343"/>
      <c r="ADU156" s="343"/>
      <c r="ADV156" s="343"/>
      <c r="ADW156" s="343"/>
      <c r="ADX156" s="343"/>
      <c r="ADY156" s="343"/>
      <c r="ADZ156" s="343"/>
      <c r="AEA156" s="343"/>
      <c r="AEB156" s="343"/>
      <c r="AEC156" s="343"/>
      <c r="AED156" s="343"/>
      <c r="AEE156" s="343"/>
      <c r="AEF156" s="343"/>
      <c r="AEG156" s="343"/>
      <c r="AEH156" s="343"/>
      <c r="AEI156" s="343"/>
      <c r="AEJ156" s="343"/>
      <c r="AEK156" s="343"/>
      <c r="AEL156" s="343"/>
      <c r="AEM156" s="343"/>
      <c r="AEN156" s="343"/>
      <c r="AEO156" s="343"/>
      <c r="AEP156" s="343"/>
      <c r="AEQ156" s="343"/>
      <c r="AER156" s="343"/>
      <c r="AES156" s="343"/>
      <c r="AET156" s="343"/>
      <c r="AEU156" s="343"/>
      <c r="AEV156" s="343"/>
      <c r="AEW156" s="343"/>
      <c r="AEX156" s="343"/>
      <c r="AEY156" s="343"/>
      <c r="AEZ156" s="343"/>
      <c r="AFA156" s="343"/>
      <c r="AFB156" s="343"/>
      <c r="AFC156" s="343"/>
      <c r="AFD156" s="343"/>
      <c r="AFE156" s="343"/>
      <c r="AFF156" s="343"/>
      <c r="AFG156" s="343"/>
      <c r="AFH156" s="343"/>
      <c r="AFI156" s="343"/>
      <c r="AFJ156" s="343"/>
      <c r="AFK156" s="343"/>
      <c r="AFL156" s="343"/>
      <c r="AFM156" s="343"/>
      <c r="AFN156" s="343"/>
      <c r="AFO156" s="343"/>
      <c r="AFP156" s="343"/>
      <c r="AFQ156" s="343"/>
      <c r="AFR156" s="343"/>
      <c r="AFS156" s="343"/>
      <c r="AFT156" s="343"/>
      <c r="AFU156" s="343"/>
      <c r="AFV156" s="343"/>
      <c r="AFW156" s="343"/>
      <c r="AFX156" s="343"/>
      <c r="AFY156" s="343"/>
      <c r="AFZ156" s="343"/>
      <c r="AGA156" s="343"/>
      <c r="AGB156" s="343"/>
      <c r="AGC156" s="343"/>
      <c r="AGD156" s="343"/>
      <c r="AGE156" s="343"/>
      <c r="AGF156" s="343"/>
      <c r="AGG156" s="343"/>
      <c r="AGH156" s="343"/>
      <c r="AGI156" s="343"/>
      <c r="AGJ156" s="343"/>
      <c r="AGK156" s="343"/>
      <c r="AGL156" s="343"/>
      <c r="AGM156" s="343"/>
      <c r="AGN156" s="343"/>
      <c r="AGO156" s="343"/>
      <c r="AGP156" s="343"/>
      <c r="AGQ156" s="343"/>
      <c r="AGR156" s="343"/>
      <c r="AGS156" s="343"/>
      <c r="AGT156" s="343"/>
      <c r="AGU156" s="343"/>
      <c r="AGV156" s="343"/>
      <c r="AGW156" s="343"/>
      <c r="AGX156" s="343"/>
      <c r="AGY156" s="343"/>
      <c r="AGZ156" s="343"/>
      <c r="AHA156" s="343"/>
      <c r="AHB156" s="343"/>
      <c r="AHC156" s="343"/>
      <c r="AHD156" s="343"/>
      <c r="AHE156" s="343"/>
      <c r="AHF156" s="343"/>
      <c r="AHG156" s="343"/>
      <c r="AHH156" s="343"/>
      <c r="AHI156" s="343"/>
      <c r="AHJ156" s="343"/>
      <c r="AHK156" s="343"/>
      <c r="AHL156" s="343"/>
      <c r="AHM156" s="343"/>
      <c r="AHN156" s="343"/>
      <c r="AHO156" s="343"/>
      <c r="AHP156" s="343"/>
      <c r="AHQ156" s="343"/>
      <c r="AHR156" s="343"/>
      <c r="AHS156" s="343"/>
      <c r="AHT156" s="343"/>
      <c r="AHU156" s="343"/>
      <c r="AHV156" s="343"/>
      <c r="AHW156" s="343"/>
      <c r="AHX156" s="343"/>
      <c r="AHY156" s="343"/>
      <c r="AHZ156" s="343"/>
      <c r="AIA156" s="343"/>
      <c r="AIB156" s="343"/>
      <c r="AIC156" s="343"/>
      <c r="AID156" s="343"/>
      <c r="AIE156" s="343"/>
      <c r="AIF156" s="343"/>
      <c r="AIG156" s="343"/>
      <c r="AIH156" s="343"/>
      <c r="AII156" s="343"/>
      <c r="AIJ156" s="343"/>
      <c r="AIK156" s="343"/>
      <c r="AIL156" s="343"/>
      <c r="AIM156" s="343"/>
      <c r="AIN156" s="343"/>
      <c r="AIO156" s="343"/>
      <c r="AIP156" s="343"/>
      <c r="AIQ156" s="343"/>
      <c r="AIR156" s="343"/>
      <c r="AIS156" s="343"/>
      <c r="AIT156" s="343"/>
      <c r="AIU156" s="343"/>
      <c r="AIV156" s="343"/>
      <c r="AIW156" s="343"/>
      <c r="AIX156" s="343"/>
      <c r="AIY156" s="343"/>
      <c r="AIZ156" s="343"/>
      <c r="AJA156" s="343"/>
      <c r="AJB156" s="343"/>
      <c r="AJC156" s="343"/>
      <c r="AJD156" s="343"/>
      <c r="AJE156" s="343"/>
      <c r="AJF156" s="343"/>
      <c r="AJG156" s="343"/>
      <c r="AJH156" s="343"/>
      <c r="AJI156" s="343"/>
      <c r="AJJ156" s="343"/>
      <c r="AJK156" s="343"/>
      <c r="AJL156" s="343"/>
      <c r="AJM156" s="343"/>
      <c r="AJN156" s="343"/>
      <c r="AJO156" s="343"/>
      <c r="AJP156" s="343"/>
      <c r="AJQ156" s="343"/>
      <c r="AJR156" s="343"/>
      <c r="AJS156" s="343"/>
      <c r="AJT156" s="343"/>
      <c r="AJU156" s="343"/>
      <c r="AJV156" s="343"/>
      <c r="AJW156" s="343"/>
      <c r="AJX156" s="343"/>
      <c r="AJY156" s="343"/>
      <c r="AJZ156" s="343"/>
      <c r="AKA156" s="343"/>
      <c r="AKB156" s="343"/>
      <c r="AKC156" s="343"/>
      <c r="AKD156" s="343"/>
      <c r="AKE156" s="343"/>
      <c r="AKF156" s="343"/>
      <c r="AKG156" s="343"/>
      <c r="AKH156" s="343"/>
      <c r="AKI156" s="343"/>
      <c r="AKJ156" s="343"/>
      <c r="AKK156" s="343"/>
      <c r="AKL156" s="343"/>
      <c r="AKM156" s="343"/>
      <c r="AKN156" s="343"/>
      <c r="AKO156" s="343"/>
      <c r="AKP156" s="343"/>
      <c r="AKQ156" s="343"/>
      <c r="AKR156" s="343"/>
      <c r="AKS156" s="343"/>
      <c r="AKT156" s="343"/>
      <c r="AKU156" s="343"/>
      <c r="AKV156" s="343"/>
      <c r="AKW156" s="343"/>
      <c r="AKX156" s="343"/>
      <c r="AKY156" s="343"/>
      <c r="AKZ156" s="343"/>
      <c r="ALA156" s="343"/>
      <c r="ALB156" s="343"/>
      <c r="ALC156" s="343"/>
      <c r="ALD156" s="343"/>
      <c r="ALE156" s="343"/>
      <c r="ALF156" s="343"/>
      <c r="ALG156" s="343"/>
      <c r="ALH156" s="343"/>
      <c r="ALI156" s="343"/>
      <c r="ALJ156" s="343"/>
      <c r="ALK156" s="343"/>
      <c r="ALL156" s="343"/>
      <c r="ALM156" s="343"/>
      <c r="ALN156" s="343"/>
      <c r="ALO156" s="343"/>
      <c r="ALP156" s="343"/>
      <c r="ALQ156" s="343"/>
      <c r="ALR156" s="343"/>
      <c r="ALS156" s="343"/>
      <c r="ALT156" s="343"/>
      <c r="ALU156" s="343"/>
      <c r="ALV156" s="343"/>
      <c r="ALW156" s="343"/>
      <c r="ALX156" s="343"/>
      <c r="ALY156" s="343"/>
      <c r="ALZ156" s="343"/>
      <c r="AMA156" s="343"/>
      <c r="AMB156" s="343"/>
      <c r="AMC156" s="343"/>
      <c r="AMD156" s="343"/>
      <c r="AME156" s="343"/>
      <c r="AMF156" s="343"/>
      <c r="AMG156" s="343"/>
      <c r="AMH156" s="343"/>
      <c r="AMI156" s="343"/>
      <c r="AMJ156" s="343"/>
      <c r="AMK156" s="343"/>
      <c r="AML156" s="343"/>
    </row>
    <row r="157" spans="1:1026" s="340" customFormat="1">
      <c r="A157" s="340">
        <v>127</v>
      </c>
      <c r="B157" s="341">
        <v>19</v>
      </c>
      <c r="C157" s="341">
        <v>1</v>
      </c>
      <c r="D157" s="340">
        <v>0.15524389</v>
      </c>
      <c r="E157" s="340">
        <v>0.21018065</v>
      </c>
      <c r="F157" s="340">
        <v>0.15272110999999999</v>
      </c>
      <c r="G157" s="340">
        <v>0.14677182999999999</v>
      </c>
      <c r="H157" s="340">
        <v>0.112530767</v>
      </c>
      <c r="I157" s="340">
        <v>9.9811559999999997E-3</v>
      </c>
      <c r="J157" s="340">
        <v>1.6788713E-2</v>
      </c>
      <c r="K157" s="340">
        <v>0.136985199</v>
      </c>
      <c r="L157" s="340">
        <v>9.3221139999999994E-2</v>
      </c>
      <c r="M157" s="340">
        <v>1.3493421300000001E-2</v>
      </c>
      <c r="N157" s="340">
        <v>0.1663377</v>
      </c>
      <c r="O157" s="340">
        <v>8.3468799999999996E-2</v>
      </c>
      <c r="P157" s="340">
        <v>0.1466539</v>
      </c>
      <c r="Q157" s="340">
        <v>8.7751930000000006E-2</v>
      </c>
      <c r="R157" s="340">
        <v>7.6640899999999998E-2</v>
      </c>
      <c r="S157" s="343"/>
      <c r="T157" s="343"/>
      <c r="U157" s="343"/>
      <c r="V157" s="343"/>
      <c r="W157" s="343"/>
      <c r="X157" s="343"/>
      <c r="Y157" s="343"/>
      <c r="Z157" s="343"/>
      <c r="AA157" s="343"/>
      <c r="AB157" s="343"/>
      <c r="AC157" s="343"/>
      <c r="AD157" s="343"/>
      <c r="AE157" s="343"/>
      <c r="AF157" s="343"/>
      <c r="AG157" s="343"/>
      <c r="AH157" s="343"/>
      <c r="AI157" s="343"/>
      <c r="AJ157" s="343"/>
      <c r="AK157" s="343"/>
      <c r="AL157" s="343"/>
      <c r="AM157" s="343"/>
      <c r="AN157" s="343"/>
      <c r="AO157" s="343"/>
      <c r="AP157" s="343"/>
      <c r="AQ157" s="343"/>
      <c r="AR157" s="343"/>
      <c r="AS157" s="343"/>
      <c r="AT157" s="343"/>
      <c r="AU157" s="343"/>
      <c r="AV157" s="343"/>
      <c r="AW157" s="343"/>
      <c r="AX157" s="343"/>
      <c r="AY157" s="343"/>
      <c r="AZ157" s="343"/>
      <c r="BA157" s="343"/>
      <c r="BB157" s="343"/>
      <c r="BC157" s="343"/>
      <c r="BD157" s="343"/>
      <c r="BE157" s="343"/>
      <c r="BF157" s="343"/>
      <c r="BG157" s="343"/>
      <c r="BH157" s="343"/>
      <c r="BI157" s="343"/>
      <c r="BJ157" s="343"/>
      <c r="BK157" s="343"/>
      <c r="BL157" s="343"/>
      <c r="BM157" s="343"/>
      <c r="BN157" s="343"/>
      <c r="BO157" s="343"/>
      <c r="BP157" s="343"/>
      <c r="BQ157" s="343"/>
      <c r="BR157" s="343"/>
      <c r="BS157" s="343"/>
      <c r="BT157" s="343"/>
      <c r="BU157" s="343"/>
      <c r="BV157" s="343"/>
      <c r="BW157" s="343"/>
      <c r="BX157" s="343"/>
      <c r="BY157" s="343"/>
      <c r="BZ157" s="343"/>
      <c r="CA157" s="343"/>
      <c r="CB157" s="343"/>
      <c r="CC157" s="343"/>
      <c r="CD157" s="343"/>
      <c r="CE157" s="343"/>
      <c r="CF157" s="343"/>
      <c r="CG157" s="343"/>
      <c r="CH157" s="343"/>
      <c r="CI157" s="343"/>
      <c r="CJ157" s="343"/>
      <c r="CK157" s="343"/>
      <c r="CL157" s="343"/>
      <c r="CM157" s="343"/>
      <c r="CN157" s="343"/>
      <c r="CO157" s="343"/>
      <c r="CP157" s="343"/>
      <c r="CQ157" s="343"/>
      <c r="CR157" s="343"/>
      <c r="CS157" s="343"/>
      <c r="CT157" s="343"/>
      <c r="CU157" s="343"/>
      <c r="CV157" s="343"/>
      <c r="CW157" s="343"/>
      <c r="CX157" s="343"/>
      <c r="CY157" s="343"/>
      <c r="CZ157" s="343"/>
      <c r="DA157" s="343"/>
      <c r="DB157" s="343"/>
      <c r="DC157" s="343"/>
      <c r="DD157" s="343"/>
      <c r="DE157" s="343"/>
      <c r="DF157" s="343"/>
      <c r="DG157" s="343"/>
      <c r="DH157" s="343"/>
      <c r="DI157" s="343"/>
      <c r="DJ157" s="343"/>
      <c r="DK157" s="343"/>
      <c r="DL157" s="343"/>
      <c r="DM157" s="343"/>
      <c r="DN157" s="343"/>
      <c r="DO157" s="343"/>
      <c r="DP157" s="343"/>
      <c r="DQ157" s="343"/>
      <c r="DR157" s="343"/>
      <c r="DS157" s="343"/>
      <c r="DT157" s="343"/>
      <c r="DU157" s="343"/>
      <c r="DV157" s="343"/>
      <c r="DW157" s="343"/>
      <c r="DX157" s="343"/>
      <c r="DY157" s="343"/>
      <c r="DZ157" s="343"/>
      <c r="EA157" s="343"/>
      <c r="EB157" s="343"/>
      <c r="EC157" s="343"/>
      <c r="ED157" s="343"/>
      <c r="EE157" s="343"/>
      <c r="EF157" s="343"/>
      <c r="EG157" s="343"/>
      <c r="EH157" s="343"/>
      <c r="EI157" s="343"/>
      <c r="EJ157" s="343"/>
      <c r="EK157" s="343"/>
      <c r="EL157" s="343"/>
      <c r="EM157" s="343"/>
      <c r="EN157" s="343"/>
      <c r="EO157" s="343"/>
      <c r="EP157" s="343"/>
      <c r="EQ157" s="343"/>
      <c r="ER157" s="343"/>
      <c r="ES157" s="343"/>
      <c r="ET157" s="343"/>
      <c r="EU157" s="343"/>
      <c r="EV157" s="343"/>
      <c r="EW157" s="343"/>
      <c r="EX157" s="343"/>
      <c r="EY157" s="343"/>
      <c r="EZ157" s="343"/>
      <c r="FA157" s="343"/>
      <c r="FB157" s="343"/>
      <c r="FC157" s="343"/>
      <c r="FD157" s="343"/>
      <c r="FE157" s="343"/>
      <c r="FF157" s="343"/>
      <c r="FG157" s="343"/>
      <c r="FH157" s="343"/>
      <c r="FI157" s="343"/>
      <c r="FJ157" s="343"/>
      <c r="FK157" s="343"/>
      <c r="FL157" s="343"/>
      <c r="FM157" s="343"/>
      <c r="FN157" s="343"/>
      <c r="FO157" s="343"/>
      <c r="FP157" s="343"/>
      <c r="FQ157" s="343"/>
      <c r="FR157" s="343"/>
      <c r="FS157" s="343"/>
      <c r="FT157" s="343"/>
      <c r="FU157" s="343"/>
      <c r="FV157" s="343"/>
      <c r="FW157" s="343"/>
      <c r="FX157" s="343"/>
      <c r="FY157" s="343"/>
      <c r="FZ157" s="343"/>
      <c r="GA157" s="343"/>
      <c r="GB157" s="343"/>
      <c r="GC157" s="343"/>
      <c r="GD157" s="343"/>
      <c r="GE157" s="343"/>
      <c r="GF157" s="343"/>
      <c r="GG157" s="343"/>
      <c r="GH157" s="343"/>
      <c r="GI157" s="343"/>
      <c r="GJ157" s="343"/>
      <c r="GK157" s="343"/>
      <c r="GL157" s="343"/>
      <c r="GM157" s="343"/>
      <c r="GN157" s="343"/>
      <c r="GO157" s="343"/>
      <c r="GP157" s="343"/>
      <c r="GQ157" s="343"/>
      <c r="GR157" s="343"/>
      <c r="GS157" s="343"/>
      <c r="GT157" s="343"/>
      <c r="GU157" s="343"/>
      <c r="GV157" s="343"/>
      <c r="GW157" s="343"/>
      <c r="GX157" s="343"/>
      <c r="GY157" s="343"/>
      <c r="GZ157" s="343"/>
      <c r="HA157" s="343"/>
      <c r="HB157" s="343"/>
      <c r="HC157" s="343"/>
      <c r="HD157" s="343"/>
      <c r="HE157" s="343"/>
      <c r="HF157" s="343"/>
      <c r="HG157" s="343"/>
      <c r="HH157" s="343"/>
      <c r="HI157" s="343"/>
      <c r="HJ157" s="343"/>
      <c r="HK157" s="343"/>
      <c r="HL157" s="343"/>
      <c r="HM157" s="343"/>
      <c r="HN157" s="343"/>
      <c r="HO157" s="343"/>
      <c r="HP157" s="343"/>
      <c r="HQ157" s="343"/>
      <c r="HR157" s="343"/>
      <c r="HS157" s="343"/>
      <c r="HT157" s="343"/>
      <c r="HU157" s="343"/>
      <c r="HV157" s="343"/>
      <c r="HW157" s="343"/>
      <c r="HX157" s="343"/>
      <c r="HY157" s="343"/>
      <c r="HZ157" s="343"/>
      <c r="IA157" s="343"/>
      <c r="IB157" s="343"/>
      <c r="IC157" s="343"/>
      <c r="ID157" s="343"/>
      <c r="IE157" s="343"/>
      <c r="IF157" s="343"/>
      <c r="IG157" s="343"/>
      <c r="IH157" s="343"/>
      <c r="II157" s="343"/>
      <c r="IJ157" s="343"/>
      <c r="IK157" s="343"/>
      <c r="IL157" s="343"/>
      <c r="IM157" s="343"/>
      <c r="IN157" s="343"/>
      <c r="IO157" s="343"/>
      <c r="IP157" s="343"/>
      <c r="IQ157" s="343"/>
      <c r="IR157" s="343"/>
      <c r="IS157" s="343"/>
      <c r="IT157" s="343"/>
      <c r="IU157" s="343"/>
      <c r="IV157" s="343"/>
      <c r="IW157" s="343"/>
      <c r="IX157" s="343"/>
      <c r="IY157" s="343"/>
      <c r="IZ157" s="343"/>
      <c r="JA157" s="343"/>
      <c r="JB157" s="343"/>
      <c r="JC157" s="343"/>
      <c r="JD157" s="343"/>
      <c r="JE157" s="343"/>
      <c r="JF157" s="343"/>
      <c r="JG157" s="343"/>
      <c r="JH157" s="343"/>
      <c r="JI157" s="343"/>
      <c r="JJ157" s="343"/>
      <c r="JK157" s="343"/>
      <c r="JL157" s="343"/>
      <c r="JM157" s="343"/>
      <c r="JN157" s="343"/>
      <c r="JO157" s="343"/>
      <c r="JP157" s="343"/>
      <c r="JQ157" s="343"/>
      <c r="JR157" s="343"/>
      <c r="JS157" s="343"/>
      <c r="JT157" s="343"/>
      <c r="JU157" s="343"/>
      <c r="JV157" s="343"/>
      <c r="JW157" s="343"/>
      <c r="JX157" s="343"/>
      <c r="JY157" s="343"/>
      <c r="JZ157" s="343"/>
      <c r="KA157" s="343"/>
      <c r="KB157" s="343"/>
      <c r="KC157" s="343"/>
      <c r="KD157" s="343"/>
      <c r="KE157" s="343"/>
      <c r="KF157" s="343"/>
      <c r="KG157" s="343"/>
      <c r="KH157" s="343"/>
      <c r="KI157" s="343"/>
      <c r="KJ157" s="343"/>
      <c r="KK157" s="343"/>
      <c r="KL157" s="343"/>
      <c r="KM157" s="343"/>
      <c r="KN157" s="343"/>
      <c r="KO157" s="343"/>
      <c r="KP157" s="343"/>
      <c r="KQ157" s="343"/>
      <c r="KR157" s="343"/>
      <c r="KS157" s="343"/>
      <c r="KT157" s="343"/>
      <c r="KU157" s="343"/>
      <c r="KV157" s="343"/>
      <c r="KW157" s="343"/>
      <c r="KX157" s="343"/>
      <c r="KY157" s="343"/>
      <c r="KZ157" s="343"/>
      <c r="LA157" s="343"/>
      <c r="LB157" s="343"/>
      <c r="LC157" s="343"/>
      <c r="LD157" s="343"/>
      <c r="LE157" s="343"/>
      <c r="LF157" s="343"/>
      <c r="LG157" s="343"/>
      <c r="LH157" s="343"/>
      <c r="LI157" s="343"/>
      <c r="LJ157" s="343"/>
      <c r="LK157" s="343"/>
      <c r="LL157" s="343"/>
      <c r="LM157" s="343"/>
      <c r="LN157" s="343"/>
      <c r="LO157" s="343"/>
      <c r="LP157" s="343"/>
      <c r="LQ157" s="343"/>
      <c r="LR157" s="343"/>
      <c r="LS157" s="343"/>
      <c r="LT157" s="343"/>
      <c r="LU157" s="343"/>
      <c r="LV157" s="343"/>
      <c r="LW157" s="343"/>
      <c r="LX157" s="343"/>
      <c r="LY157" s="343"/>
      <c r="LZ157" s="343"/>
      <c r="MA157" s="343"/>
      <c r="MB157" s="343"/>
      <c r="MC157" s="343"/>
      <c r="MD157" s="343"/>
      <c r="ME157" s="343"/>
      <c r="MF157" s="343"/>
      <c r="MG157" s="343"/>
      <c r="MH157" s="343"/>
      <c r="MI157" s="343"/>
      <c r="MJ157" s="343"/>
      <c r="MK157" s="343"/>
      <c r="ML157" s="343"/>
      <c r="MM157" s="343"/>
      <c r="MN157" s="343"/>
      <c r="MO157" s="343"/>
      <c r="MP157" s="343"/>
      <c r="MQ157" s="343"/>
      <c r="MR157" s="343"/>
      <c r="MS157" s="343"/>
      <c r="MT157" s="343"/>
      <c r="MU157" s="343"/>
      <c r="MV157" s="343"/>
      <c r="MW157" s="343"/>
      <c r="MX157" s="343"/>
      <c r="MY157" s="343"/>
      <c r="MZ157" s="343"/>
      <c r="NA157" s="343"/>
      <c r="NB157" s="343"/>
      <c r="NC157" s="343"/>
      <c r="ND157" s="343"/>
      <c r="NE157" s="343"/>
      <c r="NF157" s="343"/>
      <c r="NG157" s="343"/>
      <c r="NH157" s="343"/>
      <c r="NI157" s="343"/>
      <c r="NJ157" s="343"/>
      <c r="NK157" s="343"/>
      <c r="NL157" s="343"/>
      <c r="NM157" s="343"/>
      <c r="NN157" s="343"/>
      <c r="NO157" s="343"/>
      <c r="NP157" s="343"/>
      <c r="NQ157" s="343"/>
      <c r="NR157" s="343"/>
      <c r="NS157" s="343"/>
      <c r="NT157" s="343"/>
      <c r="NU157" s="343"/>
      <c r="NV157" s="343"/>
      <c r="NW157" s="343"/>
      <c r="NX157" s="343"/>
      <c r="NY157" s="343"/>
      <c r="NZ157" s="343"/>
      <c r="OA157" s="343"/>
      <c r="OB157" s="343"/>
      <c r="OC157" s="343"/>
      <c r="OD157" s="343"/>
      <c r="OE157" s="343"/>
      <c r="OF157" s="343"/>
      <c r="OG157" s="343"/>
      <c r="OH157" s="343"/>
      <c r="OI157" s="343"/>
      <c r="OJ157" s="343"/>
      <c r="OK157" s="343"/>
      <c r="OL157" s="343"/>
      <c r="OM157" s="343"/>
      <c r="ON157" s="343"/>
      <c r="OO157" s="343"/>
      <c r="OP157" s="343"/>
      <c r="OQ157" s="343"/>
      <c r="OR157" s="343"/>
      <c r="OS157" s="343"/>
      <c r="OT157" s="343"/>
      <c r="OU157" s="343"/>
      <c r="OV157" s="343"/>
      <c r="OW157" s="343"/>
      <c r="OX157" s="343"/>
      <c r="OY157" s="343"/>
      <c r="OZ157" s="343"/>
      <c r="PA157" s="343"/>
      <c r="PB157" s="343"/>
      <c r="PC157" s="343"/>
      <c r="PD157" s="343"/>
      <c r="PE157" s="343"/>
      <c r="PF157" s="343"/>
      <c r="PG157" s="343"/>
      <c r="PH157" s="343"/>
      <c r="PI157" s="343"/>
      <c r="PJ157" s="343"/>
      <c r="PK157" s="343"/>
      <c r="PL157" s="343"/>
      <c r="PM157" s="343"/>
      <c r="PN157" s="343"/>
      <c r="PO157" s="343"/>
      <c r="PP157" s="343"/>
      <c r="PQ157" s="343"/>
      <c r="PR157" s="343"/>
      <c r="PS157" s="343"/>
      <c r="PT157" s="343"/>
      <c r="PU157" s="343"/>
      <c r="PV157" s="343"/>
      <c r="PW157" s="343"/>
      <c r="PX157" s="343"/>
      <c r="PY157" s="343"/>
      <c r="PZ157" s="343"/>
      <c r="QA157" s="343"/>
      <c r="QB157" s="343"/>
      <c r="QC157" s="343"/>
      <c r="QD157" s="343"/>
      <c r="QE157" s="343"/>
      <c r="QF157" s="343"/>
      <c r="QG157" s="343"/>
      <c r="QH157" s="343"/>
      <c r="QI157" s="343"/>
      <c r="QJ157" s="343"/>
      <c r="QK157" s="343"/>
      <c r="QL157" s="343"/>
      <c r="QM157" s="343"/>
      <c r="QN157" s="343"/>
      <c r="QO157" s="343"/>
      <c r="QP157" s="343"/>
      <c r="QQ157" s="343"/>
      <c r="QR157" s="343"/>
      <c r="QS157" s="343"/>
      <c r="QT157" s="343"/>
      <c r="QU157" s="343"/>
      <c r="QV157" s="343"/>
      <c r="QW157" s="343"/>
      <c r="QX157" s="343"/>
      <c r="QY157" s="343"/>
      <c r="QZ157" s="343"/>
      <c r="RA157" s="343"/>
      <c r="RB157" s="343"/>
      <c r="RC157" s="343"/>
      <c r="RD157" s="343"/>
      <c r="RE157" s="343"/>
      <c r="RF157" s="343"/>
      <c r="RG157" s="343"/>
      <c r="RH157" s="343"/>
      <c r="RI157" s="343"/>
      <c r="RJ157" s="343"/>
      <c r="RK157" s="343"/>
      <c r="RL157" s="343"/>
      <c r="RM157" s="343"/>
      <c r="RN157" s="343"/>
      <c r="RO157" s="343"/>
      <c r="RP157" s="343"/>
      <c r="RQ157" s="343"/>
      <c r="RR157" s="343"/>
      <c r="RS157" s="343"/>
      <c r="RT157" s="343"/>
      <c r="RU157" s="343"/>
      <c r="RV157" s="343"/>
      <c r="RW157" s="343"/>
      <c r="RX157" s="343"/>
      <c r="RY157" s="343"/>
      <c r="RZ157" s="343"/>
      <c r="SA157" s="343"/>
      <c r="SB157" s="343"/>
      <c r="SC157" s="343"/>
      <c r="SD157" s="343"/>
      <c r="SE157" s="343"/>
      <c r="SF157" s="343"/>
      <c r="SG157" s="343"/>
      <c r="SH157" s="343"/>
      <c r="SI157" s="343"/>
      <c r="SJ157" s="343"/>
      <c r="SK157" s="343"/>
      <c r="SL157" s="343"/>
      <c r="SM157" s="343"/>
      <c r="SN157" s="343"/>
      <c r="SO157" s="343"/>
      <c r="SP157" s="343"/>
      <c r="SQ157" s="343"/>
      <c r="SR157" s="343"/>
      <c r="SS157" s="343"/>
      <c r="ST157" s="343"/>
      <c r="SU157" s="343"/>
      <c r="SV157" s="343"/>
      <c r="SW157" s="343"/>
      <c r="SX157" s="343"/>
      <c r="SY157" s="343"/>
      <c r="SZ157" s="343"/>
      <c r="TA157" s="343"/>
      <c r="TB157" s="343"/>
      <c r="TC157" s="343"/>
      <c r="TD157" s="343"/>
      <c r="TE157" s="343"/>
      <c r="TF157" s="343"/>
      <c r="TG157" s="343"/>
      <c r="TH157" s="343"/>
      <c r="TI157" s="343"/>
      <c r="TJ157" s="343"/>
      <c r="TK157" s="343"/>
      <c r="TL157" s="343"/>
      <c r="TM157" s="343"/>
      <c r="TN157" s="343"/>
      <c r="TO157" s="343"/>
      <c r="TP157" s="343"/>
      <c r="TQ157" s="343"/>
      <c r="TR157" s="343"/>
      <c r="TS157" s="343"/>
      <c r="TT157" s="343"/>
      <c r="TU157" s="343"/>
      <c r="TV157" s="343"/>
      <c r="TW157" s="343"/>
      <c r="TX157" s="343"/>
      <c r="TY157" s="343"/>
      <c r="TZ157" s="343"/>
      <c r="UA157" s="343"/>
      <c r="UB157" s="343"/>
      <c r="UC157" s="343"/>
      <c r="UD157" s="343"/>
      <c r="UE157" s="343"/>
      <c r="UF157" s="343"/>
      <c r="UG157" s="343"/>
      <c r="UH157" s="343"/>
      <c r="UI157" s="343"/>
      <c r="UJ157" s="343"/>
      <c r="UK157" s="343"/>
      <c r="UL157" s="343"/>
      <c r="UM157" s="343"/>
      <c r="UN157" s="343"/>
      <c r="UO157" s="343"/>
      <c r="UP157" s="343"/>
      <c r="UQ157" s="343"/>
      <c r="UR157" s="343"/>
      <c r="US157" s="343"/>
      <c r="UT157" s="343"/>
      <c r="UU157" s="343"/>
      <c r="UV157" s="343"/>
      <c r="UW157" s="343"/>
      <c r="UX157" s="343"/>
      <c r="UY157" s="343"/>
      <c r="UZ157" s="343"/>
      <c r="VA157" s="343"/>
      <c r="VB157" s="343"/>
      <c r="VC157" s="343"/>
      <c r="VD157" s="343"/>
      <c r="VE157" s="343"/>
      <c r="VF157" s="343"/>
      <c r="VG157" s="343"/>
      <c r="VH157" s="343"/>
      <c r="VI157" s="343"/>
      <c r="VJ157" s="343"/>
      <c r="VK157" s="343"/>
      <c r="VL157" s="343"/>
      <c r="VM157" s="343"/>
      <c r="VN157" s="343"/>
      <c r="VO157" s="343"/>
      <c r="VP157" s="343"/>
      <c r="VQ157" s="343"/>
      <c r="VR157" s="343"/>
      <c r="VS157" s="343"/>
      <c r="VT157" s="343"/>
      <c r="VU157" s="343"/>
      <c r="VV157" s="343"/>
      <c r="VW157" s="343"/>
      <c r="VX157" s="343"/>
      <c r="VY157" s="343"/>
      <c r="VZ157" s="343"/>
      <c r="WA157" s="343"/>
      <c r="WB157" s="343"/>
      <c r="WC157" s="343"/>
      <c r="WD157" s="343"/>
      <c r="WE157" s="343"/>
      <c r="WF157" s="343"/>
      <c r="WG157" s="343"/>
      <c r="WH157" s="343"/>
      <c r="WI157" s="343"/>
      <c r="WJ157" s="343"/>
      <c r="WK157" s="343"/>
      <c r="WL157" s="343"/>
      <c r="WM157" s="343"/>
      <c r="WN157" s="343"/>
      <c r="WO157" s="343"/>
      <c r="WP157" s="343"/>
      <c r="WQ157" s="343"/>
      <c r="WR157" s="343"/>
      <c r="WS157" s="343"/>
      <c r="WT157" s="343"/>
      <c r="WU157" s="343"/>
      <c r="WV157" s="343"/>
      <c r="WW157" s="343"/>
      <c r="WX157" s="343"/>
      <c r="WY157" s="343"/>
      <c r="WZ157" s="343"/>
      <c r="XA157" s="343"/>
      <c r="XB157" s="343"/>
      <c r="XC157" s="343"/>
      <c r="XD157" s="343"/>
      <c r="XE157" s="343"/>
      <c r="XF157" s="343"/>
      <c r="XG157" s="343"/>
      <c r="XH157" s="343"/>
      <c r="XI157" s="343"/>
      <c r="XJ157" s="343"/>
      <c r="XK157" s="343"/>
      <c r="XL157" s="343"/>
      <c r="XM157" s="343"/>
      <c r="XN157" s="343"/>
      <c r="XO157" s="343"/>
      <c r="XP157" s="343"/>
      <c r="XQ157" s="343"/>
      <c r="XR157" s="343"/>
      <c r="XS157" s="343"/>
      <c r="XT157" s="343"/>
      <c r="XU157" s="343"/>
      <c r="XV157" s="343"/>
      <c r="XW157" s="343"/>
      <c r="XX157" s="343"/>
      <c r="XY157" s="343"/>
      <c r="XZ157" s="343"/>
      <c r="YA157" s="343"/>
      <c r="YB157" s="343"/>
      <c r="YC157" s="343"/>
      <c r="YD157" s="343"/>
      <c r="YE157" s="343"/>
      <c r="YF157" s="343"/>
      <c r="YG157" s="343"/>
      <c r="YH157" s="343"/>
      <c r="YI157" s="343"/>
      <c r="YJ157" s="343"/>
      <c r="YK157" s="343"/>
      <c r="YL157" s="343"/>
      <c r="YM157" s="343"/>
      <c r="YN157" s="343"/>
      <c r="YO157" s="343"/>
      <c r="YP157" s="343"/>
      <c r="YQ157" s="343"/>
      <c r="YR157" s="343"/>
      <c r="YS157" s="343"/>
      <c r="YT157" s="343"/>
      <c r="YU157" s="343"/>
      <c r="YV157" s="343"/>
      <c r="YW157" s="343"/>
      <c r="YX157" s="343"/>
      <c r="YY157" s="343"/>
      <c r="YZ157" s="343"/>
      <c r="ZA157" s="343"/>
      <c r="ZB157" s="343"/>
      <c r="ZC157" s="343"/>
      <c r="ZD157" s="343"/>
      <c r="ZE157" s="343"/>
      <c r="ZF157" s="343"/>
      <c r="ZG157" s="343"/>
      <c r="ZH157" s="343"/>
      <c r="ZI157" s="343"/>
      <c r="ZJ157" s="343"/>
      <c r="ZK157" s="343"/>
      <c r="ZL157" s="343"/>
      <c r="ZM157" s="343"/>
      <c r="ZN157" s="343"/>
      <c r="ZO157" s="343"/>
      <c r="ZP157" s="343"/>
      <c r="ZQ157" s="343"/>
      <c r="ZR157" s="343"/>
      <c r="ZS157" s="343"/>
      <c r="ZT157" s="343"/>
      <c r="ZU157" s="343"/>
      <c r="ZV157" s="343"/>
      <c r="ZW157" s="343"/>
      <c r="ZX157" s="343"/>
      <c r="ZY157" s="343"/>
      <c r="ZZ157" s="343"/>
      <c r="AAA157" s="343"/>
      <c r="AAB157" s="343"/>
      <c r="AAC157" s="343"/>
      <c r="AAD157" s="343"/>
      <c r="AAE157" s="343"/>
      <c r="AAF157" s="343"/>
      <c r="AAG157" s="343"/>
      <c r="AAH157" s="343"/>
      <c r="AAI157" s="343"/>
      <c r="AAJ157" s="343"/>
      <c r="AAK157" s="343"/>
      <c r="AAL157" s="343"/>
      <c r="AAM157" s="343"/>
      <c r="AAN157" s="343"/>
      <c r="AAO157" s="343"/>
      <c r="AAP157" s="343"/>
      <c r="AAQ157" s="343"/>
      <c r="AAR157" s="343"/>
      <c r="AAS157" s="343"/>
      <c r="AAT157" s="343"/>
      <c r="AAU157" s="343"/>
      <c r="AAV157" s="343"/>
      <c r="AAW157" s="343"/>
      <c r="AAX157" s="343"/>
      <c r="AAY157" s="343"/>
      <c r="AAZ157" s="343"/>
      <c r="ABA157" s="343"/>
      <c r="ABB157" s="343"/>
      <c r="ABC157" s="343"/>
      <c r="ABD157" s="343"/>
      <c r="ABE157" s="343"/>
      <c r="ABF157" s="343"/>
      <c r="ABG157" s="343"/>
      <c r="ABH157" s="343"/>
      <c r="ABI157" s="343"/>
      <c r="ABJ157" s="343"/>
      <c r="ABK157" s="343"/>
      <c r="ABL157" s="343"/>
      <c r="ABM157" s="343"/>
      <c r="ABN157" s="343"/>
      <c r="ABO157" s="343"/>
      <c r="ABP157" s="343"/>
      <c r="ABQ157" s="343"/>
      <c r="ABR157" s="343"/>
      <c r="ABS157" s="343"/>
      <c r="ABT157" s="343"/>
      <c r="ABU157" s="343"/>
      <c r="ABV157" s="343"/>
      <c r="ABW157" s="343"/>
      <c r="ABX157" s="343"/>
      <c r="ABY157" s="343"/>
      <c r="ABZ157" s="343"/>
      <c r="ACA157" s="343"/>
      <c r="ACB157" s="343"/>
      <c r="ACC157" s="343"/>
      <c r="ACD157" s="343"/>
      <c r="ACE157" s="343"/>
      <c r="ACF157" s="343"/>
      <c r="ACG157" s="343"/>
      <c r="ACH157" s="343"/>
      <c r="ACI157" s="343"/>
      <c r="ACJ157" s="343"/>
      <c r="ACK157" s="343"/>
      <c r="ACL157" s="343"/>
      <c r="ACM157" s="343"/>
      <c r="ACN157" s="343"/>
      <c r="ACO157" s="343"/>
      <c r="ACP157" s="343"/>
      <c r="ACQ157" s="343"/>
      <c r="ACR157" s="343"/>
      <c r="ACS157" s="343"/>
      <c r="ACT157" s="343"/>
      <c r="ACU157" s="343"/>
      <c r="ACV157" s="343"/>
      <c r="ACW157" s="343"/>
      <c r="ACX157" s="343"/>
      <c r="ACY157" s="343"/>
      <c r="ACZ157" s="343"/>
      <c r="ADA157" s="343"/>
      <c r="ADB157" s="343"/>
      <c r="ADC157" s="343"/>
      <c r="ADD157" s="343"/>
      <c r="ADE157" s="343"/>
      <c r="ADF157" s="343"/>
      <c r="ADG157" s="343"/>
      <c r="ADH157" s="343"/>
      <c r="ADI157" s="343"/>
      <c r="ADJ157" s="343"/>
      <c r="ADK157" s="343"/>
      <c r="ADL157" s="343"/>
      <c r="ADM157" s="343"/>
      <c r="ADN157" s="343"/>
      <c r="ADO157" s="343"/>
      <c r="ADP157" s="343"/>
      <c r="ADQ157" s="343"/>
      <c r="ADR157" s="343"/>
      <c r="ADS157" s="343"/>
      <c r="ADT157" s="343"/>
      <c r="ADU157" s="343"/>
      <c r="ADV157" s="343"/>
      <c r="ADW157" s="343"/>
      <c r="ADX157" s="343"/>
      <c r="ADY157" s="343"/>
      <c r="ADZ157" s="343"/>
      <c r="AEA157" s="343"/>
      <c r="AEB157" s="343"/>
      <c r="AEC157" s="343"/>
      <c r="AED157" s="343"/>
      <c r="AEE157" s="343"/>
      <c r="AEF157" s="343"/>
      <c r="AEG157" s="343"/>
      <c r="AEH157" s="343"/>
      <c r="AEI157" s="343"/>
      <c r="AEJ157" s="343"/>
      <c r="AEK157" s="343"/>
      <c r="AEL157" s="343"/>
      <c r="AEM157" s="343"/>
      <c r="AEN157" s="343"/>
      <c r="AEO157" s="343"/>
      <c r="AEP157" s="343"/>
      <c r="AEQ157" s="343"/>
      <c r="AER157" s="343"/>
      <c r="AES157" s="343"/>
      <c r="AET157" s="343"/>
      <c r="AEU157" s="343"/>
      <c r="AEV157" s="343"/>
      <c r="AEW157" s="343"/>
      <c r="AEX157" s="343"/>
      <c r="AEY157" s="343"/>
      <c r="AEZ157" s="343"/>
      <c r="AFA157" s="343"/>
      <c r="AFB157" s="343"/>
      <c r="AFC157" s="343"/>
      <c r="AFD157" s="343"/>
      <c r="AFE157" s="343"/>
      <c r="AFF157" s="343"/>
      <c r="AFG157" s="343"/>
      <c r="AFH157" s="343"/>
      <c r="AFI157" s="343"/>
      <c r="AFJ157" s="343"/>
      <c r="AFK157" s="343"/>
      <c r="AFL157" s="343"/>
      <c r="AFM157" s="343"/>
      <c r="AFN157" s="343"/>
      <c r="AFO157" s="343"/>
      <c r="AFP157" s="343"/>
      <c r="AFQ157" s="343"/>
      <c r="AFR157" s="343"/>
      <c r="AFS157" s="343"/>
      <c r="AFT157" s="343"/>
      <c r="AFU157" s="343"/>
      <c r="AFV157" s="343"/>
      <c r="AFW157" s="343"/>
      <c r="AFX157" s="343"/>
      <c r="AFY157" s="343"/>
      <c r="AFZ157" s="343"/>
      <c r="AGA157" s="343"/>
      <c r="AGB157" s="343"/>
      <c r="AGC157" s="343"/>
      <c r="AGD157" s="343"/>
      <c r="AGE157" s="343"/>
      <c r="AGF157" s="343"/>
      <c r="AGG157" s="343"/>
      <c r="AGH157" s="343"/>
      <c r="AGI157" s="343"/>
      <c r="AGJ157" s="343"/>
      <c r="AGK157" s="343"/>
      <c r="AGL157" s="343"/>
      <c r="AGM157" s="343"/>
      <c r="AGN157" s="343"/>
      <c r="AGO157" s="343"/>
      <c r="AGP157" s="343"/>
      <c r="AGQ157" s="343"/>
      <c r="AGR157" s="343"/>
      <c r="AGS157" s="343"/>
      <c r="AGT157" s="343"/>
      <c r="AGU157" s="343"/>
      <c r="AGV157" s="343"/>
      <c r="AGW157" s="343"/>
      <c r="AGX157" s="343"/>
      <c r="AGY157" s="343"/>
      <c r="AGZ157" s="343"/>
      <c r="AHA157" s="343"/>
      <c r="AHB157" s="343"/>
      <c r="AHC157" s="343"/>
      <c r="AHD157" s="343"/>
      <c r="AHE157" s="343"/>
      <c r="AHF157" s="343"/>
      <c r="AHG157" s="343"/>
      <c r="AHH157" s="343"/>
      <c r="AHI157" s="343"/>
      <c r="AHJ157" s="343"/>
      <c r="AHK157" s="343"/>
      <c r="AHL157" s="343"/>
      <c r="AHM157" s="343"/>
      <c r="AHN157" s="343"/>
      <c r="AHO157" s="343"/>
      <c r="AHP157" s="343"/>
      <c r="AHQ157" s="343"/>
      <c r="AHR157" s="343"/>
      <c r="AHS157" s="343"/>
      <c r="AHT157" s="343"/>
      <c r="AHU157" s="343"/>
      <c r="AHV157" s="343"/>
      <c r="AHW157" s="343"/>
      <c r="AHX157" s="343"/>
      <c r="AHY157" s="343"/>
      <c r="AHZ157" s="343"/>
      <c r="AIA157" s="343"/>
      <c r="AIB157" s="343"/>
      <c r="AIC157" s="343"/>
      <c r="AID157" s="343"/>
      <c r="AIE157" s="343"/>
      <c r="AIF157" s="343"/>
      <c r="AIG157" s="343"/>
      <c r="AIH157" s="343"/>
      <c r="AII157" s="343"/>
      <c r="AIJ157" s="343"/>
      <c r="AIK157" s="343"/>
      <c r="AIL157" s="343"/>
      <c r="AIM157" s="343"/>
      <c r="AIN157" s="343"/>
      <c r="AIO157" s="343"/>
      <c r="AIP157" s="343"/>
      <c r="AIQ157" s="343"/>
      <c r="AIR157" s="343"/>
      <c r="AIS157" s="343"/>
      <c r="AIT157" s="343"/>
      <c r="AIU157" s="343"/>
      <c r="AIV157" s="343"/>
      <c r="AIW157" s="343"/>
      <c r="AIX157" s="343"/>
      <c r="AIY157" s="343"/>
      <c r="AIZ157" s="343"/>
      <c r="AJA157" s="343"/>
      <c r="AJB157" s="343"/>
      <c r="AJC157" s="343"/>
      <c r="AJD157" s="343"/>
      <c r="AJE157" s="343"/>
      <c r="AJF157" s="343"/>
      <c r="AJG157" s="343"/>
      <c r="AJH157" s="343"/>
      <c r="AJI157" s="343"/>
      <c r="AJJ157" s="343"/>
      <c r="AJK157" s="343"/>
      <c r="AJL157" s="343"/>
      <c r="AJM157" s="343"/>
      <c r="AJN157" s="343"/>
      <c r="AJO157" s="343"/>
      <c r="AJP157" s="343"/>
      <c r="AJQ157" s="343"/>
      <c r="AJR157" s="343"/>
      <c r="AJS157" s="343"/>
      <c r="AJT157" s="343"/>
      <c r="AJU157" s="343"/>
      <c r="AJV157" s="343"/>
      <c r="AJW157" s="343"/>
      <c r="AJX157" s="343"/>
      <c r="AJY157" s="343"/>
      <c r="AJZ157" s="343"/>
      <c r="AKA157" s="343"/>
      <c r="AKB157" s="343"/>
      <c r="AKC157" s="343"/>
      <c r="AKD157" s="343"/>
      <c r="AKE157" s="343"/>
      <c r="AKF157" s="343"/>
      <c r="AKG157" s="343"/>
      <c r="AKH157" s="343"/>
      <c r="AKI157" s="343"/>
      <c r="AKJ157" s="343"/>
      <c r="AKK157" s="343"/>
      <c r="AKL157" s="343"/>
      <c r="AKM157" s="343"/>
      <c r="AKN157" s="343"/>
      <c r="AKO157" s="343"/>
      <c r="AKP157" s="343"/>
      <c r="AKQ157" s="343"/>
      <c r="AKR157" s="343"/>
      <c r="AKS157" s="343"/>
      <c r="AKT157" s="343"/>
      <c r="AKU157" s="343"/>
      <c r="AKV157" s="343"/>
      <c r="AKW157" s="343"/>
      <c r="AKX157" s="343"/>
      <c r="AKY157" s="343"/>
      <c r="AKZ157" s="343"/>
      <c r="ALA157" s="343"/>
      <c r="ALB157" s="343"/>
      <c r="ALC157" s="343"/>
      <c r="ALD157" s="343"/>
      <c r="ALE157" s="343"/>
      <c r="ALF157" s="343"/>
      <c r="ALG157" s="343"/>
      <c r="ALH157" s="343"/>
      <c r="ALI157" s="343"/>
      <c r="ALJ157" s="343"/>
      <c r="ALK157" s="343"/>
      <c r="ALL157" s="343"/>
      <c r="ALM157" s="343"/>
      <c r="ALN157" s="343"/>
      <c r="ALO157" s="343"/>
      <c r="ALP157" s="343"/>
      <c r="ALQ157" s="343"/>
      <c r="ALR157" s="343"/>
      <c r="ALS157" s="343"/>
      <c r="ALT157" s="343"/>
      <c r="ALU157" s="343"/>
      <c r="ALV157" s="343"/>
      <c r="ALW157" s="343"/>
      <c r="ALX157" s="343"/>
      <c r="ALY157" s="343"/>
      <c r="ALZ157" s="343"/>
      <c r="AMA157" s="343"/>
      <c r="AMB157" s="343"/>
      <c r="AMC157" s="343"/>
      <c r="AMD157" s="343"/>
      <c r="AME157" s="343"/>
      <c r="AMF157" s="343"/>
      <c r="AMG157" s="343"/>
      <c r="AMH157" s="343"/>
      <c r="AMI157" s="343"/>
      <c r="AMJ157" s="343"/>
      <c r="AMK157" s="343"/>
      <c r="AML157" s="343"/>
    </row>
    <row r="158" spans="1:1026">
      <c r="A158">
        <v>128</v>
      </c>
      <c r="B158" s="4">
        <v>19</v>
      </c>
      <c r="C158" s="4">
        <v>2</v>
      </c>
      <c r="D158">
        <v>5.7809810000000003E-2</v>
      </c>
      <c r="E158">
        <v>6.8848999999999994E-2</v>
      </c>
      <c r="F158">
        <v>8.1781039999999999E-2</v>
      </c>
      <c r="G158">
        <v>7.2898679999999993E-2</v>
      </c>
      <c r="H158">
        <v>3.3384920999999998E-2</v>
      </c>
      <c r="I158">
        <v>2.1245202000000001E-2</v>
      </c>
      <c r="J158">
        <v>1.9312632999999999E-2</v>
      </c>
      <c r="K158">
        <v>4.0946397000000002E-2</v>
      </c>
      <c r="L158">
        <v>3.1269579999999998E-2</v>
      </c>
      <c r="M158">
        <v>2.1815901799999999E-2</v>
      </c>
      <c r="N158">
        <v>7.042677E-2</v>
      </c>
      <c r="O158">
        <v>3.3536700000000003E-2</v>
      </c>
      <c r="P158">
        <v>4.4220679999999998E-2</v>
      </c>
      <c r="Q158">
        <v>4.268628E-2</v>
      </c>
      <c r="R158">
        <v>3.7346959999999998E-2</v>
      </c>
      <c r="AML158" s="4"/>
    </row>
    <row r="159" spans="1:1026">
      <c r="A159">
        <v>129</v>
      </c>
      <c r="B159" s="4">
        <v>19</v>
      </c>
      <c r="C159" s="4">
        <v>3</v>
      </c>
      <c r="D159">
        <v>0.11474105</v>
      </c>
      <c r="E159">
        <v>7.2605450000000002E-2</v>
      </c>
      <c r="F159">
        <v>0.10920615</v>
      </c>
      <c r="G159">
        <v>0.13127812999999999</v>
      </c>
      <c r="H159">
        <v>9.0139850000000004E-3</v>
      </c>
      <c r="I159">
        <v>1.1344549999999999E-3</v>
      </c>
      <c r="J159">
        <v>2.377232E-3</v>
      </c>
      <c r="K159">
        <v>7.4154520000000003E-3</v>
      </c>
      <c r="L159">
        <v>1.2689010000000001E-2</v>
      </c>
      <c r="M159">
        <v>5.0443370000000001E-4</v>
      </c>
      <c r="N159">
        <v>0.10648580000000001</v>
      </c>
      <c r="O159">
        <v>3.9707159999999998E-2</v>
      </c>
      <c r="P159">
        <v>2.930899E-2</v>
      </c>
      <c r="Q159">
        <v>3.7058019999999997E-2</v>
      </c>
      <c r="R159">
        <v>4.6127939999999999E-2</v>
      </c>
      <c r="AML159" s="4"/>
    </row>
    <row r="160" spans="1:1026">
      <c r="A160">
        <v>130</v>
      </c>
      <c r="B160" s="4">
        <v>19</v>
      </c>
      <c r="C160" s="4">
        <v>4</v>
      </c>
      <c r="D160">
        <v>0.29671368999999997</v>
      </c>
      <c r="E160">
        <v>0.32502117000000003</v>
      </c>
      <c r="F160">
        <v>0.26611453000000002</v>
      </c>
      <c r="G160">
        <v>0.19208971999999999</v>
      </c>
      <c r="H160">
        <v>2.434753E-3</v>
      </c>
      <c r="I160">
        <v>2.0117533999999999E-2</v>
      </c>
      <c r="J160">
        <v>5.4216047000000003E-2</v>
      </c>
      <c r="K160">
        <v>1.6534055999999998E-2</v>
      </c>
      <c r="L160">
        <v>5.4238170000000002E-2</v>
      </c>
      <c r="M160">
        <v>1.96810002E-2</v>
      </c>
      <c r="N160">
        <v>0.27144469999999998</v>
      </c>
      <c r="O160">
        <v>0.12292690000000001</v>
      </c>
      <c r="P160">
        <v>0.1341128</v>
      </c>
      <c r="Q160">
        <v>0.10478800000000001</v>
      </c>
      <c r="R160">
        <v>9.0969809999999998E-2</v>
      </c>
      <c r="AML160" s="4"/>
    </row>
    <row r="161" spans="1:1026">
      <c r="A161">
        <v>131</v>
      </c>
      <c r="B161" s="4">
        <v>19</v>
      </c>
      <c r="C161" s="4">
        <v>5</v>
      </c>
      <c r="D161">
        <v>0.26432770999999999</v>
      </c>
      <c r="E161">
        <v>0.30718002</v>
      </c>
      <c r="F161">
        <v>0.22940625000000001</v>
      </c>
      <c r="G161">
        <v>0.16456918000000001</v>
      </c>
      <c r="H161">
        <v>2.5854720000000001E-3</v>
      </c>
      <c r="I161">
        <v>1.4069511999999999E-2</v>
      </c>
      <c r="J161">
        <v>5.0208849999999999E-2</v>
      </c>
      <c r="K161">
        <v>2.9902827E-2</v>
      </c>
      <c r="L161">
        <v>7.0297520000000002E-2</v>
      </c>
      <c r="M161">
        <v>2.2189515399999998E-2</v>
      </c>
      <c r="N161">
        <v>0.2421719</v>
      </c>
      <c r="O161">
        <v>0.1109885</v>
      </c>
      <c r="P161">
        <v>0.13669039999999999</v>
      </c>
      <c r="Q161">
        <v>9.4914860000000004E-2</v>
      </c>
      <c r="R161">
        <v>8.5944779999999998E-2</v>
      </c>
      <c r="AML161" s="4"/>
    </row>
    <row r="162" spans="1:1026" s="340" customFormat="1">
      <c r="A162" s="340">
        <v>132</v>
      </c>
      <c r="B162" s="341">
        <v>20</v>
      </c>
      <c r="C162" s="341">
        <v>1</v>
      </c>
      <c r="D162" s="340">
        <v>8.0310969999999995E-2</v>
      </c>
      <c r="E162" s="340">
        <v>0.12277257</v>
      </c>
      <c r="F162" s="340">
        <v>0.10796785</v>
      </c>
      <c r="G162" s="340">
        <v>0.11214710999999999</v>
      </c>
      <c r="H162" s="340">
        <v>3.6589179999999999E-2</v>
      </c>
      <c r="I162" s="340">
        <v>2.9959550000000001E-2</v>
      </c>
      <c r="J162" s="340">
        <v>4.2579154000000001E-2</v>
      </c>
      <c r="K162" s="340">
        <v>0.12023378</v>
      </c>
      <c r="L162" s="340">
        <v>0.12154109</v>
      </c>
      <c r="M162" s="342">
        <v>8.6996480000000008E-3</v>
      </c>
      <c r="N162" s="342">
        <v>0.10594190000000001</v>
      </c>
      <c r="O162" s="342">
        <v>4.9807900000000002E-2</v>
      </c>
      <c r="P162" s="342">
        <v>0.1051836</v>
      </c>
      <c r="Q162" s="342">
        <v>6.7881800000000006E-2</v>
      </c>
      <c r="R162" s="340">
        <v>7.3283589999999996E-2</v>
      </c>
      <c r="S162" s="343"/>
      <c r="T162" s="343"/>
      <c r="U162" s="343"/>
      <c r="V162" s="343"/>
      <c r="W162" s="343"/>
      <c r="X162" s="343"/>
      <c r="Y162" s="343"/>
      <c r="Z162" s="343"/>
      <c r="AA162" s="343"/>
      <c r="AB162" s="343"/>
      <c r="AC162" s="343"/>
      <c r="AD162" s="343"/>
      <c r="AE162" s="343"/>
      <c r="AF162" s="343"/>
      <c r="AG162" s="343"/>
      <c r="AH162" s="343"/>
      <c r="AI162" s="343"/>
      <c r="AJ162" s="343"/>
      <c r="AK162" s="343"/>
      <c r="AL162" s="343"/>
      <c r="AM162" s="343"/>
      <c r="AN162" s="343"/>
      <c r="AO162" s="343"/>
      <c r="AP162" s="343"/>
      <c r="AQ162" s="343"/>
      <c r="AR162" s="343"/>
      <c r="AS162" s="343"/>
      <c r="AT162" s="343"/>
      <c r="AU162" s="343"/>
      <c r="AV162" s="343"/>
      <c r="AW162" s="343"/>
      <c r="AX162" s="343"/>
      <c r="AY162" s="343"/>
      <c r="AZ162" s="343"/>
      <c r="BA162" s="343"/>
      <c r="BB162" s="343"/>
      <c r="BC162" s="343"/>
      <c r="BD162" s="343"/>
      <c r="BE162" s="343"/>
      <c r="BF162" s="343"/>
      <c r="BG162" s="343"/>
      <c r="BH162" s="343"/>
      <c r="BI162" s="343"/>
      <c r="BJ162" s="343"/>
      <c r="BK162" s="343"/>
      <c r="BL162" s="343"/>
      <c r="BM162" s="343"/>
      <c r="BN162" s="343"/>
      <c r="BO162" s="343"/>
      <c r="BP162" s="343"/>
      <c r="BQ162" s="343"/>
      <c r="BR162" s="343"/>
      <c r="BS162" s="343"/>
      <c r="BT162" s="343"/>
      <c r="BU162" s="343"/>
      <c r="BV162" s="343"/>
      <c r="BW162" s="343"/>
      <c r="BX162" s="343"/>
      <c r="BY162" s="343"/>
      <c r="BZ162" s="343"/>
      <c r="CA162" s="343"/>
      <c r="CB162" s="343"/>
      <c r="CC162" s="343"/>
      <c r="CD162" s="343"/>
      <c r="CE162" s="343"/>
      <c r="CF162" s="343"/>
      <c r="CG162" s="343"/>
      <c r="CH162" s="343"/>
      <c r="CI162" s="343"/>
      <c r="CJ162" s="343"/>
      <c r="CK162" s="343"/>
      <c r="CL162" s="343"/>
      <c r="CM162" s="343"/>
      <c r="CN162" s="343"/>
      <c r="CO162" s="343"/>
      <c r="CP162" s="343"/>
      <c r="CQ162" s="343"/>
      <c r="CR162" s="343"/>
      <c r="CS162" s="343"/>
      <c r="CT162" s="343"/>
      <c r="CU162" s="343"/>
      <c r="CV162" s="343"/>
      <c r="CW162" s="343"/>
      <c r="CX162" s="343"/>
      <c r="CY162" s="343"/>
      <c r="CZ162" s="343"/>
      <c r="DA162" s="343"/>
      <c r="DB162" s="343"/>
      <c r="DC162" s="343"/>
      <c r="DD162" s="343"/>
      <c r="DE162" s="343"/>
      <c r="DF162" s="343"/>
      <c r="DG162" s="343"/>
      <c r="DH162" s="343"/>
      <c r="DI162" s="343"/>
      <c r="DJ162" s="343"/>
      <c r="DK162" s="343"/>
      <c r="DL162" s="343"/>
      <c r="DM162" s="343"/>
      <c r="DN162" s="343"/>
      <c r="DO162" s="343"/>
      <c r="DP162" s="343"/>
      <c r="DQ162" s="343"/>
      <c r="DR162" s="343"/>
      <c r="DS162" s="343"/>
      <c r="DT162" s="343"/>
      <c r="DU162" s="343"/>
      <c r="DV162" s="343"/>
      <c r="DW162" s="343"/>
      <c r="DX162" s="343"/>
      <c r="DY162" s="343"/>
      <c r="DZ162" s="343"/>
      <c r="EA162" s="343"/>
      <c r="EB162" s="343"/>
      <c r="EC162" s="343"/>
      <c r="ED162" s="343"/>
      <c r="EE162" s="343"/>
      <c r="EF162" s="343"/>
      <c r="EG162" s="343"/>
      <c r="EH162" s="343"/>
      <c r="EI162" s="343"/>
      <c r="EJ162" s="343"/>
      <c r="EK162" s="343"/>
      <c r="EL162" s="343"/>
      <c r="EM162" s="343"/>
      <c r="EN162" s="343"/>
      <c r="EO162" s="343"/>
      <c r="EP162" s="343"/>
      <c r="EQ162" s="343"/>
      <c r="ER162" s="343"/>
      <c r="ES162" s="343"/>
      <c r="ET162" s="343"/>
      <c r="EU162" s="343"/>
      <c r="EV162" s="343"/>
      <c r="EW162" s="343"/>
      <c r="EX162" s="343"/>
      <c r="EY162" s="343"/>
      <c r="EZ162" s="343"/>
      <c r="FA162" s="343"/>
      <c r="FB162" s="343"/>
      <c r="FC162" s="343"/>
      <c r="FD162" s="343"/>
      <c r="FE162" s="343"/>
      <c r="FF162" s="343"/>
      <c r="FG162" s="343"/>
      <c r="FH162" s="343"/>
      <c r="FI162" s="343"/>
      <c r="FJ162" s="343"/>
      <c r="FK162" s="343"/>
      <c r="FL162" s="343"/>
      <c r="FM162" s="343"/>
      <c r="FN162" s="343"/>
      <c r="FO162" s="343"/>
      <c r="FP162" s="343"/>
      <c r="FQ162" s="343"/>
      <c r="FR162" s="343"/>
      <c r="FS162" s="343"/>
      <c r="FT162" s="343"/>
      <c r="FU162" s="343"/>
      <c r="FV162" s="343"/>
      <c r="FW162" s="343"/>
      <c r="FX162" s="343"/>
      <c r="FY162" s="343"/>
      <c r="FZ162" s="343"/>
      <c r="GA162" s="343"/>
      <c r="GB162" s="343"/>
      <c r="GC162" s="343"/>
      <c r="GD162" s="343"/>
      <c r="GE162" s="343"/>
      <c r="GF162" s="343"/>
      <c r="GG162" s="343"/>
      <c r="GH162" s="343"/>
      <c r="GI162" s="343"/>
      <c r="GJ162" s="343"/>
      <c r="GK162" s="343"/>
      <c r="GL162" s="343"/>
      <c r="GM162" s="343"/>
      <c r="GN162" s="343"/>
      <c r="GO162" s="343"/>
      <c r="GP162" s="343"/>
      <c r="GQ162" s="343"/>
      <c r="GR162" s="343"/>
      <c r="GS162" s="343"/>
      <c r="GT162" s="343"/>
      <c r="GU162" s="343"/>
      <c r="GV162" s="343"/>
      <c r="GW162" s="343"/>
      <c r="GX162" s="343"/>
      <c r="GY162" s="343"/>
      <c r="GZ162" s="343"/>
      <c r="HA162" s="343"/>
      <c r="HB162" s="343"/>
      <c r="HC162" s="343"/>
      <c r="HD162" s="343"/>
      <c r="HE162" s="343"/>
      <c r="HF162" s="343"/>
      <c r="HG162" s="343"/>
      <c r="HH162" s="343"/>
      <c r="HI162" s="343"/>
      <c r="HJ162" s="343"/>
      <c r="HK162" s="343"/>
      <c r="HL162" s="343"/>
      <c r="HM162" s="343"/>
      <c r="HN162" s="343"/>
      <c r="HO162" s="343"/>
      <c r="HP162" s="343"/>
      <c r="HQ162" s="343"/>
      <c r="HR162" s="343"/>
      <c r="HS162" s="343"/>
      <c r="HT162" s="343"/>
      <c r="HU162" s="343"/>
      <c r="HV162" s="343"/>
      <c r="HW162" s="343"/>
      <c r="HX162" s="343"/>
      <c r="HY162" s="343"/>
      <c r="HZ162" s="343"/>
      <c r="IA162" s="343"/>
      <c r="IB162" s="343"/>
      <c r="IC162" s="343"/>
      <c r="ID162" s="343"/>
      <c r="IE162" s="343"/>
      <c r="IF162" s="343"/>
      <c r="IG162" s="343"/>
      <c r="IH162" s="343"/>
      <c r="II162" s="343"/>
      <c r="IJ162" s="343"/>
      <c r="IK162" s="343"/>
      <c r="IL162" s="343"/>
      <c r="IM162" s="343"/>
      <c r="IN162" s="343"/>
      <c r="IO162" s="343"/>
      <c r="IP162" s="343"/>
      <c r="IQ162" s="343"/>
      <c r="IR162" s="343"/>
      <c r="IS162" s="343"/>
      <c r="IT162" s="343"/>
      <c r="IU162" s="343"/>
      <c r="IV162" s="343"/>
      <c r="IW162" s="343"/>
      <c r="IX162" s="343"/>
      <c r="IY162" s="343"/>
      <c r="IZ162" s="343"/>
      <c r="JA162" s="343"/>
      <c r="JB162" s="343"/>
      <c r="JC162" s="343"/>
      <c r="JD162" s="343"/>
      <c r="JE162" s="343"/>
      <c r="JF162" s="343"/>
      <c r="JG162" s="343"/>
      <c r="JH162" s="343"/>
      <c r="JI162" s="343"/>
      <c r="JJ162" s="343"/>
      <c r="JK162" s="343"/>
      <c r="JL162" s="343"/>
      <c r="JM162" s="343"/>
      <c r="JN162" s="343"/>
      <c r="JO162" s="343"/>
      <c r="JP162" s="343"/>
      <c r="JQ162" s="343"/>
      <c r="JR162" s="343"/>
      <c r="JS162" s="343"/>
      <c r="JT162" s="343"/>
      <c r="JU162" s="343"/>
      <c r="JV162" s="343"/>
      <c r="JW162" s="343"/>
      <c r="JX162" s="343"/>
      <c r="JY162" s="343"/>
      <c r="JZ162" s="343"/>
      <c r="KA162" s="343"/>
      <c r="KB162" s="343"/>
      <c r="KC162" s="343"/>
      <c r="KD162" s="343"/>
      <c r="KE162" s="343"/>
      <c r="KF162" s="343"/>
      <c r="KG162" s="343"/>
      <c r="KH162" s="343"/>
      <c r="KI162" s="343"/>
      <c r="KJ162" s="343"/>
      <c r="KK162" s="343"/>
      <c r="KL162" s="343"/>
      <c r="KM162" s="343"/>
      <c r="KN162" s="343"/>
      <c r="KO162" s="343"/>
      <c r="KP162" s="343"/>
      <c r="KQ162" s="343"/>
      <c r="KR162" s="343"/>
      <c r="KS162" s="343"/>
      <c r="KT162" s="343"/>
      <c r="KU162" s="343"/>
      <c r="KV162" s="343"/>
      <c r="KW162" s="343"/>
      <c r="KX162" s="343"/>
      <c r="KY162" s="343"/>
      <c r="KZ162" s="343"/>
      <c r="LA162" s="343"/>
      <c r="LB162" s="343"/>
      <c r="LC162" s="343"/>
      <c r="LD162" s="343"/>
      <c r="LE162" s="343"/>
      <c r="LF162" s="343"/>
      <c r="LG162" s="343"/>
      <c r="LH162" s="343"/>
      <c r="LI162" s="343"/>
      <c r="LJ162" s="343"/>
      <c r="LK162" s="343"/>
      <c r="LL162" s="343"/>
      <c r="LM162" s="343"/>
      <c r="LN162" s="343"/>
      <c r="LO162" s="343"/>
      <c r="LP162" s="343"/>
      <c r="LQ162" s="343"/>
      <c r="LR162" s="343"/>
      <c r="LS162" s="343"/>
      <c r="LT162" s="343"/>
      <c r="LU162" s="343"/>
      <c r="LV162" s="343"/>
      <c r="LW162" s="343"/>
      <c r="LX162" s="343"/>
      <c r="LY162" s="343"/>
      <c r="LZ162" s="343"/>
      <c r="MA162" s="343"/>
      <c r="MB162" s="343"/>
      <c r="MC162" s="343"/>
      <c r="MD162" s="343"/>
      <c r="ME162" s="343"/>
      <c r="MF162" s="343"/>
      <c r="MG162" s="343"/>
      <c r="MH162" s="343"/>
      <c r="MI162" s="343"/>
      <c r="MJ162" s="343"/>
      <c r="MK162" s="343"/>
      <c r="ML162" s="343"/>
      <c r="MM162" s="343"/>
      <c r="MN162" s="343"/>
      <c r="MO162" s="343"/>
      <c r="MP162" s="343"/>
      <c r="MQ162" s="343"/>
      <c r="MR162" s="343"/>
      <c r="MS162" s="343"/>
      <c r="MT162" s="343"/>
      <c r="MU162" s="343"/>
      <c r="MV162" s="343"/>
      <c r="MW162" s="343"/>
      <c r="MX162" s="343"/>
      <c r="MY162" s="343"/>
      <c r="MZ162" s="343"/>
      <c r="NA162" s="343"/>
      <c r="NB162" s="343"/>
      <c r="NC162" s="343"/>
      <c r="ND162" s="343"/>
      <c r="NE162" s="343"/>
      <c r="NF162" s="343"/>
      <c r="NG162" s="343"/>
      <c r="NH162" s="343"/>
      <c r="NI162" s="343"/>
      <c r="NJ162" s="343"/>
      <c r="NK162" s="343"/>
      <c r="NL162" s="343"/>
      <c r="NM162" s="343"/>
      <c r="NN162" s="343"/>
      <c r="NO162" s="343"/>
      <c r="NP162" s="343"/>
      <c r="NQ162" s="343"/>
      <c r="NR162" s="343"/>
      <c r="NS162" s="343"/>
      <c r="NT162" s="343"/>
      <c r="NU162" s="343"/>
      <c r="NV162" s="343"/>
      <c r="NW162" s="343"/>
      <c r="NX162" s="343"/>
      <c r="NY162" s="343"/>
      <c r="NZ162" s="343"/>
      <c r="OA162" s="343"/>
      <c r="OB162" s="343"/>
      <c r="OC162" s="343"/>
      <c r="OD162" s="343"/>
      <c r="OE162" s="343"/>
      <c r="OF162" s="343"/>
      <c r="OG162" s="343"/>
      <c r="OH162" s="343"/>
      <c r="OI162" s="343"/>
      <c r="OJ162" s="343"/>
      <c r="OK162" s="343"/>
      <c r="OL162" s="343"/>
      <c r="OM162" s="343"/>
      <c r="ON162" s="343"/>
      <c r="OO162" s="343"/>
      <c r="OP162" s="343"/>
      <c r="OQ162" s="343"/>
      <c r="OR162" s="343"/>
      <c r="OS162" s="343"/>
      <c r="OT162" s="343"/>
      <c r="OU162" s="343"/>
      <c r="OV162" s="343"/>
      <c r="OW162" s="343"/>
      <c r="OX162" s="343"/>
      <c r="OY162" s="343"/>
      <c r="OZ162" s="343"/>
      <c r="PA162" s="343"/>
      <c r="PB162" s="343"/>
      <c r="PC162" s="343"/>
      <c r="PD162" s="343"/>
      <c r="PE162" s="343"/>
      <c r="PF162" s="343"/>
      <c r="PG162" s="343"/>
      <c r="PH162" s="343"/>
      <c r="PI162" s="343"/>
      <c r="PJ162" s="343"/>
      <c r="PK162" s="343"/>
      <c r="PL162" s="343"/>
      <c r="PM162" s="343"/>
      <c r="PN162" s="343"/>
      <c r="PO162" s="343"/>
      <c r="PP162" s="343"/>
      <c r="PQ162" s="343"/>
      <c r="PR162" s="343"/>
      <c r="PS162" s="343"/>
      <c r="PT162" s="343"/>
      <c r="PU162" s="343"/>
      <c r="PV162" s="343"/>
      <c r="PW162" s="343"/>
      <c r="PX162" s="343"/>
      <c r="PY162" s="343"/>
      <c r="PZ162" s="343"/>
      <c r="QA162" s="343"/>
      <c r="QB162" s="343"/>
      <c r="QC162" s="343"/>
      <c r="QD162" s="343"/>
      <c r="QE162" s="343"/>
      <c r="QF162" s="343"/>
      <c r="QG162" s="343"/>
      <c r="QH162" s="343"/>
      <c r="QI162" s="343"/>
      <c r="QJ162" s="343"/>
      <c r="QK162" s="343"/>
      <c r="QL162" s="343"/>
      <c r="QM162" s="343"/>
      <c r="QN162" s="343"/>
      <c r="QO162" s="343"/>
      <c r="QP162" s="343"/>
      <c r="QQ162" s="343"/>
      <c r="QR162" s="343"/>
      <c r="QS162" s="343"/>
      <c r="QT162" s="343"/>
      <c r="QU162" s="343"/>
      <c r="QV162" s="343"/>
      <c r="QW162" s="343"/>
      <c r="QX162" s="343"/>
      <c r="QY162" s="343"/>
      <c r="QZ162" s="343"/>
      <c r="RA162" s="343"/>
      <c r="RB162" s="343"/>
      <c r="RC162" s="343"/>
      <c r="RD162" s="343"/>
      <c r="RE162" s="343"/>
      <c r="RF162" s="343"/>
      <c r="RG162" s="343"/>
      <c r="RH162" s="343"/>
      <c r="RI162" s="343"/>
      <c r="RJ162" s="343"/>
      <c r="RK162" s="343"/>
      <c r="RL162" s="343"/>
      <c r="RM162" s="343"/>
      <c r="RN162" s="343"/>
      <c r="RO162" s="343"/>
      <c r="RP162" s="343"/>
      <c r="RQ162" s="343"/>
      <c r="RR162" s="343"/>
      <c r="RS162" s="343"/>
      <c r="RT162" s="343"/>
      <c r="RU162" s="343"/>
      <c r="RV162" s="343"/>
      <c r="RW162" s="343"/>
      <c r="RX162" s="343"/>
      <c r="RY162" s="343"/>
      <c r="RZ162" s="343"/>
      <c r="SA162" s="343"/>
      <c r="SB162" s="343"/>
      <c r="SC162" s="343"/>
      <c r="SD162" s="343"/>
      <c r="SE162" s="343"/>
      <c r="SF162" s="343"/>
      <c r="SG162" s="343"/>
      <c r="SH162" s="343"/>
      <c r="SI162" s="343"/>
      <c r="SJ162" s="343"/>
      <c r="SK162" s="343"/>
      <c r="SL162" s="343"/>
      <c r="SM162" s="343"/>
      <c r="SN162" s="343"/>
      <c r="SO162" s="343"/>
      <c r="SP162" s="343"/>
      <c r="SQ162" s="343"/>
      <c r="SR162" s="343"/>
      <c r="SS162" s="343"/>
      <c r="ST162" s="343"/>
      <c r="SU162" s="343"/>
      <c r="SV162" s="343"/>
      <c r="SW162" s="343"/>
      <c r="SX162" s="343"/>
      <c r="SY162" s="343"/>
      <c r="SZ162" s="343"/>
      <c r="TA162" s="343"/>
      <c r="TB162" s="343"/>
      <c r="TC162" s="343"/>
      <c r="TD162" s="343"/>
      <c r="TE162" s="343"/>
      <c r="TF162" s="343"/>
      <c r="TG162" s="343"/>
      <c r="TH162" s="343"/>
      <c r="TI162" s="343"/>
      <c r="TJ162" s="343"/>
      <c r="TK162" s="343"/>
      <c r="TL162" s="343"/>
      <c r="TM162" s="343"/>
      <c r="TN162" s="343"/>
      <c r="TO162" s="343"/>
      <c r="TP162" s="343"/>
      <c r="TQ162" s="343"/>
      <c r="TR162" s="343"/>
      <c r="TS162" s="343"/>
      <c r="TT162" s="343"/>
      <c r="TU162" s="343"/>
      <c r="TV162" s="343"/>
      <c r="TW162" s="343"/>
      <c r="TX162" s="343"/>
      <c r="TY162" s="343"/>
      <c r="TZ162" s="343"/>
      <c r="UA162" s="343"/>
      <c r="UB162" s="343"/>
      <c r="UC162" s="343"/>
      <c r="UD162" s="343"/>
      <c r="UE162" s="343"/>
      <c r="UF162" s="343"/>
      <c r="UG162" s="343"/>
      <c r="UH162" s="343"/>
      <c r="UI162" s="343"/>
      <c r="UJ162" s="343"/>
      <c r="UK162" s="343"/>
      <c r="UL162" s="343"/>
      <c r="UM162" s="343"/>
      <c r="UN162" s="343"/>
      <c r="UO162" s="343"/>
      <c r="UP162" s="343"/>
      <c r="UQ162" s="343"/>
      <c r="UR162" s="343"/>
      <c r="US162" s="343"/>
      <c r="UT162" s="343"/>
      <c r="UU162" s="343"/>
      <c r="UV162" s="343"/>
      <c r="UW162" s="343"/>
      <c r="UX162" s="343"/>
      <c r="UY162" s="343"/>
      <c r="UZ162" s="343"/>
      <c r="VA162" s="343"/>
      <c r="VB162" s="343"/>
      <c r="VC162" s="343"/>
      <c r="VD162" s="343"/>
      <c r="VE162" s="343"/>
      <c r="VF162" s="343"/>
      <c r="VG162" s="343"/>
      <c r="VH162" s="343"/>
      <c r="VI162" s="343"/>
      <c r="VJ162" s="343"/>
      <c r="VK162" s="343"/>
      <c r="VL162" s="343"/>
      <c r="VM162" s="343"/>
      <c r="VN162" s="343"/>
      <c r="VO162" s="343"/>
      <c r="VP162" s="343"/>
      <c r="VQ162" s="343"/>
      <c r="VR162" s="343"/>
      <c r="VS162" s="343"/>
      <c r="VT162" s="343"/>
      <c r="VU162" s="343"/>
      <c r="VV162" s="343"/>
      <c r="VW162" s="343"/>
      <c r="VX162" s="343"/>
      <c r="VY162" s="343"/>
      <c r="VZ162" s="343"/>
      <c r="WA162" s="343"/>
      <c r="WB162" s="343"/>
      <c r="WC162" s="343"/>
      <c r="WD162" s="343"/>
      <c r="WE162" s="343"/>
      <c r="WF162" s="343"/>
      <c r="WG162" s="343"/>
      <c r="WH162" s="343"/>
      <c r="WI162" s="343"/>
      <c r="WJ162" s="343"/>
      <c r="WK162" s="343"/>
      <c r="WL162" s="343"/>
      <c r="WM162" s="343"/>
      <c r="WN162" s="343"/>
      <c r="WO162" s="343"/>
      <c r="WP162" s="343"/>
      <c r="WQ162" s="343"/>
      <c r="WR162" s="343"/>
      <c r="WS162" s="343"/>
      <c r="WT162" s="343"/>
      <c r="WU162" s="343"/>
      <c r="WV162" s="343"/>
      <c r="WW162" s="343"/>
      <c r="WX162" s="343"/>
      <c r="WY162" s="343"/>
      <c r="WZ162" s="343"/>
      <c r="XA162" s="343"/>
      <c r="XB162" s="343"/>
      <c r="XC162" s="343"/>
      <c r="XD162" s="343"/>
      <c r="XE162" s="343"/>
      <c r="XF162" s="343"/>
      <c r="XG162" s="343"/>
      <c r="XH162" s="343"/>
      <c r="XI162" s="343"/>
      <c r="XJ162" s="343"/>
      <c r="XK162" s="343"/>
      <c r="XL162" s="343"/>
      <c r="XM162" s="343"/>
      <c r="XN162" s="343"/>
      <c r="XO162" s="343"/>
      <c r="XP162" s="343"/>
      <c r="XQ162" s="343"/>
      <c r="XR162" s="343"/>
      <c r="XS162" s="343"/>
      <c r="XT162" s="343"/>
      <c r="XU162" s="343"/>
      <c r="XV162" s="343"/>
      <c r="XW162" s="343"/>
      <c r="XX162" s="343"/>
      <c r="XY162" s="343"/>
      <c r="XZ162" s="343"/>
      <c r="YA162" s="343"/>
      <c r="YB162" s="343"/>
      <c r="YC162" s="343"/>
      <c r="YD162" s="343"/>
      <c r="YE162" s="343"/>
      <c r="YF162" s="343"/>
      <c r="YG162" s="343"/>
      <c r="YH162" s="343"/>
      <c r="YI162" s="343"/>
      <c r="YJ162" s="343"/>
      <c r="YK162" s="343"/>
      <c r="YL162" s="343"/>
      <c r="YM162" s="343"/>
      <c r="YN162" s="343"/>
      <c r="YO162" s="343"/>
      <c r="YP162" s="343"/>
      <c r="YQ162" s="343"/>
      <c r="YR162" s="343"/>
      <c r="YS162" s="343"/>
      <c r="YT162" s="343"/>
      <c r="YU162" s="343"/>
      <c r="YV162" s="343"/>
      <c r="YW162" s="343"/>
      <c r="YX162" s="343"/>
      <c r="YY162" s="343"/>
      <c r="YZ162" s="343"/>
      <c r="ZA162" s="343"/>
      <c r="ZB162" s="343"/>
      <c r="ZC162" s="343"/>
      <c r="ZD162" s="343"/>
      <c r="ZE162" s="343"/>
      <c r="ZF162" s="343"/>
      <c r="ZG162" s="343"/>
      <c r="ZH162" s="343"/>
      <c r="ZI162" s="343"/>
      <c r="ZJ162" s="343"/>
      <c r="ZK162" s="343"/>
      <c r="ZL162" s="343"/>
      <c r="ZM162" s="343"/>
      <c r="ZN162" s="343"/>
      <c r="ZO162" s="343"/>
      <c r="ZP162" s="343"/>
      <c r="ZQ162" s="343"/>
      <c r="ZR162" s="343"/>
      <c r="ZS162" s="343"/>
      <c r="ZT162" s="343"/>
      <c r="ZU162" s="343"/>
      <c r="ZV162" s="343"/>
      <c r="ZW162" s="343"/>
      <c r="ZX162" s="343"/>
      <c r="ZY162" s="343"/>
      <c r="ZZ162" s="343"/>
      <c r="AAA162" s="343"/>
      <c r="AAB162" s="343"/>
      <c r="AAC162" s="343"/>
      <c r="AAD162" s="343"/>
      <c r="AAE162" s="343"/>
      <c r="AAF162" s="343"/>
      <c r="AAG162" s="343"/>
      <c r="AAH162" s="343"/>
      <c r="AAI162" s="343"/>
      <c r="AAJ162" s="343"/>
      <c r="AAK162" s="343"/>
      <c r="AAL162" s="343"/>
      <c r="AAM162" s="343"/>
      <c r="AAN162" s="343"/>
      <c r="AAO162" s="343"/>
      <c r="AAP162" s="343"/>
      <c r="AAQ162" s="343"/>
      <c r="AAR162" s="343"/>
      <c r="AAS162" s="343"/>
      <c r="AAT162" s="343"/>
      <c r="AAU162" s="343"/>
      <c r="AAV162" s="343"/>
      <c r="AAW162" s="343"/>
      <c r="AAX162" s="343"/>
      <c r="AAY162" s="343"/>
      <c r="AAZ162" s="343"/>
      <c r="ABA162" s="343"/>
      <c r="ABB162" s="343"/>
      <c r="ABC162" s="343"/>
      <c r="ABD162" s="343"/>
      <c r="ABE162" s="343"/>
      <c r="ABF162" s="343"/>
      <c r="ABG162" s="343"/>
      <c r="ABH162" s="343"/>
      <c r="ABI162" s="343"/>
      <c r="ABJ162" s="343"/>
      <c r="ABK162" s="343"/>
      <c r="ABL162" s="343"/>
      <c r="ABM162" s="343"/>
      <c r="ABN162" s="343"/>
      <c r="ABO162" s="343"/>
      <c r="ABP162" s="343"/>
      <c r="ABQ162" s="343"/>
      <c r="ABR162" s="343"/>
      <c r="ABS162" s="343"/>
      <c r="ABT162" s="343"/>
      <c r="ABU162" s="343"/>
      <c r="ABV162" s="343"/>
      <c r="ABW162" s="343"/>
      <c r="ABX162" s="343"/>
      <c r="ABY162" s="343"/>
      <c r="ABZ162" s="343"/>
      <c r="ACA162" s="343"/>
      <c r="ACB162" s="343"/>
      <c r="ACC162" s="343"/>
      <c r="ACD162" s="343"/>
      <c r="ACE162" s="343"/>
      <c r="ACF162" s="343"/>
      <c r="ACG162" s="343"/>
      <c r="ACH162" s="343"/>
      <c r="ACI162" s="343"/>
      <c r="ACJ162" s="343"/>
      <c r="ACK162" s="343"/>
      <c r="ACL162" s="343"/>
      <c r="ACM162" s="343"/>
      <c r="ACN162" s="343"/>
      <c r="ACO162" s="343"/>
      <c r="ACP162" s="343"/>
      <c r="ACQ162" s="343"/>
      <c r="ACR162" s="343"/>
      <c r="ACS162" s="343"/>
      <c r="ACT162" s="343"/>
      <c r="ACU162" s="343"/>
      <c r="ACV162" s="343"/>
      <c r="ACW162" s="343"/>
      <c r="ACX162" s="343"/>
      <c r="ACY162" s="343"/>
      <c r="ACZ162" s="343"/>
      <c r="ADA162" s="343"/>
      <c r="ADB162" s="343"/>
      <c r="ADC162" s="343"/>
      <c r="ADD162" s="343"/>
      <c r="ADE162" s="343"/>
      <c r="ADF162" s="343"/>
      <c r="ADG162" s="343"/>
      <c r="ADH162" s="343"/>
      <c r="ADI162" s="343"/>
      <c r="ADJ162" s="343"/>
      <c r="ADK162" s="343"/>
      <c r="ADL162" s="343"/>
      <c r="ADM162" s="343"/>
      <c r="ADN162" s="343"/>
      <c r="ADO162" s="343"/>
      <c r="ADP162" s="343"/>
      <c r="ADQ162" s="343"/>
      <c r="ADR162" s="343"/>
      <c r="ADS162" s="343"/>
      <c r="ADT162" s="343"/>
      <c r="ADU162" s="343"/>
      <c r="ADV162" s="343"/>
      <c r="ADW162" s="343"/>
      <c r="ADX162" s="343"/>
      <c r="ADY162" s="343"/>
      <c r="ADZ162" s="343"/>
      <c r="AEA162" s="343"/>
      <c r="AEB162" s="343"/>
      <c r="AEC162" s="343"/>
      <c r="AED162" s="343"/>
      <c r="AEE162" s="343"/>
      <c r="AEF162" s="343"/>
      <c r="AEG162" s="343"/>
      <c r="AEH162" s="343"/>
      <c r="AEI162" s="343"/>
      <c r="AEJ162" s="343"/>
      <c r="AEK162" s="343"/>
      <c r="AEL162" s="343"/>
      <c r="AEM162" s="343"/>
      <c r="AEN162" s="343"/>
      <c r="AEO162" s="343"/>
      <c r="AEP162" s="343"/>
      <c r="AEQ162" s="343"/>
      <c r="AER162" s="343"/>
      <c r="AES162" s="343"/>
      <c r="AET162" s="343"/>
      <c r="AEU162" s="343"/>
      <c r="AEV162" s="343"/>
      <c r="AEW162" s="343"/>
      <c r="AEX162" s="343"/>
      <c r="AEY162" s="343"/>
      <c r="AEZ162" s="343"/>
      <c r="AFA162" s="343"/>
      <c r="AFB162" s="343"/>
      <c r="AFC162" s="343"/>
      <c r="AFD162" s="343"/>
      <c r="AFE162" s="343"/>
      <c r="AFF162" s="343"/>
      <c r="AFG162" s="343"/>
      <c r="AFH162" s="343"/>
      <c r="AFI162" s="343"/>
      <c r="AFJ162" s="343"/>
      <c r="AFK162" s="343"/>
      <c r="AFL162" s="343"/>
      <c r="AFM162" s="343"/>
      <c r="AFN162" s="343"/>
      <c r="AFO162" s="343"/>
      <c r="AFP162" s="343"/>
      <c r="AFQ162" s="343"/>
      <c r="AFR162" s="343"/>
      <c r="AFS162" s="343"/>
      <c r="AFT162" s="343"/>
      <c r="AFU162" s="343"/>
      <c r="AFV162" s="343"/>
      <c r="AFW162" s="343"/>
      <c r="AFX162" s="343"/>
      <c r="AFY162" s="343"/>
      <c r="AFZ162" s="343"/>
      <c r="AGA162" s="343"/>
      <c r="AGB162" s="343"/>
      <c r="AGC162" s="343"/>
      <c r="AGD162" s="343"/>
      <c r="AGE162" s="343"/>
      <c r="AGF162" s="343"/>
      <c r="AGG162" s="343"/>
      <c r="AGH162" s="343"/>
      <c r="AGI162" s="343"/>
      <c r="AGJ162" s="343"/>
      <c r="AGK162" s="343"/>
      <c r="AGL162" s="343"/>
      <c r="AGM162" s="343"/>
      <c r="AGN162" s="343"/>
      <c r="AGO162" s="343"/>
      <c r="AGP162" s="343"/>
      <c r="AGQ162" s="343"/>
      <c r="AGR162" s="343"/>
      <c r="AGS162" s="343"/>
      <c r="AGT162" s="343"/>
      <c r="AGU162" s="343"/>
      <c r="AGV162" s="343"/>
      <c r="AGW162" s="343"/>
      <c r="AGX162" s="343"/>
      <c r="AGY162" s="343"/>
      <c r="AGZ162" s="343"/>
      <c r="AHA162" s="343"/>
      <c r="AHB162" s="343"/>
      <c r="AHC162" s="343"/>
      <c r="AHD162" s="343"/>
      <c r="AHE162" s="343"/>
      <c r="AHF162" s="343"/>
      <c r="AHG162" s="343"/>
      <c r="AHH162" s="343"/>
      <c r="AHI162" s="343"/>
      <c r="AHJ162" s="343"/>
      <c r="AHK162" s="343"/>
      <c r="AHL162" s="343"/>
      <c r="AHM162" s="343"/>
      <c r="AHN162" s="343"/>
      <c r="AHO162" s="343"/>
      <c r="AHP162" s="343"/>
      <c r="AHQ162" s="343"/>
      <c r="AHR162" s="343"/>
      <c r="AHS162" s="343"/>
      <c r="AHT162" s="343"/>
      <c r="AHU162" s="343"/>
      <c r="AHV162" s="343"/>
      <c r="AHW162" s="343"/>
      <c r="AHX162" s="343"/>
      <c r="AHY162" s="343"/>
      <c r="AHZ162" s="343"/>
      <c r="AIA162" s="343"/>
      <c r="AIB162" s="343"/>
      <c r="AIC162" s="343"/>
      <c r="AID162" s="343"/>
      <c r="AIE162" s="343"/>
      <c r="AIF162" s="343"/>
      <c r="AIG162" s="343"/>
      <c r="AIH162" s="343"/>
      <c r="AII162" s="343"/>
      <c r="AIJ162" s="343"/>
      <c r="AIK162" s="343"/>
      <c r="AIL162" s="343"/>
      <c r="AIM162" s="343"/>
      <c r="AIN162" s="343"/>
      <c r="AIO162" s="343"/>
      <c r="AIP162" s="343"/>
      <c r="AIQ162" s="343"/>
      <c r="AIR162" s="343"/>
      <c r="AIS162" s="343"/>
      <c r="AIT162" s="343"/>
      <c r="AIU162" s="343"/>
      <c r="AIV162" s="343"/>
      <c r="AIW162" s="343"/>
      <c r="AIX162" s="343"/>
      <c r="AIY162" s="343"/>
      <c r="AIZ162" s="343"/>
      <c r="AJA162" s="343"/>
      <c r="AJB162" s="343"/>
      <c r="AJC162" s="343"/>
      <c r="AJD162" s="343"/>
      <c r="AJE162" s="343"/>
      <c r="AJF162" s="343"/>
      <c r="AJG162" s="343"/>
      <c r="AJH162" s="343"/>
      <c r="AJI162" s="343"/>
      <c r="AJJ162" s="343"/>
      <c r="AJK162" s="343"/>
      <c r="AJL162" s="343"/>
      <c r="AJM162" s="343"/>
      <c r="AJN162" s="343"/>
      <c r="AJO162" s="343"/>
      <c r="AJP162" s="343"/>
      <c r="AJQ162" s="343"/>
      <c r="AJR162" s="343"/>
      <c r="AJS162" s="343"/>
      <c r="AJT162" s="343"/>
      <c r="AJU162" s="343"/>
      <c r="AJV162" s="343"/>
      <c r="AJW162" s="343"/>
      <c r="AJX162" s="343"/>
      <c r="AJY162" s="343"/>
      <c r="AJZ162" s="343"/>
      <c r="AKA162" s="343"/>
      <c r="AKB162" s="343"/>
      <c r="AKC162" s="343"/>
      <c r="AKD162" s="343"/>
      <c r="AKE162" s="343"/>
      <c r="AKF162" s="343"/>
      <c r="AKG162" s="343"/>
      <c r="AKH162" s="343"/>
      <c r="AKI162" s="343"/>
      <c r="AKJ162" s="343"/>
      <c r="AKK162" s="343"/>
      <c r="AKL162" s="343"/>
      <c r="AKM162" s="343"/>
      <c r="AKN162" s="343"/>
      <c r="AKO162" s="343"/>
      <c r="AKP162" s="343"/>
      <c r="AKQ162" s="343"/>
      <c r="AKR162" s="343"/>
      <c r="AKS162" s="343"/>
      <c r="AKT162" s="343"/>
      <c r="AKU162" s="343"/>
      <c r="AKV162" s="343"/>
      <c r="AKW162" s="343"/>
      <c r="AKX162" s="343"/>
      <c r="AKY162" s="343"/>
      <c r="AKZ162" s="343"/>
      <c r="ALA162" s="343"/>
      <c r="ALB162" s="343"/>
      <c r="ALC162" s="343"/>
      <c r="ALD162" s="343"/>
      <c r="ALE162" s="343"/>
      <c r="ALF162" s="343"/>
      <c r="ALG162" s="343"/>
      <c r="ALH162" s="343"/>
      <c r="ALI162" s="343"/>
      <c r="ALJ162" s="343"/>
      <c r="ALK162" s="343"/>
      <c r="ALL162" s="343"/>
      <c r="ALM162" s="343"/>
      <c r="ALN162" s="343"/>
      <c r="ALO162" s="343"/>
      <c r="ALP162" s="343"/>
      <c r="ALQ162" s="343"/>
      <c r="ALR162" s="343"/>
      <c r="ALS162" s="343"/>
      <c r="ALT162" s="343"/>
      <c r="ALU162" s="343"/>
      <c r="ALV162" s="343"/>
      <c r="ALW162" s="343"/>
      <c r="ALX162" s="343"/>
      <c r="ALY162" s="343"/>
      <c r="ALZ162" s="343"/>
      <c r="AMA162" s="343"/>
      <c r="AMB162" s="343"/>
      <c r="AMC162" s="343"/>
      <c r="AMD162" s="343"/>
      <c r="AME162" s="343"/>
      <c r="AMF162" s="343"/>
      <c r="AMG162" s="343"/>
      <c r="AMH162" s="343"/>
      <c r="AMI162" s="343"/>
      <c r="AMJ162" s="343"/>
      <c r="AMK162" s="343"/>
      <c r="AML162" s="343"/>
    </row>
    <row r="163" spans="1:1026">
      <c r="A163">
        <v>133</v>
      </c>
      <c r="B163" s="4">
        <v>20</v>
      </c>
      <c r="C163" s="4">
        <v>2</v>
      </c>
      <c r="D163">
        <v>7.2149190000000002E-2</v>
      </c>
      <c r="E163">
        <v>6.7544320000000005E-2</v>
      </c>
      <c r="F163">
        <v>0.12915393999999999</v>
      </c>
      <c r="G163">
        <v>0.12540239</v>
      </c>
      <c r="H163">
        <v>1.311585E-2</v>
      </c>
      <c r="I163">
        <v>4.4806890000000002E-2</v>
      </c>
      <c r="J163">
        <v>5.1374125999999999E-2</v>
      </c>
      <c r="K163">
        <v>3.9459519999999998E-2</v>
      </c>
      <c r="L163">
        <v>3.2215359999999998E-2</v>
      </c>
      <c r="M163" s="42">
        <v>4.2404139999999996E-3</v>
      </c>
      <c r="N163" s="42">
        <v>9.8061560000000006E-2</v>
      </c>
      <c r="O163" s="42">
        <v>4.667959E-2</v>
      </c>
      <c r="P163" s="42">
        <v>3.9709689999999999E-2</v>
      </c>
      <c r="Q163" s="42">
        <v>6.1282169999999997E-2</v>
      </c>
      <c r="R163">
        <v>5.9910119999999997E-2</v>
      </c>
      <c r="AML163" s="4"/>
    </row>
    <row r="164" spans="1:1026">
      <c r="A164">
        <v>134</v>
      </c>
      <c r="B164" s="4">
        <v>20</v>
      </c>
      <c r="C164" s="4">
        <v>3</v>
      </c>
      <c r="D164">
        <v>7.2500579999999995E-2</v>
      </c>
      <c r="E164">
        <v>0.10848533</v>
      </c>
      <c r="F164">
        <v>4.752994E-2</v>
      </c>
      <c r="G164">
        <v>3.690512E-2</v>
      </c>
      <c r="H164">
        <v>3.2754770000000002E-2</v>
      </c>
      <c r="I164">
        <v>3.5097469999999999E-2</v>
      </c>
      <c r="J164">
        <v>9.4125779999999996E-3</v>
      </c>
      <c r="K164">
        <v>9.9293049999999994E-2</v>
      </c>
      <c r="L164" s="71">
        <v>3.1397069999999999E-2</v>
      </c>
      <c r="M164" s="42">
        <v>3.4173403999999998E-2</v>
      </c>
      <c r="N164" s="42">
        <v>6.7269339999999997E-2</v>
      </c>
      <c r="O164" s="42">
        <v>3.7534209999999998E-2</v>
      </c>
      <c r="P164" s="42">
        <v>6.939323E-2</v>
      </c>
      <c r="Q164" s="42">
        <v>5.5236849999999997E-2</v>
      </c>
      <c r="R164">
        <v>2.8122810000000002E-2</v>
      </c>
      <c r="AML164" s="4"/>
    </row>
    <row r="165" spans="1:1026">
      <c r="A165">
        <v>135</v>
      </c>
      <c r="B165" s="4">
        <v>20</v>
      </c>
      <c r="C165" s="4">
        <v>4</v>
      </c>
      <c r="D165">
        <v>0.11816449</v>
      </c>
      <c r="E165">
        <v>4.8265009999999997E-2</v>
      </c>
      <c r="F165">
        <v>0.14780927999999999</v>
      </c>
      <c r="G165">
        <v>0.10355051999999999</v>
      </c>
      <c r="H165">
        <v>6.1445890000000003E-2</v>
      </c>
      <c r="I165">
        <v>2.5052669999999999E-2</v>
      </c>
      <c r="J165">
        <v>5.6295086000000001E-2</v>
      </c>
      <c r="K165">
        <v>6.5472749999999996E-2</v>
      </c>
      <c r="L165">
        <v>3.0189480000000001E-2</v>
      </c>
      <c r="M165" s="42">
        <v>3.0475049000000001E-2</v>
      </c>
      <c r="N165" s="42">
        <v>0.1030388</v>
      </c>
      <c r="O165" s="42">
        <v>7.05707E-2</v>
      </c>
      <c r="P165" s="42">
        <v>5.0972829999999997E-2</v>
      </c>
      <c r="Q165" s="42">
        <v>7.5424500000000005E-2</v>
      </c>
      <c r="R165">
        <v>5.8670559999999997E-2</v>
      </c>
      <c r="AML165" s="4"/>
    </row>
    <row r="166" spans="1:1026" s="340" customFormat="1">
      <c r="A166" s="340">
        <v>136</v>
      </c>
      <c r="B166" s="341">
        <v>21</v>
      </c>
      <c r="C166" s="341">
        <v>1</v>
      </c>
      <c r="D166" s="354">
        <v>0.1097133</v>
      </c>
      <c r="E166" s="354">
        <v>0.13647790000000001</v>
      </c>
      <c r="F166" s="354">
        <v>0.1604759</v>
      </c>
      <c r="G166" s="354">
        <v>0.1433827</v>
      </c>
      <c r="H166" s="354">
        <v>1.2459670000000001E-2</v>
      </c>
      <c r="I166" s="354">
        <v>1.4233269999999999E-2</v>
      </c>
      <c r="J166" s="354">
        <v>4.8899319999999996E-3</v>
      </c>
      <c r="K166" s="354">
        <v>1.5974180000000001E-2</v>
      </c>
      <c r="L166" s="354">
        <v>1.438536E-2</v>
      </c>
      <c r="M166" s="354">
        <v>9.4659370000000007E-3</v>
      </c>
      <c r="N166" s="354">
        <v>0.137349</v>
      </c>
      <c r="O166" s="354">
        <v>4.7287540000000003E-2</v>
      </c>
      <c r="P166" s="354">
        <v>6.0407450000000001E-2</v>
      </c>
      <c r="Q166" s="354">
        <v>6.9985290000000006E-2</v>
      </c>
      <c r="R166" s="354">
        <v>6.0480909999999999E-2</v>
      </c>
      <c r="S166" s="343"/>
      <c r="T166" s="343"/>
      <c r="U166" s="343"/>
      <c r="V166" s="343"/>
      <c r="W166" s="343"/>
      <c r="X166" s="343"/>
      <c r="Y166" s="343"/>
      <c r="Z166" s="343"/>
      <c r="AA166" s="343"/>
      <c r="AB166" s="343"/>
      <c r="AC166" s="343"/>
      <c r="AD166" s="343"/>
      <c r="AE166" s="343"/>
      <c r="AF166" s="343"/>
      <c r="AG166" s="343"/>
      <c r="AH166" s="343"/>
      <c r="AI166" s="343"/>
      <c r="AJ166" s="343"/>
      <c r="AK166" s="343"/>
      <c r="AL166" s="343"/>
      <c r="AM166" s="343"/>
      <c r="AN166" s="343"/>
      <c r="AO166" s="343"/>
      <c r="AP166" s="343"/>
      <c r="AQ166" s="343"/>
      <c r="AR166" s="343"/>
      <c r="AS166" s="343"/>
      <c r="AT166" s="343"/>
      <c r="AU166" s="343"/>
      <c r="AV166" s="343"/>
      <c r="AW166" s="343"/>
      <c r="AX166" s="343"/>
      <c r="AY166" s="343"/>
      <c r="AZ166" s="343"/>
      <c r="BA166" s="343"/>
      <c r="BB166" s="343"/>
      <c r="BC166" s="343"/>
      <c r="BD166" s="343"/>
      <c r="BE166" s="343"/>
      <c r="BF166" s="343"/>
      <c r="BG166" s="343"/>
      <c r="BH166" s="343"/>
      <c r="BI166" s="343"/>
      <c r="BJ166" s="343"/>
      <c r="BK166" s="343"/>
      <c r="BL166" s="343"/>
      <c r="BM166" s="343"/>
      <c r="BN166" s="343"/>
      <c r="BO166" s="343"/>
      <c r="BP166" s="343"/>
      <c r="BQ166" s="343"/>
      <c r="BR166" s="343"/>
      <c r="BS166" s="343"/>
      <c r="BT166" s="343"/>
      <c r="BU166" s="343"/>
      <c r="BV166" s="343"/>
      <c r="BW166" s="343"/>
      <c r="BX166" s="343"/>
      <c r="BY166" s="343"/>
      <c r="BZ166" s="343"/>
      <c r="CA166" s="343"/>
      <c r="CB166" s="343"/>
      <c r="CC166" s="343"/>
      <c r="CD166" s="343"/>
      <c r="CE166" s="343"/>
      <c r="CF166" s="343"/>
      <c r="CG166" s="343"/>
      <c r="CH166" s="343"/>
      <c r="CI166" s="343"/>
      <c r="CJ166" s="343"/>
      <c r="CK166" s="343"/>
      <c r="CL166" s="343"/>
      <c r="CM166" s="343"/>
      <c r="CN166" s="343"/>
      <c r="CO166" s="343"/>
      <c r="CP166" s="343"/>
      <c r="CQ166" s="343"/>
      <c r="CR166" s="343"/>
      <c r="CS166" s="343"/>
      <c r="CT166" s="343"/>
      <c r="CU166" s="343"/>
      <c r="CV166" s="343"/>
      <c r="CW166" s="343"/>
      <c r="CX166" s="343"/>
      <c r="CY166" s="343"/>
      <c r="CZ166" s="343"/>
      <c r="DA166" s="343"/>
      <c r="DB166" s="343"/>
      <c r="DC166" s="343"/>
      <c r="DD166" s="343"/>
      <c r="DE166" s="343"/>
      <c r="DF166" s="343"/>
      <c r="DG166" s="343"/>
      <c r="DH166" s="343"/>
      <c r="DI166" s="343"/>
      <c r="DJ166" s="343"/>
      <c r="DK166" s="343"/>
      <c r="DL166" s="343"/>
      <c r="DM166" s="343"/>
      <c r="DN166" s="343"/>
      <c r="DO166" s="343"/>
      <c r="DP166" s="343"/>
      <c r="DQ166" s="343"/>
      <c r="DR166" s="343"/>
      <c r="DS166" s="343"/>
      <c r="DT166" s="343"/>
      <c r="DU166" s="343"/>
      <c r="DV166" s="343"/>
      <c r="DW166" s="343"/>
      <c r="DX166" s="343"/>
      <c r="DY166" s="343"/>
      <c r="DZ166" s="343"/>
      <c r="EA166" s="343"/>
      <c r="EB166" s="343"/>
      <c r="EC166" s="343"/>
      <c r="ED166" s="343"/>
      <c r="EE166" s="343"/>
      <c r="EF166" s="343"/>
      <c r="EG166" s="343"/>
      <c r="EH166" s="343"/>
      <c r="EI166" s="343"/>
      <c r="EJ166" s="343"/>
      <c r="EK166" s="343"/>
      <c r="EL166" s="343"/>
      <c r="EM166" s="343"/>
      <c r="EN166" s="343"/>
      <c r="EO166" s="343"/>
      <c r="EP166" s="343"/>
      <c r="EQ166" s="343"/>
      <c r="ER166" s="343"/>
      <c r="ES166" s="343"/>
      <c r="ET166" s="343"/>
      <c r="EU166" s="343"/>
      <c r="EV166" s="343"/>
      <c r="EW166" s="343"/>
      <c r="EX166" s="343"/>
      <c r="EY166" s="343"/>
      <c r="EZ166" s="343"/>
      <c r="FA166" s="343"/>
      <c r="FB166" s="343"/>
      <c r="FC166" s="343"/>
      <c r="FD166" s="343"/>
      <c r="FE166" s="343"/>
      <c r="FF166" s="343"/>
      <c r="FG166" s="343"/>
      <c r="FH166" s="343"/>
      <c r="FI166" s="343"/>
      <c r="FJ166" s="343"/>
      <c r="FK166" s="343"/>
      <c r="FL166" s="343"/>
      <c r="FM166" s="343"/>
      <c r="FN166" s="343"/>
      <c r="FO166" s="343"/>
      <c r="FP166" s="343"/>
      <c r="FQ166" s="343"/>
      <c r="FR166" s="343"/>
      <c r="FS166" s="343"/>
      <c r="FT166" s="343"/>
      <c r="FU166" s="343"/>
      <c r="FV166" s="343"/>
      <c r="FW166" s="343"/>
      <c r="FX166" s="343"/>
      <c r="FY166" s="343"/>
      <c r="FZ166" s="343"/>
      <c r="GA166" s="343"/>
      <c r="GB166" s="343"/>
      <c r="GC166" s="343"/>
      <c r="GD166" s="343"/>
      <c r="GE166" s="343"/>
      <c r="GF166" s="343"/>
      <c r="GG166" s="343"/>
      <c r="GH166" s="343"/>
      <c r="GI166" s="343"/>
      <c r="GJ166" s="343"/>
      <c r="GK166" s="343"/>
      <c r="GL166" s="343"/>
      <c r="GM166" s="343"/>
      <c r="GN166" s="343"/>
      <c r="GO166" s="343"/>
      <c r="GP166" s="343"/>
      <c r="GQ166" s="343"/>
      <c r="GR166" s="343"/>
      <c r="GS166" s="343"/>
      <c r="GT166" s="343"/>
      <c r="GU166" s="343"/>
      <c r="GV166" s="343"/>
      <c r="GW166" s="343"/>
      <c r="GX166" s="343"/>
      <c r="GY166" s="343"/>
      <c r="GZ166" s="343"/>
      <c r="HA166" s="343"/>
      <c r="HB166" s="343"/>
      <c r="HC166" s="343"/>
      <c r="HD166" s="343"/>
      <c r="HE166" s="343"/>
      <c r="HF166" s="343"/>
      <c r="HG166" s="343"/>
      <c r="HH166" s="343"/>
      <c r="HI166" s="343"/>
      <c r="HJ166" s="343"/>
      <c r="HK166" s="343"/>
      <c r="HL166" s="343"/>
      <c r="HM166" s="343"/>
      <c r="HN166" s="343"/>
      <c r="HO166" s="343"/>
      <c r="HP166" s="343"/>
      <c r="HQ166" s="343"/>
      <c r="HR166" s="343"/>
      <c r="HS166" s="343"/>
      <c r="HT166" s="343"/>
      <c r="HU166" s="343"/>
      <c r="HV166" s="343"/>
      <c r="HW166" s="343"/>
      <c r="HX166" s="343"/>
      <c r="HY166" s="343"/>
      <c r="HZ166" s="343"/>
      <c r="IA166" s="343"/>
      <c r="IB166" s="343"/>
      <c r="IC166" s="343"/>
      <c r="ID166" s="343"/>
      <c r="IE166" s="343"/>
      <c r="IF166" s="343"/>
      <c r="IG166" s="343"/>
      <c r="IH166" s="343"/>
      <c r="II166" s="343"/>
      <c r="IJ166" s="343"/>
      <c r="IK166" s="343"/>
      <c r="IL166" s="343"/>
      <c r="IM166" s="343"/>
      <c r="IN166" s="343"/>
      <c r="IO166" s="343"/>
      <c r="IP166" s="343"/>
      <c r="IQ166" s="343"/>
      <c r="IR166" s="343"/>
      <c r="IS166" s="343"/>
      <c r="IT166" s="343"/>
      <c r="IU166" s="343"/>
      <c r="IV166" s="343"/>
      <c r="IW166" s="343"/>
      <c r="IX166" s="343"/>
      <c r="IY166" s="343"/>
      <c r="IZ166" s="343"/>
      <c r="JA166" s="343"/>
      <c r="JB166" s="343"/>
      <c r="JC166" s="343"/>
      <c r="JD166" s="343"/>
      <c r="JE166" s="343"/>
      <c r="JF166" s="343"/>
      <c r="JG166" s="343"/>
      <c r="JH166" s="343"/>
      <c r="JI166" s="343"/>
      <c r="JJ166" s="343"/>
      <c r="JK166" s="343"/>
      <c r="JL166" s="343"/>
      <c r="JM166" s="343"/>
      <c r="JN166" s="343"/>
      <c r="JO166" s="343"/>
      <c r="JP166" s="343"/>
      <c r="JQ166" s="343"/>
      <c r="JR166" s="343"/>
      <c r="JS166" s="343"/>
      <c r="JT166" s="343"/>
      <c r="JU166" s="343"/>
      <c r="JV166" s="343"/>
      <c r="JW166" s="343"/>
      <c r="JX166" s="343"/>
      <c r="JY166" s="343"/>
      <c r="JZ166" s="343"/>
      <c r="KA166" s="343"/>
      <c r="KB166" s="343"/>
      <c r="KC166" s="343"/>
      <c r="KD166" s="343"/>
      <c r="KE166" s="343"/>
      <c r="KF166" s="343"/>
      <c r="KG166" s="343"/>
      <c r="KH166" s="343"/>
      <c r="KI166" s="343"/>
      <c r="KJ166" s="343"/>
      <c r="KK166" s="343"/>
      <c r="KL166" s="343"/>
      <c r="KM166" s="343"/>
      <c r="KN166" s="343"/>
      <c r="KO166" s="343"/>
      <c r="KP166" s="343"/>
      <c r="KQ166" s="343"/>
      <c r="KR166" s="343"/>
      <c r="KS166" s="343"/>
      <c r="KT166" s="343"/>
      <c r="KU166" s="343"/>
      <c r="KV166" s="343"/>
      <c r="KW166" s="343"/>
      <c r="KX166" s="343"/>
      <c r="KY166" s="343"/>
      <c r="KZ166" s="343"/>
      <c r="LA166" s="343"/>
      <c r="LB166" s="343"/>
      <c r="LC166" s="343"/>
      <c r="LD166" s="343"/>
      <c r="LE166" s="343"/>
      <c r="LF166" s="343"/>
      <c r="LG166" s="343"/>
      <c r="LH166" s="343"/>
      <c r="LI166" s="343"/>
      <c r="LJ166" s="343"/>
      <c r="LK166" s="343"/>
      <c r="LL166" s="343"/>
      <c r="LM166" s="343"/>
      <c r="LN166" s="343"/>
      <c r="LO166" s="343"/>
      <c r="LP166" s="343"/>
      <c r="LQ166" s="343"/>
      <c r="LR166" s="343"/>
      <c r="LS166" s="343"/>
      <c r="LT166" s="343"/>
      <c r="LU166" s="343"/>
      <c r="LV166" s="343"/>
      <c r="LW166" s="343"/>
      <c r="LX166" s="343"/>
      <c r="LY166" s="343"/>
      <c r="LZ166" s="343"/>
      <c r="MA166" s="343"/>
      <c r="MB166" s="343"/>
      <c r="MC166" s="343"/>
      <c r="MD166" s="343"/>
      <c r="ME166" s="343"/>
      <c r="MF166" s="343"/>
      <c r="MG166" s="343"/>
      <c r="MH166" s="343"/>
      <c r="MI166" s="343"/>
      <c r="MJ166" s="343"/>
      <c r="MK166" s="343"/>
      <c r="ML166" s="343"/>
      <c r="MM166" s="343"/>
      <c r="MN166" s="343"/>
      <c r="MO166" s="343"/>
      <c r="MP166" s="343"/>
      <c r="MQ166" s="343"/>
      <c r="MR166" s="343"/>
      <c r="MS166" s="343"/>
      <c r="MT166" s="343"/>
      <c r="MU166" s="343"/>
      <c r="MV166" s="343"/>
      <c r="MW166" s="343"/>
      <c r="MX166" s="343"/>
      <c r="MY166" s="343"/>
      <c r="MZ166" s="343"/>
      <c r="NA166" s="343"/>
      <c r="NB166" s="343"/>
      <c r="NC166" s="343"/>
      <c r="ND166" s="343"/>
      <c r="NE166" s="343"/>
      <c r="NF166" s="343"/>
      <c r="NG166" s="343"/>
      <c r="NH166" s="343"/>
      <c r="NI166" s="343"/>
      <c r="NJ166" s="343"/>
      <c r="NK166" s="343"/>
      <c r="NL166" s="343"/>
      <c r="NM166" s="343"/>
      <c r="NN166" s="343"/>
      <c r="NO166" s="343"/>
      <c r="NP166" s="343"/>
      <c r="NQ166" s="343"/>
      <c r="NR166" s="343"/>
      <c r="NS166" s="343"/>
      <c r="NT166" s="343"/>
      <c r="NU166" s="343"/>
      <c r="NV166" s="343"/>
      <c r="NW166" s="343"/>
      <c r="NX166" s="343"/>
      <c r="NY166" s="343"/>
      <c r="NZ166" s="343"/>
      <c r="OA166" s="343"/>
      <c r="OB166" s="343"/>
      <c r="OC166" s="343"/>
      <c r="OD166" s="343"/>
      <c r="OE166" s="343"/>
      <c r="OF166" s="343"/>
      <c r="OG166" s="343"/>
      <c r="OH166" s="343"/>
      <c r="OI166" s="343"/>
      <c r="OJ166" s="343"/>
      <c r="OK166" s="343"/>
      <c r="OL166" s="343"/>
      <c r="OM166" s="343"/>
      <c r="ON166" s="343"/>
      <c r="OO166" s="343"/>
      <c r="OP166" s="343"/>
      <c r="OQ166" s="343"/>
      <c r="OR166" s="343"/>
      <c r="OS166" s="343"/>
      <c r="OT166" s="343"/>
      <c r="OU166" s="343"/>
      <c r="OV166" s="343"/>
      <c r="OW166" s="343"/>
      <c r="OX166" s="343"/>
      <c r="OY166" s="343"/>
      <c r="OZ166" s="343"/>
      <c r="PA166" s="343"/>
      <c r="PB166" s="343"/>
      <c r="PC166" s="343"/>
      <c r="PD166" s="343"/>
      <c r="PE166" s="343"/>
      <c r="PF166" s="343"/>
      <c r="PG166" s="343"/>
      <c r="PH166" s="343"/>
      <c r="PI166" s="343"/>
      <c r="PJ166" s="343"/>
      <c r="PK166" s="343"/>
      <c r="PL166" s="343"/>
      <c r="PM166" s="343"/>
      <c r="PN166" s="343"/>
      <c r="PO166" s="343"/>
      <c r="PP166" s="343"/>
      <c r="PQ166" s="343"/>
      <c r="PR166" s="343"/>
      <c r="PS166" s="343"/>
      <c r="PT166" s="343"/>
      <c r="PU166" s="343"/>
      <c r="PV166" s="343"/>
      <c r="PW166" s="343"/>
      <c r="PX166" s="343"/>
      <c r="PY166" s="343"/>
      <c r="PZ166" s="343"/>
      <c r="QA166" s="343"/>
      <c r="QB166" s="343"/>
      <c r="QC166" s="343"/>
      <c r="QD166" s="343"/>
      <c r="QE166" s="343"/>
      <c r="QF166" s="343"/>
      <c r="QG166" s="343"/>
      <c r="QH166" s="343"/>
      <c r="QI166" s="343"/>
      <c r="QJ166" s="343"/>
      <c r="QK166" s="343"/>
      <c r="QL166" s="343"/>
      <c r="QM166" s="343"/>
      <c r="QN166" s="343"/>
      <c r="QO166" s="343"/>
      <c r="QP166" s="343"/>
      <c r="QQ166" s="343"/>
      <c r="QR166" s="343"/>
      <c r="QS166" s="343"/>
      <c r="QT166" s="343"/>
      <c r="QU166" s="343"/>
      <c r="QV166" s="343"/>
      <c r="QW166" s="343"/>
      <c r="QX166" s="343"/>
      <c r="QY166" s="343"/>
      <c r="QZ166" s="343"/>
      <c r="RA166" s="343"/>
      <c r="RB166" s="343"/>
      <c r="RC166" s="343"/>
      <c r="RD166" s="343"/>
      <c r="RE166" s="343"/>
      <c r="RF166" s="343"/>
      <c r="RG166" s="343"/>
      <c r="RH166" s="343"/>
      <c r="RI166" s="343"/>
      <c r="RJ166" s="343"/>
      <c r="RK166" s="343"/>
      <c r="RL166" s="343"/>
      <c r="RM166" s="343"/>
      <c r="RN166" s="343"/>
      <c r="RO166" s="343"/>
      <c r="RP166" s="343"/>
      <c r="RQ166" s="343"/>
      <c r="RR166" s="343"/>
      <c r="RS166" s="343"/>
      <c r="RT166" s="343"/>
      <c r="RU166" s="343"/>
      <c r="RV166" s="343"/>
      <c r="RW166" s="343"/>
      <c r="RX166" s="343"/>
      <c r="RY166" s="343"/>
      <c r="RZ166" s="343"/>
      <c r="SA166" s="343"/>
      <c r="SB166" s="343"/>
      <c r="SC166" s="343"/>
      <c r="SD166" s="343"/>
      <c r="SE166" s="343"/>
      <c r="SF166" s="343"/>
      <c r="SG166" s="343"/>
      <c r="SH166" s="343"/>
      <c r="SI166" s="343"/>
      <c r="SJ166" s="343"/>
      <c r="SK166" s="343"/>
      <c r="SL166" s="343"/>
      <c r="SM166" s="343"/>
      <c r="SN166" s="343"/>
      <c r="SO166" s="343"/>
      <c r="SP166" s="343"/>
      <c r="SQ166" s="343"/>
      <c r="SR166" s="343"/>
      <c r="SS166" s="343"/>
      <c r="ST166" s="343"/>
      <c r="SU166" s="343"/>
      <c r="SV166" s="343"/>
      <c r="SW166" s="343"/>
      <c r="SX166" s="343"/>
      <c r="SY166" s="343"/>
      <c r="SZ166" s="343"/>
      <c r="TA166" s="343"/>
      <c r="TB166" s="343"/>
      <c r="TC166" s="343"/>
      <c r="TD166" s="343"/>
      <c r="TE166" s="343"/>
      <c r="TF166" s="343"/>
      <c r="TG166" s="343"/>
      <c r="TH166" s="343"/>
      <c r="TI166" s="343"/>
      <c r="TJ166" s="343"/>
      <c r="TK166" s="343"/>
      <c r="TL166" s="343"/>
      <c r="TM166" s="343"/>
      <c r="TN166" s="343"/>
      <c r="TO166" s="343"/>
      <c r="TP166" s="343"/>
      <c r="TQ166" s="343"/>
      <c r="TR166" s="343"/>
      <c r="TS166" s="343"/>
      <c r="TT166" s="343"/>
      <c r="TU166" s="343"/>
      <c r="TV166" s="343"/>
      <c r="TW166" s="343"/>
      <c r="TX166" s="343"/>
      <c r="TY166" s="343"/>
      <c r="TZ166" s="343"/>
      <c r="UA166" s="343"/>
      <c r="UB166" s="343"/>
      <c r="UC166" s="343"/>
      <c r="UD166" s="343"/>
      <c r="UE166" s="343"/>
      <c r="UF166" s="343"/>
      <c r="UG166" s="343"/>
      <c r="UH166" s="343"/>
      <c r="UI166" s="343"/>
      <c r="UJ166" s="343"/>
      <c r="UK166" s="343"/>
      <c r="UL166" s="343"/>
      <c r="UM166" s="343"/>
      <c r="UN166" s="343"/>
      <c r="UO166" s="343"/>
      <c r="UP166" s="343"/>
      <c r="UQ166" s="343"/>
      <c r="UR166" s="343"/>
      <c r="US166" s="343"/>
      <c r="UT166" s="343"/>
      <c r="UU166" s="343"/>
      <c r="UV166" s="343"/>
      <c r="UW166" s="343"/>
      <c r="UX166" s="343"/>
      <c r="UY166" s="343"/>
      <c r="UZ166" s="343"/>
      <c r="VA166" s="343"/>
      <c r="VB166" s="343"/>
      <c r="VC166" s="343"/>
      <c r="VD166" s="343"/>
      <c r="VE166" s="343"/>
      <c r="VF166" s="343"/>
      <c r="VG166" s="343"/>
      <c r="VH166" s="343"/>
      <c r="VI166" s="343"/>
      <c r="VJ166" s="343"/>
      <c r="VK166" s="343"/>
      <c r="VL166" s="343"/>
      <c r="VM166" s="343"/>
      <c r="VN166" s="343"/>
      <c r="VO166" s="343"/>
      <c r="VP166" s="343"/>
      <c r="VQ166" s="343"/>
      <c r="VR166" s="343"/>
      <c r="VS166" s="343"/>
      <c r="VT166" s="343"/>
      <c r="VU166" s="343"/>
      <c r="VV166" s="343"/>
      <c r="VW166" s="343"/>
      <c r="VX166" s="343"/>
      <c r="VY166" s="343"/>
      <c r="VZ166" s="343"/>
      <c r="WA166" s="343"/>
      <c r="WB166" s="343"/>
      <c r="WC166" s="343"/>
      <c r="WD166" s="343"/>
      <c r="WE166" s="343"/>
      <c r="WF166" s="343"/>
      <c r="WG166" s="343"/>
      <c r="WH166" s="343"/>
      <c r="WI166" s="343"/>
      <c r="WJ166" s="343"/>
      <c r="WK166" s="343"/>
      <c r="WL166" s="343"/>
      <c r="WM166" s="343"/>
      <c r="WN166" s="343"/>
      <c r="WO166" s="343"/>
      <c r="WP166" s="343"/>
      <c r="WQ166" s="343"/>
      <c r="WR166" s="343"/>
      <c r="WS166" s="343"/>
      <c r="WT166" s="343"/>
      <c r="WU166" s="343"/>
      <c r="WV166" s="343"/>
      <c r="WW166" s="343"/>
      <c r="WX166" s="343"/>
      <c r="WY166" s="343"/>
      <c r="WZ166" s="343"/>
      <c r="XA166" s="343"/>
      <c r="XB166" s="343"/>
      <c r="XC166" s="343"/>
      <c r="XD166" s="343"/>
      <c r="XE166" s="343"/>
      <c r="XF166" s="343"/>
      <c r="XG166" s="343"/>
      <c r="XH166" s="343"/>
      <c r="XI166" s="343"/>
      <c r="XJ166" s="343"/>
      <c r="XK166" s="343"/>
      <c r="XL166" s="343"/>
      <c r="XM166" s="343"/>
      <c r="XN166" s="343"/>
      <c r="XO166" s="343"/>
      <c r="XP166" s="343"/>
      <c r="XQ166" s="343"/>
      <c r="XR166" s="343"/>
      <c r="XS166" s="343"/>
      <c r="XT166" s="343"/>
      <c r="XU166" s="343"/>
      <c r="XV166" s="343"/>
      <c r="XW166" s="343"/>
      <c r="XX166" s="343"/>
      <c r="XY166" s="343"/>
      <c r="XZ166" s="343"/>
      <c r="YA166" s="343"/>
      <c r="YB166" s="343"/>
      <c r="YC166" s="343"/>
      <c r="YD166" s="343"/>
      <c r="YE166" s="343"/>
      <c r="YF166" s="343"/>
      <c r="YG166" s="343"/>
      <c r="YH166" s="343"/>
      <c r="YI166" s="343"/>
      <c r="YJ166" s="343"/>
      <c r="YK166" s="343"/>
      <c r="YL166" s="343"/>
      <c r="YM166" s="343"/>
      <c r="YN166" s="343"/>
      <c r="YO166" s="343"/>
      <c r="YP166" s="343"/>
      <c r="YQ166" s="343"/>
      <c r="YR166" s="343"/>
      <c r="YS166" s="343"/>
      <c r="YT166" s="343"/>
      <c r="YU166" s="343"/>
      <c r="YV166" s="343"/>
      <c r="YW166" s="343"/>
      <c r="YX166" s="343"/>
      <c r="YY166" s="343"/>
      <c r="YZ166" s="343"/>
      <c r="ZA166" s="343"/>
      <c r="ZB166" s="343"/>
      <c r="ZC166" s="343"/>
      <c r="ZD166" s="343"/>
      <c r="ZE166" s="343"/>
      <c r="ZF166" s="343"/>
      <c r="ZG166" s="343"/>
      <c r="ZH166" s="343"/>
      <c r="ZI166" s="343"/>
      <c r="ZJ166" s="343"/>
      <c r="ZK166" s="343"/>
      <c r="ZL166" s="343"/>
      <c r="ZM166" s="343"/>
      <c r="ZN166" s="343"/>
      <c r="ZO166" s="343"/>
      <c r="ZP166" s="343"/>
      <c r="ZQ166" s="343"/>
      <c r="ZR166" s="343"/>
      <c r="ZS166" s="343"/>
      <c r="ZT166" s="343"/>
      <c r="ZU166" s="343"/>
      <c r="ZV166" s="343"/>
      <c r="ZW166" s="343"/>
      <c r="ZX166" s="343"/>
      <c r="ZY166" s="343"/>
      <c r="ZZ166" s="343"/>
      <c r="AAA166" s="343"/>
      <c r="AAB166" s="343"/>
      <c r="AAC166" s="343"/>
      <c r="AAD166" s="343"/>
      <c r="AAE166" s="343"/>
      <c r="AAF166" s="343"/>
      <c r="AAG166" s="343"/>
      <c r="AAH166" s="343"/>
      <c r="AAI166" s="343"/>
      <c r="AAJ166" s="343"/>
      <c r="AAK166" s="343"/>
      <c r="AAL166" s="343"/>
      <c r="AAM166" s="343"/>
      <c r="AAN166" s="343"/>
      <c r="AAO166" s="343"/>
      <c r="AAP166" s="343"/>
      <c r="AAQ166" s="343"/>
      <c r="AAR166" s="343"/>
      <c r="AAS166" s="343"/>
      <c r="AAT166" s="343"/>
      <c r="AAU166" s="343"/>
      <c r="AAV166" s="343"/>
      <c r="AAW166" s="343"/>
      <c r="AAX166" s="343"/>
      <c r="AAY166" s="343"/>
      <c r="AAZ166" s="343"/>
      <c r="ABA166" s="343"/>
      <c r="ABB166" s="343"/>
      <c r="ABC166" s="343"/>
      <c r="ABD166" s="343"/>
      <c r="ABE166" s="343"/>
      <c r="ABF166" s="343"/>
      <c r="ABG166" s="343"/>
      <c r="ABH166" s="343"/>
      <c r="ABI166" s="343"/>
      <c r="ABJ166" s="343"/>
      <c r="ABK166" s="343"/>
      <c r="ABL166" s="343"/>
      <c r="ABM166" s="343"/>
      <c r="ABN166" s="343"/>
      <c r="ABO166" s="343"/>
      <c r="ABP166" s="343"/>
      <c r="ABQ166" s="343"/>
      <c r="ABR166" s="343"/>
      <c r="ABS166" s="343"/>
      <c r="ABT166" s="343"/>
      <c r="ABU166" s="343"/>
      <c r="ABV166" s="343"/>
      <c r="ABW166" s="343"/>
      <c r="ABX166" s="343"/>
      <c r="ABY166" s="343"/>
      <c r="ABZ166" s="343"/>
      <c r="ACA166" s="343"/>
      <c r="ACB166" s="343"/>
      <c r="ACC166" s="343"/>
      <c r="ACD166" s="343"/>
      <c r="ACE166" s="343"/>
      <c r="ACF166" s="343"/>
      <c r="ACG166" s="343"/>
      <c r="ACH166" s="343"/>
      <c r="ACI166" s="343"/>
      <c r="ACJ166" s="343"/>
      <c r="ACK166" s="343"/>
      <c r="ACL166" s="343"/>
      <c r="ACM166" s="343"/>
      <c r="ACN166" s="343"/>
      <c r="ACO166" s="343"/>
      <c r="ACP166" s="343"/>
      <c r="ACQ166" s="343"/>
      <c r="ACR166" s="343"/>
      <c r="ACS166" s="343"/>
      <c r="ACT166" s="343"/>
      <c r="ACU166" s="343"/>
      <c r="ACV166" s="343"/>
      <c r="ACW166" s="343"/>
      <c r="ACX166" s="343"/>
      <c r="ACY166" s="343"/>
      <c r="ACZ166" s="343"/>
      <c r="ADA166" s="343"/>
      <c r="ADB166" s="343"/>
      <c r="ADC166" s="343"/>
      <c r="ADD166" s="343"/>
      <c r="ADE166" s="343"/>
      <c r="ADF166" s="343"/>
      <c r="ADG166" s="343"/>
      <c r="ADH166" s="343"/>
      <c r="ADI166" s="343"/>
      <c r="ADJ166" s="343"/>
      <c r="ADK166" s="343"/>
      <c r="ADL166" s="343"/>
      <c r="ADM166" s="343"/>
      <c r="ADN166" s="343"/>
      <c r="ADO166" s="343"/>
      <c r="ADP166" s="343"/>
      <c r="ADQ166" s="343"/>
      <c r="ADR166" s="343"/>
      <c r="ADS166" s="343"/>
      <c r="ADT166" s="343"/>
      <c r="ADU166" s="343"/>
      <c r="ADV166" s="343"/>
      <c r="ADW166" s="343"/>
      <c r="ADX166" s="343"/>
      <c r="ADY166" s="343"/>
      <c r="ADZ166" s="343"/>
      <c r="AEA166" s="343"/>
      <c r="AEB166" s="343"/>
      <c r="AEC166" s="343"/>
      <c r="AED166" s="343"/>
      <c r="AEE166" s="343"/>
      <c r="AEF166" s="343"/>
      <c r="AEG166" s="343"/>
      <c r="AEH166" s="343"/>
      <c r="AEI166" s="343"/>
      <c r="AEJ166" s="343"/>
      <c r="AEK166" s="343"/>
      <c r="AEL166" s="343"/>
      <c r="AEM166" s="343"/>
      <c r="AEN166" s="343"/>
      <c r="AEO166" s="343"/>
      <c r="AEP166" s="343"/>
      <c r="AEQ166" s="343"/>
      <c r="AER166" s="343"/>
      <c r="AES166" s="343"/>
      <c r="AET166" s="343"/>
      <c r="AEU166" s="343"/>
      <c r="AEV166" s="343"/>
      <c r="AEW166" s="343"/>
      <c r="AEX166" s="343"/>
      <c r="AEY166" s="343"/>
      <c r="AEZ166" s="343"/>
      <c r="AFA166" s="343"/>
      <c r="AFB166" s="343"/>
      <c r="AFC166" s="343"/>
      <c r="AFD166" s="343"/>
      <c r="AFE166" s="343"/>
      <c r="AFF166" s="343"/>
      <c r="AFG166" s="343"/>
      <c r="AFH166" s="343"/>
      <c r="AFI166" s="343"/>
      <c r="AFJ166" s="343"/>
      <c r="AFK166" s="343"/>
      <c r="AFL166" s="343"/>
      <c r="AFM166" s="343"/>
      <c r="AFN166" s="343"/>
      <c r="AFO166" s="343"/>
      <c r="AFP166" s="343"/>
      <c r="AFQ166" s="343"/>
      <c r="AFR166" s="343"/>
      <c r="AFS166" s="343"/>
      <c r="AFT166" s="343"/>
      <c r="AFU166" s="343"/>
      <c r="AFV166" s="343"/>
      <c r="AFW166" s="343"/>
      <c r="AFX166" s="343"/>
      <c r="AFY166" s="343"/>
      <c r="AFZ166" s="343"/>
      <c r="AGA166" s="343"/>
      <c r="AGB166" s="343"/>
      <c r="AGC166" s="343"/>
      <c r="AGD166" s="343"/>
      <c r="AGE166" s="343"/>
      <c r="AGF166" s="343"/>
      <c r="AGG166" s="343"/>
      <c r="AGH166" s="343"/>
      <c r="AGI166" s="343"/>
      <c r="AGJ166" s="343"/>
      <c r="AGK166" s="343"/>
      <c r="AGL166" s="343"/>
      <c r="AGM166" s="343"/>
      <c r="AGN166" s="343"/>
      <c r="AGO166" s="343"/>
      <c r="AGP166" s="343"/>
      <c r="AGQ166" s="343"/>
      <c r="AGR166" s="343"/>
      <c r="AGS166" s="343"/>
      <c r="AGT166" s="343"/>
      <c r="AGU166" s="343"/>
      <c r="AGV166" s="343"/>
      <c r="AGW166" s="343"/>
      <c r="AGX166" s="343"/>
      <c r="AGY166" s="343"/>
      <c r="AGZ166" s="343"/>
      <c r="AHA166" s="343"/>
      <c r="AHB166" s="343"/>
      <c r="AHC166" s="343"/>
      <c r="AHD166" s="343"/>
      <c r="AHE166" s="343"/>
      <c r="AHF166" s="343"/>
      <c r="AHG166" s="343"/>
      <c r="AHH166" s="343"/>
      <c r="AHI166" s="343"/>
      <c r="AHJ166" s="343"/>
      <c r="AHK166" s="343"/>
      <c r="AHL166" s="343"/>
      <c r="AHM166" s="343"/>
      <c r="AHN166" s="343"/>
      <c r="AHO166" s="343"/>
      <c r="AHP166" s="343"/>
      <c r="AHQ166" s="343"/>
      <c r="AHR166" s="343"/>
      <c r="AHS166" s="343"/>
      <c r="AHT166" s="343"/>
      <c r="AHU166" s="343"/>
      <c r="AHV166" s="343"/>
      <c r="AHW166" s="343"/>
      <c r="AHX166" s="343"/>
      <c r="AHY166" s="343"/>
      <c r="AHZ166" s="343"/>
      <c r="AIA166" s="343"/>
      <c r="AIB166" s="343"/>
      <c r="AIC166" s="343"/>
      <c r="AID166" s="343"/>
      <c r="AIE166" s="343"/>
      <c r="AIF166" s="343"/>
      <c r="AIG166" s="343"/>
      <c r="AIH166" s="343"/>
      <c r="AII166" s="343"/>
      <c r="AIJ166" s="343"/>
      <c r="AIK166" s="343"/>
      <c r="AIL166" s="343"/>
      <c r="AIM166" s="343"/>
      <c r="AIN166" s="343"/>
      <c r="AIO166" s="343"/>
      <c r="AIP166" s="343"/>
      <c r="AIQ166" s="343"/>
      <c r="AIR166" s="343"/>
      <c r="AIS166" s="343"/>
      <c r="AIT166" s="343"/>
      <c r="AIU166" s="343"/>
      <c r="AIV166" s="343"/>
      <c r="AIW166" s="343"/>
      <c r="AIX166" s="343"/>
      <c r="AIY166" s="343"/>
      <c r="AIZ166" s="343"/>
      <c r="AJA166" s="343"/>
      <c r="AJB166" s="343"/>
      <c r="AJC166" s="343"/>
      <c r="AJD166" s="343"/>
      <c r="AJE166" s="343"/>
      <c r="AJF166" s="343"/>
      <c r="AJG166" s="343"/>
      <c r="AJH166" s="343"/>
      <c r="AJI166" s="343"/>
      <c r="AJJ166" s="343"/>
      <c r="AJK166" s="343"/>
      <c r="AJL166" s="343"/>
      <c r="AJM166" s="343"/>
      <c r="AJN166" s="343"/>
      <c r="AJO166" s="343"/>
      <c r="AJP166" s="343"/>
      <c r="AJQ166" s="343"/>
      <c r="AJR166" s="343"/>
      <c r="AJS166" s="343"/>
      <c r="AJT166" s="343"/>
      <c r="AJU166" s="343"/>
      <c r="AJV166" s="343"/>
      <c r="AJW166" s="343"/>
      <c r="AJX166" s="343"/>
      <c r="AJY166" s="343"/>
      <c r="AJZ166" s="343"/>
      <c r="AKA166" s="343"/>
      <c r="AKB166" s="343"/>
      <c r="AKC166" s="343"/>
      <c r="AKD166" s="343"/>
      <c r="AKE166" s="343"/>
      <c r="AKF166" s="343"/>
      <c r="AKG166" s="343"/>
      <c r="AKH166" s="343"/>
      <c r="AKI166" s="343"/>
      <c r="AKJ166" s="343"/>
      <c r="AKK166" s="343"/>
      <c r="AKL166" s="343"/>
      <c r="AKM166" s="343"/>
      <c r="AKN166" s="343"/>
      <c r="AKO166" s="343"/>
      <c r="AKP166" s="343"/>
      <c r="AKQ166" s="343"/>
      <c r="AKR166" s="343"/>
      <c r="AKS166" s="343"/>
      <c r="AKT166" s="343"/>
      <c r="AKU166" s="343"/>
      <c r="AKV166" s="343"/>
      <c r="AKW166" s="343"/>
      <c r="AKX166" s="343"/>
      <c r="AKY166" s="343"/>
      <c r="AKZ166" s="343"/>
      <c r="ALA166" s="343"/>
      <c r="ALB166" s="343"/>
      <c r="ALC166" s="343"/>
      <c r="ALD166" s="343"/>
      <c r="ALE166" s="343"/>
      <c r="ALF166" s="343"/>
      <c r="ALG166" s="343"/>
      <c r="ALH166" s="343"/>
      <c r="ALI166" s="343"/>
      <c r="ALJ166" s="343"/>
      <c r="ALK166" s="343"/>
      <c r="ALL166" s="343"/>
      <c r="ALM166" s="343"/>
      <c r="ALN166" s="343"/>
      <c r="ALO166" s="343"/>
      <c r="ALP166" s="343"/>
      <c r="ALQ166" s="343"/>
      <c r="ALR166" s="343"/>
      <c r="ALS166" s="343"/>
      <c r="ALT166" s="343"/>
      <c r="ALU166" s="343"/>
      <c r="ALV166" s="343"/>
      <c r="ALW166" s="343"/>
      <c r="ALX166" s="343"/>
      <c r="ALY166" s="343"/>
      <c r="ALZ166" s="343"/>
      <c r="AMA166" s="343"/>
      <c r="AMB166" s="343"/>
      <c r="AMC166" s="343"/>
      <c r="AMD166" s="343"/>
      <c r="AME166" s="343"/>
      <c r="AMF166" s="343"/>
      <c r="AMG166" s="343"/>
      <c r="AMH166" s="343"/>
      <c r="AMI166" s="343"/>
      <c r="AMJ166" s="343"/>
      <c r="AMK166" s="343"/>
      <c r="AML166" s="343"/>
    </row>
    <row r="167" spans="1:1026" s="340" customFormat="1">
      <c r="A167" s="340">
        <v>137</v>
      </c>
      <c r="B167" s="343">
        <v>22</v>
      </c>
      <c r="C167" s="343">
        <v>1</v>
      </c>
      <c r="D167" s="353">
        <v>6.7939269999999996E-2</v>
      </c>
      <c r="E167" s="353">
        <v>0.23037303000000001</v>
      </c>
      <c r="F167" s="353">
        <v>4.3480930000000001E-2</v>
      </c>
      <c r="G167" s="353">
        <v>8.6641670000000004E-2</v>
      </c>
      <c r="H167" s="353">
        <v>8.4920071E-2</v>
      </c>
      <c r="I167" s="353">
        <v>1.3650689000000001E-2</v>
      </c>
      <c r="J167" s="353">
        <v>7.4179859999999997E-3</v>
      </c>
      <c r="K167" s="353">
        <v>0.14991298</v>
      </c>
      <c r="L167" s="353">
        <v>7.5445280000000003E-2</v>
      </c>
      <c r="M167" s="353">
        <v>2.4073290000000001E-2</v>
      </c>
      <c r="N167" s="353">
        <v>0.1060801</v>
      </c>
      <c r="O167" s="353">
        <v>4.2438400000000001E-2</v>
      </c>
      <c r="P167" s="353">
        <v>0.14129040000000001</v>
      </c>
      <c r="Q167" s="353">
        <v>5.6346710000000001E-2</v>
      </c>
      <c r="R167" s="353">
        <v>4.8179079999999999E-2</v>
      </c>
      <c r="S167" s="343"/>
      <c r="T167" s="343"/>
      <c r="U167" s="343"/>
      <c r="V167" s="343"/>
      <c r="W167" s="343"/>
      <c r="X167" s="343"/>
      <c r="Y167" s="343"/>
      <c r="Z167" s="343"/>
      <c r="AA167" s="343"/>
      <c r="AB167" s="343"/>
      <c r="AC167" s="343"/>
      <c r="AD167" s="343"/>
      <c r="AE167" s="343"/>
      <c r="AF167" s="343"/>
      <c r="AG167" s="343"/>
      <c r="AH167" s="343"/>
      <c r="AI167" s="343"/>
      <c r="AJ167" s="343"/>
      <c r="AK167" s="343"/>
      <c r="AL167" s="343"/>
      <c r="AM167" s="343"/>
      <c r="AN167" s="343"/>
      <c r="AO167" s="343"/>
      <c r="AP167" s="343"/>
      <c r="AQ167" s="343"/>
      <c r="AR167" s="343"/>
      <c r="AS167" s="343"/>
      <c r="AT167" s="343"/>
      <c r="AU167" s="343"/>
      <c r="AV167" s="343"/>
      <c r="AW167" s="343"/>
      <c r="AX167" s="343"/>
      <c r="AY167" s="343"/>
      <c r="AZ167" s="343"/>
      <c r="BA167" s="343"/>
      <c r="BB167" s="343"/>
      <c r="BC167" s="343"/>
      <c r="BD167" s="343"/>
      <c r="BE167" s="343"/>
      <c r="BF167" s="343"/>
      <c r="BG167" s="343"/>
      <c r="BH167" s="343"/>
      <c r="BI167" s="343"/>
      <c r="BJ167" s="343"/>
      <c r="BK167" s="343"/>
      <c r="BL167" s="343"/>
      <c r="BM167" s="343"/>
      <c r="BN167" s="343"/>
      <c r="BO167" s="343"/>
      <c r="BP167" s="343"/>
      <c r="BQ167" s="343"/>
      <c r="BR167" s="343"/>
      <c r="BS167" s="343"/>
      <c r="BT167" s="343"/>
      <c r="BU167" s="343"/>
      <c r="BV167" s="343"/>
      <c r="BW167" s="343"/>
      <c r="BX167" s="343"/>
      <c r="BY167" s="343"/>
      <c r="BZ167" s="343"/>
      <c r="CA167" s="343"/>
      <c r="CB167" s="343"/>
      <c r="CC167" s="343"/>
      <c r="CD167" s="343"/>
      <c r="CE167" s="343"/>
      <c r="CF167" s="343"/>
      <c r="CG167" s="343"/>
      <c r="CH167" s="343"/>
      <c r="CI167" s="343"/>
      <c r="CJ167" s="343"/>
      <c r="CK167" s="343"/>
      <c r="CL167" s="343"/>
      <c r="CM167" s="343"/>
      <c r="CN167" s="343"/>
      <c r="CO167" s="343"/>
      <c r="CP167" s="343"/>
      <c r="CQ167" s="343"/>
      <c r="CR167" s="343"/>
      <c r="CS167" s="343"/>
      <c r="CT167" s="343"/>
      <c r="CU167" s="343"/>
      <c r="CV167" s="343"/>
      <c r="CW167" s="343"/>
      <c r="CX167" s="343"/>
      <c r="CY167" s="343"/>
      <c r="CZ167" s="343"/>
      <c r="DA167" s="343"/>
      <c r="DB167" s="343"/>
      <c r="DC167" s="343"/>
      <c r="DD167" s="343"/>
      <c r="DE167" s="343"/>
      <c r="DF167" s="343"/>
      <c r="DG167" s="343"/>
      <c r="DH167" s="343"/>
      <c r="DI167" s="343"/>
      <c r="DJ167" s="343"/>
      <c r="DK167" s="343"/>
      <c r="DL167" s="343"/>
      <c r="DM167" s="343"/>
      <c r="DN167" s="343"/>
      <c r="DO167" s="343"/>
      <c r="DP167" s="343"/>
      <c r="DQ167" s="343"/>
      <c r="DR167" s="343"/>
      <c r="DS167" s="343"/>
      <c r="DT167" s="343"/>
      <c r="DU167" s="343"/>
      <c r="DV167" s="343"/>
      <c r="DW167" s="343"/>
      <c r="DX167" s="343"/>
      <c r="DY167" s="343"/>
      <c r="DZ167" s="343"/>
      <c r="EA167" s="343"/>
      <c r="EB167" s="343"/>
      <c r="EC167" s="343"/>
      <c r="ED167" s="343"/>
      <c r="EE167" s="343"/>
      <c r="EF167" s="343"/>
      <c r="EG167" s="343"/>
      <c r="EH167" s="343"/>
      <c r="EI167" s="343"/>
      <c r="EJ167" s="343"/>
      <c r="EK167" s="343"/>
      <c r="EL167" s="343"/>
      <c r="EM167" s="343"/>
      <c r="EN167" s="343"/>
      <c r="EO167" s="343"/>
      <c r="EP167" s="343"/>
      <c r="EQ167" s="343"/>
      <c r="ER167" s="343"/>
      <c r="ES167" s="343"/>
      <c r="ET167" s="343"/>
      <c r="EU167" s="343"/>
      <c r="EV167" s="343"/>
      <c r="EW167" s="343"/>
      <c r="EX167" s="343"/>
      <c r="EY167" s="343"/>
      <c r="EZ167" s="343"/>
      <c r="FA167" s="343"/>
      <c r="FB167" s="343"/>
      <c r="FC167" s="343"/>
      <c r="FD167" s="343"/>
      <c r="FE167" s="343"/>
      <c r="FF167" s="343"/>
      <c r="FG167" s="343"/>
      <c r="FH167" s="343"/>
      <c r="FI167" s="343"/>
      <c r="FJ167" s="343"/>
      <c r="FK167" s="343"/>
      <c r="FL167" s="343"/>
      <c r="FM167" s="343"/>
      <c r="FN167" s="343"/>
      <c r="FO167" s="343"/>
      <c r="FP167" s="343"/>
      <c r="FQ167" s="343"/>
      <c r="FR167" s="343"/>
      <c r="FS167" s="343"/>
      <c r="FT167" s="343"/>
      <c r="FU167" s="343"/>
      <c r="FV167" s="343"/>
      <c r="FW167" s="343"/>
      <c r="FX167" s="343"/>
      <c r="FY167" s="343"/>
      <c r="FZ167" s="343"/>
      <c r="GA167" s="343"/>
      <c r="GB167" s="343"/>
      <c r="GC167" s="343"/>
      <c r="GD167" s="343"/>
      <c r="GE167" s="343"/>
      <c r="GF167" s="343"/>
      <c r="GG167" s="343"/>
      <c r="GH167" s="343"/>
      <c r="GI167" s="343"/>
      <c r="GJ167" s="343"/>
      <c r="GK167" s="343"/>
      <c r="GL167" s="343"/>
      <c r="GM167" s="343"/>
      <c r="GN167" s="343"/>
      <c r="GO167" s="343"/>
      <c r="GP167" s="343"/>
      <c r="GQ167" s="343"/>
      <c r="GR167" s="343"/>
      <c r="GS167" s="343"/>
      <c r="GT167" s="343"/>
      <c r="GU167" s="343"/>
      <c r="GV167" s="343"/>
      <c r="GW167" s="343"/>
      <c r="GX167" s="343"/>
      <c r="GY167" s="343"/>
      <c r="GZ167" s="343"/>
      <c r="HA167" s="343"/>
      <c r="HB167" s="343"/>
      <c r="HC167" s="343"/>
      <c r="HD167" s="343"/>
      <c r="HE167" s="343"/>
      <c r="HF167" s="343"/>
      <c r="HG167" s="343"/>
      <c r="HH167" s="343"/>
      <c r="HI167" s="343"/>
      <c r="HJ167" s="343"/>
      <c r="HK167" s="343"/>
      <c r="HL167" s="343"/>
      <c r="HM167" s="343"/>
      <c r="HN167" s="343"/>
      <c r="HO167" s="343"/>
      <c r="HP167" s="343"/>
      <c r="HQ167" s="343"/>
      <c r="HR167" s="343"/>
      <c r="HS167" s="343"/>
      <c r="HT167" s="343"/>
      <c r="HU167" s="343"/>
      <c r="HV167" s="343"/>
      <c r="HW167" s="343"/>
      <c r="HX167" s="343"/>
      <c r="HY167" s="343"/>
      <c r="HZ167" s="343"/>
      <c r="IA167" s="343"/>
      <c r="IB167" s="343"/>
      <c r="IC167" s="343"/>
      <c r="ID167" s="343"/>
      <c r="IE167" s="343"/>
      <c r="IF167" s="343"/>
      <c r="IG167" s="343"/>
      <c r="IH167" s="343"/>
      <c r="II167" s="343"/>
      <c r="IJ167" s="343"/>
      <c r="IK167" s="343"/>
      <c r="IL167" s="343"/>
      <c r="IM167" s="343"/>
      <c r="IN167" s="343"/>
      <c r="IO167" s="343"/>
      <c r="IP167" s="343"/>
      <c r="IQ167" s="343"/>
      <c r="IR167" s="343"/>
      <c r="IS167" s="343"/>
      <c r="IT167" s="343"/>
      <c r="IU167" s="343"/>
      <c r="IV167" s="343"/>
      <c r="IW167" s="343"/>
      <c r="IX167" s="343"/>
      <c r="IY167" s="343"/>
      <c r="IZ167" s="343"/>
      <c r="JA167" s="343"/>
      <c r="JB167" s="343"/>
      <c r="JC167" s="343"/>
      <c r="JD167" s="343"/>
      <c r="JE167" s="343"/>
      <c r="JF167" s="343"/>
      <c r="JG167" s="343"/>
      <c r="JH167" s="343"/>
      <c r="JI167" s="343"/>
      <c r="JJ167" s="343"/>
      <c r="JK167" s="343"/>
      <c r="JL167" s="343"/>
      <c r="JM167" s="343"/>
      <c r="JN167" s="343"/>
      <c r="JO167" s="343"/>
      <c r="JP167" s="343"/>
      <c r="JQ167" s="343"/>
      <c r="JR167" s="343"/>
      <c r="JS167" s="343"/>
      <c r="JT167" s="343"/>
      <c r="JU167" s="343"/>
      <c r="JV167" s="343"/>
      <c r="JW167" s="343"/>
      <c r="JX167" s="343"/>
      <c r="JY167" s="343"/>
      <c r="JZ167" s="343"/>
      <c r="KA167" s="343"/>
      <c r="KB167" s="343"/>
      <c r="KC167" s="343"/>
      <c r="KD167" s="343"/>
      <c r="KE167" s="343"/>
      <c r="KF167" s="343"/>
      <c r="KG167" s="343"/>
      <c r="KH167" s="343"/>
      <c r="KI167" s="343"/>
      <c r="KJ167" s="343"/>
      <c r="KK167" s="343"/>
      <c r="KL167" s="343"/>
      <c r="KM167" s="343"/>
      <c r="KN167" s="343"/>
      <c r="KO167" s="343"/>
      <c r="KP167" s="343"/>
      <c r="KQ167" s="343"/>
      <c r="KR167" s="343"/>
      <c r="KS167" s="343"/>
      <c r="KT167" s="343"/>
      <c r="KU167" s="343"/>
      <c r="KV167" s="343"/>
      <c r="KW167" s="343"/>
      <c r="KX167" s="343"/>
      <c r="KY167" s="343"/>
      <c r="KZ167" s="343"/>
      <c r="LA167" s="343"/>
      <c r="LB167" s="343"/>
      <c r="LC167" s="343"/>
      <c r="LD167" s="343"/>
      <c r="LE167" s="343"/>
      <c r="LF167" s="343"/>
      <c r="LG167" s="343"/>
      <c r="LH167" s="343"/>
      <c r="LI167" s="343"/>
      <c r="LJ167" s="343"/>
      <c r="LK167" s="343"/>
      <c r="LL167" s="343"/>
      <c r="LM167" s="343"/>
      <c r="LN167" s="343"/>
      <c r="LO167" s="343"/>
      <c r="LP167" s="343"/>
      <c r="LQ167" s="343"/>
      <c r="LR167" s="343"/>
      <c r="LS167" s="343"/>
      <c r="LT167" s="343"/>
      <c r="LU167" s="343"/>
      <c r="LV167" s="343"/>
      <c r="LW167" s="343"/>
      <c r="LX167" s="343"/>
      <c r="LY167" s="343"/>
      <c r="LZ167" s="343"/>
      <c r="MA167" s="343"/>
      <c r="MB167" s="343"/>
      <c r="MC167" s="343"/>
      <c r="MD167" s="343"/>
      <c r="ME167" s="343"/>
      <c r="MF167" s="343"/>
      <c r="MG167" s="343"/>
      <c r="MH167" s="343"/>
      <c r="MI167" s="343"/>
      <c r="MJ167" s="343"/>
      <c r="MK167" s="343"/>
      <c r="ML167" s="343"/>
      <c r="MM167" s="343"/>
      <c r="MN167" s="343"/>
      <c r="MO167" s="343"/>
      <c r="MP167" s="343"/>
      <c r="MQ167" s="343"/>
      <c r="MR167" s="343"/>
      <c r="MS167" s="343"/>
      <c r="MT167" s="343"/>
      <c r="MU167" s="343"/>
      <c r="MV167" s="343"/>
      <c r="MW167" s="343"/>
      <c r="MX167" s="343"/>
      <c r="MY167" s="343"/>
      <c r="MZ167" s="343"/>
      <c r="NA167" s="343"/>
      <c r="NB167" s="343"/>
      <c r="NC167" s="343"/>
      <c r="ND167" s="343"/>
      <c r="NE167" s="343"/>
      <c r="NF167" s="343"/>
      <c r="NG167" s="343"/>
      <c r="NH167" s="343"/>
      <c r="NI167" s="343"/>
      <c r="NJ167" s="343"/>
      <c r="NK167" s="343"/>
      <c r="NL167" s="343"/>
      <c r="NM167" s="343"/>
      <c r="NN167" s="343"/>
      <c r="NO167" s="343"/>
      <c r="NP167" s="343"/>
      <c r="NQ167" s="343"/>
      <c r="NR167" s="343"/>
      <c r="NS167" s="343"/>
      <c r="NT167" s="343"/>
      <c r="NU167" s="343"/>
      <c r="NV167" s="343"/>
      <c r="NW167" s="343"/>
      <c r="NX167" s="343"/>
      <c r="NY167" s="343"/>
      <c r="NZ167" s="343"/>
      <c r="OA167" s="343"/>
      <c r="OB167" s="343"/>
      <c r="OC167" s="343"/>
      <c r="OD167" s="343"/>
      <c r="OE167" s="343"/>
      <c r="OF167" s="343"/>
      <c r="OG167" s="343"/>
      <c r="OH167" s="343"/>
      <c r="OI167" s="343"/>
      <c r="OJ167" s="343"/>
      <c r="OK167" s="343"/>
      <c r="OL167" s="343"/>
      <c r="OM167" s="343"/>
      <c r="ON167" s="343"/>
      <c r="OO167" s="343"/>
      <c r="OP167" s="343"/>
      <c r="OQ167" s="343"/>
      <c r="OR167" s="343"/>
      <c r="OS167" s="343"/>
      <c r="OT167" s="343"/>
      <c r="OU167" s="343"/>
      <c r="OV167" s="343"/>
      <c r="OW167" s="343"/>
      <c r="OX167" s="343"/>
      <c r="OY167" s="343"/>
      <c r="OZ167" s="343"/>
      <c r="PA167" s="343"/>
      <c r="PB167" s="343"/>
      <c r="PC167" s="343"/>
      <c r="PD167" s="343"/>
      <c r="PE167" s="343"/>
      <c r="PF167" s="343"/>
      <c r="PG167" s="343"/>
      <c r="PH167" s="343"/>
      <c r="PI167" s="343"/>
      <c r="PJ167" s="343"/>
      <c r="PK167" s="343"/>
      <c r="PL167" s="343"/>
      <c r="PM167" s="343"/>
      <c r="PN167" s="343"/>
      <c r="PO167" s="343"/>
      <c r="PP167" s="343"/>
      <c r="PQ167" s="343"/>
      <c r="PR167" s="343"/>
      <c r="PS167" s="343"/>
      <c r="PT167" s="343"/>
      <c r="PU167" s="343"/>
      <c r="PV167" s="343"/>
      <c r="PW167" s="343"/>
      <c r="PX167" s="343"/>
      <c r="PY167" s="343"/>
      <c r="PZ167" s="343"/>
      <c r="QA167" s="343"/>
      <c r="QB167" s="343"/>
      <c r="QC167" s="343"/>
      <c r="QD167" s="343"/>
      <c r="QE167" s="343"/>
      <c r="QF167" s="343"/>
      <c r="QG167" s="343"/>
      <c r="QH167" s="343"/>
      <c r="QI167" s="343"/>
      <c r="QJ167" s="343"/>
      <c r="QK167" s="343"/>
      <c r="QL167" s="343"/>
      <c r="QM167" s="343"/>
      <c r="QN167" s="343"/>
      <c r="QO167" s="343"/>
      <c r="QP167" s="343"/>
      <c r="QQ167" s="343"/>
      <c r="QR167" s="343"/>
      <c r="QS167" s="343"/>
      <c r="QT167" s="343"/>
      <c r="QU167" s="343"/>
      <c r="QV167" s="343"/>
      <c r="QW167" s="343"/>
      <c r="QX167" s="343"/>
      <c r="QY167" s="343"/>
      <c r="QZ167" s="343"/>
      <c r="RA167" s="343"/>
      <c r="RB167" s="343"/>
      <c r="RC167" s="343"/>
      <c r="RD167" s="343"/>
      <c r="RE167" s="343"/>
      <c r="RF167" s="343"/>
      <c r="RG167" s="343"/>
      <c r="RH167" s="343"/>
      <c r="RI167" s="343"/>
      <c r="RJ167" s="343"/>
      <c r="RK167" s="343"/>
      <c r="RL167" s="343"/>
      <c r="RM167" s="343"/>
      <c r="RN167" s="343"/>
      <c r="RO167" s="343"/>
      <c r="RP167" s="343"/>
      <c r="RQ167" s="343"/>
      <c r="RR167" s="343"/>
      <c r="RS167" s="343"/>
      <c r="RT167" s="343"/>
      <c r="RU167" s="343"/>
      <c r="RV167" s="343"/>
      <c r="RW167" s="343"/>
      <c r="RX167" s="343"/>
      <c r="RY167" s="343"/>
      <c r="RZ167" s="343"/>
      <c r="SA167" s="343"/>
      <c r="SB167" s="343"/>
      <c r="SC167" s="343"/>
      <c r="SD167" s="343"/>
      <c r="SE167" s="343"/>
      <c r="SF167" s="343"/>
      <c r="SG167" s="343"/>
      <c r="SH167" s="343"/>
      <c r="SI167" s="343"/>
      <c r="SJ167" s="343"/>
      <c r="SK167" s="343"/>
      <c r="SL167" s="343"/>
      <c r="SM167" s="343"/>
      <c r="SN167" s="343"/>
      <c r="SO167" s="343"/>
      <c r="SP167" s="343"/>
      <c r="SQ167" s="343"/>
      <c r="SR167" s="343"/>
      <c r="SS167" s="343"/>
      <c r="ST167" s="343"/>
      <c r="SU167" s="343"/>
      <c r="SV167" s="343"/>
      <c r="SW167" s="343"/>
      <c r="SX167" s="343"/>
      <c r="SY167" s="343"/>
      <c r="SZ167" s="343"/>
      <c r="TA167" s="343"/>
      <c r="TB167" s="343"/>
      <c r="TC167" s="343"/>
      <c r="TD167" s="343"/>
      <c r="TE167" s="343"/>
      <c r="TF167" s="343"/>
      <c r="TG167" s="343"/>
      <c r="TH167" s="343"/>
      <c r="TI167" s="343"/>
      <c r="TJ167" s="343"/>
      <c r="TK167" s="343"/>
      <c r="TL167" s="343"/>
      <c r="TM167" s="343"/>
      <c r="TN167" s="343"/>
      <c r="TO167" s="343"/>
      <c r="TP167" s="343"/>
      <c r="TQ167" s="343"/>
      <c r="TR167" s="343"/>
      <c r="TS167" s="343"/>
      <c r="TT167" s="343"/>
      <c r="TU167" s="343"/>
      <c r="TV167" s="343"/>
      <c r="TW167" s="343"/>
      <c r="TX167" s="343"/>
      <c r="TY167" s="343"/>
      <c r="TZ167" s="343"/>
      <c r="UA167" s="343"/>
      <c r="UB167" s="343"/>
      <c r="UC167" s="343"/>
      <c r="UD167" s="343"/>
      <c r="UE167" s="343"/>
      <c r="UF167" s="343"/>
      <c r="UG167" s="343"/>
      <c r="UH167" s="343"/>
      <c r="UI167" s="343"/>
      <c r="UJ167" s="343"/>
      <c r="UK167" s="343"/>
      <c r="UL167" s="343"/>
      <c r="UM167" s="343"/>
      <c r="UN167" s="343"/>
      <c r="UO167" s="343"/>
      <c r="UP167" s="343"/>
      <c r="UQ167" s="343"/>
      <c r="UR167" s="343"/>
      <c r="US167" s="343"/>
      <c r="UT167" s="343"/>
      <c r="UU167" s="343"/>
      <c r="UV167" s="343"/>
      <c r="UW167" s="343"/>
      <c r="UX167" s="343"/>
      <c r="UY167" s="343"/>
      <c r="UZ167" s="343"/>
      <c r="VA167" s="343"/>
      <c r="VB167" s="343"/>
      <c r="VC167" s="343"/>
      <c r="VD167" s="343"/>
      <c r="VE167" s="343"/>
      <c r="VF167" s="343"/>
      <c r="VG167" s="343"/>
      <c r="VH167" s="343"/>
      <c r="VI167" s="343"/>
      <c r="VJ167" s="343"/>
      <c r="VK167" s="343"/>
      <c r="VL167" s="343"/>
      <c r="VM167" s="343"/>
      <c r="VN167" s="343"/>
      <c r="VO167" s="343"/>
      <c r="VP167" s="343"/>
      <c r="VQ167" s="343"/>
      <c r="VR167" s="343"/>
      <c r="VS167" s="343"/>
      <c r="VT167" s="343"/>
      <c r="VU167" s="343"/>
      <c r="VV167" s="343"/>
      <c r="VW167" s="343"/>
      <c r="VX167" s="343"/>
      <c r="VY167" s="343"/>
      <c r="VZ167" s="343"/>
      <c r="WA167" s="343"/>
      <c r="WB167" s="343"/>
      <c r="WC167" s="343"/>
      <c r="WD167" s="343"/>
      <c r="WE167" s="343"/>
      <c r="WF167" s="343"/>
      <c r="WG167" s="343"/>
      <c r="WH167" s="343"/>
      <c r="WI167" s="343"/>
      <c r="WJ167" s="343"/>
      <c r="WK167" s="343"/>
      <c r="WL167" s="343"/>
      <c r="WM167" s="343"/>
      <c r="WN167" s="343"/>
      <c r="WO167" s="343"/>
      <c r="WP167" s="343"/>
      <c r="WQ167" s="343"/>
      <c r="WR167" s="343"/>
      <c r="WS167" s="343"/>
      <c r="WT167" s="343"/>
      <c r="WU167" s="343"/>
      <c r="WV167" s="343"/>
      <c r="WW167" s="343"/>
      <c r="WX167" s="343"/>
      <c r="WY167" s="343"/>
      <c r="WZ167" s="343"/>
      <c r="XA167" s="343"/>
      <c r="XB167" s="343"/>
      <c r="XC167" s="343"/>
      <c r="XD167" s="343"/>
      <c r="XE167" s="343"/>
      <c r="XF167" s="343"/>
      <c r="XG167" s="343"/>
      <c r="XH167" s="343"/>
      <c r="XI167" s="343"/>
      <c r="XJ167" s="343"/>
      <c r="XK167" s="343"/>
      <c r="XL167" s="343"/>
      <c r="XM167" s="343"/>
      <c r="XN167" s="343"/>
      <c r="XO167" s="343"/>
      <c r="XP167" s="343"/>
      <c r="XQ167" s="343"/>
      <c r="XR167" s="343"/>
      <c r="XS167" s="343"/>
      <c r="XT167" s="343"/>
      <c r="XU167" s="343"/>
      <c r="XV167" s="343"/>
      <c r="XW167" s="343"/>
      <c r="XX167" s="343"/>
      <c r="XY167" s="343"/>
      <c r="XZ167" s="343"/>
      <c r="YA167" s="343"/>
      <c r="YB167" s="343"/>
      <c r="YC167" s="343"/>
      <c r="YD167" s="343"/>
      <c r="YE167" s="343"/>
      <c r="YF167" s="343"/>
      <c r="YG167" s="343"/>
      <c r="YH167" s="343"/>
      <c r="YI167" s="343"/>
      <c r="YJ167" s="343"/>
      <c r="YK167" s="343"/>
      <c r="YL167" s="343"/>
      <c r="YM167" s="343"/>
      <c r="YN167" s="343"/>
      <c r="YO167" s="343"/>
      <c r="YP167" s="343"/>
      <c r="YQ167" s="343"/>
      <c r="YR167" s="343"/>
      <c r="YS167" s="343"/>
      <c r="YT167" s="343"/>
      <c r="YU167" s="343"/>
      <c r="YV167" s="343"/>
      <c r="YW167" s="343"/>
      <c r="YX167" s="343"/>
      <c r="YY167" s="343"/>
      <c r="YZ167" s="343"/>
      <c r="ZA167" s="343"/>
      <c r="ZB167" s="343"/>
      <c r="ZC167" s="343"/>
      <c r="ZD167" s="343"/>
      <c r="ZE167" s="343"/>
      <c r="ZF167" s="343"/>
      <c r="ZG167" s="343"/>
      <c r="ZH167" s="343"/>
      <c r="ZI167" s="343"/>
      <c r="ZJ167" s="343"/>
      <c r="ZK167" s="343"/>
      <c r="ZL167" s="343"/>
      <c r="ZM167" s="343"/>
      <c r="ZN167" s="343"/>
      <c r="ZO167" s="343"/>
      <c r="ZP167" s="343"/>
      <c r="ZQ167" s="343"/>
      <c r="ZR167" s="343"/>
      <c r="ZS167" s="343"/>
      <c r="ZT167" s="343"/>
      <c r="ZU167" s="343"/>
      <c r="ZV167" s="343"/>
      <c r="ZW167" s="343"/>
      <c r="ZX167" s="343"/>
      <c r="ZY167" s="343"/>
      <c r="ZZ167" s="343"/>
      <c r="AAA167" s="343"/>
      <c r="AAB167" s="343"/>
      <c r="AAC167" s="343"/>
      <c r="AAD167" s="343"/>
      <c r="AAE167" s="343"/>
      <c r="AAF167" s="343"/>
      <c r="AAG167" s="343"/>
      <c r="AAH167" s="343"/>
      <c r="AAI167" s="343"/>
      <c r="AAJ167" s="343"/>
      <c r="AAK167" s="343"/>
      <c r="AAL167" s="343"/>
      <c r="AAM167" s="343"/>
      <c r="AAN167" s="343"/>
      <c r="AAO167" s="343"/>
      <c r="AAP167" s="343"/>
      <c r="AAQ167" s="343"/>
      <c r="AAR167" s="343"/>
      <c r="AAS167" s="343"/>
      <c r="AAT167" s="343"/>
      <c r="AAU167" s="343"/>
      <c r="AAV167" s="343"/>
      <c r="AAW167" s="343"/>
      <c r="AAX167" s="343"/>
      <c r="AAY167" s="343"/>
      <c r="AAZ167" s="343"/>
      <c r="ABA167" s="343"/>
      <c r="ABB167" s="343"/>
      <c r="ABC167" s="343"/>
      <c r="ABD167" s="343"/>
      <c r="ABE167" s="343"/>
      <c r="ABF167" s="343"/>
      <c r="ABG167" s="343"/>
      <c r="ABH167" s="343"/>
      <c r="ABI167" s="343"/>
      <c r="ABJ167" s="343"/>
      <c r="ABK167" s="343"/>
      <c r="ABL167" s="343"/>
      <c r="ABM167" s="343"/>
      <c r="ABN167" s="343"/>
      <c r="ABO167" s="343"/>
      <c r="ABP167" s="343"/>
      <c r="ABQ167" s="343"/>
      <c r="ABR167" s="343"/>
      <c r="ABS167" s="343"/>
      <c r="ABT167" s="343"/>
      <c r="ABU167" s="343"/>
      <c r="ABV167" s="343"/>
      <c r="ABW167" s="343"/>
      <c r="ABX167" s="343"/>
      <c r="ABY167" s="343"/>
      <c r="ABZ167" s="343"/>
      <c r="ACA167" s="343"/>
      <c r="ACB167" s="343"/>
      <c r="ACC167" s="343"/>
      <c r="ACD167" s="343"/>
      <c r="ACE167" s="343"/>
      <c r="ACF167" s="343"/>
      <c r="ACG167" s="343"/>
      <c r="ACH167" s="343"/>
      <c r="ACI167" s="343"/>
      <c r="ACJ167" s="343"/>
      <c r="ACK167" s="343"/>
      <c r="ACL167" s="343"/>
      <c r="ACM167" s="343"/>
      <c r="ACN167" s="343"/>
      <c r="ACO167" s="343"/>
      <c r="ACP167" s="343"/>
      <c r="ACQ167" s="343"/>
      <c r="ACR167" s="343"/>
      <c r="ACS167" s="343"/>
      <c r="ACT167" s="343"/>
      <c r="ACU167" s="343"/>
      <c r="ACV167" s="343"/>
      <c r="ACW167" s="343"/>
      <c r="ACX167" s="343"/>
      <c r="ACY167" s="343"/>
      <c r="ACZ167" s="343"/>
      <c r="ADA167" s="343"/>
      <c r="ADB167" s="343"/>
      <c r="ADC167" s="343"/>
      <c r="ADD167" s="343"/>
      <c r="ADE167" s="343"/>
      <c r="ADF167" s="343"/>
      <c r="ADG167" s="343"/>
      <c r="ADH167" s="343"/>
      <c r="ADI167" s="343"/>
      <c r="ADJ167" s="343"/>
      <c r="ADK167" s="343"/>
      <c r="ADL167" s="343"/>
      <c r="ADM167" s="343"/>
      <c r="ADN167" s="343"/>
      <c r="ADO167" s="343"/>
      <c r="ADP167" s="343"/>
      <c r="ADQ167" s="343"/>
      <c r="ADR167" s="343"/>
      <c r="ADS167" s="343"/>
      <c r="ADT167" s="343"/>
      <c r="ADU167" s="343"/>
      <c r="ADV167" s="343"/>
      <c r="ADW167" s="343"/>
      <c r="ADX167" s="343"/>
      <c r="ADY167" s="343"/>
      <c r="ADZ167" s="343"/>
      <c r="AEA167" s="343"/>
      <c r="AEB167" s="343"/>
      <c r="AEC167" s="343"/>
      <c r="AED167" s="343"/>
      <c r="AEE167" s="343"/>
      <c r="AEF167" s="343"/>
      <c r="AEG167" s="343"/>
      <c r="AEH167" s="343"/>
      <c r="AEI167" s="343"/>
      <c r="AEJ167" s="343"/>
      <c r="AEK167" s="343"/>
      <c r="AEL167" s="343"/>
      <c r="AEM167" s="343"/>
      <c r="AEN167" s="343"/>
      <c r="AEO167" s="343"/>
      <c r="AEP167" s="343"/>
      <c r="AEQ167" s="343"/>
      <c r="AER167" s="343"/>
      <c r="AES167" s="343"/>
      <c r="AET167" s="343"/>
      <c r="AEU167" s="343"/>
      <c r="AEV167" s="343"/>
      <c r="AEW167" s="343"/>
      <c r="AEX167" s="343"/>
      <c r="AEY167" s="343"/>
      <c r="AEZ167" s="343"/>
      <c r="AFA167" s="343"/>
      <c r="AFB167" s="343"/>
      <c r="AFC167" s="343"/>
      <c r="AFD167" s="343"/>
      <c r="AFE167" s="343"/>
      <c r="AFF167" s="343"/>
      <c r="AFG167" s="343"/>
      <c r="AFH167" s="343"/>
      <c r="AFI167" s="343"/>
      <c r="AFJ167" s="343"/>
      <c r="AFK167" s="343"/>
      <c r="AFL167" s="343"/>
      <c r="AFM167" s="343"/>
      <c r="AFN167" s="343"/>
      <c r="AFO167" s="343"/>
      <c r="AFP167" s="343"/>
      <c r="AFQ167" s="343"/>
      <c r="AFR167" s="343"/>
      <c r="AFS167" s="343"/>
      <c r="AFT167" s="343"/>
      <c r="AFU167" s="343"/>
      <c r="AFV167" s="343"/>
      <c r="AFW167" s="343"/>
      <c r="AFX167" s="343"/>
      <c r="AFY167" s="343"/>
      <c r="AFZ167" s="343"/>
      <c r="AGA167" s="343"/>
      <c r="AGB167" s="343"/>
      <c r="AGC167" s="343"/>
      <c r="AGD167" s="343"/>
      <c r="AGE167" s="343"/>
      <c r="AGF167" s="343"/>
      <c r="AGG167" s="343"/>
      <c r="AGH167" s="343"/>
      <c r="AGI167" s="343"/>
      <c r="AGJ167" s="343"/>
      <c r="AGK167" s="343"/>
      <c r="AGL167" s="343"/>
      <c r="AGM167" s="343"/>
      <c r="AGN167" s="343"/>
      <c r="AGO167" s="343"/>
      <c r="AGP167" s="343"/>
      <c r="AGQ167" s="343"/>
      <c r="AGR167" s="343"/>
      <c r="AGS167" s="343"/>
      <c r="AGT167" s="343"/>
      <c r="AGU167" s="343"/>
      <c r="AGV167" s="343"/>
      <c r="AGW167" s="343"/>
      <c r="AGX167" s="343"/>
      <c r="AGY167" s="343"/>
      <c r="AGZ167" s="343"/>
      <c r="AHA167" s="343"/>
      <c r="AHB167" s="343"/>
      <c r="AHC167" s="343"/>
      <c r="AHD167" s="343"/>
      <c r="AHE167" s="343"/>
      <c r="AHF167" s="343"/>
      <c r="AHG167" s="343"/>
      <c r="AHH167" s="343"/>
      <c r="AHI167" s="343"/>
      <c r="AHJ167" s="343"/>
      <c r="AHK167" s="343"/>
      <c r="AHL167" s="343"/>
      <c r="AHM167" s="343"/>
      <c r="AHN167" s="343"/>
      <c r="AHO167" s="343"/>
      <c r="AHP167" s="343"/>
      <c r="AHQ167" s="343"/>
      <c r="AHR167" s="343"/>
      <c r="AHS167" s="343"/>
      <c r="AHT167" s="343"/>
      <c r="AHU167" s="343"/>
      <c r="AHV167" s="343"/>
      <c r="AHW167" s="343"/>
      <c r="AHX167" s="343"/>
      <c r="AHY167" s="343"/>
      <c r="AHZ167" s="343"/>
      <c r="AIA167" s="343"/>
      <c r="AIB167" s="343"/>
      <c r="AIC167" s="343"/>
      <c r="AID167" s="343"/>
      <c r="AIE167" s="343"/>
      <c r="AIF167" s="343"/>
      <c r="AIG167" s="343"/>
      <c r="AIH167" s="343"/>
      <c r="AII167" s="343"/>
      <c r="AIJ167" s="343"/>
      <c r="AIK167" s="343"/>
      <c r="AIL167" s="343"/>
      <c r="AIM167" s="343"/>
      <c r="AIN167" s="343"/>
      <c r="AIO167" s="343"/>
      <c r="AIP167" s="343"/>
      <c r="AIQ167" s="343"/>
      <c r="AIR167" s="343"/>
      <c r="AIS167" s="343"/>
      <c r="AIT167" s="343"/>
      <c r="AIU167" s="343"/>
      <c r="AIV167" s="343"/>
      <c r="AIW167" s="343"/>
      <c r="AIX167" s="343"/>
      <c r="AIY167" s="343"/>
      <c r="AIZ167" s="343"/>
      <c r="AJA167" s="343"/>
      <c r="AJB167" s="343"/>
      <c r="AJC167" s="343"/>
      <c r="AJD167" s="343"/>
      <c r="AJE167" s="343"/>
      <c r="AJF167" s="343"/>
      <c r="AJG167" s="343"/>
      <c r="AJH167" s="343"/>
      <c r="AJI167" s="343"/>
      <c r="AJJ167" s="343"/>
      <c r="AJK167" s="343"/>
      <c r="AJL167" s="343"/>
      <c r="AJM167" s="343"/>
      <c r="AJN167" s="343"/>
      <c r="AJO167" s="343"/>
      <c r="AJP167" s="343"/>
      <c r="AJQ167" s="343"/>
      <c r="AJR167" s="343"/>
      <c r="AJS167" s="343"/>
      <c r="AJT167" s="343"/>
      <c r="AJU167" s="343"/>
      <c r="AJV167" s="343"/>
      <c r="AJW167" s="343"/>
      <c r="AJX167" s="343"/>
      <c r="AJY167" s="343"/>
      <c r="AJZ167" s="343"/>
      <c r="AKA167" s="343"/>
      <c r="AKB167" s="343"/>
      <c r="AKC167" s="343"/>
      <c r="AKD167" s="343"/>
      <c r="AKE167" s="343"/>
      <c r="AKF167" s="343"/>
      <c r="AKG167" s="343"/>
      <c r="AKH167" s="343"/>
      <c r="AKI167" s="343"/>
      <c r="AKJ167" s="343"/>
      <c r="AKK167" s="343"/>
      <c r="AKL167" s="343"/>
      <c r="AKM167" s="343"/>
      <c r="AKN167" s="343"/>
      <c r="AKO167" s="343"/>
      <c r="AKP167" s="343"/>
      <c r="AKQ167" s="343"/>
      <c r="AKR167" s="343"/>
      <c r="AKS167" s="343"/>
      <c r="AKT167" s="343"/>
      <c r="AKU167" s="343"/>
      <c r="AKV167" s="343"/>
      <c r="AKW167" s="343"/>
      <c r="AKX167" s="343"/>
      <c r="AKY167" s="343"/>
      <c r="AKZ167" s="343"/>
      <c r="ALA167" s="343"/>
      <c r="ALB167" s="343"/>
      <c r="ALC167" s="343"/>
      <c r="ALD167" s="343"/>
      <c r="ALE167" s="343"/>
      <c r="ALF167" s="343"/>
      <c r="ALG167" s="343"/>
      <c r="ALH167" s="343"/>
      <c r="ALI167" s="343"/>
      <c r="ALJ167" s="343"/>
      <c r="ALK167" s="343"/>
      <c r="ALL167" s="343"/>
      <c r="ALM167" s="343"/>
      <c r="ALN167" s="343"/>
      <c r="ALO167" s="343"/>
      <c r="ALP167" s="343"/>
      <c r="ALQ167" s="343"/>
      <c r="ALR167" s="343"/>
      <c r="ALS167" s="343"/>
      <c r="ALT167" s="343"/>
      <c r="ALU167" s="343"/>
      <c r="ALV167" s="343"/>
      <c r="ALW167" s="343"/>
      <c r="ALX167" s="343"/>
      <c r="ALY167" s="343"/>
      <c r="ALZ167" s="343"/>
      <c r="AMA167" s="343"/>
      <c r="AMB167" s="343"/>
      <c r="AMC167" s="343"/>
      <c r="AMD167" s="343"/>
      <c r="AME167" s="343"/>
      <c r="AMF167" s="343"/>
      <c r="AMG167" s="343"/>
      <c r="AMH167" s="343"/>
      <c r="AMI167" s="343"/>
      <c r="AMJ167" s="343"/>
      <c r="AMK167" s="343"/>
      <c r="AML167" s="343"/>
    </row>
    <row r="168" spans="1:1026">
      <c r="A168">
        <v>138</v>
      </c>
      <c r="B168" s="4">
        <v>22</v>
      </c>
      <c r="C168" s="4">
        <v>2</v>
      </c>
      <c r="D168" s="177">
        <v>0.23334540000000001</v>
      </c>
      <c r="E168" s="177">
        <v>0.20650814000000001</v>
      </c>
      <c r="F168" s="177">
        <v>0.24895999999999999</v>
      </c>
      <c r="G168" s="177">
        <v>0.11070595</v>
      </c>
      <c r="H168" s="177">
        <v>2.0864839E-2</v>
      </c>
      <c r="I168" s="177">
        <v>8.5557359999999995E-3</v>
      </c>
      <c r="J168" s="177">
        <v>3.3339312000000003E-2</v>
      </c>
      <c r="K168" s="177">
        <v>5.026825E-2</v>
      </c>
      <c r="L168" s="177">
        <v>1.7571529999999998E-2</v>
      </c>
      <c r="M168" s="177">
        <v>5.5605090000000003E-2</v>
      </c>
      <c r="N168" s="177">
        <v>0.20316000000000001</v>
      </c>
      <c r="O168" s="177">
        <v>8.3524619999999994E-2</v>
      </c>
      <c r="P168" s="177">
        <v>7.9621259999999999E-2</v>
      </c>
      <c r="Q168" s="177">
        <v>0.10222580000000001</v>
      </c>
      <c r="R168" s="177">
        <v>5.6490270000000002E-2</v>
      </c>
      <c r="AML168" s="4"/>
    </row>
    <row r="169" spans="1:1026">
      <c r="A169">
        <v>139</v>
      </c>
      <c r="B169" s="4">
        <v>22</v>
      </c>
      <c r="C169" s="4">
        <v>3</v>
      </c>
      <c r="D169" s="177">
        <v>6.4691639999999995E-2</v>
      </c>
      <c r="E169" s="177">
        <v>5.8484679999999997E-2</v>
      </c>
      <c r="F169" s="177">
        <v>7.7659599999999995E-2</v>
      </c>
      <c r="G169" s="177">
        <v>0.12909171</v>
      </c>
      <c r="H169" s="177">
        <v>2.191611E-3</v>
      </c>
      <c r="I169" s="177">
        <v>3.6785479999999998E-3</v>
      </c>
      <c r="J169" s="177">
        <v>4.9745352999999999E-2</v>
      </c>
      <c r="K169" s="177">
        <v>1.015221E-2</v>
      </c>
      <c r="L169" s="177">
        <v>5.8033139999999997E-2</v>
      </c>
      <c r="M169" s="177">
        <v>2.5962809999999999E-2</v>
      </c>
      <c r="N169" s="177">
        <v>8.1584429999999999E-2</v>
      </c>
      <c r="O169" s="177">
        <v>3.2271750000000002E-2</v>
      </c>
      <c r="P169" s="177">
        <v>3.387685E-2</v>
      </c>
      <c r="Q169" s="177">
        <v>3.3593850000000001E-2</v>
      </c>
      <c r="R169" s="177">
        <v>7.2536390000000006E-2</v>
      </c>
      <c r="AML169" s="4"/>
    </row>
    <row r="170" spans="1:1026">
      <c r="A170">
        <v>140</v>
      </c>
      <c r="B170" s="4">
        <v>22</v>
      </c>
      <c r="C170" s="4">
        <v>4</v>
      </c>
      <c r="D170" s="177">
        <v>0.14161842999999999</v>
      </c>
      <c r="E170" s="177">
        <v>5.9425569999999997E-2</v>
      </c>
      <c r="F170" s="177">
        <v>0.21567902</v>
      </c>
      <c r="G170" s="177">
        <v>0.11619088</v>
      </c>
      <c r="H170" s="177">
        <v>8.4741333000000002E-2</v>
      </c>
      <c r="I170" s="177">
        <v>2.2741515E-2</v>
      </c>
      <c r="J170" s="177">
        <v>1.0858865000000001E-2</v>
      </c>
      <c r="K170" s="177">
        <v>0.18062645999999999</v>
      </c>
      <c r="L170" s="177">
        <v>9.9287009999999995E-2</v>
      </c>
      <c r="M170" s="177">
        <v>2.3901430000000001E-2</v>
      </c>
      <c r="N170" s="177">
        <v>0.14425070000000001</v>
      </c>
      <c r="O170" s="177">
        <v>6.1471110000000002E-2</v>
      </c>
      <c r="P170" s="177">
        <v>0.1136586</v>
      </c>
      <c r="Q170" s="177">
        <v>0.10897279999999999</v>
      </c>
      <c r="R170" s="177">
        <v>5.7810470000000003E-2</v>
      </c>
      <c r="AML170" s="4"/>
    </row>
    <row r="171" spans="1:1026">
      <c r="A171">
        <v>141</v>
      </c>
      <c r="B171" s="4">
        <v>22</v>
      </c>
      <c r="C171" s="4">
        <v>6</v>
      </c>
      <c r="D171" s="177">
        <v>0.41907558</v>
      </c>
      <c r="E171" s="177">
        <v>0.40573300000000001</v>
      </c>
      <c r="F171" s="177">
        <v>0.36474089999999998</v>
      </c>
      <c r="G171" s="177">
        <v>0.19223821999999999</v>
      </c>
      <c r="H171" s="177">
        <v>1.5367239999999999E-3</v>
      </c>
      <c r="I171" s="177">
        <v>1.1072008E-2</v>
      </c>
      <c r="J171" s="177">
        <v>0.102105077</v>
      </c>
      <c r="K171" s="177">
        <v>1.41073E-2</v>
      </c>
      <c r="L171" s="177">
        <v>9.240218E-2</v>
      </c>
      <c r="M171" s="177">
        <v>6.054064E-2</v>
      </c>
      <c r="N171" s="177">
        <v>0.3461573</v>
      </c>
      <c r="O171" s="177">
        <v>0.18971830000000001</v>
      </c>
      <c r="P171" s="177">
        <v>0.1815628</v>
      </c>
      <c r="Q171" s="177">
        <v>0.1562568</v>
      </c>
      <c r="R171" s="177">
        <v>0.11836430000000001</v>
      </c>
      <c r="AML171" s="4"/>
    </row>
    <row r="172" spans="1:1026">
      <c r="A172"/>
      <c r="C172" s="4" t="s">
        <v>2725</v>
      </c>
      <c r="D172" s="4">
        <f>MIN(D31:D171)</f>
        <v>-1.1584569999999999E-4</v>
      </c>
      <c r="E172" s="4">
        <f t="shared" ref="E172:R172" si="3">MIN(E31:E171)</f>
        <v>0</v>
      </c>
      <c r="F172" s="4">
        <f t="shared" si="3"/>
        <v>2.7108829999999999E-3</v>
      </c>
      <c r="G172" s="4">
        <f t="shared" si="3"/>
        <v>-2.163557E-3</v>
      </c>
      <c r="H172" s="4">
        <f t="shared" si="3"/>
        <v>-1.74216E-3</v>
      </c>
      <c r="I172" s="4">
        <f t="shared" si="3"/>
        <v>-2.3632340000000001E-3</v>
      </c>
      <c r="J172" s="4">
        <f t="shared" si="3"/>
        <v>-2.7455130000000002E-3</v>
      </c>
      <c r="K172" s="4">
        <f t="shared" si="3"/>
        <v>-1.005546E-3</v>
      </c>
      <c r="L172" s="4">
        <f t="shared" si="3"/>
        <v>0</v>
      </c>
      <c r="M172" s="4">
        <f t="shared" si="3"/>
        <v>-1.2086320000000001E-3</v>
      </c>
      <c r="N172" s="4">
        <f t="shared" si="3"/>
        <v>2.1805610000000001E-3</v>
      </c>
      <c r="O172" s="4">
        <f t="shared" si="3"/>
        <v>-4.4447079999999998E-4</v>
      </c>
      <c r="P172" s="4">
        <f t="shared" si="3"/>
        <v>-1.258102E-4</v>
      </c>
      <c r="Q172" s="4">
        <f t="shared" si="3"/>
        <v>2.3941739999999999E-4</v>
      </c>
      <c r="R172" s="4">
        <f t="shared" si="3"/>
        <v>4.314807E-4</v>
      </c>
      <c r="AML172" s="4"/>
    </row>
    <row r="173" spans="1:1026">
      <c r="A173"/>
      <c r="C173" s="4" t="s">
        <v>2726</v>
      </c>
      <c r="D173" s="4">
        <f>MAX(D31:D171)</f>
        <v>0.57883119999999999</v>
      </c>
      <c r="E173" s="4">
        <f t="shared" ref="E173:R173" si="4">MAX(E31:E171)</f>
        <v>0.64564705</v>
      </c>
      <c r="F173" s="4">
        <f t="shared" si="4"/>
        <v>0.66060912000000005</v>
      </c>
      <c r="G173" s="4">
        <f t="shared" si="4"/>
        <v>0.61734120000000003</v>
      </c>
      <c r="H173" s="4">
        <f t="shared" si="4"/>
        <v>0.374779472</v>
      </c>
      <c r="I173" s="4">
        <f t="shared" si="4"/>
        <v>0.15448697729999999</v>
      </c>
      <c r="J173" s="4">
        <f t="shared" si="4"/>
        <v>0.12971768</v>
      </c>
      <c r="K173" s="4">
        <f t="shared" si="4"/>
        <v>0.44378937400000001</v>
      </c>
      <c r="L173" s="4">
        <f t="shared" si="4"/>
        <v>0.333460863</v>
      </c>
      <c r="M173" s="4">
        <f t="shared" si="4"/>
        <v>0.15203799000000001</v>
      </c>
      <c r="N173" s="4">
        <f t="shared" si="4"/>
        <v>0.5290918</v>
      </c>
      <c r="O173" s="4">
        <f t="shared" si="4"/>
        <v>0.25882149999999998</v>
      </c>
      <c r="P173" s="4">
        <f t="shared" si="4"/>
        <v>0.39174779999999998</v>
      </c>
      <c r="Q173" s="4">
        <f t="shared" si="4"/>
        <v>0.39476699999999998</v>
      </c>
      <c r="R173" s="4">
        <f t="shared" si="4"/>
        <v>0.35823139999999998</v>
      </c>
      <c r="AML173" s="4"/>
    </row>
    <row r="174" spans="1:1026">
      <c r="A174"/>
      <c r="C174" s="4" t="s">
        <v>2727</v>
      </c>
      <c r="D174" s="4">
        <f>AVERAGE(D31:D171)</f>
        <v>0.10531941576382972</v>
      </c>
      <c r="E174" s="4">
        <f t="shared" ref="E174:R174" si="5">AVERAGE(E31:E171)</f>
        <v>0.14069108071631206</v>
      </c>
      <c r="F174" s="4">
        <f t="shared" si="5"/>
        <v>0.12066730163829788</v>
      </c>
      <c r="G174" s="4">
        <f t="shared" si="5"/>
        <v>0.10571337111347517</v>
      </c>
      <c r="H174" s="4">
        <f t="shared" si="5"/>
        <v>5.6865189813475173E-2</v>
      </c>
      <c r="I174" s="4">
        <f t="shared" si="5"/>
        <v>2.1539869459574462E-2</v>
      </c>
      <c r="J174" s="4">
        <f t="shared" si="5"/>
        <v>2.645497306680852E-2</v>
      </c>
      <c r="K174" s="4">
        <f t="shared" si="5"/>
        <v>8.4726310340425534E-2</v>
      </c>
      <c r="L174" s="4">
        <f t="shared" si="5"/>
        <v>5.3699331205673731E-2</v>
      </c>
      <c r="M174" s="4">
        <f t="shared" si="5"/>
        <v>2.9588951877304967E-2</v>
      </c>
      <c r="N174" s="4">
        <f t="shared" si="5"/>
        <v>0.12002044488652483</v>
      </c>
      <c r="O174" s="4">
        <f t="shared" si="5"/>
        <v>6.1528111690780131E-2</v>
      </c>
      <c r="P174" s="4">
        <f t="shared" si="5"/>
        <v>9.5426729948936168E-2</v>
      </c>
      <c r="Q174" s="4">
        <f t="shared" si="5"/>
        <v>7.4426747080851063E-2</v>
      </c>
      <c r="R174" s="4">
        <f t="shared" si="5"/>
        <v>6.2824323108510632E-2</v>
      </c>
      <c r="AML174" s="4"/>
    </row>
    <row r="176" spans="1:1026">
      <c r="A176" s="4">
        <v>2.9551246E-2</v>
      </c>
      <c r="B176" s="4" t="s">
        <v>2445</v>
      </c>
    </row>
    <row r="177" spans="1:2">
      <c r="A177" s="4">
        <v>8.5845849000000002E-2</v>
      </c>
      <c r="B177" s="4" t="s">
        <v>2445</v>
      </c>
    </row>
    <row r="178" spans="1:2">
      <c r="A178" s="4">
        <v>0.107773882</v>
      </c>
      <c r="B178" s="4" t="s">
        <v>2445</v>
      </c>
    </row>
    <row r="179" spans="1:2">
      <c r="A179" s="4">
        <v>3.0983460000000001E-3</v>
      </c>
      <c r="B179" s="4" t="s">
        <v>2445</v>
      </c>
    </row>
    <row r="180" spans="1:2">
      <c r="A180" s="4">
        <v>0.37838162800000003</v>
      </c>
      <c r="B180" s="4" t="s">
        <v>2445</v>
      </c>
    </row>
    <row r="181" spans="1:2">
      <c r="A181" s="4">
        <v>6.7323718000000005E-2</v>
      </c>
      <c r="B181" s="4" t="s">
        <v>2445</v>
      </c>
    </row>
    <row r="182" spans="1:2">
      <c r="A182" s="4">
        <v>0.110326997</v>
      </c>
      <c r="B182" s="4" t="s">
        <v>2445</v>
      </c>
    </row>
    <row r="183" spans="1:2">
      <c r="A183" s="4">
        <v>5.3063648999999997E-2</v>
      </c>
      <c r="B183" s="4" t="s">
        <v>2445</v>
      </c>
    </row>
    <row r="184" spans="1:2">
      <c r="A184" s="4">
        <v>0.12392716099999999</v>
      </c>
      <c r="B184" s="4" t="s">
        <v>2445</v>
      </c>
    </row>
    <row r="185" spans="1:2">
      <c r="A185" s="4">
        <v>6.6096707000000005E-2</v>
      </c>
      <c r="B185" s="4" t="s">
        <v>2445</v>
      </c>
    </row>
    <row r="186" spans="1:2">
      <c r="A186" s="4">
        <v>0.20962445499999999</v>
      </c>
      <c r="B186" s="4" t="s">
        <v>2445</v>
      </c>
    </row>
    <row r="187" spans="1:2">
      <c r="A187" s="4">
        <v>0.20776903699999999</v>
      </c>
      <c r="B187" s="4" t="s">
        <v>2445</v>
      </c>
    </row>
    <row r="188" spans="1:2">
      <c r="A188" s="4">
        <v>1.4617972E-2</v>
      </c>
      <c r="B188" s="4" t="s">
        <v>2445</v>
      </c>
    </row>
    <row r="189" spans="1:2">
      <c r="A189" s="4">
        <v>5.3601569999999999E-3</v>
      </c>
      <c r="B189" s="4" t="s">
        <v>2445</v>
      </c>
    </row>
    <row r="190" spans="1:2">
      <c r="A190" s="4">
        <v>0.122625647</v>
      </c>
      <c r="B190" s="4" t="s">
        <v>2445</v>
      </c>
    </row>
    <row r="191" spans="1:2">
      <c r="A191" s="4">
        <v>0.33818644799999997</v>
      </c>
      <c r="B191" s="4" t="s">
        <v>2445</v>
      </c>
    </row>
    <row r="192" spans="1:2">
      <c r="A192" s="4">
        <v>0.16688909599999999</v>
      </c>
      <c r="B192" s="4" t="s">
        <v>2445</v>
      </c>
    </row>
    <row r="193" spans="1:2">
      <c r="A193" s="4">
        <v>9.5882839999999997E-2</v>
      </c>
      <c r="B193" s="4" t="s">
        <v>2445</v>
      </c>
    </row>
    <row r="194" spans="1:2">
      <c r="A194" s="4">
        <v>0.16108564</v>
      </c>
      <c r="B194" s="4" t="s">
        <v>2445</v>
      </c>
    </row>
    <row r="195" spans="1:2">
      <c r="A195" s="4">
        <v>7.4721999999999997E-2</v>
      </c>
      <c r="B195" s="4" t="s">
        <v>2445</v>
      </c>
    </row>
    <row r="196" spans="1:2">
      <c r="A196" s="4">
        <v>0.14203445000000001</v>
      </c>
      <c r="B196" s="4" t="s">
        <v>2445</v>
      </c>
    </row>
    <row r="197" spans="1:2">
      <c r="A197" s="4">
        <v>5.7120079999999997E-2</v>
      </c>
      <c r="B197" s="4" t="s">
        <v>2445</v>
      </c>
    </row>
    <row r="198" spans="1:2">
      <c r="A198" s="4">
        <v>0.37931087000000002</v>
      </c>
      <c r="B198" s="4" t="s">
        <v>2445</v>
      </c>
    </row>
    <row r="199" spans="1:2">
      <c r="A199" s="4">
        <v>5.2861409999999998E-2</v>
      </c>
      <c r="B199" s="4" t="s">
        <v>2445</v>
      </c>
    </row>
    <row r="200" spans="1:2">
      <c r="A200" s="4">
        <v>1.796273E-2</v>
      </c>
      <c r="B200" s="4" t="s">
        <v>2445</v>
      </c>
    </row>
    <row r="201" spans="1:2">
      <c r="A201" s="4">
        <v>0.13109678</v>
      </c>
      <c r="B201" s="4" t="s">
        <v>2445</v>
      </c>
    </row>
    <row r="202" spans="1:2">
      <c r="A202" s="4">
        <v>5.3407870000000003E-2</v>
      </c>
      <c r="B202" s="4" t="s">
        <v>2445</v>
      </c>
    </row>
    <row r="203" spans="1:2">
      <c r="A203" s="4">
        <v>7.2219797000000002E-2</v>
      </c>
      <c r="B203" s="4" t="s">
        <v>2445</v>
      </c>
    </row>
    <row r="204" spans="1:2">
      <c r="A204" s="4">
        <v>8.7819530000000003E-3</v>
      </c>
      <c r="B204" s="4" t="s">
        <v>2445</v>
      </c>
    </row>
    <row r="205" spans="1:2">
      <c r="A205" s="4">
        <v>0.11566143</v>
      </c>
      <c r="B205" s="4" t="s">
        <v>2445</v>
      </c>
    </row>
    <row r="206" spans="1:2">
      <c r="A206" s="4">
        <v>6.2593669000000005E-2</v>
      </c>
      <c r="B206" s="4" t="s">
        <v>2445</v>
      </c>
    </row>
    <row r="207" spans="1:2">
      <c r="A207" s="4">
        <v>6.0741259999999998E-2</v>
      </c>
      <c r="B207" s="4" t="s">
        <v>2445</v>
      </c>
    </row>
    <row r="208" spans="1:2">
      <c r="A208" s="4">
        <v>0.16686819999999999</v>
      </c>
      <c r="B208" s="4" t="s">
        <v>2445</v>
      </c>
    </row>
    <row r="209" spans="1:2">
      <c r="A209" s="4">
        <v>4.2210009999999999E-2</v>
      </c>
      <c r="B209" s="4" t="s">
        <v>2445</v>
      </c>
    </row>
    <row r="210" spans="1:2">
      <c r="A210" s="4">
        <v>5.850445E-2</v>
      </c>
      <c r="B210" s="4" t="s">
        <v>2445</v>
      </c>
    </row>
    <row r="211" spans="1:2">
      <c r="A211" s="4">
        <v>6.889228E-2</v>
      </c>
      <c r="B211" s="4" t="s">
        <v>2445</v>
      </c>
    </row>
    <row r="212" spans="1:2">
      <c r="A212" s="4">
        <v>5.8443309999999998E-2</v>
      </c>
      <c r="B212" s="4" t="s">
        <v>2445</v>
      </c>
    </row>
    <row r="213" spans="1:2">
      <c r="A213" s="4">
        <v>7.414192E-2</v>
      </c>
      <c r="B213" s="4" t="s">
        <v>2445</v>
      </c>
    </row>
    <row r="214" spans="1:2">
      <c r="A214" s="4">
        <v>6.6126599999999994E-2</v>
      </c>
      <c r="B214" s="4" t="s">
        <v>2445</v>
      </c>
    </row>
    <row r="215" spans="1:2">
      <c r="A215" s="4">
        <v>3.0793040000000001E-2</v>
      </c>
      <c r="B215" s="4" t="s">
        <v>2445</v>
      </c>
    </row>
    <row r="216" spans="1:2">
      <c r="A216" s="4">
        <v>5.5159310000000003E-2</v>
      </c>
      <c r="B216" s="4" t="s">
        <v>2445</v>
      </c>
    </row>
    <row r="217" spans="1:2">
      <c r="A217" s="4">
        <v>1.305657E-2</v>
      </c>
      <c r="B217" s="4" t="s">
        <v>2445</v>
      </c>
    </row>
    <row r="218" spans="1:2">
      <c r="A218" s="4">
        <v>6.6295809999999997E-2</v>
      </c>
      <c r="B218" s="4" t="s">
        <v>2445</v>
      </c>
    </row>
    <row r="219" spans="1:2">
      <c r="A219" s="4">
        <v>4.1408599999999997E-2</v>
      </c>
      <c r="B219" s="4" t="s">
        <v>2445</v>
      </c>
    </row>
    <row r="220" spans="1:2">
      <c r="A220" s="4">
        <v>0.22918462000000001</v>
      </c>
      <c r="B220" s="4" t="s">
        <v>2445</v>
      </c>
    </row>
    <row r="221" spans="1:2">
      <c r="A221" s="4">
        <v>7.4003620000000006E-2</v>
      </c>
      <c r="B221" s="4" t="s">
        <v>2445</v>
      </c>
    </row>
    <row r="222" spans="1:2">
      <c r="A222" s="4">
        <v>5.4971159999999998E-2</v>
      </c>
      <c r="B222" s="4" t="s">
        <v>2445</v>
      </c>
    </row>
    <row r="223" spans="1:2">
      <c r="A223" s="4">
        <v>2.433126E-2</v>
      </c>
      <c r="B223" s="4" t="s">
        <v>2445</v>
      </c>
    </row>
    <row r="224" spans="1:2">
      <c r="A224" s="4">
        <v>7.654379E-2</v>
      </c>
      <c r="B224" s="4" t="s">
        <v>2445</v>
      </c>
    </row>
    <row r="225" spans="1:2">
      <c r="A225" s="4">
        <v>1.127333E-2</v>
      </c>
      <c r="B225" s="4" t="s">
        <v>2445</v>
      </c>
    </row>
    <row r="226" spans="1:2">
      <c r="A226" s="4">
        <v>3.3302070000000003E-2</v>
      </c>
      <c r="B226" s="4" t="s">
        <v>2445</v>
      </c>
    </row>
    <row r="227" spans="1:2">
      <c r="A227" s="4">
        <v>3.2401619999999999E-2</v>
      </c>
      <c r="B227" s="4" t="s">
        <v>2445</v>
      </c>
    </row>
    <row r="228" spans="1:2">
      <c r="A228" s="4">
        <v>0.21688358999999999</v>
      </c>
      <c r="B228" s="4" t="s">
        <v>2445</v>
      </c>
    </row>
    <row r="229" spans="1:2">
      <c r="A229" s="4">
        <v>0.12597731000000001</v>
      </c>
      <c r="B229" s="4" t="s">
        <v>2445</v>
      </c>
    </row>
    <row r="230" spans="1:2">
      <c r="A230" s="4">
        <v>4.6312989999999998E-2</v>
      </c>
      <c r="B230" s="4" t="s">
        <v>2445</v>
      </c>
    </row>
    <row r="231" spans="1:2">
      <c r="A231" s="4">
        <v>6.3021900000000006E-2</v>
      </c>
      <c r="B231" s="4" t="s">
        <v>2445</v>
      </c>
    </row>
    <row r="232" spans="1:2">
      <c r="A232" s="4">
        <v>4.167564E-2</v>
      </c>
      <c r="B232" s="4" t="s">
        <v>2445</v>
      </c>
    </row>
    <row r="233" spans="1:2">
      <c r="A233" s="4">
        <v>6.8772959999999994E-2</v>
      </c>
      <c r="B233" s="4" t="s">
        <v>2445</v>
      </c>
    </row>
    <row r="234" spans="1:2">
      <c r="A234" s="4">
        <v>4.2029370000000003E-2</v>
      </c>
      <c r="B234" s="4" t="s">
        <v>2445</v>
      </c>
    </row>
    <row r="235" spans="1:2">
      <c r="A235" s="4">
        <v>0.10268054</v>
      </c>
      <c r="B235" s="4" t="s">
        <v>2445</v>
      </c>
    </row>
    <row r="236" spans="1:2">
      <c r="A236" s="4">
        <v>6.2011799999999999E-2</v>
      </c>
      <c r="B236" s="4" t="s">
        <v>2445</v>
      </c>
    </row>
    <row r="237" spans="1:2">
      <c r="A237" s="4">
        <v>0.23374829</v>
      </c>
      <c r="B237" s="4" t="s">
        <v>2445</v>
      </c>
    </row>
    <row r="238" spans="1:2">
      <c r="A238" s="4">
        <v>7.5547039999999996E-2</v>
      </c>
      <c r="B238" s="4" t="s">
        <v>2445</v>
      </c>
    </row>
    <row r="239" spans="1:2">
      <c r="A239" s="4">
        <v>0.20964070000000001</v>
      </c>
      <c r="B239" s="4" t="s">
        <v>2445</v>
      </c>
    </row>
    <row r="240" spans="1:2">
      <c r="A240" s="4">
        <v>0.16093946100000001</v>
      </c>
      <c r="B240" s="4" t="s">
        <v>2445</v>
      </c>
    </row>
    <row r="241" spans="1:2">
      <c r="A241" s="4">
        <v>8.4758004999999997E-2</v>
      </c>
      <c r="B241" s="4" t="s">
        <v>2445</v>
      </c>
    </row>
    <row r="242" spans="1:2">
      <c r="A242" s="4">
        <v>4.8897796E-2</v>
      </c>
      <c r="B242" s="4" t="s">
        <v>2445</v>
      </c>
    </row>
    <row r="243" spans="1:2">
      <c r="A243" s="4">
        <v>0.244486233</v>
      </c>
      <c r="B243" s="4" t="s">
        <v>2445</v>
      </c>
    </row>
    <row r="244" spans="1:2">
      <c r="A244" s="4">
        <v>1.3102212E-2</v>
      </c>
      <c r="B244" s="4" t="s">
        <v>2445</v>
      </c>
    </row>
    <row r="245" spans="1:2">
      <c r="A245" s="4">
        <v>4.3663981999999997E-2</v>
      </c>
      <c r="B245" s="4" t="s">
        <v>2445</v>
      </c>
    </row>
    <row r="246" spans="1:2">
      <c r="A246" s="4">
        <v>5.0702114E-2</v>
      </c>
      <c r="B246" s="4" t="s">
        <v>2445</v>
      </c>
    </row>
    <row r="247" spans="1:2">
      <c r="A247" s="4">
        <v>9.8301884000000006E-2</v>
      </c>
      <c r="B247" s="4" t="s">
        <v>2445</v>
      </c>
    </row>
    <row r="248" spans="1:2">
      <c r="A248" s="4">
        <v>0.11808202199999999</v>
      </c>
      <c r="B248" s="4" t="s">
        <v>2445</v>
      </c>
    </row>
    <row r="249" spans="1:2">
      <c r="A249" s="4">
        <v>-1.15846E-4</v>
      </c>
      <c r="B249" s="4" t="s">
        <v>2445</v>
      </c>
    </row>
    <row r="250" spans="1:2">
      <c r="A250" s="4">
        <v>2.2009084000000002E-2</v>
      </c>
      <c r="B250" s="4" t="s">
        <v>2445</v>
      </c>
    </row>
    <row r="251" spans="1:2">
      <c r="A251" s="4">
        <v>0.10744095200000001</v>
      </c>
      <c r="B251" s="4" t="s">
        <v>2445</v>
      </c>
    </row>
    <row r="252" spans="1:2">
      <c r="A252" s="4">
        <v>1.7743859000000001E-2</v>
      </c>
      <c r="B252" s="4" t="s">
        <v>2445</v>
      </c>
    </row>
    <row r="253" spans="1:2">
      <c r="A253" s="4">
        <v>0.409148293</v>
      </c>
      <c r="B253" s="4" t="s">
        <v>2445</v>
      </c>
    </row>
    <row r="254" spans="1:2">
      <c r="A254" s="4">
        <v>8.8532920000000001E-2</v>
      </c>
      <c r="B254" s="4" t="s">
        <v>2445</v>
      </c>
    </row>
    <row r="255" spans="1:2">
      <c r="A255" s="4">
        <v>1.4041362999999999E-2</v>
      </c>
      <c r="B255" s="4" t="s">
        <v>2445</v>
      </c>
    </row>
    <row r="256" spans="1:2">
      <c r="A256" s="4">
        <v>6.4484399999999997E-2</v>
      </c>
      <c r="B256" s="4" t="s">
        <v>2445</v>
      </c>
    </row>
    <row r="257" spans="1:2">
      <c r="A257" s="4">
        <v>8.5520719999999995E-2</v>
      </c>
      <c r="B257" s="4" t="s">
        <v>2445</v>
      </c>
    </row>
    <row r="258" spans="1:2">
      <c r="A258" s="4">
        <v>3.4188049999999998E-2</v>
      </c>
      <c r="B258" s="4" t="s">
        <v>2445</v>
      </c>
    </row>
    <row r="259" spans="1:2">
      <c r="A259" s="4">
        <v>6.584487E-2</v>
      </c>
      <c r="B259" s="4" t="s">
        <v>2445</v>
      </c>
    </row>
    <row r="260" spans="1:2">
      <c r="A260" s="4">
        <v>0.13132658999999999</v>
      </c>
      <c r="B260" s="4" t="s">
        <v>2445</v>
      </c>
    </row>
    <row r="261" spans="1:2">
      <c r="A261" s="4">
        <v>0.14963807000000001</v>
      </c>
      <c r="B261" s="4" t="s">
        <v>2445</v>
      </c>
    </row>
    <row r="262" spans="1:2">
      <c r="A262" s="4">
        <v>0.12794897999999999</v>
      </c>
      <c r="B262" s="4" t="s">
        <v>2445</v>
      </c>
    </row>
    <row r="263" spans="1:2">
      <c r="A263" s="4">
        <v>6.3680899999999999E-2</v>
      </c>
      <c r="B263" s="4" t="s">
        <v>2445</v>
      </c>
    </row>
    <row r="264" spans="1:2">
      <c r="A264" s="4">
        <v>7.4418100000000001E-2</v>
      </c>
      <c r="B264" s="4" t="s">
        <v>2445</v>
      </c>
    </row>
    <row r="265" spans="1:2">
      <c r="A265" s="4">
        <v>6.3014769999999998E-2</v>
      </c>
      <c r="B265" s="4" t="s">
        <v>2445</v>
      </c>
    </row>
    <row r="266" spans="1:2">
      <c r="A266" s="4">
        <v>0.27758031999999999</v>
      </c>
      <c r="B266" s="4" t="s">
        <v>2445</v>
      </c>
    </row>
    <row r="267" spans="1:2">
      <c r="A267" s="4">
        <v>0.11673233</v>
      </c>
      <c r="B267" s="4" t="s">
        <v>2445</v>
      </c>
    </row>
    <row r="268" spans="1:2">
      <c r="A268" s="4">
        <v>8.0711969999999994E-2</v>
      </c>
      <c r="B268" s="4" t="s">
        <v>2445</v>
      </c>
    </row>
    <row r="269" spans="1:2">
      <c r="A269" s="4">
        <v>0.13485456000000001</v>
      </c>
      <c r="B269" s="4" t="s">
        <v>2445</v>
      </c>
    </row>
    <row r="270" spans="1:2">
      <c r="A270" s="4">
        <v>0.19124793000000001</v>
      </c>
      <c r="B270" s="4" t="s">
        <v>2445</v>
      </c>
    </row>
    <row r="271" spans="1:2">
      <c r="A271" s="4">
        <v>7.4125280000000002E-2</v>
      </c>
      <c r="B271" s="4" t="s">
        <v>2445</v>
      </c>
    </row>
    <row r="272" spans="1:2">
      <c r="A272" s="4">
        <v>6.2809809999999994E-2</v>
      </c>
      <c r="B272" s="4" t="s">
        <v>2445</v>
      </c>
    </row>
    <row r="273" spans="1:2">
      <c r="A273" s="4">
        <v>0.14469215999999999</v>
      </c>
      <c r="B273" s="4" t="s">
        <v>2445</v>
      </c>
    </row>
    <row r="274" spans="1:2">
      <c r="A274" s="4">
        <v>7.4635770000000004E-2</v>
      </c>
      <c r="B274" s="4" t="s">
        <v>2445</v>
      </c>
    </row>
    <row r="275" spans="1:2">
      <c r="A275" s="4">
        <v>9.8503279999999999E-2</v>
      </c>
      <c r="B275" s="4" t="s">
        <v>2445</v>
      </c>
    </row>
    <row r="276" spans="1:2">
      <c r="A276" s="4">
        <v>0.14860327000000001</v>
      </c>
      <c r="B276" s="4" t="s">
        <v>2445</v>
      </c>
    </row>
    <row r="277" spans="1:2">
      <c r="A277" s="4">
        <v>5.3743810000000003E-2</v>
      </c>
      <c r="B277" s="4" t="s">
        <v>2445</v>
      </c>
    </row>
    <row r="278" spans="1:2">
      <c r="A278" s="4">
        <v>0.11702994</v>
      </c>
      <c r="B278" s="4" t="s">
        <v>2445</v>
      </c>
    </row>
    <row r="279" spans="1:2">
      <c r="A279" s="4">
        <v>5.4263180000000001E-2</v>
      </c>
      <c r="B279" s="4" t="s">
        <v>2445</v>
      </c>
    </row>
    <row r="280" spans="1:2">
      <c r="A280" s="4">
        <v>0.10492116</v>
      </c>
      <c r="B280" s="4" t="s">
        <v>2445</v>
      </c>
    </row>
    <row r="281" spans="1:2">
      <c r="A281" s="4">
        <v>2.5000629999999999E-2</v>
      </c>
      <c r="B281" s="4" t="s">
        <v>2445</v>
      </c>
    </row>
    <row r="282" spans="1:2">
      <c r="A282" s="4">
        <v>8.5752190000000006E-2</v>
      </c>
      <c r="B282" s="4" t="s">
        <v>2445</v>
      </c>
    </row>
    <row r="283" spans="1:2">
      <c r="A283" s="4">
        <v>0.57883119999999999</v>
      </c>
      <c r="B283" s="4" t="s">
        <v>2445</v>
      </c>
    </row>
    <row r="284" spans="1:2">
      <c r="A284" s="4">
        <v>6.6126450000000003E-2</v>
      </c>
      <c r="B284" s="4" t="s">
        <v>2445</v>
      </c>
    </row>
    <row r="285" spans="1:2">
      <c r="A285" s="4">
        <v>0.17768223</v>
      </c>
      <c r="B285" s="4" t="s">
        <v>2445</v>
      </c>
    </row>
    <row r="286" spans="1:2">
      <c r="A286" s="4">
        <v>9.2012010000000005E-2</v>
      </c>
      <c r="B286" s="4" t="s">
        <v>2445</v>
      </c>
    </row>
    <row r="287" spans="1:2">
      <c r="A287" s="4">
        <v>0.10073337</v>
      </c>
      <c r="B287" s="4" t="s">
        <v>2445</v>
      </c>
    </row>
    <row r="288" spans="1:2">
      <c r="A288" s="4">
        <v>9.3971609999999997E-2</v>
      </c>
      <c r="B288" s="4" t="s">
        <v>2445</v>
      </c>
    </row>
    <row r="289" spans="1:2">
      <c r="A289" s="4">
        <v>5.4514489999999999E-2</v>
      </c>
      <c r="B289" s="4" t="s">
        <v>2445</v>
      </c>
    </row>
    <row r="290" spans="1:2">
      <c r="A290" s="4">
        <v>0.24159808999999999</v>
      </c>
      <c r="B290" s="4" t="s">
        <v>2445</v>
      </c>
    </row>
    <row r="291" spans="1:2">
      <c r="A291" s="4">
        <v>0.14631205899999999</v>
      </c>
      <c r="B291" s="4" t="s">
        <v>2445</v>
      </c>
    </row>
    <row r="292" spans="1:2">
      <c r="A292" s="4">
        <v>0</v>
      </c>
      <c r="B292" s="4" t="s">
        <v>2445</v>
      </c>
    </row>
    <row r="293" spans="1:2">
      <c r="A293" s="4">
        <v>2.6156266000000001E-2</v>
      </c>
      <c r="B293" s="4" t="s">
        <v>2445</v>
      </c>
    </row>
    <row r="294" spans="1:2">
      <c r="A294" s="4">
        <v>4.9451086999999998E-2</v>
      </c>
      <c r="B294" s="4" t="s">
        <v>2445</v>
      </c>
    </row>
    <row r="295" spans="1:2">
      <c r="A295" s="4">
        <v>0.238715231</v>
      </c>
      <c r="B295" s="4" t="s">
        <v>2445</v>
      </c>
    </row>
    <row r="296" spans="1:2">
      <c r="A296" s="4">
        <v>8.8465965999999993E-2</v>
      </c>
      <c r="B296" s="4" t="s">
        <v>2445</v>
      </c>
    </row>
    <row r="297" spans="1:2">
      <c r="A297" s="4">
        <v>2.1051864E-2</v>
      </c>
      <c r="B297" s="4" t="s">
        <v>2445</v>
      </c>
    </row>
    <row r="298" spans="1:2">
      <c r="A298" s="4">
        <v>2.036263E-3</v>
      </c>
      <c r="B298" s="4" t="s">
        <v>2445</v>
      </c>
    </row>
    <row r="299" spans="1:2">
      <c r="A299" s="4">
        <v>4.5927131000000003E-2</v>
      </c>
      <c r="B299" s="4" t="s">
        <v>2445</v>
      </c>
    </row>
    <row r="300" spans="1:2">
      <c r="A300" s="4">
        <v>5.9473958E-2</v>
      </c>
      <c r="B300" s="4" t="s">
        <v>2445</v>
      </c>
    </row>
    <row r="301" spans="1:2">
      <c r="A301" s="4">
        <v>0.12946750000000001</v>
      </c>
      <c r="B301" s="4" t="s">
        <v>2445</v>
      </c>
    </row>
    <row r="302" spans="1:2">
      <c r="A302" s="4">
        <v>0.15524389</v>
      </c>
      <c r="B302" s="4" t="s">
        <v>2445</v>
      </c>
    </row>
    <row r="303" spans="1:2">
      <c r="A303" s="4">
        <v>5.7809810000000003E-2</v>
      </c>
      <c r="B303" s="4" t="s">
        <v>2445</v>
      </c>
    </row>
    <row r="304" spans="1:2">
      <c r="A304" s="4">
        <v>0.11474105</v>
      </c>
      <c r="B304" s="4" t="s">
        <v>2445</v>
      </c>
    </row>
    <row r="305" spans="1:2">
      <c r="A305" s="4">
        <v>0.29671368999999997</v>
      </c>
      <c r="B305" s="4" t="s">
        <v>2445</v>
      </c>
    </row>
    <row r="306" spans="1:2">
      <c r="A306" s="4">
        <v>0.26432770999999999</v>
      </c>
      <c r="B306" s="4" t="s">
        <v>2445</v>
      </c>
    </row>
    <row r="307" spans="1:2">
      <c r="A307" s="4">
        <v>8.0310969999999995E-2</v>
      </c>
      <c r="B307" s="4" t="s">
        <v>2445</v>
      </c>
    </row>
    <row r="308" spans="1:2">
      <c r="A308" s="4">
        <v>7.2149190000000002E-2</v>
      </c>
      <c r="B308" s="4" t="s">
        <v>2445</v>
      </c>
    </row>
    <row r="309" spans="1:2">
      <c r="A309" s="4">
        <v>7.2500579999999995E-2</v>
      </c>
      <c r="B309" s="4" t="s">
        <v>2445</v>
      </c>
    </row>
    <row r="310" spans="1:2">
      <c r="A310" s="4">
        <v>0.11816449</v>
      </c>
      <c r="B310" s="4" t="s">
        <v>2445</v>
      </c>
    </row>
    <row r="311" spans="1:2">
      <c r="A311" s="4">
        <v>0.1097133</v>
      </c>
      <c r="B311" s="4" t="s">
        <v>2445</v>
      </c>
    </row>
    <row r="312" spans="1:2">
      <c r="A312" s="4">
        <v>6.7939269999999996E-2</v>
      </c>
      <c r="B312" s="4" t="s">
        <v>2445</v>
      </c>
    </row>
    <row r="313" spans="1:2">
      <c r="A313" s="4">
        <v>0.23334540000000001</v>
      </c>
      <c r="B313" s="4" t="s">
        <v>2445</v>
      </c>
    </row>
    <row r="314" spans="1:2">
      <c r="A314" s="4">
        <v>6.4691639999999995E-2</v>
      </c>
      <c r="B314" s="4" t="s">
        <v>2445</v>
      </c>
    </row>
    <row r="315" spans="1:2">
      <c r="A315" s="4">
        <v>0.14161842999999999</v>
      </c>
      <c r="B315" s="4" t="s">
        <v>2445</v>
      </c>
    </row>
    <row r="316" spans="1:2">
      <c r="A316" s="4">
        <v>0.41907558</v>
      </c>
      <c r="B316" s="4" t="s">
        <v>2445</v>
      </c>
    </row>
    <row r="317" spans="1:2">
      <c r="A317" s="4">
        <v>6.2018152E-2</v>
      </c>
      <c r="B317" s="4" t="s">
        <v>2446</v>
      </c>
    </row>
    <row r="318" spans="1:2">
      <c r="A318" s="4">
        <v>0.110437276</v>
      </c>
      <c r="B318" s="4" t="s">
        <v>2446</v>
      </c>
    </row>
    <row r="319" spans="1:2">
      <c r="A319" s="4">
        <v>0.156446574</v>
      </c>
      <c r="B319" s="4" t="s">
        <v>2446</v>
      </c>
    </row>
    <row r="320" spans="1:2">
      <c r="A320" s="4">
        <v>3.0595150000000001E-3</v>
      </c>
      <c r="B320" s="4" t="s">
        <v>2446</v>
      </c>
    </row>
    <row r="321" spans="1:2">
      <c r="A321" s="4">
        <v>0.16973386300000001</v>
      </c>
      <c r="B321" s="4" t="s">
        <v>2446</v>
      </c>
    </row>
    <row r="322" spans="1:2">
      <c r="A322" s="4">
        <v>4.8929515999999999E-2</v>
      </c>
      <c r="B322" s="4" t="s">
        <v>2446</v>
      </c>
    </row>
    <row r="323" spans="1:2">
      <c r="A323" s="4">
        <v>0.164249533</v>
      </c>
      <c r="B323" s="4" t="s">
        <v>2446</v>
      </c>
    </row>
    <row r="324" spans="1:2">
      <c r="A324" s="4">
        <v>9.1019789000000004E-2</v>
      </c>
      <c r="B324" s="4" t="s">
        <v>2446</v>
      </c>
    </row>
    <row r="325" spans="1:2">
      <c r="A325" s="4">
        <v>0.15592384100000001</v>
      </c>
      <c r="B325" s="4" t="s">
        <v>2446</v>
      </c>
    </row>
    <row r="326" spans="1:2">
      <c r="A326" s="4">
        <v>0.100944386</v>
      </c>
      <c r="B326" s="4" t="s">
        <v>2446</v>
      </c>
    </row>
    <row r="327" spans="1:2">
      <c r="A327" s="4">
        <v>0.22219501999999999</v>
      </c>
      <c r="B327" s="4" t="s">
        <v>2446</v>
      </c>
    </row>
    <row r="328" spans="1:2">
      <c r="A328" s="4">
        <v>0.27027653000000001</v>
      </c>
      <c r="B328" s="4" t="s">
        <v>2446</v>
      </c>
    </row>
    <row r="329" spans="1:2">
      <c r="A329" s="4">
        <v>2.2831839999999999E-2</v>
      </c>
      <c r="B329" s="4" t="s">
        <v>2446</v>
      </c>
    </row>
    <row r="330" spans="1:2">
      <c r="A330" s="4">
        <v>5.627269E-2</v>
      </c>
      <c r="B330" s="4" t="s">
        <v>2446</v>
      </c>
    </row>
    <row r="331" spans="1:2">
      <c r="A331" s="4">
        <v>0.12254597</v>
      </c>
      <c r="B331" s="4" t="s">
        <v>2446</v>
      </c>
    </row>
    <row r="332" spans="1:2">
      <c r="A332" s="4">
        <v>0.41863683000000002</v>
      </c>
      <c r="B332" s="4" t="s">
        <v>2446</v>
      </c>
    </row>
    <row r="333" spans="1:2">
      <c r="A333" s="4">
        <v>0.1089797</v>
      </c>
      <c r="B333" s="4" t="s">
        <v>2446</v>
      </c>
    </row>
    <row r="334" spans="1:2">
      <c r="A334" s="4">
        <v>0.20110217999999999</v>
      </c>
      <c r="B334" s="4" t="s">
        <v>2446</v>
      </c>
    </row>
    <row r="335" spans="1:2">
      <c r="A335" s="4">
        <v>0.33070994999999997</v>
      </c>
      <c r="B335" s="4" t="s">
        <v>2446</v>
      </c>
    </row>
    <row r="336" spans="1:2">
      <c r="A336" s="4">
        <v>0.10707065</v>
      </c>
      <c r="B336" s="4" t="s">
        <v>2446</v>
      </c>
    </row>
    <row r="337" spans="1:2">
      <c r="A337" s="4">
        <v>0.15805962000000001</v>
      </c>
      <c r="B337" s="4" t="s">
        <v>2446</v>
      </c>
    </row>
    <row r="338" spans="1:2">
      <c r="A338" s="4">
        <v>7.2477280000000005E-2</v>
      </c>
      <c r="B338" s="4" t="s">
        <v>2446</v>
      </c>
    </row>
    <row r="339" spans="1:2">
      <c r="A339" s="4">
        <v>0.64564705</v>
      </c>
      <c r="B339" s="4" t="s">
        <v>2446</v>
      </c>
    </row>
    <row r="340" spans="1:2">
      <c r="A340" s="4">
        <v>8.3324040000000002E-2</v>
      </c>
      <c r="B340" s="4" t="s">
        <v>2446</v>
      </c>
    </row>
    <row r="341" spans="1:2">
      <c r="A341" s="4">
        <v>4.8893550000000001E-2</v>
      </c>
      <c r="B341" s="4" t="s">
        <v>2446</v>
      </c>
    </row>
    <row r="342" spans="1:2">
      <c r="A342" s="4">
        <v>8.5671269999999994E-2</v>
      </c>
      <c r="B342" s="4" t="s">
        <v>2446</v>
      </c>
    </row>
    <row r="343" spans="1:2">
      <c r="A343" s="4">
        <v>0.29074770999999999</v>
      </c>
      <c r="B343" s="4" t="s">
        <v>2446</v>
      </c>
    </row>
    <row r="344" spans="1:2">
      <c r="A344" s="4">
        <v>0.12438019</v>
      </c>
      <c r="B344" s="4" t="s">
        <v>2446</v>
      </c>
    </row>
    <row r="345" spans="1:2">
      <c r="A345" s="4">
        <v>5.4557149999999999E-2</v>
      </c>
      <c r="B345" s="4" t="s">
        <v>2446</v>
      </c>
    </row>
    <row r="346" spans="1:2">
      <c r="A346" s="4">
        <v>0.15251215000000001</v>
      </c>
      <c r="B346" s="4" t="s">
        <v>2446</v>
      </c>
    </row>
    <row r="347" spans="1:2">
      <c r="A347" s="4">
        <v>8.6926959999999998E-2</v>
      </c>
      <c r="B347" s="4" t="s">
        <v>2446</v>
      </c>
    </row>
    <row r="348" spans="1:2">
      <c r="A348" s="4">
        <v>0.17687317999999999</v>
      </c>
      <c r="B348" s="4" t="s">
        <v>2446</v>
      </c>
    </row>
    <row r="349" spans="1:2">
      <c r="A349" s="4">
        <v>0.40557377</v>
      </c>
      <c r="B349" s="4" t="s">
        <v>2446</v>
      </c>
    </row>
    <row r="350" spans="1:2">
      <c r="A350" s="4">
        <v>0.11422866</v>
      </c>
      <c r="B350" s="4" t="s">
        <v>2446</v>
      </c>
    </row>
    <row r="351" spans="1:2">
      <c r="A351" s="4">
        <v>0.25574664000000003</v>
      </c>
      <c r="B351" s="4" t="s">
        <v>2446</v>
      </c>
    </row>
    <row r="352" spans="1:2">
      <c r="A352" s="4">
        <v>5.0958759999999999E-2</v>
      </c>
      <c r="B352" s="4" t="s">
        <v>2446</v>
      </c>
    </row>
    <row r="353" spans="1:2">
      <c r="A353" s="4">
        <v>0.17038001999999999</v>
      </c>
      <c r="B353" s="4" t="s">
        <v>2446</v>
      </c>
    </row>
    <row r="354" spans="1:2">
      <c r="A354" s="4">
        <v>8.9902369999999995E-2</v>
      </c>
      <c r="B354" s="4" t="s">
        <v>2446</v>
      </c>
    </row>
    <row r="355" spans="1:2">
      <c r="A355" s="4">
        <v>9.3593399999999993E-2</v>
      </c>
      <c r="B355" s="4" t="s">
        <v>2446</v>
      </c>
    </row>
    <row r="356" spans="1:2">
      <c r="A356" s="4">
        <v>0.10026276000000001</v>
      </c>
      <c r="B356" s="4" t="s">
        <v>2446</v>
      </c>
    </row>
    <row r="357" spans="1:2">
      <c r="A357" s="4">
        <v>4.7732959999999998E-2</v>
      </c>
      <c r="B357" s="4" t="s">
        <v>2446</v>
      </c>
    </row>
    <row r="358" spans="1:2">
      <c r="A358" s="4">
        <v>6.8934860000000001E-2</v>
      </c>
      <c r="B358" s="4" t="s">
        <v>2446</v>
      </c>
    </row>
    <row r="359" spans="1:2">
      <c r="A359" s="4">
        <v>5.7081369999999999E-2</v>
      </c>
      <c r="B359" s="4" t="s">
        <v>2446</v>
      </c>
    </row>
    <row r="360" spans="1:2">
      <c r="A360" s="4">
        <v>9.0535500000000005E-2</v>
      </c>
      <c r="B360" s="4" t="s">
        <v>2446</v>
      </c>
    </row>
    <row r="361" spans="1:2">
      <c r="A361" s="4">
        <v>0.27357530000000002</v>
      </c>
      <c r="B361" s="4" t="s">
        <v>2446</v>
      </c>
    </row>
    <row r="362" spans="1:2">
      <c r="A362" s="4">
        <v>9.7649559999999996E-2</v>
      </c>
      <c r="B362" s="4" t="s">
        <v>2446</v>
      </c>
    </row>
    <row r="363" spans="1:2">
      <c r="A363" s="4">
        <v>0.13566644</v>
      </c>
      <c r="B363" s="4" t="s">
        <v>2446</v>
      </c>
    </row>
    <row r="364" spans="1:2">
      <c r="A364" s="4">
        <v>0.1609419</v>
      </c>
      <c r="B364" s="4" t="s">
        <v>2446</v>
      </c>
    </row>
    <row r="365" spans="1:2">
      <c r="A365" s="4">
        <v>0.30943441999999999</v>
      </c>
      <c r="B365" s="4" t="s">
        <v>2446</v>
      </c>
    </row>
    <row r="366" spans="1:2">
      <c r="A366" s="4">
        <v>0.1018896</v>
      </c>
      <c r="B366" s="4" t="s">
        <v>2446</v>
      </c>
    </row>
    <row r="367" spans="1:2">
      <c r="A367" s="4">
        <v>0.12192172</v>
      </c>
      <c r="B367" s="4" t="s">
        <v>2446</v>
      </c>
    </row>
    <row r="368" spans="1:2">
      <c r="A368" s="4">
        <v>1.690185E-2</v>
      </c>
      <c r="B368" s="4" t="s">
        <v>2446</v>
      </c>
    </row>
    <row r="369" spans="1:2">
      <c r="A369" s="4">
        <v>0.17738092</v>
      </c>
      <c r="B369" s="4" t="s">
        <v>2446</v>
      </c>
    </row>
    <row r="370" spans="1:2">
      <c r="A370" s="4">
        <v>9.598698E-2</v>
      </c>
      <c r="B370" s="4" t="s">
        <v>2446</v>
      </c>
    </row>
    <row r="371" spans="1:2">
      <c r="A371" s="4">
        <v>4.1509980000000002E-2</v>
      </c>
      <c r="B371" s="4" t="s">
        <v>2446</v>
      </c>
    </row>
    <row r="372" spans="1:2">
      <c r="A372" s="4">
        <v>8.1671659999999993E-2</v>
      </c>
      <c r="B372" s="4" t="s">
        <v>2446</v>
      </c>
    </row>
    <row r="373" spans="1:2">
      <c r="A373" s="4">
        <v>5.0571289999999998E-2</v>
      </c>
      <c r="B373" s="4" t="s">
        <v>2446</v>
      </c>
    </row>
    <row r="374" spans="1:2">
      <c r="A374" s="4">
        <v>2.5632950000000002E-2</v>
      </c>
      <c r="B374" s="4" t="s">
        <v>2446</v>
      </c>
    </row>
    <row r="375" spans="1:2">
      <c r="A375" s="4">
        <v>7.9412679999999999E-2</v>
      </c>
      <c r="B375" s="4" t="s">
        <v>2446</v>
      </c>
    </row>
    <row r="376" spans="1:2">
      <c r="A376" s="4">
        <v>0.11055798</v>
      </c>
      <c r="B376" s="4" t="s">
        <v>2446</v>
      </c>
    </row>
    <row r="377" spans="1:2">
      <c r="A377" s="4">
        <v>8.2478019999999999E-2</v>
      </c>
      <c r="B377" s="4" t="s">
        <v>2446</v>
      </c>
    </row>
    <row r="378" spans="1:2">
      <c r="A378" s="4">
        <v>0.12030428999999999</v>
      </c>
      <c r="B378" s="4" t="s">
        <v>2446</v>
      </c>
    </row>
    <row r="379" spans="1:2">
      <c r="A379" s="4">
        <v>6.7762020000000006E-2</v>
      </c>
      <c r="B379" s="4" t="s">
        <v>2446</v>
      </c>
    </row>
    <row r="380" spans="1:2">
      <c r="A380" s="4">
        <v>7.8950809999999996E-2</v>
      </c>
      <c r="B380" s="4" t="s">
        <v>2446</v>
      </c>
    </row>
    <row r="381" spans="1:2">
      <c r="A381" s="4">
        <v>0.24558335000000001</v>
      </c>
      <c r="B381" s="4" t="s">
        <v>2446</v>
      </c>
    </row>
    <row r="382" spans="1:2">
      <c r="A382" s="4">
        <v>4.2459437000000003E-2</v>
      </c>
      <c r="B382" s="4" t="s">
        <v>2446</v>
      </c>
    </row>
    <row r="383" spans="1:2">
      <c r="A383" s="4">
        <v>6.4633714999999994E-2</v>
      </c>
      <c r="B383" s="4" t="s">
        <v>2446</v>
      </c>
    </row>
    <row r="384" spans="1:2">
      <c r="A384" s="4">
        <v>9.2835869999999994E-3</v>
      </c>
      <c r="B384" s="4" t="s">
        <v>2446</v>
      </c>
    </row>
    <row r="385" spans="1:2">
      <c r="A385" s="4">
        <v>1.4523965999999999E-2</v>
      </c>
      <c r="B385" s="4" t="s">
        <v>2446</v>
      </c>
    </row>
    <row r="386" spans="1:2">
      <c r="A386" s="4">
        <v>5.9175881E-2</v>
      </c>
      <c r="B386" s="4" t="s">
        <v>2446</v>
      </c>
    </row>
    <row r="387" spans="1:2">
      <c r="A387" s="4">
        <v>9.6239916999999994E-2</v>
      </c>
      <c r="B387" s="4" t="s">
        <v>2446</v>
      </c>
    </row>
    <row r="388" spans="1:2">
      <c r="A388" s="4">
        <v>0.15295046600000001</v>
      </c>
      <c r="B388" s="4" t="s">
        <v>2446</v>
      </c>
    </row>
    <row r="389" spans="1:2">
      <c r="A389" s="4">
        <v>0.16583545999999999</v>
      </c>
      <c r="B389" s="4" t="s">
        <v>2446</v>
      </c>
    </row>
    <row r="390" spans="1:2">
      <c r="A390" s="4">
        <v>0</v>
      </c>
      <c r="B390" s="4" t="s">
        <v>2446</v>
      </c>
    </row>
    <row r="391" spans="1:2">
      <c r="A391" s="4">
        <v>0.16724177700000001</v>
      </c>
      <c r="B391" s="4" t="s">
        <v>2446</v>
      </c>
    </row>
    <row r="392" spans="1:2">
      <c r="A392" s="4">
        <v>0.13134352799999999</v>
      </c>
      <c r="B392" s="4" t="s">
        <v>2446</v>
      </c>
    </row>
    <row r="393" spans="1:2">
      <c r="A393" s="4">
        <v>8.3636285000000005E-2</v>
      </c>
      <c r="B393" s="4" t="s">
        <v>2446</v>
      </c>
    </row>
    <row r="394" spans="1:2">
      <c r="A394" s="4">
        <v>0.32940277499999998</v>
      </c>
      <c r="B394" s="4" t="s">
        <v>2446</v>
      </c>
    </row>
    <row r="395" spans="1:2">
      <c r="A395" s="4">
        <v>0.129785231</v>
      </c>
      <c r="B395" s="4" t="s">
        <v>2446</v>
      </c>
    </row>
    <row r="396" spans="1:2">
      <c r="A396" s="4">
        <v>0.20571377800000001</v>
      </c>
      <c r="B396" s="4" t="s">
        <v>2446</v>
      </c>
    </row>
    <row r="397" spans="1:2">
      <c r="A397" s="4">
        <v>8.6840210000000001E-2</v>
      </c>
      <c r="B397" s="4" t="s">
        <v>2446</v>
      </c>
    </row>
    <row r="398" spans="1:2">
      <c r="A398" s="4">
        <v>0.12819141000000001</v>
      </c>
      <c r="B398" s="4" t="s">
        <v>2446</v>
      </c>
    </row>
    <row r="399" spans="1:2">
      <c r="A399" s="4">
        <v>5.3793769999999998E-2</v>
      </c>
      <c r="B399" s="4" t="s">
        <v>2446</v>
      </c>
    </row>
    <row r="400" spans="1:2">
      <c r="A400" s="4">
        <v>9.7369189999999994E-2</v>
      </c>
      <c r="B400" s="4" t="s">
        <v>2446</v>
      </c>
    </row>
    <row r="401" spans="1:2">
      <c r="A401" s="4">
        <v>0.31370045000000002</v>
      </c>
      <c r="B401" s="4" t="s">
        <v>2446</v>
      </c>
    </row>
    <row r="402" spans="1:2">
      <c r="A402" s="4">
        <v>9.7652649999999994E-2</v>
      </c>
      <c r="B402" s="4" t="s">
        <v>2446</v>
      </c>
    </row>
    <row r="403" spans="1:2">
      <c r="A403" s="4">
        <v>0.11586082</v>
      </c>
      <c r="B403" s="4" t="s">
        <v>2446</v>
      </c>
    </row>
    <row r="404" spans="1:2">
      <c r="A404" s="4">
        <v>0.11736125</v>
      </c>
      <c r="B404" s="4" t="s">
        <v>2446</v>
      </c>
    </row>
    <row r="405" spans="1:2">
      <c r="A405" s="4">
        <v>0.2956223</v>
      </c>
      <c r="B405" s="4" t="s">
        <v>2446</v>
      </c>
    </row>
    <row r="406" spans="1:2">
      <c r="A406" s="4">
        <v>0.101783</v>
      </c>
      <c r="B406" s="4" t="s">
        <v>2446</v>
      </c>
    </row>
    <row r="407" spans="1:2">
      <c r="A407" s="4">
        <v>0.37199140000000003</v>
      </c>
      <c r="B407" s="4" t="s">
        <v>2446</v>
      </c>
    </row>
    <row r="408" spans="1:2">
      <c r="A408" s="4">
        <v>0.19749439999999999</v>
      </c>
      <c r="B408" s="4" t="s">
        <v>2446</v>
      </c>
    </row>
    <row r="409" spans="1:2">
      <c r="A409" s="4">
        <v>0.1387022</v>
      </c>
      <c r="B409" s="4" t="s">
        <v>2446</v>
      </c>
    </row>
    <row r="410" spans="1:2">
      <c r="A410" s="4">
        <v>0.17671680000000001</v>
      </c>
      <c r="B410" s="4" t="s">
        <v>2446</v>
      </c>
    </row>
    <row r="411" spans="1:2">
      <c r="A411" s="4">
        <v>0.34485949999999999</v>
      </c>
      <c r="B411" s="4" t="s">
        <v>2446</v>
      </c>
    </row>
    <row r="412" spans="1:2">
      <c r="A412" s="4">
        <v>0.40685700000000002</v>
      </c>
      <c r="B412" s="4" t="s">
        <v>2446</v>
      </c>
    </row>
    <row r="413" spans="1:2">
      <c r="A413" s="4">
        <v>0.1088635</v>
      </c>
      <c r="B413" s="4" t="s">
        <v>2446</v>
      </c>
    </row>
    <row r="414" spans="1:2">
      <c r="A414" s="4">
        <v>0.2074095</v>
      </c>
      <c r="B414" s="4" t="s">
        <v>2446</v>
      </c>
    </row>
    <row r="415" spans="1:2">
      <c r="A415" s="4">
        <v>0.11348279999999999</v>
      </c>
      <c r="B415" s="4" t="s">
        <v>2446</v>
      </c>
    </row>
    <row r="416" spans="1:2">
      <c r="A416" s="4">
        <v>0.13097288000000001</v>
      </c>
      <c r="B416" s="4" t="s">
        <v>2446</v>
      </c>
    </row>
    <row r="417" spans="1:2">
      <c r="A417" s="4">
        <v>8.3142850000000004E-2</v>
      </c>
      <c r="B417" s="4" t="s">
        <v>2446</v>
      </c>
    </row>
    <row r="418" spans="1:2">
      <c r="A418" s="4">
        <v>5.3463450000000003E-2</v>
      </c>
      <c r="B418" s="4" t="s">
        <v>2446</v>
      </c>
    </row>
    <row r="419" spans="1:2">
      <c r="A419" s="4">
        <v>0.10598254</v>
      </c>
      <c r="B419" s="4" t="s">
        <v>2446</v>
      </c>
    </row>
    <row r="420" spans="1:2">
      <c r="A420" s="4">
        <v>3.26415E-3</v>
      </c>
      <c r="B420" s="4" t="s">
        <v>2446</v>
      </c>
    </row>
    <row r="421" spans="1:2">
      <c r="A421" s="4">
        <v>0.14608129</v>
      </c>
      <c r="B421" s="4" t="s">
        <v>2446</v>
      </c>
    </row>
    <row r="422" spans="1:2">
      <c r="A422" s="4">
        <v>6.4656539999999998E-2</v>
      </c>
      <c r="B422" s="4" t="s">
        <v>2446</v>
      </c>
    </row>
    <row r="423" spans="1:2">
      <c r="A423" s="4">
        <v>0.11926244</v>
      </c>
      <c r="B423" s="4" t="s">
        <v>2446</v>
      </c>
    </row>
    <row r="424" spans="1:2">
      <c r="A424" s="4">
        <v>0.55240385999999997</v>
      </c>
      <c r="B424" s="4" t="s">
        <v>2446</v>
      </c>
    </row>
    <row r="425" spans="1:2">
      <c r="A425" s="4">
        <v>0.10952513</v>
      </c>
      <c r="B425" s="4" t="s">
        <v>2446</v>
      </c>
    </row>
    <row r="426" spans="1:2">
      <c r="A426" s="4">
        <v>7.8049220000000002E-2</v>
      </c>
      <c r="B426" s="4" t="s">
        <v>2446</v>
      </c>
    </row>
    <row r="427" spans="1:2">
      <c r="A427" s="4">
        <v>9.9956939999999994E-2</v>
      </c>
      <c r="B427" s="4" t="s">
        <v>2446</v>
      </c>
    </row>
    <row r="428" spans="1:2">
      <c r="A428" s="4">
        <v>0.12917588999999999</v>
      </c>
      <c r="B428" s="4" t="s">
        <v>2446</v>
      </c>
    </row>
    <row r="429" spans="1:2">
      <c r="A429" s="4">
        <v>3.2029009999999997E-2</v>
      </c>
      <c r="B429" s="4" t="s">
        <v>2446</v>
      </c>
    </row>
    <row r="430" spans="1:2">
      <c r="A430" s="4">
        <v>6.9023989999999993E-2</v>
      </c>
      <c r="B430" s="4" t="s">
        <v>2446</v>
      </c>
    </row>
    <row r="431" spans="1:2">
      <c r="A431" s="4">
        <v>0.31181563000000001</v>
      </c>
      <c r="B431" s="4" t="s">
        <v>2446</v>
      </c>
    </row>
    <row r="432" spans="1:2">
      <c r="A432" s="4">
        <v>0.17945364499999999</v>
      </c>
      <c r="B432" s="4" t="s">
        <v>2446</v>
      </c>
    </row>
    <row r="433" spans="1:2">
      <c r="A433" s="4">
        <v>0</v>
      </c>
      <c r="B433" s="4" t="s">
        <v>2446</v>
      </c>
    </row>
    <row r="434" spans="1:2">
      <c r="A434" s="4">
        <v>4.4540703000000001E-2</v>
      </c>
      <c r="B434" s="4" t="s">
        <v>2446</v>
      </c>
    </row>
    <row r="435" spans="1:2">
      <c r="A435" s="4">
        <v>3.7742589999999999E-2</v>
      </c>
      <c r="B435" s="4" t="s">
        <v>2446</v>
      </c>
    </row>
    <row r="436" spans="1:2">
      <c r="A436" s="4">
        <v>0.18469303500000001</v>
      </c>
      <c r="B436" s="4" t="s">
        <v>2446</v>
      </c>
    </row>
    <row r="437" spans="1:2">
      <c r="A437" s="4">
        <v>9.5659090000000002E-2</v>
      </c>
      <c r="B437" s="4" t="s">
        <v>2446</v>
      </c>
    </row>
    <row r="438" spans="1:2">
      <c r="A438" s="4">
        <v>0.37403207199999999</v>
      </c>
      <c r="B438" s="4" t="s">
        <v>2446</v>
      </c>
    </row>
    <row r="439" spans="1:2">
      <c r="A439" s="4">
        <v>1.8316820000000001E-3</v>
      </c>
      <c r="B439" s="4" t="s">
        <v>2446</v>
      </c>
    </row>
    <row r="440" spans="1:2">
      <c r="A440" s="4">
        <v>7.3365581999999999E-2</v>
      </c>
      <c r="B440" s="4" t="s">
        <v>2446</v>
      </c>
    </row>
    <row r="441" spans="1:2">
      <c r="A441" s="4">
        <v>0.13362433400000001</v>
      </c>
      <c r="B441" s="4" t="s">
        <v>2446</v>
      </c>
    </row>
    <row r="442" spans="1:2">
      <c r="A442" s="4">
        <v>0.14484130000000001</v>
      </c>
      <c r="B442" s="4" t="s">
        <v>2446</v>
      </c>
    </row>
    <row r="443" spans="1:2">
      <c r="A443" s="4">
        <v>0.21018065</v>
      </c>
      <c r="B443" s="4" t="s">
        <v>2446</v>
      </c>
    </row>
    <row r="444" spans="1:2">
      <c r="A444" s="4">
        <v>6.8848999999999994E-2</v>
      </c>
      <c r="B444" s="4" t="s">
        <v>2446</v>
      </c>
    </row>
    <row r="445" spans="1:2">
      <c r="A445" s="4">
        <v>7.2605450000000002E-2</v>
      </c>
      <c r="B445" s="4" t="s">
        <v>2446</v>
      </c>
    </row>
    <row r="446" spans="1:2">
      <c r="A446" s="4">
        <v>0.32502117000000003</v>
      </c>
      <c r="B446" s="4" t="s">
        <v>2446</v>
      </c>
    </row>
    <row r="447" spans="1:2">
      <c r="A447" s="4">
        <v>0.30718002</v>
      </c>
      <c r="B447" s="4" t="s">
        <v>2446</v>
      </c>
    </row>
    <row r="448" spans="1:2">
      <c r="A448" s="4">
        <v>0.12277257</v>
      </c>
      <c r="B448" s="4" t="s">
        <v>2446</v>
      </c>
    </row>
    <row r="449" spans="1:2">
      <c r="A449" s="4">
        <v>6.7544320000000005E-2</v>
      </c>
      <c r="B449" s="4" t="s">
        <v>2446</v>
      </c>
    </row>
    <row r="450" spans="1:2">
      <c r="A450" s="4">
        <v>0.10848533</v>
      </c>
      <c r="B450" s="4" t="s">
        <v>2446</v>
      </c>
    </row>
    <row r="451" spans="1:2">
      <c r="A451" s="4">
        <v>4.8265009999999997E-2</v>
      </c>
      <c r="B451" s="4" t="s">
        <v>2446</v>
      </c>
    </row>
    <row r="452" spans="1:2">
      <c r="A452" s="4">
        <v>0.13647790000000001</v>
      </c>
      <c r="B452" s="4" t="s">
        <v>2446</v>
      </c>
    </row>
    <row r="453" spans="1:2">
      <c r="A453" s="4">
        <v>0.23037303000000001</v>
      </c>
      <c r="B453" s="4" t="s">
        <v>2446</v>
      </c>
    </row>
    <row r="454" spans="1:2">
      <c r="A454" s="4">
        <v>0.20650814000000001</v>
      </c>
      <c r="B454" s="4" t="s">
        <v>2446</v>
      </c>
    </row>
    <row r="455" spans="1:2">
      <c r="A455" s="4">
        <v>5.8484679999999997E-2</v>
      </c>
      <c r="B455" s="4" t="s">
        <v>2446</v>
      </c>
    </row>
    <row r="456" spans="1:2">
      <c r="A456" s="4">
        <v>5.9425569999999997E-2</v>
      </c>
      <c r="B456" s="4" t="s">
        <v>2446</v>
      </c>
    </row>
    <row r="457" spans="1:2">
      <c r="A457" s="4">
        <v>0.40573300000000001</v>
      </c>
      <c r="B457" s="4" t="s">
        <v>2446</v>
      </c>
    </row>
    <row r="458" spans="1:2">
      <c r="A458" s="4">
        <v>2.5853742999999998E-2</v>
      </c>
      <c r="B458" s="4" t="s">
        <v>2447</v>
      </c>
    </row>
    <row r="459" spans="1:2">
      <c r="A459" s="4">
        <v>9.5840519999999998E-2</v>
      </c>
      <c r="B459" s="4" t="s">
        <v>2447</v>
      </c>
    </row>
    <row r="460" spans="1:2">
      <c r="A460" s="4">
        <v>0.12292555400000001</v>
      </c>
      <c r="B460" s="4" t="s">
        <v>2447</v>
      </c>
    </row>
    <row r="461" spans="1:2">
      <c r="A461" s="4">
        <v>3.3136390000000002E-3</v>
      </c>
      <c r="B461" s="4" t="s">
        <v>2447</v>
      </c>
    </row>
    <row r="462" spans="1:2">
      <c r="A462" s="4">
        <v>0.34665875200000001</v>
      </c>
      <c r="B462" s="4" t="s">
        <v>2447</v>
      </c>
    </row>
    <row r="463" spans="1:2">
      <c r="A463" s="4">
        <v>9.7333080000000002E-2</v>
      </c>
      <c r="B463" s="4" t="s">
        <v>2447</v>
      </c>
    </row>
    <row r="464" spans="1:2">
      <c r="A464" s="4">
        <v>0.12585680399999999</v>
      </c>
      <c r="B464" s="4" t="s">
        <v>2447</v>
      </c>
    </row>
    <row r="465" spans="1:2">
      <c r="A465" s="4">
        <v>6.7293085000000002E-2</v>
      </c>
      <c r="B465" s="4" t="s">
        <v>2447</v>
      </c>
    </row>
    <row r="466" spans="1:2">
      <c r="A466" s="4">
        <v>5.1170895000000001E-2</v>
      </c>
      <c r="B466" s="4" t="s">
        <v>2447</v>
      </c>
    </row>
    <row r="467" spans="1:2">
      <c r="A467" s="4">
        <v>0.10081478100000001</v>
      </c>
      <c r="B467" s="4" t="s">
        <v>2447</v>
      </c>
    </row>
    <row r="468" spans="1:2">
      <c r="A468" s="4">
        <v>0.20374085</v>
      </c>
      <c r="B468" s="4" t="s">
        <v>2447</v>
      </c>
    </row>
    <row r="469" spans="1:2">
      <c r="A469" s="4">
        <v>0.22106406000000001</v>
      </c>
      <c r="B469" s="4" t="s">
        <v>2447</v>
      </c>
    </row>
    <row r="470" spans="1:2">
      <c r="A470" s="4">
        <v>9.8279720000000001E-2</v>
      </c>
      <c r="B470" s="4" t="s">
        <v>2447</v>
      </c>
    </row>
    <row r="471" spans="1:2">
      <c r="A471" s="4">
        <v>1.341435E-2</v>
      </c>
      <c r="B471" s="4" t="s">
        <v>2447</v>
      </c>
    </row>
    <row r="472" spans="1:2">
      <c r="A472" s="4">
        <v>0.11893958</v>
      </c>
      <c r="B472" s="4" t="s">
        <v>2447</v>
      </c>
    </row>
    <row r="473" spans="1:2">
      <c r="A473" s="4">
        <v>0.32226352000000003</v>
      </c>
      <c r="B473" s="4" t="s">
        <v>2447</v>
      </c>
    </row>
    <row r="474" spans="1:2">
      <c r="A474" s="4">
        <v>0.12625626000000001</v>
      </c>
      <c r="B474" s="4" t="s">
        <v>2447</v>
      </c>
    </row>
    <row r="475" spans="1:2">
      <c r="A475" s="4">
        <v>8.1129640000000003E-2</v>
      </c>
      <c r="B475" s="4" t="s">
        <v>2447</v>
      </c>
    </row>
    <row r="476" spans="1:2">
      <c r="A476" s="4">
        <v>4.532299E-2</v>
      </c>
      <c r="B476" s="4" t="s">
        <v>2447</v>
      </c>
    </row>
    <row r="477" spans="1:2">
      <c r="A477" s="4">
        <v>8.785577E-2</v>
      </c>
      <c r="B477" s="4" t="s">
        <v>2447</v>
      </c>
    </row>
    <row r="478" spans="1:2">
      <c r="A478" s="4">
        <v>0.20767021999999999</v>
      </c>
      <c r="B478" s="4" t="s">
        <v>2447</v>
      </c>
    </row>
    <row r="479" spans="1:2">
      <c r="A479" s="4">
        <v>0.12706321000000001</v>
      </c>
      <c r="B479" s="4" t="s">
        <v>2447</v>
      </c>
    </row>
    <row r="480" spans="1:2">
      <c r="A480" s="4">
        <v>0.39808504</v>
      </c>
      <c r="B480" s="4" t="s">
        <v>2447</v>
      </c>
    </row>
    <row r="481" spans="1:2">
      <c r="A481" s="4">
        <v>6.5063499999999996E-2</v>
      </c>
      <c r="B481" s="4" t="s">
        <v>2447</v>
      </c>
    </row>
    <row r="482" spans="1:2">
      <c r="A482" s="4">
        <v>1.8233160000000002E-2</v>
      </c>
      <c r="B482" s="4" t="s">
        <v>2447</v>
      </c>
    </row>
    <row r="483" spans="1:2">
      <c r="A483" s="4">
        <v>0.10913729</v>
      </c>
      <c r="B483" s="4" t="s">
        <v>2447</v>
      </c>
    </row>
    <row r="484" spans="1:2">
      <c r="A484" s="4">
        <v>9.0198700000000007E-2</v>
      </c>
      <c r="B484" s="4" t="s">
        <v>2447</v>
      </c>
    </row>
    <row r="485" spans="1:2">
      <c r="A485" s="4">
        <v>0.18751016000000001</v>
      </c>
      <c r="B485" s="4" t="s">
        <v>2447</v>
      </c>
    </row>
    <row r="486" spans="1:2">
      <c r="A486" s="4">
        <v>4.0105689999999999E-2</v>
      </c>
      <c r="B486" s="4" t="s">
        <v>2447</v>
      </c>
    </row>
    <row r="487" spans="1:2">
      <c r="A487" s="4">
        <v>0.12255267</v>
      </c>
      <c r="B487" s="4" t="s">
        <v>2447</v>
      </c>
    </row>
    <row r="488" spans="1:2">
      <c r="A488" s="4">
        <v>6.6841020000000001E-2</v>
      </c>
      <c r="B488" s="4" t="s">
        <v>2447</v>
      </c>
    </row>
    <row r="489" spans="1:2">
      <c r="A489" s="4">
        <v>6.9206950000000003E-2</v>
      </c>
      <c r="B489" s="4" t="s">
        <v>2447</v>
      </c>
    </row>
    <row r="490" spans="1:2">
      <c r="A490" s="4">
        <v>0.10070827</v>
      </c>
      <c r="B490" s="4" t="s">
        <v>2447</v>
      </c>
    </row>
    <row r="491" spans="1:2">
      <c r="A491" s="4">
        <v>5.2317269999999999E-2</v>
      </c>
      <c r="B491" s="4" t="s">
        <v>2447</v>
      </c>
    </row>
    <row r="492" spans="1:2">
      <c r="A492" s="4">
        <v>6.13895E-2</v>
      </c>
      <c r="B492" s="4" t="s">
        <v>2447</v>
      </c>
    </row>
    <row r="493" spans="1:2">
      <c r="A493" s="4">
        <v>0.10631663</v>
      </c>
      <c r="B493" s="4" t="s">
        <v>2447</v>
      </c>
    </row>
    <row r="494" spans="1:2">
      <c r="A494" s="4">
        <v>4.121673E-2</v>
      </c>
      <c r="B494" s="4" t="s">
        <v>2447</v>
      </c>
    </row>
    <row r="495" spans="1:2">
      <c r="A495" s="4">
        <v>0.12114843</v>
      </c>
      <c r="B495" s="4" t="s">
        <v>2447</v>
      </c>
    </row>
    <row r="496" spans="1:2">
      <c r="A496" s="4">
        <v>5.1168999999999999E-2</v>
      </c>
      <c r="B496" s="4" t="s">
        <v>2447</v>
      </c>
    </row>
    <row r="497" spans="1:2">
      <c r="A497" s="4">
        <v>4.2216539999999997E-2</v>
      </c>
      <c r="B497" s="4" t="s">
        <v>2447</v>
      </c>
    </row>
    <row r="498" spans="1:2">
      <c r="A498" s="4">
        <v>0.15535634000000001</v>
      </c>
      <c r="B498" s="4" t="s">
        <v>2447</v>
      </c>
    </row>
    <row r="499" spans="1:2">
      <c r="A499" s="4">
        <v>3.8883460000000002E-2</v>
      </c>
      <c r="B499" s="4" t="s">
        <v>2447</v>
      </c>
    </row>
    <row r="500" spans="1:2">
      <c r="A500" s="4">
        <v>5.0637719999999997E-2</v>
      </c>
      <c r="B500" s="4" t="s">
        <v>2447</v>
      </c>
    </row>
    <row r="501" spans="1:2">
      <c r="A501" s="4">
        <v>5.758307E-2</v>
      </c>
      <c r="B501" s="4" t="s">
        <v>2447</v>
      </c>
    </row>
    <row r="502" spans="1:2">
      <c r="A502" s="4">
        <v>0.28024468000000002</v>
      </c>
      <c r="B502" s="4" t="s">
        <v>2447</v>
      </c>
    </row>
    <row r="503" spans="1:2">
      <c r="A503" s="4">
        <v>5.2210819999999998E-2</v>
      </c>
      <c r="B503" s="4" t="s">
        <v>2447</v>
      </c>
    </row>
    <row r="504" spans="1:2">
      <c r="A504" s="4">
        <v>0.10118016000000001</v>
      </c>
      <c r="B504" s="4" t="s">
        <v>2447</v>
      </c>
    </row>
    <row r="505" spans="1:2">
      <c r="A505" s="4">
        <v>1.050738E-2</v>
      </c>
      <c r="B505" s="4" t="s">
        <v>2447</v>
      </c>
    </row>
    <row r="506" spans="1:2">
      <c r="A506" s="4">
        <v>8.6387569999999997E-2</v>
      </c>
      <c r="B506" s="4" t="s">
        <v>2447</v>
      </c>
    </row>
    <row r="507" spans="1:2">
      <c r="A507" s="4">
        <v>7.3620779999999997E-2</v>
      </c>
      <c r="B507" s="4" t="s">
        <v>2447</v>
      </c>
    </row>
    <row r="508" spans="1:2">
      <c r="A508" s="4">
        <v>5.5663730000000002E-2</v>
      </c>
      <c r="B508" s="4" t="s">
        <v>2447</v>
      </c>
    </row>
    <row r="509" spans="1:2">
      <c r="A509" s="4">
        <v>5.9182989999999998E-2</v>
      </c>
      <c r="B509" s="4" t="s">
        <v>2447</v>
      </c>
    </row>
    <row r="510" spans="1:2">
      <c r="A510" s="4">
        <v>0.18757718000000001</v>
      </c>
      <c r="B510" s="4" t="s">
        <v>2447</v>
      </c>
    </row>
    <row r="511" spans="1:2">
      <c r="A511" s="4">
        <v>0.14532292999999999</v>
      </c>
      <c r="B511" s="4" t="s">
        <v>2447</v>
      </c>
    </row>
    <row r="512" spans="1:2">
      <c r="A512" s="4">
        <v>7.4315229999999996E-2</v>
      </c>
      <c r="B512" s="4" t="s">
        <v>2447</v>
      </c>
    </row>
    <row r="513" spans="1:2">
      <c r="A513" s="4">
        <v>3.6774929999999997E-2</v>
      </c>
      <c r="B513" s="4" t="s">
        <v>2447</v>
      </c>
    </row>
    <row r="514" spans="1:2">
      <c r="A514" s="4">
        <v>4.986558E-2</v>
      </c>
      <c r="B514" s="4" t="s">
        <v>2447</v>
      </c>
    </row>
    <row r="515" spans="1:2">
      <c r="A515" s="4">
        <v>0.16916349</v>
      </c>
      <c r="B515" s="4" t="s">
        <v>2447</v>
      </c>
    </row>
    <row r="516" spans="1:2">
      <c r="A516" s="4">
        <v>4.4555379999999999E-2</v>
      </c>
      <c r="B516" s="4" t="s">
        <v>2447</v>
      </c>
    </row>
    <row r="517" spans="1:2">
      <c r="A517" s="4">
        <v>0.11623911000000001</v>
      </c>
      <c r="B517" s="4" t="s">
        <v>2447</v>
      </c>
    </row>
    <row r="518" spans="1:2">
      <c r="A518" s="4">
        <v>4.2392180000000002E-2</v>
      </c>
      <c r="B518" s="4" t="s">
        <v>2447</v>
      </c>
    </row>
    <row r="519" spans="1:2">
      <c r="A519" s="4">
        <v>0.22202696999999999</v>
      </c>
      <c r="B519" s="4" t="s">
        <v>2447</v>
      </c>
    </row>
    <row r="520" spans="1:2">
      <c r="A520" s="4">
        <v>7.1140190000000006E-2</v>
      </c>
      <c r="B520" s="4" t="s">
        <v>2447</v>
      </c>
    </row>
    <row r="521" spans="1:2">
      <c r="A521" s="4">
        <v>0.18911417999999999</v>
      </c>
      <c r="B521" s="4" t="s">
        <v>2447</v>
      </c>
    </row>
    <row r="522" spans="1:2">
      <c r="A522" s="4">
        <v>0.17096339999999999</v>
      </c>
      <c r="B522" s="4" t="s">
        <v>2447</v>
      </c>
    </row>
    <row r="523" spans="1:2">
      <c r="A523" s="4">
        <v>0.111444</v>
      </c>
      <c r="B523" s="4" t="s">
        <v>2447</v>
      </c>
    </row>
    <row r="524" spans="1:2">
      <c r="A524" s="4">
        <v>5.5746610000000002E-2</v>
      </c>
      <c r="B524" s="4" t="s">
        <v>2447</v>
      </c>
    </row>
    <row r="525" spans="1:2">
      <c r="A525" s="4">
        <v>0.21188635</v>
      </c>
      <c r="B525" s="4" t="s">
        <v>2447</v>
      </c>
    </row>
    <row r="526" spans="1:2">
      <c r="A526" s="4">
        <v>2.2747E-2</v>
      </c>
      <c r="B526" s="4" t="s">
        <v>2447</v>
      </c>
    </row>
    <row r="527" spans="1:2">
      <c r="A527" s="4">
        <v>4.5519730000000001E-2</v>
      </c>
      <c r="B527" s="4" t="s">
        <v>2447</v>
      </c>
    </row>
    <row r="528" spans="1:2">
      <c r="A528" s="4">
        <v>9.3444769999999996E-2</v>
      </c>
      <c r="B528" s="4" t="s">
        <v>2447</v>
      </c>
    </row>
    <row r="529" spans="1:2">
      <c r="A529" s="4">
        <v>9.4297809999999996E-2</v>
      </c>
      <c r="B529" s="4" t="s">
        <v>2447</v>
      </c>
    </row>
    <row r="530" spans="1:2">
      <c r="A530" s="4">
        <v>9.0247809999999998E-2</v>
      </c>
      <c r="B530" s="4" t="s">
        <v>2447</v>
      </c>
    </row>
    <row r="531" spans="1:2">
      <c r="A531" s="4">
        <v>3.2611639999999997E-2</v>
      </c>
      <c r="B531" s="4" t="s">
        <v>2447</v>
      </c>
    </row>
    <row r="532" spans="1:2">
      <c r="A532" s="4">
        <v>4.400515E-2</v>
      </c>
      <c r="B532" s="4" t="s">
        <v>2447</v>
      </c>
    </row>
    <row r="533" spans="1:2">
      <c r="A533" s="4">
        <v>0.13225121000000001</v>
      </c>
      <c r="B533" s="4" t="s">
        <v>2447</v>
      </c>
    </row>
    <row r="534" spans="1:2">
      <c r="A534" s="4">
        <v>4.4603459999999998E-2</v>
      </c>
      <c r="B534" s="4" t="s">
        <v>2447</v>
      </c>
    </row>
    <row r="535" spans="1:2">
      <c r="A535" s="4">
        <v>0.66060912000000005</v>
      </c>
      <c r="B535" s="4" t="s">
        <v>2447</v>
      </c>
    </row>
    <row r="536" spans="1:2">
      <c r="A536" s="4">
        <v>0.14631155000000001</v>
      </c>
      <c r="B536" s="4" t="s">
        <v>2447</v>
      </c>
    </row>
    <row r="537" spans="1:2">
      <c r="A537" s="4">
        <v>2.1763600000000001E-2</v>
      </c>
      <c r="B537" s="4" t="s">
        <v>2447</v>
      </c>
    </row>
    <row r="538" spans="1:2">
      <c r="A538" s="4">
        <v>8.5473480000000004E-2</v>
      </c>
      <c r="B538" s="4" t="s">
        <v>2447</v>
      </c>
    </row>
    <row r="539" spans="1:2">
      <c r="A539" s="4">
        <v>1.6395799999999999E-2</v>
      </c>
      <c r="B539" s="4" t="s">
        <v>2447</v>
      </c>
    </row>
    <row r="540" spans="1:2">
      <c r="A540" s="4">
        <v>8.3414299999999997E-2</v>
      </c>
      <c r="B540" s="4" t="s">
        <v>2447</v>
      </c>
    </row>
    <row r="541" spans="1:2">
      <c r="A541" s="4">
        <v>0.11650451000000001</v>
      </c>
      <c r="B541" s="4" t="s">
        <v>2447</v>
      </c>
    </row>
    <row r="542" spans="1:2">
      <c r="A542" s="4">
        <v>0.14436397000000001</v>
      </c>
      <c r="B542" s="4" t="s">
        <v>2447</v>
      </c>
    </row>
    <row r="543" spans="1:2">
      <c r="A543" s="4">
        <v>0.11338286</v>
      </c>
      <c r="B543" s="4" t="s">
        <v>2447</v>
      </c>
    </row>
    <row r="544" spans="1:2">
      <c r="A544" s="4">
        <v>0.16982848</v>
      </c>
      <c r="B544" s="4" t="s">
        <v>2447</v>
      </c>
    </row>
    <row r="545" spans="1:2">
      <c r="A545" s="4">
        <v>8.3323040000000001E-2</v>
      </c>
      <c r="B545" s="4" t="s">
        <v>2447</v>
      </c>
    </row>
    <row r="546" spans="1:2">
      <c r="A546" s="4">
        <v>0.15187948000000001</v>
      </c>
      <c r="B546" s="4" t="s">
        <v>2447</v>
      </c>
    </row>
    <row r="547" spans="1:2">
      <c r="A547" s="4">
        <v>8.6013190000000003E-2</v>
      </c>
      <c r="B547" s="4" t="s">
        <v>2447</v>
      </c>
    </row>
    <row r="548" spans="1:2">
      <c r="A548" s="4">
        <v>0.1984494</v>
      </c>
      <c r="B548" s="4" t="s">
        <v>2447</v>
      </c>
    </row>
    <row r="549" spans="1:2">
      <c r="A549" s="4">
        <v>0.14744852999999999</v>
      </c>
      <c r="B549" s="4" t="s">
        <v>2447</v>
      </c>
    </row>
    <row r="550" spans="1:2">
      <c r="A550" s="4">
        <v>7.7491889999999994E-2</v>
      </c>
      <c r="B550" s="4" t="s">
        <v>2447</v>
      </c>
    </row>
    <row r="551" spans="1:2">
      <c r="A551" s="4">
        <v>0.17612214000000001</v>
      </c>
      <c r="B551" s="4" t="s">
        <v>2447</v>
      </c>
    </row>
    <row r="552" spans="1:2">
      <c r="A552" s="4">
        <v>0.24682076999999999</v>
      </c>
      <c r="B552" s="4" t="s">
        <v>2447</v>
      </c>
    </row>
    <row r="553" spans="1:2">
      <c r="A553" s="4">
        <v>0.15063814</v>
      </c>
      <c r="B553" s="4" t="s">
        <v>2447</v>
      </c>
    </row>
    <row r="554" spans="1:2">
      <c r="A554" s="4">
        <v>0.13686471</v>
      </c>
      <c r="B554" s="4" t="s">
        <v>2447</v>
      </c>
    </row>
    <row r="555" spans="1:2">
      <c r="A555" s="4">
        <v>0.15831758000000001</v>
      </c>
      <c r="B555" s="4" t="s">
        <v>2447</v>
      </c>
    </row>
    <row r="556" spans="1:2">
      <c r="A556" s="4">
        <v>9.9870619999999993E-2</v>
      </c>
      <c r="B556" s="4" t="s">
        <v>2447</v>
      </c>
    </row>
    <row r="557" spans="1:2">
      <c r="A557" s="4">
        <v>0.14666689999999999</v>
      </c>
      <c r="B557" s="4" t="s">
        <v>2447</v>
      </c>
    </row>
    <row r="558" spans="1:2">
      <c r="A558" s="4">
        <v>0.13861399999999999</v>
      </c>
      <c r="B558" s="4" t="s">
        <v>2447</v>
      </c>
    </row>
    <row r="559" spans="1:2">
      <c r="A559" s="4">
        <v>5.9706259999999997E-2</v>
      </c>
      <c r="B559" s="4" t="s">
        <v>2447</v>
      </c>
    </row>
    <row r="560" spans="1:2">
      <c r="A560" s="4">
        <v>0.25590370000000001</v>
      </c>
      <c r="B560" s="4" t="s">
        <v>2447</v>
      </c>
    </row>
    <row r="561" spans="1:2">
      <c r="A561" s="4">
        <v>0.10567031</v>
      </c>
      <c r="B561" s="4" t="s">
        <v>2447</v>
      </c>
    </row>
    <row r="562" spans="1:2">
      <c r="A562" s="4">
        <v>0.10807223000000001</v>
      </c>
      <c r="B562" s="4" t="s">
        <v>2447</v>
      </c>
    </row>
    <row r="563" spans="1:2">
      <c r="A563" s="4">
        <v>7.9167630000000003E-3</v>
      </c>
      <c r="B563" s="4" t="s">
        <v>2447</v>
      </c>
    </row>
    <row r="564" spans="1:2">
      <c r="A564" s="4">
        <v>7.2237943999999998E-2</v>
      </c>
      <c r="B564" s="4" t="s">
        <v>2447</v>
      </c>
    </row>
    <row r="565" spans="1:2">
      <c r="A565" s="4">
        <v>0.536620663</v>
      </c>
      <c r="B565" s="4" t="s">
        <v>2447</v>
      </c>
    </row>
    <row r="566" spans="1:2">
      <c r="A566" s="4">
        <v>5.9814312000000001E-2</v>
      </c>
      <c r="B566" s="4" t="s">
        <v>2447</v>
      </c>
    </row>
    <row r="567" spans="1:2">
      <c r="A567" s="4">
        <v>0.46190497800000002</v>
      </c>
      <c r="B567" s="4" t="s">
        <v>2447</v>
      </c>
    </row>
    <row r="568" spans="1:2">
      <c r="A568" s="4">
        <v>9.9149174000000007E-2</v>
      </c>
      <c r="B568" s="4" t="s">
        <v>2447</v>
      </c>
    </row>
    <row r="569" spans="1:2">
      <c r="A569" s="4">
        <v>0.13942521599999999</v>
      </c>
      <c r="B569" s="4" t="s">
        <v>2447</v>
      </c>
    </row>
    <row r="570" spans="1:2">
      <c r="A570" s="4">
        <v>3.1459300000000003E-2</v>
      </c>
      <c r="B570" s="4" t="s">
        <v>2447</v>
      </c>
    </row>
    <row r="571" spans="1:2">
      <c r="A571" s="4">
        <v>7.0863419999999996E-2</v>
      </c>
      <c r="B571" s="4" t="s">
        <v>2447</v>
      </c>
    </row>
    <row r="572" spans="1:2">
      <c r="A572" s="4">
        <v>0.22877486999999999</v>
      </c>
      <c r="B572" s="4" t="s">
        <v>2447</v>
      </c>
    </row>
    <row r="573" spans="1:2">
      <c r="A573" s="4">
        <v>0.17416514999999999</v>
      </c>
      <c r="B573" s="4" t="s">
        <v>2447</v>
      </c>
    </row>
    <row r="574" spans="1:2">
      <c r="A574" s="4">
        <v>6.6375560000000002E-3</v>
      </c>
      <c r="B574" s="4" t="s">
        <v>2447</v>
      </c>
    </row>
    <row r="575" spans="1:2">
      <c r="A575" s="4">
        <v>3.1153212E-2</v>
      </c>
      <c r="B575" s="4" t="s">
        <v>2447</v>
      </c>
    </row>
    <row r="576" spans="1:2">
      <c r="A576" s="4">
        <v>8.9597409000000003E-2</v>
      </c>
      <c r="B576" s="4" t="s">
        <v>2447</v>
      </c>
    </row>
    <row r="577" spans="1:2">
      <c r="A577" s="4">
        <v>0.202348735</v>
      </c>
      <c r="B577" s="4" t="s">
        <v>2447</v>
      </c>
    </row>
    <row r="578" spans="1:2">
      <c r="A578" s="4">
        <v>0.105509883</v>
      </c>
      <c r="B578" s="4" t="s">
        <v>2447</v>
      </c>
    </row>
    <row r="579" spans="1:2">
      <c r="A579" s="4">
        <v>2.3808208000000001E-2</v>
      </c>
      <c r="B579" s="4" t="s">
        <v>2447</v>
      </c>
    </row>
    <row r="580" spans="1:2">
      <c r="A580" s="4">
        <v>2.7108829999999999E-3</v>
      </c>
      <c r="B580" s="4" t="s">
        <v>2447</v>
      </c>
    </row>
    <row r="581" spans="1:2">
      <c r="A581" s="4">
        <v>2.5603554000000001E-2</v>
      </c>
      <c r="B581" s="4" t="s">
        <v>2447</v>
      </c>
    </row>
    <row r="582" spans="1:2">
      <c r="A582" s="4">
        <v>7.8598937999999993E-2</v>
      </c>
      <c r="B582" s="4" t="s">
        <v>2447</v>
      </c>
    </row>
    <row r="583" spans="1:2">
      <c r="A583" s="4">
        <v>0.1439898</v>
      </c>
      <c r="B583" s="4" t="s">
        <v>2447</v>
      </c>
    </row>
    <row r="584" spans="1:2">
      <c r="A584" s="4">
        <v>0.15272110999999999</v>
      </c>
      <c r="B584" s="4" t="s">
        <v>2447</v>
      </c>
    </row>
    <row r="585" spans="1:2">
      <c r="A585" s="4">
        <v>8.1781039999999999E-2</v>
      </c>
      <c r="B585" s="4" t="s">
        <v>2447</v>
      </c>
    </row>
    <row r="586" spans="1:2">
      <c r="A586" s="4">
        <v>0.10920615</v>
      </c>
      <c r="B586" s="4" t="s">
        <v>2447</v>
      </c>
    </row>
    <row r="587" spans="1:2">
      <c r="A587" s="4">
        <v>0.26611453000000002</v>
      </c>
      <c r="B587" s="4" t="s">
        <v>2447</v>
      </c>
    </row>
    <row r="588" spans="1:2">
      <c r="A588" s="4">
        <v>0.22940625000000001</v>
      </c>
      <c r="B588" s="4" t="s">
        <v>2447</v>
      </c>
    </row>
    <row r="589" spans="1:2">
      <c r="A589" s="4">
        <v>0.10796785</v>
      </c>
      <c r="B589" s="4" t="s">
        <v>2447</v>
      </c>
    </row>
    <row r="590" spans="1:2">
      <c r="A590" s="4">
        <v>0.12915393999999999</v>
      </c>
      <c r="B590" s="4" t="s">
        <v>2447</v>
      </c>
    </row>
    <row r="591" spans="1:2">
      <c r="A591" s="4">
        <v>4.752994E-2</v>
      </c>
      <c r="B591" s="4" t="s">
        <v>2447</v>
      </c>
    </row>
    <row r="592" spans="1:2">
      <c r="A592" s="4">
        <v>0.14780927999999999</v>
      </c>
      <c r="B592" s="4" t="s">
        <v>2447</v>
      </c>
    </row>
    <row r="593" spans="1:2">
      <c r="A593" s="4">
        <v>0.1604759</v>
      </c>
      <c r="B593" s="4" t="s">
        <v>2447</v>
      </c>
    </row>
    <row r="594" spans="1:2">
      <c r="A594" s="4">
        <v>4.3480930000000001E-2</v>
      </c>
      <c r="B594" s="4" t="s">
        <v>2447</v>
      </c>
    </row>
    <row r="595" spans="1:2">
      <c r="A595" s="4">
        <v>0.24895999999999999</v>
      </c>
      <c r="B595" s="4" t="s">
        <v>2447</v>
      </c>
    </row>
    <row r="596" spans="1:2">
      <c r="A596" s="4">
        <v>7.7659599999999995E-2</v>
      </c>
      <c r="B596" s="4" t="s">
        <v>2447</v>
      </c>
    </row>
    <row r="597" spans="1:2">
      <c r="A597" s="4">
        <v>0.21567902</v>
      </c>
      <c r="B597" s="4" t="s">
        <v>2447</v>
      </c>
    </row>
    <row r="598" spans="1:2">
      <c r="A598" s="4">
        <v>0.36474089999999998</v>
      </c>
      <c r="B598" s="4" t="s">
        <v>2447</v>
      </c>
    </row>
    <row r="599" spans="1:2">
      <c r="A599" s="4">
        <v>2.8294293000000002E-2</v>
      </c>
      <c r="B599" s="4" t="s">
        <v>2448</v>
      </c>
    </row>
    <row r="600" spans="1:2">
      <c r="A600" s="4">
        <v>7.5062034999999999E-2</v>
      </c>
      <c r="B600" s="4" t="s">
        <v>2448</v>
      </c>
    </row>
    <row r="601" spans="1:2">
      <c r="A601" s="4">
        <v>9.5420728999999996E-2</v>
      </c>
      <c r="B601" s="4" t="s">
        <v>2448</v>
      </c>
    </row>
    <row r="602" spans="1:2">
      <c r="A602" s="4">
        <v>3.581267E-3</v>
      </c>
      <c r="B602" s="4" t="s">
        <v>2448</v>
      </c>
    </row>
    <row r="603" spans="1:2">
      <c r="A603" s="4">
        <v>0.25098531400000001</v>
      </c>
      <c r="B603" s="4" t="s">
        <v>2448</v>
      </c>
    </row>
    <row r="604" spans="1:2">
      <c r="A604" s="4">
        <v>7.3354809000000007E-2</v>
      </c>
      <c r="B604" s="4" t="s">
        <v>2448</v>
      </c>
    </row>
    <row r="605" spans="1:2">
      <c r="A605" s="4">
        <v>0.15523707</v>
      </c>
      <c r="B605" s="4" t="s">
        <v>2448</v>
      </c>
    </row>
    <row r="606" spans="1:2">
      <c r="A606" s="4">
        <v>5.9530300000000001E-2</v>
      </c>
      <c r="B606" s="4" t="s">
        <v>2448</v>
      </c>
    </row>
    <row r="607" spans="1:2">
      <c r="A607" s="4">
        <v>0.100426456</v>
      </c>
      <c r="B607" s="4" t="s">
        <v>2448</v>
      </c>
    </row>
    <row r="608" spans="1:2">
      <c r="A608" s="4">
        <v>9.9660046000000002E-2</v>
      </c>
      <c r="B608" s="4" t="s">
        <v>2448</v>
      </c>
    </row>
    <row r="609" spans="1:2">
      <c r="A609" s="4">
        <v>0.24356170899999999</v>
      </c>
      <c r="B609" s="4" t="s">
        <v>2448</v>
      </c>
    </row>
    <row r="610" spans="1:2">
      <c r="A610" s="4">
        <v>0.26681182199999998</v>
      </c>
      <c r="B610" s="4" t="s">
        <v>2448</v>
      </c>
    </row>
    <row r="611" spans="1:2">
      <c r="A611" s="4">
        <v>0.142660815</v>
      </c>
      <c r="B611" s="4" t="s">
        <v>2448</v>
      </c>
    </row>
    <row r="612" spans="1:2">
      <c r="A612" s="4">
        <v>-2.163557E-3</v>
      </c>
      <c r="B612" s="4" t="s">
        <v>2448</v>
      </c>
    </row>
    <row r="613" spans="1:2">
      <c r="A613" s="4">
        <v>0.118973407</v>
      </c>
      <c r="B613" s="4" t="s">
        <v>2448</v>
      </c>
    </row>
    <row r="614" spans="1:2">
      <c r="A614" s="4">
        <v>0.35124384199999997</v>
      </c>
      <c r="B614" s="4" t="s">
        <v>2448</v>
      </c>
    </row>
    <row r="615" spans="1:2">
      <c r="A615" s="4">
        <v>9.2817958000000006E-2</v>
      </c>
      <c r="B615" s="4" t="s">
        <v>2448</v>
      </c>
    </row>
    <row r="616" spans="1:2">
      <c r="A616" s="4">
        <v>0.10321012</v>
      </c>
      <c r="B616" s="4" t="s">
        <v>2448</v>
      </c>
    </row>
    <row r="617" spans="1:2">
      <c r="A617" s="4">
        <v>0.11886338</v>
      </c>
      <c r="B617" s="4" t="s">
        <v>2448</v>
      </c>
    </row>
    <row r="618" spans="1:2">
      <c r="A618" s="4">
        <v>7.1125430000000003E-2</v>
      </c>
      <c r="B618" s="4" t="s">
        <v>2448</v>
      </c>
    </row>
    <row r="619" spans="1:2">
      <c r="A619" s="4">
        <v>0.15017407999999999</v>
      </c>
      <c r="B619" s="4" t="s">
        <v>2448</v>
      </c>
    </row>
    <row r="620" spans="1:2">
      <c r="A620" s="4">
        <v>8.2357669999999994E-2</v>
      </c>
      <c r="B620" s="4" t="s">
        <v>2448</v>
      </c>
    </row>
    <row r="621" spans="1:2">
      <c r="A621" s="4">
        <v>0.47820867</v>
      </c>
      <c r="B621" s="4" t="s">
        <v>2448</v>
      </c>
    </row>
    <row r="622" spans="1:2">
      <c r="A622" s="4">
        <v>3.8011469999999999E-2</v>
      </c>
      <c r="B622" s="4" t="s">
        <v>2448</v>
      </c>
    </row>
    <row r="623" spans="1:2">
      <c r="A623" s="4">
        <v>2.0230359999999999E-2</v>
      </c>
      <c r="B623" s="4" t="s">
        <v>2448</v>
      </c>
    </row>
    <row r="624" spans="1:2">
      <c r="A624" s="4">
        <v>0.16444099000000001</v>
      </c>
      <c r="B624" s="4" t="s">
        <v>2448</v>
      </c>
    </row>
    <row r="625" spans="1:2">
      <c r="A625" s="4">
        <v>0.11247631</v>
      </c>
      <c r="B625" s="4" t="s">
        <v>2448</v>
      </c>
    </row>
    <row r="626" spans="1:2">
      <c r="A626" s="4">
        <v>8.7360389999999996E-2</v>
      </c>
      <c r="B626" s="4" t="s">
        <v>2448</v>
      </c>
    </row>
    <row r="627" spans="1:2">
      <c r="A627" s="4">
        <v>3.1112879999999999E-2</v>
      </c>
      <c r="B627" s="4" t="s">
        <v>2448</v>
      </c>
    </row>
    <row r="628" spans="1:2">
      <c r="A628" s="4">
        <v>0.16583572999999999</v>
      </c>
      <c r="B628" s="4" t="s">
        <v>2448</v>
      </c>
    </row>
    <row r="629" spans="1:2">
      <c r="A629" s="4">
        <v>4.751449E-2</v>
      </c>
      <c r="B629" s="4" t="s">
        <v>2448</v>
      </c>
    </row>
    <row r="630" spans="1:2">
      <c r="A630" s="4">
        <v>9.0422009999999997E-2</v>
      </c>
      <c r="B630" s="4" t="s">
        <v>2448</v>
      </c>
    </row>
    <row r="631" spans="1:2">
      <c r="A631" s="4">
        <v>0.12782384999999999</v>
      </c>
      <c r="B631" s="4" t="s">
        <v>2448</v>
      </c>
    </row>
    <row r="632" spans="1:2">
      <c r="A632" s="4">
        <v>6.9429350000000001E-2</v>
      </c>
      <c r="B632" s="4" t="s">
        <v>2448</v>
      </c>
    </row>
    <row r="633" spans="1:2">
      <c r="A633" s="4">
        <v>0.12605628999999999</v>
      </c>
      <c r="B633" s="4" t="s">
        <v>2448</v>
      </c>
    </row>
    <row r="634" spans="1:2">
      <c r="A634" s="4">
        <v>3.8474019999999998E-2</v>
      </c>
      <c r="B634" s="4" t="s">
        <v>2448</v>
      </c>
    </row>
    <row r="635" spans="1:2">
      <c r="A635" s="4">
        <v>5.6155650000000001E-2</v>
      </c>
      <c r="B635" s="4" t="s">
        <v>2448</v>
      </c>
    </row>
    <row r="636" spans="1:2">
      <c r="A636" s="4">
        <v>0.10408445</v>
      </c>
      <c r="B636" s="4" t="s">
        <v>2448</v>
      </c>
    </row>
    <row r="637" spans="1:2">
      <c r="A637" s="4">
        <v>5.6228210000000001E-2</v>
      </c>
      <c r="B637" s="4" t="s">
        <v>2448</v>
      </c>
    </row>
    <row r="638" spans="1:2">
      <c r="A638" s="4">
        <v>3.9617430000000002E-2</v>
      </c>
      <c r="B638" s="4" t="s">
        <v>2448</v>
      </c>
    </row>
    <row r="639" spans="1:2">
      <c r="A639" s="4">
        <v>5.8085589999999999E-2</v>
      </c>
      <c r="B639" s="4" t="s">
        <v>2448</v>
      </c>
    </row>
    <row r="640" spans="1:2">
      <c r="A640" s="4">
        <v>4.095903E-2</v>
      </c>
      <c r="B640" s="4" t="s">
        <v>2448</v>
      </c>
    </row>
    <row r="641" spans="1:2">
      <c r="A641" s="4">
        <v>6.0977099999999999E-2</v>
      </c>
      <c r="B641" s="4" t="s">
        <v>2448</v>
      </c>
    </row>
    <row r="642" spans="1:2">
      <c r="A642" s="4">
        <v>4.5750590000000001E-2</v>
      </c>
      <c r="B642" s="4" t="s">
        <v>2448</v>
      </c>
    </row>
    <row r="643" spans="1:2">
      <c r="A643" s="4">
        <v>0.20472967</v>
      </c>
      <c r="B643" s="4" t="s">
        <v>2448</v>
      </c>
    </row>
    <row r="644" spans="1:2">
      <c r="A644" s="4">
        <v>4.6933809999999999E-2</v>
      </c>
      <c r="B644" s="4" t="s">
        <v>2448</v>
      </c>
    </row>
    <row r="645" spans="1:2">
      <c r="A645" s="4">
        <v>5.949335E-2</v>
      </c>
      <c r="B645" s="4" t="s">
        <v>2448</v>
      </c>
    </row>
    <row r="646" spans="1:2">
      <c r="A646" s="4">
        <v>3.8281820000000001E-2</v>
      </c>
      <c r="B646" s="4" t="s">
        <v>2448</v>
      </c>
    </row>
    <row r="647" spans="1:2">
      <c r="A647" s="4">
        <v>0.23073384</v>
      </c>
      <c r="B647" s="4" t="s">
        <v>2448</v>
      </c>
    </row>
    <row r="648" spans="1:2">
      <c r="A648" s="4">
        <v>7.8429559999999995E-2</v>
      </c>
      <c r="B648" s="4" t="s">
        <v>2448</v>
      </c>
    </row>
    <row r="649" spans="1:2">
      <c r="A649" s="4">
        <v>4.3012710000000003E-2</v>
      </c>
      <c r="B649" s="4" t="s">
        <v>2448</v>
      </c>
    </row>
    <row r="650" spans="1:2">
      <c r="A650" s="4">
        <v>3.7135509999999997E-2</v>
      </c>
      <c r="B650" s="4" t="s">
        <v>2448</v>
      </c>
    </row>
    <row r="651" spans="1:2">
      <c r="A651" s="4">
        <v>0.26072832000000001</v>
      </c>
      <c r="B651" s="4" t="s">
        <v>2448</v>
      </c>
    </row>
    <row r="652" spans="1:2">
      <c r="A652" s="4">
        <v>0.19524854</v>
      </c>
      <c r="B652" s="4" t="s">
        <v>2448</v>
      </c>
    </row>
    <row r="653" spans="1:2">
      <c r="A653" s="4">
        <v>6.2058099999999998E-2</v>
      </c>
      <c r="B653" s="4" t="s">
        <v>2448</v>
      </c>
    </row>
    <row r="654" spans="1:2">
      <c r="A654" s="4">
        <v>5.2282820000000001E-2</v>
      </c>
      <c r="B654" s="4" t="s">
        <v>2448</v>
      </c>
    </row>
    <row r="655" spans="1:2">
      <c r="A655" s="4">
        <v>5.0272629999999999E-2</v>
      </c>
      <c r="B655" s="4" t="s">
        <v>2448</v>
      </c>
    </row>
    <row r="656" spans="1:2">
      <c r="A656" s="4">
        <v>0.13933786000000001</v>
      </c>
      <c r="B656" s="4" t="s">
        <v>2448</v>
      </c>
    </row>
    <row r="657" spans="1:2">
      <c r="A657" s="4">
        <v>5.8023209999999999E-2</v>
      </c>
      <c r="B657" s="4" t="s">
        <v>2448</v>
      </c>
    </row>
    <row r="658" spans="1:2">
      <c r="A658" s="4">
        <v>9.7536170000000005E-2</v>
      </c>
      <c r="B658" s="4" t="s">
        <v>2448</v>
      </c>
    </row>
    <row r="659" spans="1:2">
      <c r="A659" s="4">
        <v>0.10704838</v>
      </c>
      <c r="B659" s="4" t="s">
        <v>2448</v>
      </c>
    </row>
    <row r="660" spans="1:2">
      <c r="A660" s="4">
        <v>0.12393638</v>
      </c>
      <c r="B660" s="4" t="s">
        <v>2448</v>
      </c>
    </row>
    <row r="661" spans="1:2">
      <c r="A661" s="4">
        <v>7.7009430000000004E-2</v>
      </c>
      <c r="B661" s="4" t="s">
        <v>2448</v>
      </c>
    </row>
    <row r="662" spans="1:2">
      <c r="A662" s="4">
        <v>2.456755E-2</v>
      </c>
      <c r="B662" s="4" t="s">
        <v>2448</v>
      </c>
    </row>
    <row r="663" spans="1:2">
      <c r="A663" s="4">
        <v>0.17523867000000001</v>
      </c>
      <c r="B663" s="4" t="s">
        <v>2448</v>
      </c>
    </row>
    <row r="664" spans="1:2">
      <c r="A664" s="4">
        <v>5.8595580000000001E-2</v>
      </c>
      <c r="B664" s="4" t="s">
        <v>2448</v>
      </c>
    </row>
    <row r="665" spans="1:2">
      <c r="A665" s="4">
        <v>5.2651610000000001E-2</v>
      </c>
      <c r="B665" s="4" t="s">
        <v>2448</v>
      </c>
    </row>
    <row r="666" spans="1:2">
      <c r="A666" s="4">
        <v>7.9627199999999995E-2</v>
      </c>
      <c r="B666" s="4" t="s">
        <v>2448</v>
      </c>
    </row>
    <row r="667" spans="1:2">
      <c r="A667" s="4">
        <v>1.390565E-2</v>
      </c>
      <c r="B667" s="4" t="s">
        <v>2448</v>
      </c>
    </row>
    <row r="668" spans="1:2">
      <c r="A668" s="4">
        <v>3.9043260000000003E-2</v>
      </c>
      <c r="B668" s="4" t="s">
        <v>2448</v>
      </c>
    </row>
    <row r="669" spans="1:2">
      <c r="A669" s="4">
        <v>4.8892669999999999E-2</v>
      </c>
      <c r="B669" s="4" t="s">
        <v>2448</v>
      </c>
    </row>
    <row r="670" spans="1:2">
      <c r="A670" s="4">
        <v>9.2359730000000001E-2</v>
      </c>
      <c r="B670" s="4" t="s">
        <v>2448</v>
      </c>
    </row>
    <row r="671" spans="1:2">
      <c r="A671" s="4">
        <v>0.14299777</v>
      </c>
      <c r="B671" s="4" t="s">
        <v>2448</v>
      </c>
    </row>
    <row r="672" spans="1:2">
      <c r="A672" s="4">
        <v>1.152359E-2</v>
      </c>
      <c r="B672" s="4" t="s">
        <v>2448</v>
      </c>
    </row>
    <row r="673" spans="1:2">
      <c r="A673" s="4">
        <v>1.7943049999999999E-2</v>
      </c>
      <c r="B673" s="4" t="s">
        <v>2448</v>
      </c>
    </row>
    <row r="674" spans="1:2">
      <c r="A674" s="4">
        <v>8.4165359999999995E-2</v>
      </c>
      <c r="B674" s="4" t="s">
        <v>2448</v>
      </c>
    </row>
    <row r="675" spans="1:2">
      <c r="A675" s="4">
        <v>5.0104599999999999E-2</v>
      </c>
      <c r="B675" s="4" t="s">
        <v>2448</v>
      </c>
    </row>
    <row r="676" spans="1:2">
      <c r="A676" s="4">
        <v>0.61734120000000003</v>
      </c>
      <c r="B676" s="4" t="s">
        <v>2448</v>
      </c>
    </row>
    <row r="677" spans="1:2">
      <c r="A677" s="4">
        <v>0.16354272</v>
      </c>
      <c r="B677" s="4" t="s">
        <v>2448</v>
      </c>
    </row>
    <row r="678" spans="1:2">
      <c r="A678" s="4">
        <v>9.4266939999999994E-2</v>
      </c>
      <c r="B678" s="4" t="s">
        <v>2448</v>
      </c>
    </row>
    <row r="679" spans="1:2">
      <c r="A679" s="4">
        <v>7.8052090000000005E-2</v>
      </c>
      <c r="B679" s="4" t="s">
        <v>2448</v>
      </c>
    </row>
    <row r="680" spans="1:2">
      <c r="A680" s="4">
        <v>1.7155810000000001E-2</v>
      </c>
      <c r="B680" s="4" t="s">
        <v>2448</v>
      </c>
    </row>
    <row r="681" spans="1:2">
      <c r="A681" s="4">
        <v>1.749535E-2</v>
      </c>
      <c r="B681" s="4" t="s">
        <v>2448</v>
      </c>
    </row>
    <row r="682" spans="1:2">
      <c r="A682" s="4">
        <v>9.704554E-2</v>
      </c>
      <c r="B682" s="4" t="s">
        <v>2448</v>
      </c>
    </row>
    <row r="683" spans="1:2">
      <c r="A683" s="4">
        <v>6.0026999999999997E-2</v>
      </c>
      <c r="B683" s="4" t="s">
        <v>2448</v>
      </c>
    </row>
    <row r="684" spans="1:2">
      <c r="A684" s="4">
        <v>8.6734640000000002E-2</v>
      </c>
      <c r="B684" s="4" t="s">
        <v>2448</v>
      </c>
    </row>
    <row r="685" spans="1:2">
      <c r="A685" s="4">
        <v>1.5646859999999999E-2</v>
      </c>
      <c r="B685" s="4" t="s">
        <v>2448</v>
      </c>
    </row>
    <row r="686" spans="1:2">
      <c r="A686" s="4">
        <v>7.3326989999999995E-2</v>
      </c>
      <c r="B686" s="4" t="s">
        <v>2448</v>
      </c>
    </row>
    <row r="687" spans="1:2">
      <c r="A687" s="4">
        <v>0.11935406</v>
      </c>
      <c r="B687" s="4" t="s">
        <v>2448</v>
      </c>
    </row>
    <row r="688" spans="1:2">
      <c r="A688" s="4">
        <v>9.115972E-2</v>
      </c>
      <c r="B688" s="4" t="s">
        <v>2448</v>
      </c>
    </row>
    <row r="689" spans="1:2">
      <c r="A689" s="4">
        <v>0.30765474999999998</v>
      </c>
      <c r="B689" s="4" t="s">
        <v>2448</v>
      </c>
    </row>
    <row r="690" spans="1:2">
      <c r="A690" s="4">
        <v>5.2734650000000001E-2</v>
      </c>
      <c r="B690" s="4" t="s">
        <v>2448</v>
      </c>
    </row>
    <row r="691" spans="1:2">
      <c r="A691" s="4">
        <v>9.3682020000000005E-2</v>
      </c>
      <c r="B691" s="4" t="s">
        <v>2448</v>
      </c>
    </row>
    <row r="692" spans="1:2">
      <c r="A692" s="4">
        <v>0.15530705</v>
      </c>
      <c r="B692" s="4" t="s">
        <v>2448</v>
      </c>
    </row>
    <row r="693" spans="1:2">
      <c r="A693" s="4">
        <v>0.14926884000000001</v>
      </c>
      <c r="B693" s="4" t="s">
        <v>2448</v>
      </c>
    </row>
    <row r="694" spans="1:2">
      <c r="A694" s="4">
        <v>0.26234848999999999</v>
      </c>
      <c r="B694" s="4" t="s">
        <v>2448</v>
      </c>
    </row>
    <row r="695" spans="1:2">
      <c r="A695" s="4">
        <v>5.993308E-2</v>
      </c>
      <c r="B695" s="4" t="s">
        <v>2448</v>
      </c>
    </row>
    <row r="696" spans="1:2">
      <c r="A696" s="4">
        <v>0.14838920999999999</v>
      </c>
      <c r="B696" s="4" t="s">
        <v>2448</v>
      </c>
    </row>
    <row r="697" spans="1:2">
      <c r="A697" s="4">
        <v>5.4062859999999997E-2</v>
      </c>
      <c r="B697" s="4" t="s">
        <v>2448</v>
      </c>
    </row>
    <row r="698" spans="1:2">
      <c r="A698" s="4">
        <v>0.100063</v>
      </c>
      <c r="B698" s="4" t="s">
        <v>2448</v>
      </c>
    </row>
    <row r="699" spans="1:2">
      <c r="A699" s="4">
        <v>0.106224</v>
      </c>
      <c r="B699" s="4" t="s">
        <v>2448</v>
      </c>
    </row>
    <row r="700" spans="1:2">
      <c r="A700" s="4">
        <v>3.6295460000000002E-2</v>
      </c>
      <c r="B700" s="4" t="s">
        <v>2448</v>
      </c>
    </row>
    <row r="701" spans="1:2">
      <c r="A701" s="4">
        <v>7.1420739999999996E-2</v>
      </c>
      <c r="B701" s="4" t="s">
        <v>2448</v>
      </c>
    </row>
    <row r="702" spans="1:2">
      <c r="A702" s="4">
        <v>0.12901916999999999</v>
      </c>
      <c r="B702" s="4" t="s">
        <v>2448</v>
      </c>
    </row>
    <row r="703" spans="1:2">
      <c r="A703" s="4">
        <v>0.11096322</v>
      </c>
      <c r="B703" s="4" t="s">
        <v>2448</v>
      </c>
    </row>
    <row r="704" spans="1:2">
      <c r="A704" s="4">
        <v>1.806688E-2</v>
      </c>
      <c r="B704" s="4" t="s">
        <v>2448</v>
      </c>
    </row>
    <row r="705" spans="1:2">
      <c r="A705" s="4">
        <v>8.5048769999999996E-2</v>
      </c>
      <c r="B705" s="4" t="s">
        <v>2448</v>
      </c>
    </row>
    <row r="706" spans="1:2">
      <c r="A706" s="4">
        <v>0.31512818999999997</v>
      </c>
      <c r="B706" s="4" t="s">
        <v>2448</v>
      </c>
    </row>
    <row r="707" spans="1:2">
      <c r="A707" s="4">
        <v>5.5584000000000001E-2</v>
      </c>
      <c r="B707" s="4" t="s">
        <v>2448</v>
      </c>
    </row>
    <row r="708" spans="1:2">
      <c r="A708" s="4">
        <v>0.26903366000000001</v>
      </c>
      <c r="B708" s="4" t="s">
        <v>2448</v>
      </c>
    </row>
    <row r="709" spans="1:2">
      <c r="A709" s="4">
        <v>8.973449E-2</v>
      </c>
      <c r="B709" s="4" t="s">
        <v>2448</v>
      </c>
    </row>
    <row r="710" spans="1:2">
      <c r="A710" s="4">
        <v>0.13144858000000001</v>
      </c>
      <c r="B710" s="4" t="s">
        <v>2448</v>
      </c>
    </row>
    <row r="711" spans="1:2">
      <c r="A711" s="4">
        <v>2.2154199999999999E-2</v>
      </c>
      <c r="B711" s="4" t="s">
        <v>2448</v>
      </c>
    </row>
    <row r="712" spans="1:2">
      <c r="A712" s="4">
        <v>7.0132620000000007E-2</v>
      </c>
      <c r="B712" s="4" t="s">
        <v>2448</v>
      </c>
    </row>
    <row r="713" spans="1:2">
      <c r="A713" s="4">
        <v>0.19769464</v>
      </c>
      <c r="B713" s="4" t="s">
        <v>2448</v>
      </c>
    </row>
    <row r="714" spans="1:2">
      <c r="A714" s="4">
        <v>0.19498760000000001</v>
      </c>
      <c r="B714" s="4" t="s">
        <v>2448</v>
      </c>
    </row>
    <row r="715" spans="1:2">
      <c r="A715" s="265">
        <v>-2.2204499999999999E-16</v>
      </c>
      <c r="B715" s="4" t="s">
        <v>2448</v>
      </c>
    </row>
    <row r="716" spans="1:2">
      <c r="A716" s="4">
        <v>3.1966479999999999E-2</v>
      </c>
      <c r="B716" s="4" t="s">
        <v>2448</v>
      </c>
    </row>
    <row r="717" spans="1:2">
      <c r="A717" s="4">
        <v>4.499732E-2</v>
      </c>
      <c r="B717" s="4" t="s">
        <v>2448</v>
      </c>
    </row>
    <row r="718" spans="1:2">
      <c r="A718" s="4">
        <v>0.22418379999999999</v>
      </c>
      <c r="B718" s="4" t="s">
        <v>2448</v>
      </c>
    </row>
    <row r="719" spans="1:2">
      <c r="A719" s="4">
        <v>5.1990500000000002E-2</v>
      </c>
      <c r="B719" s="4" t="s">
        <v>2448</v>
      </c>
    </row>
    <row r="720" spans="1:2">
      <c r="A720" s="4">
        <v>5.850503E-2</v>
      </c>
      <c r="B720" s="4" t="s">
        <v>2448</v>
      </c>
    </row>
    <row r="721" spans="1:2">
      <c r="A721" s="4">
        <v>2.1259819999999998E-3</v>
      </c>
      <c r="B721" s="4" t="s">
        <v>2448</v>
      </c>
    </row>
    <row r="722" spans="1:2">
      <c r="A722" s="4">
        <v>3.851694E-2</v>
      </c>
      <c r="B722" s="4" t="s">
        <v>2448</v>
      </c>
    </row>
    <row r="723" spans="1:2">
      <c r="A723" s="4">
        <v>8.3877880000000002E-2</v>
      </c>
      <c r="B723" s="4" t="s">
        <v>2448</v>
      </c>
    </row>
    <row r="724" spans="1:2">
      <c r="A724" s="4">
        <v>9.3736340000000001E-2</v>
      </c>
      <c r="B724" s="4" t="s">
        <v>2448</v>
      </c>
    </row>
    <row r="725" spans="1:2">
      <c r="A725" s="4">
        <v>0.14677182999999999</v>
      </c>
      <c r="B725" s="4" t="s">
        <v>2448</v>
      </c>
    </row>
    <row r="726" spans="1:2">
      <c r="A726" s="4">
        <v>7.2898679999999993E-2</v>
      </c>
      <c r="B726" s="4" t="s">
        <v>2448</v>
      </c>
    </row>
    <row r="727" spans="1:2">
      <c r="A727" s="4">
        <v>0.13127812999999999</v>
      </c>
      <c r="B727" s="4" t="s">
        <v>2448</v>
      </c>
    </row>
    <row r="728" spans="1:2">
      <c r="A728" s="4">
        <v>0.19208971999999999</v>
      </c>
      <c r="B728" s="4" t="s">
        <v>2448</v>
      </c>
    </row>
    <row r="729" spans="1:2">
      <c r="A729" s="4">
        <v>0.16456918000000001</v>
      </c>
      <c r="B729" s="4" t="s">
        <v>2448</v>
      </c>
    </row>
    <row r="730" spans="1:2">
      <c r="A730" s="4">
        <v>0.11214710999999999</v>
      </c>
      <c r="B730" s="4" t="s">
        <v>2448</v>
      </c>
    </row>
    <row r="731" spans="1:2">
      <c r="A731" s="4">
        <v>0.12540239</v>
      </c>
      <c r="B731" s="4" t="s">
        <v>2448</v>
      </c>
    </row>
    <row r="732" spans="1:2">
      <c r="A732" s="4">
        <v>3.690512E-2</v>
      </c>
      <c r="B732" s="4" t="s">
        <v>2448</v>
      </c>
    </row>
    <row r="733" spans="1:2">
      <c r="A733" s="4">
        <v>0.10355051999999999</v>
      </c>
      <c r="B733" s="4" t="s">
        <v>2448</v>
      </c>
    </row>
    <row r="734" spans="1:2">
      <c r="A734" s="4">
        <v>0.1433827</v>
      </c>
      <c r="B734" s="4" t="s">
        <v>2448</v>
      </c>
    </row>
    <row r="735" spans="1:2">
      <c r="A735" s="4">
        <v>8.6641670000000004E-2</v>
      </c>
      <c r="B735" s="4" t="s">
        <v>2448</v>
      </c>
    </row>
    <row r="736" spans="1:2">
      <c r="A736" s="4">
        <v>0.11070595</v>
      </c>
      <c r="B736" s="4" t="s">
        <v>2448</v>
      </c>
    </row>
    <row r="737" spans="1:2">
      <c r="A737" s="4">
        <v>0.12909171</v>
      </c>
      <c r="B737" s="4" t="s">
        <v>2448</v>
      </c>
    </row>
    <row r="738" spans="1:2">
      <c r="A738" s="4">
        <v>0.11619088</v>
      </c>
      <c r="B738" s="4" t="s">
        <v>2448</v>
      </c>
    </row>
    <row r="739" spans="1:2">
      <c r="A739" s="4">
        <v>0.19223821999999999</v>
      </c>
      <c r="B739" s="4" t="s">
        <v>2448</v>
      </c>
    </row>
    <row r="740" spans="1:2">
      <c r="A740" s="4">
        <v>1.3722573E-2</v>
      </c>
      <c r="B740" s="4" t="s">
        <v>2449</v>
      </c>
    </row>
    <row r="741" spans="1:2">
      <c r="A741" s="4">
        <v>4.0631475E-2</v>
      </c>
      <c r="B741" s="4" t="s">
        <v>2449</v>
      </c>
    </row>
    <row r="742" spans="1:2">
      <c r="A742" s="4">
        <v>1.4715686E-2</v>
      </c>
      <c r="B742" s="4" t="s">
        <v>2449</v>
      </c>
    </row>
    <row r="743" spans="1:2">
      <c r="A743" s="4">
        <v>8.7748500000000001E-4</v>
      </c>
      <c r="B743" s="4" t="s">
        <v>2449</v>
      </c>
    </row>
    <row r="744" spans="1:2">
      <c r="A744" s="4">
        <v>0.23619385300000001</v>
      </c>
      <c r="B744" s="4" t="s">
        <v>2449</v>
      </c>
    </row>
    <row r="745" spans="1:2">
      <c r="A745" s="4">
        <v>6.1105838000000003E-2</v>
      </c>
      <c r="B745" s="4" t="s">
        <v>2449</v>
      </c>
    </row>
    <row r="746" spans="1:2">
      <c r="A746" s="4">
        <v>1.5995872000000001E-2</v>
      </c>
      <c r="B746" s="4" t="s">
        <v>2449</v>
      </c>
    </row>
    <row r="747" spans="1:2">
      <c r="A747" s="4">
        <v>2.2796502999999999E-2</v>
      </c>
      <c r="B747" s="4" t="s">
        <v>2449</v>
      </c>
    </row>
    <row r="748" spans="1:2">
      <c r="A748" s="4">
        <v>2.2902235E-2</v>
      </c>
      <c r="B748" s="4" t="s">
        <v>2449</v>
      </c>
    </row>
    <row r="749" spans="1:2">
      <c r="A749" s="4">
        <v>5.0072032000000002E-2</v>
      </c>
      <c r="B749" s="4" t="s">
        <v>2449</v>
      </c>
    </row>
    <row r="750" spans="1:2">
      <c r="A750" s="4">
        <v>1.4959668000000001E-2</v>
      </c>
      <c r="B750" s="4" t="s">
        <v>2449</v>
      </c>
    </row>
    <row r="751" spans="1:2">
      <c r="A751" s="4">
        <v>2.4222835000000002E-2</v>
      </c>
      <c r="B751" s="4" t="s">
        <v>2449</v>
      </c>
    </row>
    <row r="752" spans="1:2">
      <c r="A752" s="4">
        <v>7.4324299999999999E-4</v>
      </c>
      <c r="B752" s="4" t="s">
        <v>2449</v>
      </c>
    </row>
    <row r="753" spans="1:2">
      <c r="A753" s="4">
        <v>2.2628703E-2</v>
      </c>
      <c r="B753" s="4" t="s">
        <v>2449</v>
      </c>
    </row>
    <row r="754" spans="1:2">
      <c r="A754" s="4">
        <v>4.7562956000000003E-2</v>
      </c>
      <c r="B754" s="4" t="s">
        <v>2449</v>
      </c>
    </row>
    <row r="755" spans="1:2">
      <c r="A755" s="4">
        <v>7.8780981999999999E-2</v>
      </c>
      <c r="B755" s="4" t="s">
        <v>2449</v>
      </c>
    </row>
    <row r="756" spans="1:2">
      <c r="A756" s="4">
        <v>9.4099195999999996E-2</v>
      </c>
      <c r="B756" s="4" t="s">
        <v>2449</v>
      </c>
    </row>
    <row r="757" spans="1:2">
      <c r="A757" s="4">
        <v>5.3631574000000001E-2</v>
      </c>
      <c r="B757" s="4" t="s">
        <v>2449</v>
      </c>
    </row>
    <row r="758" spans="1:2">
      <c r="A758" s="4">
        <v>5.0779223999999998E-2</v>
      </c>
      <c r="B758" s="4" t="s">
        <v>2449</v>
      </c>
    </row>
    <row r="759" spans="1:2">
      <c r="A759" s="4">
        <v>1.8135865000000001E-2</v>
      </c>
      <c r="B759" s="4" t="s">
        <v>2449</v>
      </c>
    </row>
    <row r="760" spans="1:2">
      <c r="A760" s="4">
        <v>9.0164299000000003E-2</v>
      </c>
      <c r="B760" s="4" t="s">
        <v>2449</v>
      </c>
    </row>
    <row r="761" spans="1:2">
      <c r="A761" s="4">
        <v>-4.1313500000000002E-4</v>
      </c>
      <c r="B761" s="4" t="s">
        <v>2449</v>
      </c>
    </row>
    <row r="762" spans="1:2">
      <c r="A762" s="4">
        <v>0.1436249</v>
      </c>
      <c r="B762" s="4" t="s">
        <v>2449</v>
      </c>
    </row>
    <row r="763" spans="1:2">
      <c r="A763" s="4">
        <v>3.3899500000000001E-3</v>
      </c>
      <c r="B763" s="4" t="s">
        <v>2449</v>
      </c>
    </row>
    <row r="764" spans="1:2">
      <c r="A764" s="4">
        <v>1.6244330000000001E-2</v>
      </c>
      <c r="B764" s="4" t="s">
        <v>2449</v>
      </c>
    </row>
    <row r="765" spans="1:2">
      <c r="A765" s="4">
        <v>2.5005659999999999E-2</v>
      </c>
      <c r="B765" s="4" t="s">
        <v>2449</v>
      </c>
    </row>
    <row r="766" spans="1:2">
      <c r="A766" s="4">
        <v>0.27909258999999997</v>
      </c>
      <c r="B766" s="4" t="s">
        <v>2449</v>
      </c>
    </row>
    <row r="767" spans="1:2">
      <c r="A767" s="4">
        <v>2.2958820000000001E-2</v>
      </c>
      <c r="B767" s="4" t="s">
        <v>2449</v>
      </c>
    </row>
    <row r="768" spans="1:2">
      <c r="A768" s="4">
        <v>3.1993489999999999E-2</v>
      </c>
      <c r="B768" s="4" t="s">
        <v>2449</v>
      </c>
    </row>
    <row r="769" spans="1:2">
      <c r="A769" s="4">
        <v>3.6160089999999999E-2</v>
      </c>
      <c r="B769" s="4" t="s">
        <v>2449</v>
      </c>
    </row>
    <row r="770" spans="1:2">
      <c r="A770" s="4">
        <v>1.2514580000000001E-2</v>
      </c>
      <c r="B770" s="4" t="s">
        <v>2449</v>
      </c>
    </row>
    <row r="771" spans="1:2">
      <c r="A771" s="4">
        <v>6.4206809000000004E-2</v>
      </c>
      <c r="B771" s="4" t="s">
        <v>2449</v>
      </c>
    </row>
    <row r="772" spans="1:2">
      <c r="A772" s="4">
        <v>9.7073188000000005E-2</v>
      </c>
      <c r="B772" s="4" t="s">
        <v>2449</v>
      </c>
    </row>
    <row r="773" spans="1:2">
      <c r="A773" s="4">
        <v>9.0203615000000001E-2</v>
      </c>
      <c r="B773" s="4" t="s">
        <v>2449</v>
      </c>
    </row>
    <row r="774" spans="1:2">
      <c r="A774" s="4">
        <v>0.12343699900000001</v>
      </c>
      <c r="B774" s="4" t="s">
        <v>2449</v>
      </c>
    </row>
    <row r="775" spans="1:2">
      <c r="A775" s="4">
        <v>6.6315218999999995E-2</v>
      </c>
      <c r="B775" s="4" t="s">
        <v>2449</v>
      </c>
    </row>
    <row r="776" spans="1:2">
      <c r="A776" s="4">
        <v>6.8274057999999999E-2</v>
      </c>
      <c r="B776" s="4" t="s">
        <v>2449</v>
      </c>
    </row>
    <row r="777" spans="1:2">
      <c r="A777" s="4">
        <v>1.0977572999999999E-2</v>
      </c>
      <c r="B777" s="4" t="s">
        <v>2449</v>
      </c>
    </row>
    <row r="778" spans="1:2">
      <c r="A778" s="4">
        <v>3.2189160000000001E-3</v>
      </c>
      <c r="B778" s="4" t="s">
        <v>2449</v>
      </c>
    </row>
    <row r="779" spans="1:2">
      <c r="A779" s="4">
        <v>4.0794934999999997E-2</v>
      </c>
      <c r="B779" s="4" t="s">
        <v>2449</v>
      </c>
    </row>
    <row r="780" spans="1:2">
      <c r="A780" s="4">
        <v>4.6061287999999999E-2</v>
      </c>
      <c r="B780" s="4" t="s">
        <v>2449</v>
      </c>
    </row>
    <row r="781" spans="1:2">
      <c r="A781" s="4">
        <v>5.8045379000000001E-2</v>
      </c>
      <c r="B781" s="4" t="s">
        <v>2449</v>
      </c>
    </row>
    <row r="782" spans="1:2">
      <c r="A782" s="4">
        <v>7.2417702E-2</v>
      </c>
      <c r="B782" s="4" t="s">
        <v>2449</v>
      </c>
    </row>
    <row r="783" spans="1:2">
      <c r="A783" s="4">
        <v>1.7892966E-2</v>
      </c>
      <c r="B783" s="4" t="s">
        <v>2449</v>
      </c>
    </row>
    <row r="784" spans="1:2">
      <c r="A784" s="4">
        <v>1.6528092000000001E-2</v>
      </c>
      <c r="B784" s="4" t="s">
        <v>2449</v>
      </c>
    </row>
    <row r="785" spans="1:2">
      <c r="A785" s="4">
        <v>8.6383231000000005E-2</v>
      </c>
      <c r="B785" s="4" t="s">
        <v>2449</v>
      </c>
    </row>
    <row r="786" spans="1:2">
      <c r="A786" s="4">
        <v>0.12725119100000001</v>
      </c>
      <c r="B786" s="4" t="s">
        <v>2449</v>
      </c>
    </row>
    <row r="787" spans="1:2">
      <c r="A787" s="4">
        <v>8.8956462E-2</v>
      </c>
      <c r="B787" s="4" t="s">
        <v>2449</v>
      </c>
    </row>
    <row r="788" spans="1:2">
      <c r="A788" s="4">
        <v>0.14132304800000001</v>
      </c>
      <c r="B788" s="4" t="s">
        <v>2449</v>
      </c>
    </row>
    <row r="789" spans="1:2">
      <c r="A789" s="4">
        <v>6.4149192999999993E-2</v>
      </c>
      <c r="B789" s="4" t="s">
        <v>2449</v>
      </c>
    </row>
    <row r="790" spans="1:2">
      <c r="A790" s="4">
        <v>6.4856406000000005E-2</v>
      </c>
      <c r="B790" s="4" t="s">
        <v>2449</v>
      </c>
    </row>
    <row r="791" spans="1:2">
      <c r="A791" s="4">
        <v>1.0401860000000001E-2</v>
      </c>
      <c r="B791" s="4" t="s">
        <v>2449</v>
      </c>
    </row>
    <row r="792" spans="1:2">
      <c r="A792" s="4">
        <v>6.0710636999999998E-2</v>
      </c>
      <c r="B792" s="4" t="s">
        <v>2449</v>
      </c>
    </row>
    <row r="793" spans="1:2">
      <c r="A793" s="4">
        <v>3.9221787000000001E-2</v>
      </c>
      <c r="B793" s="4" t="s">
        <v>2449</v>
      </c>
    </row>
    <row r="794" spans="1:2">
      <c r="A794" s="4">
        <v>2.8257300999999999E-2</v>
      </c>
      <c r="B794" s="4" t="s">
        <v>2449</v>
      </c>
    </row>
    <row r="795" spans="1:2">
      <c r="A795" s="4">
        <v>9.1915910000000007E-3</v>
      </c>
      <c r="B795" s="4" t="s">
        <v>2449</v>
      </c>
    </row>
    <row r="796" spans="1:2">
      <c r="A796" s="4">
        <v>1.7948169E-2</v>
      </c>
      <c r="B796" s="4" t="s">
        <v>2449</v>
      </c>
    </row>
    <row r="797" spans="1:2">
      <c r="A797" s="4">
        <v>1.5380595E-2</v>
      </c>
      <c r="B797" s="4" t="s">
        <v>2449</v>
      </c>
    </row>
    <row r="798" spans="1:2">
      <c r="A798" s="4">
        <v>2.7445773999999999E-2</v>
      </c>
      <c r="B798" s="4" t="s">
        <v>2449</v>
      </c>
    </row>
    <row r="799" spans="1:2">
      <c r="A799" s="4">
        <v>7.2771189999999999E-2</v>
      </c>
      <c r="B799" s="4" t="s">
        <v>2449</v>
      </c>
    </row>
    <row r="800" spans="1:2">
      <c r="A800" s="4">
        <v>2.1016420000000001E-2</v>
      </c>
      <c r="B800" s="4" t="s">
        <v>2449</v>
      </c>
    </row>
    <row r="801" spans="1:2">
      <c r="A801" s="4">
        <v>0.10157808</v>
      </c>
      <c r="B801" s="4" t="s">
        <v>2449</v>
      </c>
    </row>
    <row r="802" spans="1:2">
      <c r="A802" s="4">
        <v>5.83165E-2</v>
      </c>
      <c r="B802" s="4" t="s">
        <v>2449</v>
      </c>
    </row>
    <row r="803" spans="1:2">
      <c r="A803" s="4">
        <v>4.0851369999999998E-2</v>
      </c>
      <c r="B803" s="4" t="s">
        <v>2449</v>
      </c>
    </row>
    <row r="804" spans="1:2">
      <c r="A804" s="4">
        <v>8.8705506000000003E-2</v>
      </c>
      <c r="B804" s="4" t="s">
        <v>2449</v>
      </c>
    </row>
    <row r="805" spans="1:2">
      <c r="A805" s="4">
        <v>2.6780129999999999E-2</v>
      </c>
      <c r="B805" s="4" t="s">
        <v>2449</v>
      </c>
    </row>
    <row r="806" spans="1:2">
      <c r="A806" s="4">
        <v>5.2457999999999997E-4</v>
      </c>
      <c r="B806" s="4" t="s">
        <v>2449</v>
      </c>
    </row>
    <row r="807" spans="1:2">
      <c r="A807" s="4">
        <v>0.325657576</v>
      </c>
      <c r="B807" s="4" t="s">
        <v>2449</v>
      </c>
    </row>
    <row r="808" spans="1:2">
      <c r="A808" s="4">
        <v>3.3908050000000002E-3</v>
      </c>
      <c r="B808" s="4" t="s">
        <v>2449</v>
      </c>
    </row>
    <row r="809" spans="1:2">
      <c r="A809" s="4">
        <v>2.8585763E-2</v>
      </c>
      <c r="B809" s="4" t="s">
        <v>2449</v>
      </c>
    </row>
    <row r="810" spans="1:2">
      <c r="A810" s="4">
        <v>8.3692018000000007E-2</v>
      </c>
      <c r="B810" s="4" t="s">
        <v>2449</v>
      </c>
    </row>
    <row r="811" spans="1:2">
      <c r="A811" s="4">
        <v>0.14192327299999999</v>
      </c>
      <c r="B811" s="4" t="s">
        <v>2449</v>
      </c>
    </row>
    <row r="812" spans="1:2">
      <c r="A812" s="4">
        <v>1.6044802E-2</v>
      </c>
      <c r="B812" s="4" t="s">
        <v>2449</v>
      </c>
    </row>
    <row r="813" spans="1:2">
      <c r="A813" s="4">
        <v>1.6985570000000001E-3</v>
      </c>
      <c r="B813" s="4" t="s">
        <v>2449</v>
      </c>
    </row>
    <row r="814" spans="1:2">
      <c r="A814" s="4">
        <v>0.103293014</v>
      </c>
      <c r="B814" s="4" t="s">
        <v>2449</v>
      </c>
    </row>
    <row r="815" spans="1:2">
      <c r="A815" s="4">
        <v>0.15338416799999999</v>
      </c>
      <c r="B815" s="4" t="s">
        <v>2449</v>
      </c>
    </row>
    <row r="816" spans="1:2">
      <c r="A816" s="4">
        <v>7.0840373999999998E-2</v>
      </c>
      <c r="B816" s="4" t="s">
        <v>2449</v>
      </c>
    </row>
    <row r="817" spans="1:2">
      <c r="A817" s="4">
        <v>8.1690523000000001E-2</v>
      </c>
      <c r="B817" s="4" t="s">
        <v>2449</v>
      </c>
    </row>
    <row r="818" spans="1:2">
      <c r="A818" s="4">
        <v>3.5171599999999997E-2</v>
      </c>
      <c r="B818" s="4" t="s">
        <v>2449</v>
      </c>
    </row>
    <row r="819" spans="1:2">
      <c r="A819" s="4">
        <v>0.15192626400000001</v>
      </c>
      <c r="B819" s="4" t="s">
        <v>2449</v>
      </c>
    </row>
    <row r="820" spans="1:2">
      <c r="A820" s="4">
        <v>4.5434189999999999E-3</v>
      </c>
      <c r="B820" s="4" t="s">
        <v>2449</v>
      </c>
    </row>
    <row r="821" spans="1:2">
      <c r="A821" s="4">
        <v>3.6691992E-2</v>
      </c>
      <c r="B821" s="4" t="s">
        <v>2449</v>
      </c>
    </row>
    <row r="822" spans="1:2">
      <c r="A822" s="4">
        <v>1.9564701E-2</v>
      </c>
      <c r="B822" s="4" t="s">
        <v>2449</v>
      </c>
    </row>
    <row r="823" spans="1:2">
      <c r="A823" s="4">
        <v>5.8259762999999999E-2</v>
      </c>
      <c r="B823" s="4" t="s">
        <v>2449</v>
      </c>
    </row>
    <row r="824" spans="1:2">
      <c r="A824" s="4">
        <v>6.0392558999999998E-2</v>
      </c>
      <c r="B824" s="4" t="s">
        <v>2449</v>
      </c>
    </row>
    <row r="825" spans="1:2">
      <c r="A825" s="4">
        <v>5.9820434999999998E-2</v>
      </c>
      <c r="B825" s="4" t="s">
        <v>2449</v>
      </c>
    </row>
    <row r="826" spans="1:2">
      <c r="A826" s="4">
        <v>1.1870074E-2</v>
      </c>
      <c r="B826" s="4" t="s">
        <v>2449</v>
      </c>
    </row>
    <row r="827" spans="1:2">
      <c r="A827" s="4">
        <v>8.6943868999999993E-2</v>
      </c>
      <c r="B827" s="4" t="s">
        <v>2449</v>
      </c>
    </row>
    <row r="828" spans="1:2">
      <c r="A828" s="4">
        <v>0.16774243999999999</v>
      </c>
      <c r="B828" s="4" t="s">
        <v>2449</v>
      </c>
    </row>
    <row r="829" spans="1:2">
      <c r="A829" s="4">
        <v>8.7696350000000006E-2</v>
      </c>
      <c r="B829" s="4" t="s">
        <v>2449</v>
      </c>
    </row>
    <row r="830" spans="1:2">
      <c r="A830" s="4">
        <v>1.731941E-2</v>
      </c>
      <c r="B830" s="4" t="s">
        <v>2449</v>
      </c>
    </row>
    <row r="831" spans="1:2">
      <c r="A831" s="4">
        <v>5.755118E-2</v>
      </c>
      <c r="B831" s="4" t="s">
        <v>2449</v>
      </c>
    </row>
    <row r="832" spans="1:2">
      <c r="A832" s="4">
        <v>6.7379309999999998E-2</v>
      </c>
      <c r="B832" s="4" t="s">
        <v>2449</v>
      </c>
    </row>
    <row r="833" spans="1:2">
      <c r="A833" s="4">
        <v>1.031145E-2</v>
      </c>
      <c r="B833" s="4" t="s">
        <v>2449</v>
      </c>
    </row>
    <row r="834" spans="1:2">
      <c r="A834" s="4">
        <v>5.5861939999999999E-2</v>
      </c>
      <c r="B834" s="4" t="s">
        <v>2449</v>
      </c>
    </row>
    <row r="835" spans="1:2">
      <c r="A835" s="4">
        <v>0.25806013999999999</v>
      </c>
      <c r="B835" s="4" t="s">
        <v>2449</v>
      </c>
    </row>
    <row r="836" spans="1:2">
      <c r="A836" s="4">
        <v>3.2260570000000002E-2</v>
      </c>
      <c r="B836" s="4" t="s">
        <v>2449</v>
      </c>
    </row>
    <row r="837" spans="1:2">
      <c r="A837" s="4">
        <v>2.9699929999999999E-2</v>
      </c>
      <c r="B837" s="4" t="s">
        <v>2449</v>
      </c>
    </row>
    <row r="838" spans="1:2">
      <c r="A838" s="4">
        <v>0.12976046999999999</v>
      </c>
      <c r="B838" s="4" t="s">
        <v>2449</v>
      </c>
    </row>
    <row r="839" spans="1:2">
      <c r="A839" s="4">
        <v>9.6314999999999998E-2</v>
      </c>
      <c r="B839" s="4" t="s">
        <v>2449</v>
      </c>
    </row>
    <row r="840" spans="1:2">
      <c r="A840" s="4">
        <v>5.1637000000000002E-2</v>
      </c>
      <c r="B840" s="4" t="s">
        <v>2449</v>
      </c>
    </row>
    <row r="841" spans="1:2">
      <c r="A841" s="4">
        <v>9.8507960000000002E-3</v>
      </c>
      <c r="B841" s="4" t="s">
        <v>2449</v>
      </c>
    </row>
    <row r="842" spans="1:2">
      <c r="A842" s="4">
        <v>1.528615E-2</v>
      </c>
      <c r="B842" s="4" t="s">
        <v>2449</v>
      </c>
    </row>
    <row r="843" spans="1:2">
      <c r="A843" s="4">
        <v>7.4905764999999999E-2</v>
      </c>
      <c r="B843" s="4" t="s">
        <v>2449</v>
      </c>
    </row>
    <row r="844" spans="1:2">
      <c r="A844" s="4">
        <v>3.2446257999999999E-2</v>
      </c>
      <c r="B844" s="4" t="s">
        <v>2449</v>
      </c>
    </row>
    <row r="845" spans="1:2">
      <c r="A845" s="4">
        <v>1.044601E-2</v>
      </c>
      <c r="B845" s="4" t="s">
        <v>2449</v>
      </c>
    </row>
    <row r="846" spans="1:2">
      <c r="A846" s="4">
        <v>1.7663180000000001E-2</v>
      </c>
      <c r="B846" s="4" t="s">
        <v>2449</v>
      </c>
    </row>
    <row r="847" spans="1:2">
      <c r="A847" s="4">
        <v>2.2330269999999999E-2</v>
      </c>
      <c r="B847" s="4" t="s">
        <v>2449</v>
      </c>
    </row>
    <row r="848" spans="1:2">
      <c r="A848" s="4">
        <v>8.4977590000000006E-2</v>
      </c>
      <c r="B848" s="4" t="s">
        <v>2449</v>
      </c>
    </row>
    <row r="849" spans="1:2">
      <c r="A849" s="4">
        <v>0.10259797</v>
      </c>
      <c r="B849" s="4" t="s">
        <v>2449</v>
      </c>
    </row>
    <row r="850" spans="1:2">
      <c r="A850" s="4">
        <v>1.569245E-2</v>
      </c>
      <c r="B850" s="4" t="s">
        <v>2449</v>
      </c>
    </row>
    <row r="851" spans="1:2">
      <c r="A851" s="4">
        <v>1.7913390000000001E-2</v>
      </c>
      <c r="B851" s="4" t="s">
        <v>2449</v>
      </c>
    </row>
    <row r="852" spans="1:2">
      <c r="A852" s="4">
        <v>9.0123100999999997E-2</v>
      </c>
      <c r="B852" s="4" t="s">
        <v>2449</v>
      </c>
    </row>
    <row r="853" spans="1:2">
      <c r="A853" s="4">
        <v>1.443064E-3</v>
      </c>
      <c r="B853" s="4" t="s">
        <v>2449</v>
      </c>
    </row>
    <row r="854" spans="1:2">
      <c r="A854" s="4">
        <v>2.9475378999999999E-2</v>
      </c>
      <c r="B854" s="4" t="s">
        <v>2449</v>
      </c>
    </row>
    <row r="855" spans="1:2">
      <c r="A855" s="4">
        <v>6.8332039999999998E-3</v>
      </c>
      <c r="B855" s="4" t="s">
        <v>2449</v>
      </c>
    </row>
    <row r="856" spans="1:2">
      <c r="A856" s="4">
        <v>0</v>
      </c>
      <c r="B856" s="4" t="s">
        <v>2449</v>
      </c>
    </row>
    <row r="857" spans="1:2">
      <c r="A857" s="4">
        <v>8.4277828999999999E-2</v>
      </c>
      <c r="B857" s="4" t="s">
        <v>2449</v>
      </c>
    </row>
    <row r="858" spans="1:2">
      <c r="A858" s="4">
        <v>4.1942719999999998E-3</v>
      </c>
      <c r="B858" s="4" t="s">
        <v>2449</v>
      </c>
    </row>
    <row r="859" spans="1:2">
      <c r="A859" s="4">
        <v>2.4736172000000001E-2</v>
      </c>
      <c r="B859" s="4" t="s">
        <v>2449</v>
      </c>
    </row>
    <row r="860" spans="1:2">
      <c r="A860" s="4">
        <v>0.217525675</v>
      </c>
      <c r="B860" s="4" t="s">
        <v>2449</v>
      </c>
    </row>
    <row r="861" spans="1:2">
      <c r="A861" s="4">
        <v>0.374779472</v>
      </c>
      <c r="B861" s="4" t="s">
        <v>2449</v>
      </c>
    </row>
    <row r="862" spans="1:2">
      <c r="A862" s="4">
        <v>-1.74216E-3</v>
      </c>
      <c r="B862" s="4" t="s">
        <v>2449</v>
      </c>
    </row>
    <row r="863" spans="1:2">
      <c r="A863" s="4">
        <v>4.7994083999999999E-2</v>
      </c>
      <c r="B863" s="4" t="s">
        <v>2449</v>
      </c>
    </row>
    <row r="864" spans="1:2">
      <c r="A864" s="4">
        <v>9.2850726999999994E-2</v>
      </c>
      <c r="B864" s="4" t="s">
        <v>2449</v>
      </c>
    </row>
    <row r="865" spans="1:2">
      <c r="A865" s="4">
        <v>2.1079170000000001E-2</v>
      </c>
      <c r="B865" s="4" t="s">
        <v>2449</v>
      </c>
    </row>
    <row r="866" spans="1:2">
      <c r="A866" s="4">
        <v>0.112530767</v>
      </c>
      <c r="B866" s="4" t="s">
        <v>2449</v>
      </c>
    </row>
    <row r="867" spans="1:2">
      <c r="A867" s="4">
        <v>3.3384920999999998E-2</v>
      </c>
      <c r="B867" s="4" t="s">
        <v>2449</v>
      </c>
    </row>
    <row r="868" spans="1:2">
      <c r="A868" s="4">
        <v>9.0139850000000004E-3</v>
      </c>
      <c r="B868" s="4" t="s">
        <v>2449</v>
      </c>
    </row>
    <row r="869" spans="1:2">
      <c r="A869" s="4">
        <v>2.434753E-3</v>
      </c>
      <c r="B869" s="4" t="s">
        <v>2449</v>
      </c>
    </row>
    <row r="870" spans="1:2">
      <c r="A870" s="4">
        <v>2.5854720000000001E-3</v>
      </c>
      <c r="B870" s="4" t="s">
        <v>2449</v>
      </c>
    </row>
    <row r="871" spans="1:2">
      <c r="A871" s="4">
        <v>3.6589179999999999E-2</v>
      </c>
      <c r="B871" s="4" t="s">
        <v>2449</v>
      </c>
    </row>
    <row r="872" spans="1:2">
      <c r="A872" s="4">
        <v>1.311585E-2</v>
      </c>
      <c r="B872" s="4" t="s">
        <v>2449</v>
      </c>
    </row>
    <row r="873" spans="1:2">
      <c r="A873" s="4">
        <v>3.2754770000000002E-2</v>
      </c>
      <c r="B873" s="4" t="s">
        <v>2449</v>
      </c>
    </row>
    <row r="874" spans="1:2">
      <c r="A874" s="4">
        <v>6.1445890000000003E-2</v>
      </c>
      <c r="B874" s="4" t="s">
        <v>2449</v>
      </c>
    </row>
    <row r="875" spans="1:2">
      <c r="A875" s="4">
        <v>1.2459670000000001E-2</v>
      </c>
      <c r="B875" s="4" t="s">
        <v>2449</v>
      </c>
    </row>
    <row r="876" spans="1:2">
      <c r="A876" s="4">
        <v>8.4920071E-2</v>
      </c>
      <c r="B876" s="4" t="s">
        <v>2449</v>
      </c>
    </row>
    <row r="877" spans="1:2">
      <c r="A877" s="4">
        <v>2.0864839E-2</v>
      </c>
      <c r="B877" s="4" t="s">
        <v>2449</v>
      </c>
    </row>
    <row r="878" spans="1:2">
      <c r="A878" s="4">
        <v>2.191611E-3</v>
      </c>
      <c r="B878" s="4" t="s">
        <v>2449</v>
      </c>
    </row>
    <row r="879" spans="1:2">
      <c r="A879" s="4">
        <v>8.4741333000000002E-2</v>
      </c>
      <c r="B879" s="4" t="s">
        <v>2449</v>
      </c>
    </row>
    <row r="880" spans="1:2">
      <c r="A880" s="4">
        <v>1.5367239999999999E-3</v>
      </c>
      <c r="B880" s="4" t="s">
        <v>2449</v>
      </c>
    </row>
    <row r="881" spans="1:2">
      <c r="A881" s="4">
        <v>8.5535999999999997E-3</v>
      </c>
      <c r="B881" s="4" t="s">
        <v>2450</v>
      </c>
    </row>
    <row r="882" spans="1:2">
      <c r="A882" s="4">
        <v>4.7672030000000002E-3</v>
      </c>
      <c r="B882" s="4" t="s">
        <v>2450</v>
      </c>
    </row>
    <row r="883" spans="1:2">
      <c r="A883" s="4">
        <v>4.9369360000000003E-3</v>
      </c>
      <c r="B883" s="4" t="s">
        <v>2450</v>
      </c>
    </row>
    <row r="884" spans="1:2">
      <c r="A884" s="4">
        <v>1.0931910000000001E-3</v>
      </c>
      <c r="B884" s="4" t="s">
        <v>2450</v>
      </c>
    </row>
    <row r="885" spans="1:2">
      <c r="A885" s="4">
        <v>9.8283599999999995E-3</v>
      </c>
      <c r="B885" s="4" t="s">
        <v>2450</v>
      </c>
    </row>
    <row r="886" spans="1:2">
      <c r="A886" s="4">
        <v>2.3898719999999999E-3</v>
      </c>
      <c r="B886" s="4" t="s">
        <v>2450</v>
      </c>
    </row>
    <row r="887" spans="1:2">
      <c r="A887" s="4">
        <v>2.4004699000000001E-2</v>
      </c>
      <c r="B887" s="4" t="s">
        <v>2450</v>
      </c>
    </row>
    <row r="888" spans="1:2">
      <c r="A888" s="4">
        <v>1.8499979999999999E-2</v>
      </c>
      <c r="B888" s="4" t="s">
        <v>2450</v>
      </c>
    </row>
    <row r="889" spans="1:2">
      <c r="A889" s="4">
        <v>3.4189940000000002E-2</v>
      </c>
      <c r="B889" s="4" t="s">
        <v>2450</v>
      </c>
    </row>
    <row r="890" spans="1:2">
      <c r="A890" s="4">
        <v>3.0329248E-2</v>
      </c>
      <c r="B890" s="4" t="s">
        <v>2450</v>
      </c>
    </row>
    <row r="891" spans="1:2">
      <c r="A891" s="4">
        <v>3.878299E-3</v>
      </c>
      <c r="B891" s="4" t="s">
        <v>2450</v>
      </c>
    </row>
    <row r="892" spans="1:2">
      <c r="A892" s="4">
        <v>4.47942E-4</v>
      </c>
      <c r="B892" s="4" t="s">
        <v>2450</v>
      </c>
    </row>
    <row r="893" spans="1:2">
      <c r="A893" s="4">
        <v>4.0414937999999997E-2</v>
      </c>
      <c r="B893" s="4" t="s">
        <v>2450</v>
      </c>
    </row>
    <row r="894" spans="1:2">
      <c r="A894" s="4">
        <v>3.6625276999999998E-2</v>
      </c>
      <c r="B894" s="4" t="s">
        <v>2450</v>
      </c>
    </row>
    <row r="895" spans="1:2">
      <c r="A895" s="4">
        <v>2.2751219E-2</v>
      </c>
      <c r="B895" s="4" t="s">
        <v>2450</v>
      </c>
    </row>
    <row r="896" spans="1:2">
      <c r="A896" s="4">
        <v>4.3475739999999999E-3</v>
      </c>
      <c r="B896" s="4" t="s">
        <v>2450</v>
      </c>
    </row>
    <row r="897" spans="1:2">
      <c r="A897" s="4">
        <v>2.3909077000000001E-2</v>
      </c>
      <c r="B897" s="4" t="s">
        <v>2450</v>
      </c>
    </row>
    <row r="898" spans="1:2">
      <c r="A898" s="4">
        <v>1.0144240000000001E-2</v>
      </c>
      <c r="B898" s="4" t="s">
        <v>2450</v>
      </c>
    </row>
    <row r="899" spans="1:2">
      <c r="A899" s="4">
        <v>4.1960749999999998E-2</v>
      </c>
      <c r="B899" s="4" t="s">
        <v>2450</v>
      </c>
    </row>
    <row r="900" spans="1:2">
      <c r="A900" s="4">
        <v>2.039096E-2</v>
      </c>
      <c r="B900" s="4" t="s">
        <v>2450</v>
      </c>
    </row>
    <row r="901" spans="1:2">
      <c r="A901" s="4">
        <v>1.6569250000000001E-2</v>
      </c>
      <c r="B901" s="4" t="s">
        <v>2450</v>
      </c>
    </row>
    <row r="902" spans="1:2">
      <c r="A902" s="4">
        <v>3.105231E-2</v>
      </c>
      <c r="B902" s="4" t="s">
        <v>2450</v>
      </c>
    </row>
    <row r="903" spans="1:2">
      <c r="A903" s="4">
        <v>-9.1047299999999997E-4</v>
      </c>
      <c r="B903" s="4" t="s">
        <v>2450</v>
      </c>
    </row>
    <row r="904" spans="1:2">
      <c r="A904" s="4">
        <v>5.2427829000000002E-2</v>
      </c>
      <c r="B904" s="4" t="s">
        <v>2450</v>
      </c>
    </row>
    <row r="905" spans="1:2">
      <c r="A905" s="4">
        <v>6.3350899999999998E-4</v>
      </c>
      <c r="B905" s="4" t="s">
        <v>2450</v>
      </c>
    </row>
    <row r="906" spans="1:2">
      <c r="A906" s="4">
        <v>6.7289050000000003E-3</v>
      </c>
      <c r="B906" s="4" t="s">
        <v>2450</v>
      </c>
    </row>
    <row r="907" spans="1:2">
      <c r="A907" s="4">
        <v>1.9532061999999999E-2</v>
      </c>
      <c r="B907" s="4" t="s">
        <v>2450</v>
      </c>
    </row>
    <row r="908" spans="1:2">
      <c r="A908" s="4">
        <v>0.112643882</v>
      </c>
      <c r="B908" s="4" t="s">
        <v>2450</v>
      </c>
    </row>
    <row r="909" spans="1:2">
      <c r="A909" s="4">
        <v>3.2783014999999999E-2</v>
      </c>
      <c r="B909" s="4" t="s">
        <v>2450</v>
      </c>
    </row>
    <row r="910" spans="1:2">
      <c r="A910" s="4">
        <v>5.7546910000000001E-3</v>
      </c>
      <c r="B910" s="4" t="s">
        <v>2450</v>
      </c>
    </row>
    <row r="911" spans="1:2">
      <c r="A911" s="4">
        <v>1.6148376999999998E-2</v>
      </c>
      <c r="B911" s="4" t="s">
        <v>2450</v>
      </c>
    </row>
    <row r="912" spans="1:2">
      <c r="A912" s="4">
        <v>3.734008E-3</v>
      </c>
      <c r="B912" s="4" t="s">
        <v>2450</v>
      </c>
    </row>
    <row r="913" spans="1:2">
      <c r="A913" s="4">
        <v>2.3356954999999999E-2</v>
      </c>
      <c r="B913" s="4" t="s">
        <v>2450</v>
      </c>
    </row>
    <row r="914" spans="1:2">
      <c r="A914" s="4">
        <v>6.6495299999999999E-3</v>
      </c>
      <c r="B914" s="4" t="s">
        <v>2450</v>
      </c>
    </row>
    <row r="915" spans="1:2">
      <c r="A915" s="4">
        <v>1.7430119000000001E-2</v>
      </c>
      <c r="B915" s="4" t="s">
        <v>2450</v>
      </c>
    </row>
    <row r="916" spans="1:2">
      <c r="A916" s="4">
        <v>2.0452099000000001E-2</v>
      </c>
      <c r="B916" s="4" t="s">
        <v>2450</v>
      </c>
    </row>
    <row r="917" spans="1:2">
      <c r="A917" s="4">
        <v>9.2884709999999995E-3</v>
      </c>
      <c r="B917" s="4" t="s">
        <v>2450</v>
      </c>
    </row>
    <row r="918" spans="1:2">
      <c r="A918" s="4">
        <v>2.3033662999999999E-2</v>
      </c>
      <c r="B918" s="4" t="s">
        <v>2450</v>
      </c>
    </row>
    <row r="919" spans="1:2">
      <c r="A919" s="4">
        <v>6.7334329999999996E-3</v>
      </c>
      <c r="B919" s="4" t="s">
        <v>2450</v>
      </c>
    </row>
    <row r="920" spans="1:2">
      <c r="A920" s="4">
        <v>5.2781190000000004E-3</v>
      </c>
      <c r="B920" s="4" t="s">
        <v>2450</v>
      </c>
    </row>
    <row r="921" spans="1:2">
      <c r="A921" s="4">
        <v>3.8826909999999999E-2</v>
      </c>
      <c r="B921" s="4" t="s">
        <v>2450</v>
      </c>
    </row>
    <row r="922" spans="1:2">
      <c r="A922" s="4">
        <v>1.114601E-2</v>
      </c>
      <c r="B922" s="4" t="s">
        <v>2450</v>
      </c>
    </row>
    <row r="923" spans="1:2">
      <c r="A923" s="4">
        <v>3.2302725999999997E-2</v>
      </c>
      <c r="B923" s="4" t="s">
        <v>2450</v>
      </c>
    </row>
    <row r="924" spans="1:2">
      <c r="A924" s="4">
        <v>2.5307989999999998E-3</v>
      </c>
      <c r="B924" s="4" t="s">
        <v>2450</v>
      </c>
    </row>
    <row r="925" spans="1:2">
      <c r="A925" s="4">
        <v>9.7717689999999996E-3</v>
      </c>
      <c r="B925" s="4" t="s">
        <v>2450</v>
      </c>
    </row>
    <row r="926" spans="1:2">
      <c r="A926" s="4">
        <v>1.19886E-2</v>
      </c>
      <c r="B926" s="4" t="s">
        <v>2450</v>
      </c>
    </row>
    <row r="927" spans="1:2">
      <c r="A927" s="4">
        <v>8.6318400000000003E-2</v>
      </c>
      <c r="B927" s="4" t="s">
        <v>2450</v>
      </c>
    </row>
    <row r="928" spans="1:2">
      <c r="A928" s="4">
        <v>8.1874430000000008E-3</v>
      </c>
      <c r="B928" s="4" t="s">
        <v>2450</v>
      </c>
    </row>
    <row r="929" spans="1:2">
      <c r="A929" s="4">
        <v>-2.1915419999999999E-3</v>
      </c>
      <c r="B929" s="4" t="s">
        <v>2450</v>
      </c>
    </row>
    <row r="930" spans="1:2">
      <c r="A930" s="4">
        <v>3.1995706999999998E-2</v>
      </c>
      <c r="B930" s="4" t="s">
        <v>2450</v>
      </c>
    </row>
    <row r="931" spans="1:2">
      <c r="A931" s="4">
        <v>1.8223372000000002E-2</v>
      </c>
      <c r="B931" s="4" t="s">
        <v>2450</v>
      </c>
    </row>
    <row r="932" spans="1:2">
      <c r="A932" s="4">
        <v>2.7757329999999998E-3</v>
      </c>
      <c r="B932" s="4" t="s">
        <v>2450</v>
      </c>
    </row>
    <row r="933" spans="1:2">
      <c r="A933" s="4">
        <v>9.6240800000000001E-3</v>
      </c>
      <c r="B933" s="4" t="s">
        <v>2450</v>
      </c>
    </row>
    <row r="934" spans="1:2">
      <c r="A934" s="4">
        <v>1.5778482E-2</v>
      </c>
      <c r="B934" s="4" t="s">
        <v>2450</v>
      </c>
    </row>
    <row r="935" spans="1:2">
      <c r="A935" s="4">
        <v>1.0300139999999999E-2</v>
      </c>
      <c r="B935" s="4" t="s">
        <v>2450</v>
      </c>
    </row>
    <row r="936" spans="1:2">
      <c r="A936" s="4">
        <v>1.0979852999999999E-2</v>
      </c>
      <c r="B936" s="4" t="s">
        <v>2450</v>
      </c>
    </row>
    <row r="937" spans="1:2">
      <c r="A937" s="4">
        <v>3.5812449999999998E-3</v>
      </c>
      <c r="B937" s="4" t="s">
        <v>2450</v>
      </c>
    </row>
    <row r="938" spans="1:2">
      <c r="A938" s="4">
        <v>2.7300063999999999E-2</v>
      </c>
      <c r="B938" s="4" t="s">
        <v>2450</v>
      </c>
    </row>
    <row r="939" spans="1:2">
      <c r="A939" s="4">
        <v>2.5991899999999998E-2</v>
      </c>
      <c r="B939" s="4" t="s">
        <v>2450</v>
      </c>
    </row>
    <row r="940" spans="1:2">
      <c r="A940" s="4">
        <v>8.0529030000000001E-3</v>
      </c>
      <c r="B940" s="4" t="s">
        <v>2450</v>
      </c>
    </row>
    <row r="941" spans="1:2">
      <c r="A941" s="4">
        <v>2.4918203999999999E-2</v>
      </c>
      <c r="B941" s="4" t="s">
        <v>2450</v>
      </c>
    </row>
    <row r="942" spans="1:2">
      <c r="A942" s="4">
        <v>5.7135179999999999E-3</v>
      </c>
      <c r="B942" s="4" t="s">
        <v>2450</v>
      </c>
    </row>
    <row r="943" spans="1:2">
      <c r="A943" s="4">
        <v>7.5457359999999999E-3</v>
      </c>
      <c r="B943" s="4" t="s">
        <v>2450</v>
      </c>
    </row>
    <row r="944" spans="1:2">
      <c r="A944" s="4">
        <v>-9.65397E-4</v>
      </c>
      <c r="B944" s="4" t="s">
        <v>2450</v>
      </c>
    </row>
    <row r="945" spans="1:2">
      <c r="A945" s="4">
        <v>1.6580646000000001E-2</v>
      </c>
      <c r="B945" s="4" t="s">
        <v>2450</v>
      </c>
    </row>
    <row r="946" spans="1:2">
      <c r="A946" s="4">
        <v>4.6226469999999997E-3</v>
      </c>
      <c r="B946" s="4" t="s">
        <v>2450</v>
      </c>
    </row>
    <row r="947" spans="1:2">
      <c r="A947" s="4">
        <v>-9.7285000000000004E-4</v>
      </c>
      <c r="B947" s="4" t="s">
        <v>2450</v>
      </c>
    </row>
    <row r="948" spans="1:2">
      <c r="A948" s="4">
        <v>3.7339699999999998E-4</v>
      </c>
      <c r="B948" s="4" t="s">
        <v>2450</v>
      </c>
    </row>
    <row r="949" spans="1:2">
      <c r="A949" s="4">
        <v>7.428792E-3</v>
      </c>
      <c r="B949" s="4" t="s">
        <v>2450</v>
      </c>
    </row>
    <row r="950" spans="1:2">
      <c r="A950" s="4">
        <v>3.6169090000000002E-3</v>
      </c>
      <c r="B950" s="4" t="s">
        <v>2450</v>
      </c>
    </row>
    <row r="951" spans="1:2">
      <c r="A951" s="4">
        <v>2.0679184999999999E-2</v>
      </c>
      <c r="B951" s="4" t="s">
        <v>2450</v>
      </c>
    </row>
    <row r="952" spans="1:2">
      <c r="A952" s="4">
        <v>2.0710007999999999E-2</v>
      </c>
      <c r="B952" s="4" t="s">
        <v>2450</v>
      </c>
    </row>
    <row r="953" spans="1:2">
      <c r="A953" s="4">
        <v>7.1995419999999997E-3</v>
      </c>
      <c r="B953" s="4" t="s">
        <v>2450</v>
      </c>
    </row>
    <row r="954" spans="1:2">
      <c r="A954" s="4">
        <v>2.0679135000000001E-2</v>
      </c>
      <c r="B954" s="4" t="s">
        <v>2450</v>
      </c>
    </row>
    <row r="955" spans="1:2">
      <c r="A955" s="4">
        <v>6.7664067999999994E-2</v>
      </c>
      <c r="B955" s="4" t="s">
        <v>2450</v>
      </c>
    </row>
    <row r="956" spans="1:2">
      <c r="A956" s="4">
        <v>9.2300939999999995E-3</v>
      </c>
      <c r="B956" s="4" t="s">
        <v>2450</v>
      </c>
    </row>
    <row r="957" spans="1:2">
      <c r="A957" s="4">
        <v>9.1797000000000007E-3</v>
      </c>
      <c r="B957" s="4" t="s">
        <v>2450</v>
      </c>
    </row>
    <row r="958" spans="1:2">
      <c r="A958" s="4">
        <v>0.154486977</v>
      </c>
      <c r="B958" s="4" t="s">
        <v>2450</v>
      </c>
    </row>
    <row r="959" spans="1:2">
      <c r="A959" s="4">
        <v>9.3573979999999994E-3</v>
      </c>
      <c r="B959" s="4" t="s">
        <v>2450</v>
      </c>
    </row>
    <row r="960" spans="1:2">
      <c r="A960" s="4">
        <v>-1.9569100000000001E-4</v>
      </c>
      <c r="B960" s="4" t="s">
        <v>2450</v>
      </c>
    </row>
    <row r="961" spans="1:2">
      <c r="A961" s="4">
        <v>2.6991149999999998E-2</v>
      </c>
      <c r="B961" s="4" t="s">
        <v>2450</v>
      </c>
    </row>
    <row r="962" spans="1:2">
      <c r="A962" s="4">
        <v>9.4684859999999996E-2</v>
      </c>
      <c r="B962" s="4" t="s">
        <v>2450</v>
      </c>
    </row>
    <row r="963" spans="1:2">
      <c r="A963" s="4">
        <v>0.13264787</v>
      </c>
      <c r="B963" s="4" t="s">
        <v>2450</v>
      </c>
    </row>
    <row r="964" spans="1:2">
      <c r="A964" s="4">
        <v>2.7342740000000001E-2</v>
      </c>
      <c r="B964" s="4" t="s">
        <v>2450</v>
      </c>
    </row>
    <row r="965" spans="1:2">
      <c r="A965" s="4">
        <v>1.433915E-2</v>
      </c>
      <c r="B965" s="4" t="s">
        <v>2450</v>
      </c>
    </row>
    <row r="966" spans="1:2">
      <c r="A966" s="4">
        <v>2.1138899999999999E-2</v>
      </c>
      <c r="B966" s="4" t="s">
        <v>2450</v>
      </c>
    </row>
    <row r="967" spans="1:2">
      <c r="A967" s="4">
        <v>1.3648739999999999E-2</v>
      </c>
      <c r="B967" s="4" t="s">
        <v>2450</v>
      </c>
    </row>
    <row r="968" spans="1:2">
      <c r="A968" s="4">
        <v>3.4136079999999999E-2</v>
      </c>
      <c r="B968" s="4" t="s">
        <v>2450</v>
      </c>
    </row>
    <row r="969" spans="1:2">
      <c r="A969" s="4">
        <v>3.8283865E-2</v>
      </c>
      <c r="B969" s="4" t="s">
        <v>2450</v>
      </c>
    </row>
    <row r="970" spans="1:2">
      <c r="A970" s="4">
        <v>1.6085801E-2</v>
      </c>
      <c r="B970" s="4" t="s">
        <v>2450</v>
      </c>
    </row>
    <row r="971" spans="1:2">
      <c r="A971" s="4">
        <v>1.1195952E-2</v>
      </c>
      <c r="B971" s="4" t="s">
        <v>2450</v>
      </c>
    </row>
    <row r="972" spans="1:2">
      <c r="A972" s="4">
        <v>6.7842739999999999E-3</v>
      </c>
      <c r="B972" s="4" t="s">
        <v>2450</v>
      </c>
    </row>
    <row r="973" spans="1:2">
      <c r="A973" s="4">
        <v>1.3533554999999999E-2</v>
      </c>
      <c r="B973" s="4" t="s">
        <v>2450</v>
      </c>
    </row>
    <row r="974" spans="1:2">
      <c r="A974" s="4">
        <v>1.0758045000000001E-2</v>
      </c>
      <c r="B974" s="4" t="s">
        <v>2450</v>
      </c>
    </row>
    <row r="975" spans="1:2">
      <c r="A975" s="4">
        <v>7.3858220000000002E-3</v>
      </c>
      <c r="B975" s="4" t="s">
        <v>2450</v>
      </c>
    </row>
    <row r="976" spans="1:2">
      <c r="A976" s="4">
        <v>2.2385157999999999E-2</v>
      </c>
      <c r="B976" s="4" t="s">
        <v>2450</v>
      </c>
    </row>
    <row r="977" spans="1:2">
      <c r="A977" s="4">
        <v>4.6128146000000002E-2</v>
      </c>
      <c r="B977" s="4" t="s">
        <v>2450</v>
      </c>
    </row>
    <row r="978" spans="1:2">
      <c r="A978" s="4">
        <v>2.8279569999999999E-3</v>
      </c>
      <c r="B978" s="4" t="s">
        <v>2450</v>
      </c>
    </row>
    <row r="979" spans="1:2">
      <c r="A979" s="4">
        <v>1.168746E-2</v>
      </c>
      <c r="B979" s="4" t="s">
        <v>2450</v>
      </c>
    </row>
    <row r="980" spans="1:2">
      <c r="A980" s="4">
        <v>2.6140199999999999E-2</v>
      </c>
      <c r="B980" s="4" t="s">
        <v>2450</v>
      </c>
    </row>
    <row r="981" spans="1:2">
      <c r="A981" s="4">
        <v>2.4734099999999998E-2</v>
      </c>
      <c r="B981" s="4" t="s">
        <v>2450</v>
      </c>
    </row>
    <row r="982" spans="1:2">
      <c r="A982" s="4">
        <v>5.071936E-3</v>
      </c>
      <c r="B982" s="4" t="s">
        <v>2450</v>
      </c>
    </row>
    <row r="983" spans="1:2">
      <c r="A983" s="4">
        <v>4.2699502E-2</v>
      </c>
      <c r="B983" s="4" t="s">
        <v>2450</v>
      </c>
    </row>
    <row r="984" spans="1:2">
      <c r="A984" s="4">
        <v>1.5081246E-2</v>
      </c>
      <c r="B984" s="4" t="s">
        <v>2450</v>
      </c>
    </row>
    <row r="985" spans="1:2">
      <c r="A985" s="4">
        <v>3.05537E-3</v>
      </c>
      <c r="B985" s="4" t="s">
        <v>2450</v>
      </c>
    </row>
    <row r="986" spans="1:2">
      <c r="A986" s="4">
        <v>3.2771529000000001E-2</v>
      </c>
      <c r="B986" s="4" t="s">
        <v>2450</v>
      </c>
    </row>
    <row r="987" spans="1:2">
      <c r="A987" s="4">
        <v>1.3777050000000001E-2</v>
      </c>
      <c r="B987" s="4" t="s">
        <v>2450</v>
      </c>
    </row>
    <row r="988" spans="1:2">
      <c r="A988" s="4">
        <v>3.1243070000000002E-3</v>
      </c>
      <c r="B988" s="4" t="s">
        <v>2450</v>
      </c>
    </row>
    <row r="989" spans="1:2">
      <c r="A989" s="4">
        <v>1.6193247000000001E-2</v>
      </c>
      <c r="B989" s="4" t="s">
        <v>2450</v>
      </c>
    </row>
    <row r="990" spans="1:2">
      <c r="A990" s="4">
        <v>0.14653266200000001</v>
      </c>
      <c r="B990" s="4" t="s">
        <v>2450</v>
      </c>
    </row>
    <row r="991" spans="1:2">
      <c r="A991" s="4">
        <v>4.6396229999999997E-2</v>
      </c>
      <c r="B991" s="4" t="s">
        <v>2450</v>
      </c>
    </row>
    <row r="992" spans="1:2">
      <c r="A992" s="4">
        <v>3.9027868E-2</v>
      </c>
      <c r="B992" s="4" t="s">
        <v>2450</v>
      </c>
    </row>
    <row r="993" spans="1:2">
      <c r="A993" s="4">
        <v>4.1052223999999998E-2</v>
      </c>
      <c r="B993" s="4" t="s">
        <v>2450</v>
      </c>
    </row>
    <row r="994" spans="1:2">
      <c r="A994" s="4">
        <v>1.7044510000000001E-3</v>
      </c>
      <c r="B994" s="4" t="s">
        <v>2450</v>
      </c>
    </row>
    <row r="995" spans="1:2">
      <c r="A995" s="4">
        <v>4.1550475000000003E-2</v>
      </c>
      <c r="B995" s="4" t="s">
        <v>2450</v>
      </c>
    </row>
    <row r="996" spans="1:2">
      <c r="A996" s="4">
        <v>2.7493336E-2</v>
      </c>
      <c r="B996" s="4" t="s">
        <v>2450</v>
      </c>
    </row>
    <row r="997" spans="1:2">
      <c r="A997" s="4">
        <v>2.270869E-3</v>
      </c>
      <c r="B997" s="4" t="s">
        <v>2450</v>
      </c>
    </row>
    <row r="998" spans="1:2">
      <c r="A998" s="4">
        <v>1.609938E-3</v>
      </c>
      <c r="B998" s="4" t="s">
        <v>2450</v>
      </c>
    </row>
    <row r="999" spans="1:2">
      <c r="A999" s="4">
        <v>3.7037692999999997E-2</v>
      </c>
      <c r="B999" s="4" t="s">
        <v>2450</v>
      </c>
    </row>
    <row r="1000" spans="1:2">
      <c r="A1000" s="4">
        <v>2.104617E-3</v>
      </c>
      <c r="B1000" s="4" t="s">
        <v>2450</v>
      </c>
    </row>
    <row r="1001" spans="1:2">
      <c r="A1001" s="4">
        <v>2.8952140000000001E-2</v>
      </c>
      <c r="B1001" s="4" t="s">
        <v>2450</v>
      </c>
    </row>
    <row r="1002" spans="1:2">
      <c r="A1002" s="4">
        <v>8.7940290000000001E-3</v>
      </c>
      <c r="B1002" s="4" t="s">
        <v>2450</v>
      </c>
    </row>
    <row r="1003" spans="1:2">
      <c r="A1003" s="4">
        <v>-2.3632340000000001E-3</v>
      </c>
      <c r="B1003" s="4" t="s">
        <v>2450</v>
      </c>
    </row>
    <row r="1004" spans="1:2">
      <c r="A1004" s="4">
        <v>5.7607317999999998E-2</v>
      </c>
      <c r="B1004" s="4" t="s">
        <v>2450</v>
      </c>
    </row>
    <row r="1005" spans="1:2">
      <c r="A1005" s="4">
        <v>3.0343698999999998E-2</v>
      </c>
      <c r="B1005" s="4" t="s">
        <v>2450</v>
      </c>
    </row>
    <row r="1006" spans="1:2">
      <c r="A1006" s="4">
        <v>1.285735E-2</v>
      </c>
      <c r="B1006" s="4" t="s">
        <v>2450</v>
      </c>
    </row>
    <row r="1007" spans="1:2">
      <c r="A1007" s="4">
        <v>9.9811559999999997E-3</v>
      </c>
      <c r="B1007" s="4" t="s">
        <v>2450</v>
      </c>
    </row>
    <row r="1008" spans="1:2">
      <c r="A1008" s="4">
        <v>2.1245202000000001E-2</v>
      </c>
      <c r="B1008" s="4" t="s">
        <v>2450</v>
      </c>
    </row>
    <row r="1009" spans="1:2">
      <c r="A1009" s="4">
        <v>1.1344549999999999E-3</v>
      </c>
      <c r="B1009" s="4" t="s">
        <v>2450</v>
      </c>
    </row>
    <row r="1010" spans="1:2">
      <c r="A1010" s="4">
        <v>2.0117533999999999E-2</v>
      </c>
      <c r="B1010" s="4" t="s">
        <v>2450</v>
      </c>
    </row>
    <row r="1011" spans="1:2">
      <c r="A1011" s="4">
        <v>1.4069511999999999E-2</v>
      </c>
      <c r="B1011" s="4" t="s">
        <v>2450</v>
      </c>
    </row>
    <row r="1012" spans="1:2">
      <c r="A1012" s="4">
        <v>2.9959550000000001E-2</v>
      </c>
      <c r="B1012" s="4" t="s">
        <v>2450</v>
      </c>
    </row>
    <row r="1013" spans="1:2">
      <c r="A1013" s="4">
        <v>4.4806890000000002E-2</v>
      </c>
      <c r="B1013" s="4" t="s">
        <v>2450</v>
      </c>
    </row>
    <row r="1014" spans="1:2">
      <c r="A1014" s="4">
        <v>3.5097469999999999E-2</v>
      </c>
      <c r="B1014" s="4" t="s">
        <v>2450</v>
      </c>
    </row>
    <row r="1015" spans="1:2">
      <c r="A1015" s="4">
        <v>2.5052669999999999E-2</v>
      </c>
      <c r="B1015" s="4" t="s">
        <v>2450</v>
      </c>
    </row>
    <row r="1016" spans="1:2">
      <c r="A1016" s="4">
        <v>1.4233269999999999E-2</v>
      </c>
      <c r="B1016" s="4" t="s">
        <v>2450</v>
      </c>
    </row>
    <row r="1017" spans="1:2">
      <c r="A1017" s="4">
        <v>1.3650689000000001E-2</v>
      </c>
      <c r="B1017" s="4" t="s">
        <v>2450</v>
      </c>
    </row>
    <row r="1018" spans="1:2">
      <c r="A1018" s="4">
        <v>8.5557359999999995E-3</v>
      </c>
      <c r="B1018" s="4" t="s">
        <v>2450</v>
      </c>
    </row>
    <row r="1019" spans="1:2">
      <c r="A1019" s="4">
        <v>3.6785479999999998E-3</v>
      </c>
      <c r="B1019" s="4" t="s">
        <v>2450</v>
      </c>
    </row>
    <row r="1020" spans="1:2">
      <c r="A1020" s="4">
        <v>2.2741515E-2</v>
      </c>
      <c r="B1020" s="4" t="s">
        <v>2450</v>
      </c>
    </row>
    <row r="1021" spans="1:2">
      <c r="A1021" s="4">
        <v>1.1072008E-2</v>
      </c>
      <c r="B1021" s="4" t="s">
        <v>2450</v>
      </c>
    </row>
    <row r="1022" spans="1:2">
      <c r="A1022" s="4">
        <v>1.504167E-3</v>
      </c>
      <c r="B1022" s="4" t="s">
        <v>2451</v>
      </c>
    </row>
    <row r="1023" spans="1:2">
      <c r="A1023" s="4">
        <v>4.2781529999999998E-3</v>
      </c>
      <c r="B1023" s="4" t="s">
        <v>2451</v>
      </c>
    </row>
    <row r="1024" spans="1:2">
      <c r="A1024" s="4">
        <v>1.3347899999999999E-4</v>
      </c>
      <c r="B1024" s="4" t="s">
        <v>2451</v>
      </c>
    </row>
    <row r="1025" spans="1:2">
      <c r="A1025" s="4">
        <v>0</v>
      </c>
      <c r="B1025" s="4" t="s">
        <v>2451</v>
      </c>
    </row>
    <row r="1026" spans="1:2">
      <c r="A1026" s="4">
        <v>9.1198130000000002E-2</v>
      </c>
      <c r="B1026" s="4" t="s">
        <v>2451</v>
      </c>
    </row>
    <row r="1027" spans="1:2">
      <c r="A1027" s="265">
        <v>-9.86537E-5</v>
      </c>
      <c r="B1027" s="4" t="s">
        <v>2451</v>
      </c>
    </row>
    <row r="1028" spans="1:2">
      <c r="A1028" s="4">
        <v>9.4685010000000007E-3</v>
      </c>
      <c r="B1028" s="4" t="s">
        <v>2451</v>
      </c>
    </row>
    <row r="1029" spans="1:2">
      <c r="A1029" s="4">
        <v>6.0644419999999997E-3</v>
      </c>
      <c r="B1029" s="4" t="s">
        <v>2451</v>
      </c>
    </row>
    <row r="1030" spans="1:2">
      <c r="A1030" s="4">
        <v>1.381808E-2</v>
      </c>
      <c r="B1030" s="4" t="s">
        <v>2451</v>
      </c>
    </row>
    <row r="1031" spans="1:2">
      <c r="A1031" s="4">
        <v>4.3463349999999998E-2</v>
      </c>
      <c r="B1031" s="4" t="s">
        <v>2451</v>
      </c>
    </row>
    <row r="1032" spans="1:2">
      <c r="A1032" s="4">
        <v>3.2133449999999998E-3</v>
      </c>
      <c r="B1032" s="4" t="s">
        <v>2451</v>
      </c>
    </row>
    <row r="1033" spans="1:2">
      <c r="A1033" s="4">
        <v>7.5189460000000003E-3</v>
      </c>
      <c r="B1033" s="4" t="s">
        <v>2451</v>
      </c>
    </row>
    <row r="1034" spans="1:2">
      <c r="A1034" s="4">
        <v>7.5786447000000007E-2</v>
      </c>
      <c r="B1034" s="4" t="s">
        <v>2451</v>
      </c>
    </row>
    <row r="1035" spans="1:2">
      <c r="A1035" s="4">
        <v>4.7589290000000003E-3</v>
      </c>
      <c r="B1035" s="4" t="s">
        <v>2451</v>
      </c>
    </row>
    <row r="1036" spans="1:2">
      <c r="A1036" s="4">
        <v>3.1084750000000001E-2</v>
      </c>
      <c r="B1036" s="4" t="s">
        <v>2451</v>
      </c>
    </row>
    <row r="1037" spans="1:2">
      <c r="A1037" s="4">
        <v>5.6649370999999997E-2</v>
      </c>
      <c r="B1037" s="4" t="s">
        <v>2451</v>
      </c>
    </row>
    <row r="1038" spans="1:2">
      <c r="A1038" s="4">
        <v>2.3695409000000001E-2</v>
      </c>
      <c r="B1038" s="4" t="s">
        <v>2451</v>
      </c>
    </row>
    <row r="1039" spans="1:2">
      <c r="A1039" s="4">
        <v>8.3367300000000005E-4</v>
      </c>
      <c r="B1039" s="4" t="s">
        <v>2451</v>
      </c>
    </row>
    <row r="1040" spans="1:2">
      <c r="A1040" s="4">
        <v>1.719373E-3</v>
      </c>
      <c r="B1040" s="4" t="s">
        <v>2451</v>
      </c>
    </row>
    <row r="1041" spans="1:2">
      <c r="A1041" s="4">
        <v>4.8900250000000001E-3</v>
      </c>
      <c r="B1041" s="4" t="s">
        <v>2451</v>
      </c>
    </row>
    <row r="1042" spans="1:2">
      <c r="A1042" s="4">
        <v>1.3419073E-2</v>
      </c>
      <c r="B1042" s="4" t="s">
        <v>2451</v>
      </c>
    </row>
    <row r="1043" spans="1:2">
      <c r="A1043" s="4">
        <v>4.9053320000000001E-3</v>
      </c>
      <c r="B1043" s="4" t="s">
        <v>2451</v>
      </c>
    </row>
    <row r="1044" spans="1:2">
      <c r="A1044" s="4">
        <v>1.5490258999999999E-2</v>
      </c>
      <c r="B1044" s="4" t="s">
        <v>2451</v>
      </c>
    </row>
    <row r="1045" spans="1:2">
      <c r="A1045" s="4">
        <v>1.2061659000000001E-2</v>
      </c>
      <c r="B1045" s="4" t="s">
        <v>2451</v>
      </c>
    </row>
    <row r="1046" spans="1:2">
      <c r="A1046" s="4">
        <v>8.5097060000000006E-3</v>
      </c>
      <c r="B1046" s="4" t="s">
        <v>2451</v>
      </c>
    </row>
    <row r="1047" spans="1:2">
      <c r="A1047" s="4">
        <v>8.4420160000000001E-3</v>
      </c>
      <c r="B1047" s="4" t="s">
        <v>2451</v>
      </c>
    </row>
    <row r="1048" spans="1:2">
      <c r="A1048" s="4">
        <v>6.0264522000000001E-2</v>
      </c>
      <c r="B1048" s="4" t="s">
        <v>2451</v>
      </c>
    </row>
    <row r="1049" spans="1:2">
      <c r="A1049" s="4">
        <v>1.7869639999999999E-2</v>
      </c>
      <c r="B1049" s="4" t="s">
        <v>2451</v>
      </c>
    </row>
    <row r="1050" spans="1:2">
      <c r="A1050" s="4">
        <v>1.8832129999999999E-2</v>
      </c>
      <c r="B1050" s="4" t="s">
        <v>2451</v>
      </c>
    </row>
    <row r="1051" spans="1:2">
      <c r="A1051" s="4">
        <v>4.3939619999999999E-2</v>
      </c>
      <c r="B1051" s="4" t="s">
        <v>2451</v>
      </c>
    </row>
    <row r="1052" spans="1:2">
      <c r="A1052" s="4">
        <v>1.329429E-2</v>
      </c>
      <c r="B1052" s="4" t="s">
        <v>2451</v>
      </c>
    </row>
    <row r="1053" spans="1:2">
      <c r="A1053" s="4">
        <v>5.5408319999999999E-3</v>
      </c>
      <c r="B1053" s="4" t="s">
        <v>2451</v>
      </c>
    </row>
    <row r="1054" spans="1:2">
      <c r="A1054" s="4">
        <v>9.3796959999999999E-3</v>
      </c>
      <c r="B1054" s="4" t="s">
        <v>2451</v>
      </c>
    </row>
    <row r="1055" spans="1:2">
      <c r="A1055" s="4">
        <v>4.6193529999999997E-3</v>
      </c>
      <c r="B1055" s="4" t="s">
        <v>2451</v>
      </c>
    </row>
    <row r="1056" spans="1:2">
      <c r="A1056" s="4">
        <v>2.7676966000000001E-2</v>
      </c>
      <c r="B1056" s="4" t="s">
        <v>2451</v>
      </c>
    </row>
    <row r="1057" spans="1:2">
      <c r="A1057" s="4">
        <v>2.2691441E-2</v>
      </c>
      <c r="B1057" s="4" t="s">
        <v>2451</v>
      </c>
    </row>
    <row r="1058" spans="1:2">
      <c r="A1058" s="4">
        <v>3.216335E-2</v>
      </c>
      <c r="B1058" s="4" t="s">
        <v>2451</v>
      </c>
    </row>
    <row r="1059" spans="1:2">
      <c r="A1059" s="4">
        <v>2.9439060999999999E-2</v>
      </c>
      <c r="B1059" s="4" t="s">
        <v>2451</v>
      </c>
    </row>
    <row r="1060" spans="1:2">
      <c r="A1060" s="4">
        <v>6.7987660000000004E-3</v>
      </c>
      <c r="B1060" s="4" t="s">
        <v>2451</v>
      </c>
    </row>
    <row r="1061" spans="1:2">
      <c r="A1061" s="4">
        <v>5.21876E-4</v>
      </c>
      <c r="B1061" s="4" t="s">
        <v>2451</v>
      </c>
    </row>
    <row r="1062" spans="1:2">
      <c r="A1062" s="4">
        <v>5.4133369999999998E-3</v>
      </c>
      <c r="B1062" s="4" t="s">
        <v>2451</v>
      </c>
    </row>
    <row r="1063" spans="1:2">
      <c r="A1063" s="4">
        <v>2.2575972E-2</v>
      </c>
      <c r="B1063" s="4" t="s">
        <v>2451</v>
      </c>
    </row>
    <row r="1064" spans="1:2">
      <c r="A1064" s="4">
        <v>0.12008695799999999</v>
      </c>
      <c r="B1064" s="4" t="s">
        <v>2451</v>
      </c>
    </row>
    <row r="1065" spans="1:2">
      <c r="A1065" s="4">
        <v>1.5626735999999999E-2</v>
      </c>
      <c r="B1065" s="4" t="s">
        <v>2451</v>
      </c>
    </row>
    <row r="1066" spans="1:2">
      <c r="A1066" s="4">
        <v>1.8115943999999998E-2</v>
      </c>
      <c r="B1066" s="4" t="s">
        <v>2451</v>
      </c>
    </row>
    <row r="1067" spans="1:2">
      <c r="A1067" s="4">
        <v>2.0221643000000001E-2</v>
      </c>
      <c r="B1067" s="4" t="s">
        <v>2451</v>
      </c>
    </row>
    <row r="1068" spans="1:2">
      <c r="A1068" s="4">
        <v>3.6797049999999998E-2</v>
      </c>
      <c r="B1068" s="4" t="s">
        <v>2451</v>
      </c>
    </row>
    <row r="1069" spans="1:2">
      <c r="A1069" s="4">
        <v>3.6883979999999999E-3</v>
      </c>
      <c r="B1069" s="4" t="s">
        <v>2451</v>
      </c>
    </row>
    <row r="1070" spans="1:2">
      <c r="A1070" s="4">
        <v>6.5296363999999996E-2</v>
      </c>
      <c r="B1070" s="4" t="s">
        <v>2451</v>
      </c>
    </row>
    <row r="1071" spans="1:2">
      <c r="A1071" s="4">
        <v>5.7214526000000002E-2</v>
      </c>
      <c r="B1071" s="4" t="s">
        <v>2451</v>
      </c>
    </row>
    <row r="1072" spans="1:2">
      <c r="A1072" s="4">
        <v>8.8835589999999992E-3</v>
      </c>
      <c r="B1072" s="4" t="s">
        <v>2451</v>
      </c>
    </row>
    <row r="1073" spans="1:2">
      <c r="A1073" s="4">
        <v>-2.7455130000000002E-3</v>
      </c>
      <c r="B1073" s="4" t="s">
        <v>2451</v>
      </c>
    </row>
    <row r="1074" spans="1:2">
      <c r="A1074" s="4">
        <v>6.5622550000000003E-3</v>
      </c>
      <c r="B1074" s="4" t="s">
        <v>2451</v>
      </c>
    </row>
    <row r="1075" spans="1:2">
      <c r="A1075" s="4">
        <v>2.7679999E-2</v>
      </c>
      <c r="B1075" s="4" t="s">
        <v>2451</v>
      </c>
    </row>
    <row r="1076" spans="1:2">
      <c r="A1076" s="4">
        <v>7.7184239999999998E-3</v>
      </c>
      <c r="B1076" s="4" t="s">
        <v>2451</v>
      </c>
    </row>
    <row r="1077" spans="1:2">
      <c r="A1077" s="4">
        <v>1.2364826000000001E-2</v>
      </c>
      <c r="B1077" s="4" t="s">
        <v>2451</v>
      </c>
    </row>
    <row r="1078" spans="1:2">
      <c r="A1078" s="4">
        <v>2.5152170000000001E-3</v>
      </c>
      <c r="B1078" s="4" t="s">
        <v>2451</v>
      </c>
    </row>
    <row r="1079" spans="1:2">
      <c r="A1079" s="4">
        <v>3.8758134E-2</v>
      </c>
      <c r="B1079" s="4" t="s">
        <v>2451</v>
      </c>
    </row>
    <row r="1080" spans="1:2">
      <c r="A1080" s="4">
        <v>1.6756901000000001E-2</v>
      </c>
      <c r="B1080" s="4" t="s">
        <v>2451</v>
      </c>
    </row>
    <row r="1081" spans="1:2">
      <c r="A1081" s="4">
        <v>2.0780170000000001E-2</v>
      </c>
      <c r="B1081" s="4" t="s">
        <v>2451</v>
      </c>
    </row>
    <row r="1082" spans="1:2">
      <c r="A1082" s="4">
        <v>1.1269899999999999E-2</v>
      </c>
      <c r="B1082" s="4" t="s">
        <v>2451</v>
      </c>
    </row>
    <row r="1083" spans="1:2">
      <c r="A1083" s="4">
        <v>3.4768479999999997E-2</v>
      </c>
      <c r="B1083" s="4" t="s">
        <v>2451</v>
      </c>
    </row>
    <row r="1084" spans="1:2">
      <c r="A1084" s="4">
        <v>1.032744E-2</v>
      </c>
      <c r="B1084" s="4" t="s">
        <v>2451</v>
      </c>
    </row>
    <row r="1085" spans="1:2">
      <c r="A1085" s="4">
        <v>0.11050469</v>
      </c>
      <c r="B1085" s="4" t="s">
        <v>2451</v>
      </c>
    </row>
    <row r="1086" spans="1:2">
      <c r="A1086" s="4">
        <v>3.6529324000000002E-2</v>
      </c>
      <c r="B1086" s="4" t="s">
        <v>2451</v>
      </c>
    </row>
    <row r="1087" spans="1:2">
      <c r="A1087" s="4">
        <v>1.2995021000000001E-2</v>
      </c>
      <c r="B1087" s="4" t="s">
        <v>2451</v>
      </c>
    </row>
    <row r="1088" spans="1:2">
      <c r="A1088" s="4">
        <v>1.2798634999999999E-2</v>
      </c>
      <c r="B1088" s="4" t="s">
        <v>2451</v>
      </c>
    </row>
    <row r="1089" spans="1:2">
      <c r="A1089" s="4">
        <v>6.0019742000000001E-2</v>
      </c>
      <c r="B1089" s="4" t="s">
        <v>2451</v>
      </c>
    </row>
    <row r="1090" spans="1:2">
      <c r="A1090" s="4">
        <v>1.3454208E-2</v>
      </c>
      <c r="B1090" s="4" t="s">
        <v>2451</v>
      </c>
    </row>
    <row r="1091" spans="1:2">
      <c r="A1091" s="4">
        <v>1.9836619E-2</v>
      </c>
      <c r="B1091" s="4" t="s">
        <v>2451</v>
      </c>
    </row>
    <row r="1092" spans="1:2">
      <c r="A1092" s="4">
        <v>2.9859117000000001E-2</v>
      </c>
      <c r="B1092" s="4" t="s">
        <v>2451</v>
      </c>
    </row>
    <row r="1093" spans="1:2">
      <c r="A1093" s="4">
        <v>5.2469548999999997E-2</v>
      </c>
      <c r="B1093" s="4" t="s">
        <v>2451</v>
      </c>
    </row>
    <row r="1094" spans="1:2">
      <c r="A1094" s="4">
        <v>4.4429409999999997E-3</v>
      </c>
      <c r="B1094" s="4" t="s">
        <v>2451</v>
      </c>
    </row>
    <row r="1095" spans="1:2">
      <c r="A1095" s="4">
        <v>4.7626439999999999E-3</v>
      </c>
      <c r="B1095" s="4" t="s">
        <v>2451</v>
      </c>
    </row>
    <row r="1096" spans="1:2">
      <c r="A1096" s="4">
        <v>8.4086000000000004E-3</v>
      </c>
      <c r="B1096" s="4" t="s">
        <v>2451</v>
      </c>
    </row>
    <row r="1097" spans="1:2">
      <c r="A1097" s="4">
        <v>6.2052000000000001E-3</v>
      </c>
      <c r="B1097" s="4" t="s">
        <v>2451</v>
      </c>
    </row>
    <row r="1098" spans="1:2">
      <c r="A1098" s="4">
        <v>3.0036527E-2</v>
      </c>
      <c r="B1098" s="4" t="s">
        <v>2451</v>
      </c>
    </row>
    <row r="1099" spans="1:2">
      <c r="A1099" s="4">
        <v>0.12811272700000001</v>
      </c>
      <c r="B1099" s="4" t="s">
        <v>2451</v>
      </c>
    </row>
    <row r="1100" spans="1:2">
      <c r="A1100" s="4">
        <v>1.8239808999999999E-2</v>
      </c>
      <c r="B1100" s="4" t="s">
        <v>2451</v>
      </c>
    </row>
    <row r="1101" spans="1:2">
      <c r="A1101" s="4">
        <v>5.0536726999999997E-2</v>
      </c>
      <c r="B1101" s="4" t="s">
        <v>2451</v>
      </c>
    </row>
    <row r="1102" spans="1:2">
      <c r="A1102" s="4">
        <v>8.8153789999999999E-3</v>
      </c>
      <c r="B1102" s="4" t="s">
        <v>2451</v>
      </c>
    </row>
    <row r="1103" spans="1:2">
      <c r="A1103" s="4">
        <v>3.9707173999999998E-2</v>
      </c>
      <c r="B1103" s="4" t="s">
        <v>2451</v>
      </c>
    </row>
    <row r="1104" spans="1:2">
      <c r="A1104" s="4">
        <v>7.6751750000000002E-3</v>
      </c>
      <c r="B1104" s="4" t="s">
        <v>2451</v>
      </c>
    </row>
    <row r="1105" spans="1:2">
      <c r="A1105" s="4">
        <v>1.2433494E-2</v>
      </c>
      <c r="B1105" s="4" t="s">
        <v>2451</v>
      </c>
    </row>
    <row r="1106" spans="1:2">
      <c r="A1106" s="4">
        <v>1.7973099999999999E-2</v>
      </c>
      <c r="B1106" s="4" t="s">
        <v>2451</v>
      </c>
    </row>
    <row r="1107" spans="1:2">
      <c r="A1107" s="4">
        <v>3.3842375000000001E-2</v>
      </c>
      <c r="B1107" s="4" t="s">
        <v>2451</v>
      </c>
    </row>
    <row r="1108" spans="1:2">
      <c r="A1108" s="4">
        <v>0.113135443</v>
      </c>
      <c r="B1108" s="4" t="s">
        <v>2451</v>
      </c>
    </row>
    <row r="1109" spans="1:2">
      <c r="A1109" s="4">
        <v>4.6067418999999998E-2</v>
      </c>
      <c r="B1109" s="4" t="s">
        <v>2451</v>
      </c>
    </row>
    <row r="1110" spans="1:2">
      <c r="A1110" s="4">
        <v>1.9489789E-2</v>
      </c>
      <c r="B1110" s="4" t="s">
        <v>2451</v>
      </c>
    </row>
    <row r="1111" spans="1:2">
      <c r="A1111" s="4">
        <v>1.2944455000000001E-2</v>
      </c>
      <c r="B1111" s="4" t="s">
        <v>2451</v>
      </c>
    </row>
    <row r="1112" spans="1:2">
      <c r="A1112" s="4">
        <v>3.4757849999999999E-3</v>
      </c>
      <c r="B1112" s="4" t="s">
        <v>2451</v>
      </c>
    </row>
    <row r="1113" spans="1:2">
      <c r="A1113" s="4">
        <v>2.6365100999999998E-2</v>
      </c>
      <c r="B1113" s="4" t="s">
        <v>2451</v>
      </c>
    </row>
    <row r="1114" spans="1:2">
      <c r="A1114" s="4">
        <v>2.318798E-2</v>
      </c>
      <c r="B1114" s="4" t="s">
        <v>2451</v>
      </c>
    </row>
    <row r="1115" spans="1:2">
      <c r="A1115" s="4">
        <v>1.3332547E-2</v>
      </c>
      <c r="B1115" s="4" t="s">
        <v>2451</v>
      </c>
    </row>
    <row r="1116" spans="1:2">
      <c r="A1116" s="4">
        <v>2.2979178999999999E-2</v>
      </c>
      <c r="B1116" s="4" t="s">
        <v>2451</v>
      </c>
    </row>
    <row r="1117" spans="1:2">
      <c r="A1117" s="4">
        <v>0.12971768</v>
      </c>
      <c r="B1117" s="4" t="s">
        <v>2451</v>
      </c>
    </row>
    <row r="1118" spans="1:2">
      <c r="A1118" s="4">
        <v>2.2561708999999999E-2</v>
      </c>
      <c r="B1118" s="4" t="s">
        <v>2451</v>
      </c>
    </row>
    <row r="1119" spans="1:2">
      <c r="A1119" s="4">
        <v>1.1919506999999999E-2</v>
      </c>
      <c r="B1119" s="4" t="s">
        <v>2451</v>
      </c>
    </row>
    <row r="1120" spans="1:2">
      <c r="A1120" s="4">
        <v>9.6045450000000008E-3</v>
      </c>
      <c r="B1120" s="4" t="s">
        <v>2451</v>
      </c>
    </row>
    <row r="1121" spans="1:2">
      <c r="A1121" s="4">
        <v>8.1867269999999995E-3</v>
      </c>
      <c r="B1121" s="4" t="s">
        <v>2451</v>
      </c>
    </row>
    <row r="1122" spans="1:2">
      <c r="A1122" s="4">
        <v>1.7043953000000001E-2</v>
      </c>
      <c r="B1122" s="4" t="s">
        <v>2451</v>
      </c>
    </row>
    <row r="1123" spans="1:2">
      <c r="A1123" s="4">
        <v>2.8162929999999999E-2</v>
      </c>
      <c r="B1123" s="4" t="s">
        <v>2451</v>
      </c>
    </row>
    <row r="1124" spans="1:2">
      <c r="A1124" s="4">
        <v>8.9095909999999997E-3</v>
      </c>
      <c r="B1124" s="4" t="s">
        <v>2451</v>
      </c>
    </row>
    <row r="1125" spans="1:2">
      <c r="A1125" s="4">
        <v>1.8181585E-2</v>
      </c>
      <c r="B1125" s="4" t="s">
        <v>2451</v>
      </c>
    </row>
    <row r="1126" spans="1:2">
      <c r="A1126" s="4">
        <v>1.415024E-2</v>
      </c>
      <c r="B1126" s="4" t="s">
        <v>2451</v>
      </c>
    </row>
    <row r="1127" spans="1:2">
      <c r="A1127" s="4">
        <v>-1.035076E-3</v>
      </c>
      <c r="B1127" s="4" t="s">
        <v>2451</v>
      </c>
    </row>
    <row r="1128" spans="1:2">
      <c r="A1128" s="4">
        <v>5.0120729999999997E-3</v>
      </c>
      <c r="B1128" s="4" t="s">
        <v>2451</v>
      </c>
    </row>
    <row r="1129" spans="1:2">
      <c r="A1129" s="4">
        <v>0.11084155599999999</v>
      </c>
      <c r="B1129" s="4" t="s">
        <v>2451</v>
      </c>
    </row>
    <row r="1130" spans="1:2">
      <c r="A1130" s="4">
        <v>3.1161481000000001E-2</v>
      </c>
      <c r="B1130" s="4" t="s">
        <v>2451</v>
      </c>
    </row>
    <row r="1131" spans="1:2">
      <c r="A1131" s="4">
        <v>4.1232499999999998E-2</v>
      </c>
      <c r="B1131" s="4" t="s">
        <v>2451</v>
      </c>
    </row>
    <row r="1132" spans="1:2">
      <c r="A1132" s="4">
        <v>4.0762938999999998E-2</v>
      </c>
      <c r="B1132" s="4" t="s">
        <v>2451</v>
      </c>
    </row>
    <row r="1133" spans="1:2">
      <c r="A1133" s="4">
        <v>2.3659518000000001E-2</v>
      </c>
      <c r="B1133" s="4" t="s">
        <v>2451</v>
      </c>
    </row>
    <row r="1134" spans="1:2">
      <c r="A1134" s="4">
        <v>0.10532878800000001</v>
      </c>
      <c r="B1134" s="4" t="s">
        <v>2451</v>
      </c>
    </row>
    <row r="1135" spans="1:2">
      <c r="A1135" s="4">
        <v>1.591716E-3</v>
      </c>
      <c r="B1135" s="4" t="s">
        <v>2451</v>
      </c>
    </row>
    <row r="1136" spans="1:2">
      <c r="A1136" s="4">
        <v>2.7948830000000001E-2</v>
      </c>
      <c r="B1136" s="4" t="s">
        <v>2451</v>
      </c>
    </row>
    <row r="1137" spans="1:2">
      <c r="A1137" s="4">
        <v>9.6772070000000002E-3</v>
      </c>
      <c r="B1137" s="4" t="s">
        <v>2451</v>
      </c>
    </row>
    <row r="1138" spans="1:2">
      <c r="A1138" s="4">
        <v>-1.0090819999999999E-3</v>
      </c>
      <c r="B1138" s="4" t="s">
        <v>2451</v>
      </c>
    </row>
    <row r="1139" spans="1:2">
      <c r="A1139" s="4">
        <v>5.3071636999999998E-2</v>
      </c>
      <c r="B1139" s="4" t="s">
        <v>2451</v>
      </c>
    </row>
    <row r="1140" spans="1:2">
      <c r="A1140" s="4">
        <v>5.2133961999999999E-2</v>
      </c>
      <c r="B1140" s="4" t="s">
        <v>2451</v>
      </c>
    </row>
    <row r="1141" spans="1:2">
      <c r="A1141" s="4">
        <v>4.8926910000000002E-3</v>
      </c>
      <c r="B1141" s="4" t="s">
        <v>2451</v>
      </c>
    </row>
    <row r="1142" spans="1:2">
      <c r="A1142" s="4">
        <v>1.6988644000000001E-2</v>
      </c>
      <c r="B1142" s="4" t="s">
        <v>2451</v>
      </c>
    </row>
    <row r="1143" spans="1:2">
      <c r="A1143" s="4">
        <v>6.3759749000000004E-2</v>
      </c>
      <c r="B1143" s="4" t="s">
        <v>2451</v>
      </c>
    </row>
    <row r="1144" spans="1:2">
      <c r="A1144" s="4">
        <v>0</v>
      </c>
      <c r="B1144" s="4" t="s">
        <v>2451</v>
      </c>
    </row>
    <row r="1145" spans="1:2">
      <c r="A1145" s="4">
        <v>1.358409E-2</v>
      </c>
      <c r="B1145" s="4" t="s">
        <v>2451</v>
      </c>
    </row>
    <row r="1146" spans="1:2">
      <c r="A1146" s="4">
        <v>2.0909239E-2</v>
      </c>
      <c r="B1146" s="4" t="s">
        <v>2451</v>
      </c>
    </row>
    <row r="1147" spans="1:2">
      <c r="A1147" s="4">
        <v>3.3126629999999997E-2</v>
      </c>
      <c r="B1147" s="4" t="s">
        <v>2451</v>
      </c>
    </row>
    <row r="1148" spans="1:2">
      <c r="A1148" s="4">
        <v>1.6788713E-2</v>
      </c>
      <c r="B1148" s="4" t="s">
        <v>2451</v>
      </c>
    </row>
    <row r="1149" spans="1:2">
      <c r="A1149" s="4">
        <v>1.9312632999999999E-2</v>
      </c>
      <c r="B1149" s="4" t="s">
        <v>2451</v>
      </c>
    </row>
    <row r="1150" spans="1:2">
      <c r="A1150" s="4">
        <v>2.377232E-3</v>
      </c>
      <c r="B1150" s="4" t="s">
        <v>2451</v>
      </c>
    </row>
    <row r="1151" spans="1:2">
      <c r="A1151" s="4">
        <v>5.4216047000000003E-2</v>
      </c>
      <c r="B1151" s="4" t="s">
        <v>2451</v>
      </c>
    </row>
    <row r="1152" spans="1:2">
      <c r="A1152" s="4">
        <v>5.0208849999999999E-2</v>
      </c>
      <c r="B1152" s="4" t="s">
        <v>2451</v>
      </c>
    </row>
    <row r="1153" spans="1:2">
      <c r="A1153" s="4">
        <v>4.2579154000000001E-2</v>
      </c>
      <c r="B1153" s="4" t="s">
        <v>2451</v>
      </c>
    </row>
    <row r="1154" spans="1:2">
      <c r="A1154" s="4">
        <v>5.1374125999999999E-2</v>
      </c>
      <c r="B1154" s="4" t="s">
        <v>2451</v>
      </c>
    </row>
    <row r="1155" spans="1:2">
      <c r="A1155" s="4">
        <v>9.4125779999999996E-3</v>
      </c>
      <c r="B1155" s="4" t="s">
        <v>2451</v>
      </c>
    </row>
    <row r="1156" spans="1:2">
      <c r="A1156" s="4">
        <v>5.6295086000000001E-2</v>
      </c>
      <c r="B1156" s="4" t="s">
        <v>2451</v>
      </c>
    </row>
    <row r="1157" spans="1:2">
      <c r="A1157" s="4">
        <v>4.8899319999999996E-3</v>
      </c>
      <c r="B1157" s="4" t="s">
        <v>2451</v>
      </c>
    </row>
    <row r="1158" spans="1:2">
      <c r="A1158" s="4">
        <v>7.4179859999999997E-3</v>
      </c>
      <c r="B1158" s="4" t="s">
        <v>2451</v>
      </c>
    </row>
    <row r="1159" spans="1:2">
      <c r="A1159" s="4">
        <v>3.3339312000000003E-2</v>
      </c>
      <c r="B1159" s="4" t="s">
        <v>2451</v>
      </c>
    </row>
    <row r="1160" spans="1:2">
      <c r="A1160" s="4">
        <v>4.9745352999999999E-2</v>
      </c>
      <c r="B1160" s="4" t="s">
        <v>2451</v>
      </c>
    </row>
    <row r="1161" spans="1:2">
      <c r="A1161" s="4">
        <v>1.0858865000000001E-2</v>
      </c>
      <c r="B1161" s="4" t="s">
        <v>2451</v>
      </c>
    </row>
    <row r="1162" spans="1:2">
      <c r="A1162" s="4">
        <v>0.102105077</v>
      </c>
      <c r="B1162" s="4" t="s">
        <v>2451</v>
      </c>
    </row>
    <row r="1163" spans="1:2">
      <c r="A1163" s="4">
        <v>5.0023971E-2</v>
      </c>
      <c r="B1163" s="4" t="s">
        <v>2452</v>
      </c>
    </row>
    <row r="1164" spans="1:2">
      <c r="A1164" s="4">
        <v>5.3420815000000003E-2</v>
      </c>
      <c r="B1164" s="4" t="s">
        <v>2452</v>
      </c>
    </row>
    <row r="1165" spans="1:2">
      <c r="A1165" s="4">
        <v>2.4119959999999999E-2</v>
      </c>
      <c r="B1165" s="4" t="s">
        <v>2452</v>
      </c>
    </row>
    <row r="1166" spans="1:2">
      <c r="A1166" s="4">
        <v>1.5782229999999999E-3</v>
      </c>
      <c r="B1166" s="4" t="s">
        <v>2452</v>
      </c>
    </row>
    <row r="1167" spans="1:2">
      <c r="A1167" s="4">
        <v>0.171011304</v>
      </c>
      <c r="B1167" s="4" t="s">
        <v>2452</v>
      </c>
    </row>
    <row r="1168" spans="1:2">
      <c r="A1168" s="4">
        <v>9.4329097000000001E-2</v>
      </c>
      <c r="B1168" s="4" t="s">
        <v>2452</v>
      </c>
    </row>
    <row r="1169" spans="1:2">
      <c r="A1169" s="4">
        <v>5.9155716999999997E-2</v>
      </c>
      <c r="B1169" s="4" t="s">
        <v>2452</v>
      </c>
    </row>
    <row r="1170" spans="1:2">
      <c r="A1170" s="4">
        <v>5.2610445999999998E-2</v>
      </c>
      <c r="B1170" s="4" t="s">
        <v>2452</v>
      </c>
    </row>
    <row r="1171" spans="1:2">
      <c r="A1171" s="4">
        <v>7.3649722000000001E-2</v>
      </c>
      <c r="B1171" s="4" t="s">
        <v>2452</v>
      </c>
    </row>
    <row r="1172" spans="1:2">
      <c r="A1172" s="4">
        <v>0.10123966600000001</v>
      </c>
      <c r="B1172" s="4" t="s">
        <v>2452</v>
      </c>
    </row>
    <row r="1173" spans="1:2">
      <c r="A1173" s="4">
        <v>2.4596320000000001E-2</v>
      </c>
      <c r="B1173" s="4" t="s">
        <v>2452</v>
      </c>
    </row>
    <row r="1174" spans="1:2">
      <c r="A1174" s="4">
        <v>3.0131686000000001E-2</v>
      </c>
      <c r="B1174" s="4" t="s">
        <v>2452</v>
      </c>
    </row>
    <row r="1175" spans="1:2">
      <c r="A1175" s="4">
        <v>3.8113266999999999E-2</v>
      </c>
      <c r="B1175" s="4" t="s">
        <v>2452</v>
      </c>
    </row>
    <row r="1176" spans="1:2">
      <c r="A1176">
        <v>-2.692916E-4</v>
      </c>
      <c r="B1176" s="4" t="s">
        <v>2453</v>
      </c>
    </row>
    <row r="1177" spans="1:2">
      <c r="A1177">
        <v>3.2990874000000002E-3</v>
      </c>
      <c r="B1177" s="4" t="s">
        <v>2453</v>
      </c>
    </row>
    <row r="1178" spans="1:2">
      <c r="A1178">
        <v>8.2819146000000007E-3</v>
      </c>
      <c r="B1178" s="4" t="s">
        <v>2453</v>
      </c>
    </row>
    <row r="1179" spans="1:2">
      <c r="A1179">
        <v>1.9569472000000002E-3</v>
      </c>
      <c r="B1179" s="4" t="s">
        <v>2453</v>
      </c>
    </row>
    <row r="1180" spans="1:2">
      <c r="A1180">
        <v>4.4437307500000002E-2</v>
      </c>
      <c r="B1180" s="4" t="s">
        <v>2453</v>
      </c>
    </row>
    <row r="1181" spans="1:2">
      <c r="A1181">
        <v>7.4895715000000002E-3</v>
      </c>
      <c r="B1181" s="4" t="s">
        <v>2453</v>
      </c>
    </row>
    <row r="1182" spans="1:2">
      <c r="A1182">
        <v>4.2800607900000003E-2</v>
      </c>
      <c r="B1182" s="4" t="s">
        <v>2453</v>
      </c>
    </row>
    <row r="1183" spans="1:2">
      <c r="A1183">
        <v>2.84793593E-2</v>
      </c>
      <c r="B1183" s="4" t="s">
        <v>2453</v>
      </c>
    </row>
    <row r="1184" spans="1:2">
      <c r="A1184">
        <v>1.66458479E-2</v>
      </c>
      <c r="B1184" s="4" t="s">
        <v>2453</v>
      </c>
    </row>
    <row r="1185" spans="1:2">
      <c r="A1185">
        <v>1.46586063E-2</v>
      </c>
      <c r="B1185" s="4" t="s">
        <v>2453</v>
      </c>
    </row>
    <row r="1186" spans="1:2">
      <c r="A1186" s="274">
        <v>5.4426965000000001E-3</v>
      </c>
      <c r="B1186" s="4" t="s">
        <v>2453</v>
      </c>
    </row>
    <row r="1187" spans="1:2">
      <c r="A1187">
        <v>7.1047608999999998E-3</v>
      </c>
      <c r="B1187" s="4" t="s">
        <v>2453</v>
      </c>
    </row>
    <row r="1188" spans="1:2">
      <c r="A1188">
        <v>5.1055455000000001E-3</v>
      </c>
      <c r="B1188" s="4" t="s">
        <v>2453</v>
      </c>
    </row>
    <row r="1189" spans="1:2">
      <c r="A1189">
        <v>1.3358409200000001E-2</v>
      </c>
      <c r="B1189" s="4" t="s">
        <v>2453</v>
      </c>
    </row>
    <row r="1190" spans="1:2">
      <c r="A1190">
        <v>-2.6122009999999998E-4</v>
      </c>
      <c r="B1190" s="4" t="s">
        <v>2453</v>
      </c>
    </row>
    <row r="1191" spans="1:2">
      <c r="A1191">
        <v>3.3217427700000003E-2</v>
      </c>
      <c r="B1191" s="4" t="s">
        <v>2453</v>
      </c>
    </row>
    <row r="1192" spans="1:2">
      <c r="A1192" s="71">
        <v>1.3141998E-2</v>
      </c>
      <c r="B1192" s="4" t="s">
        <v>2453</v>
      </c>
    </row>
    <row r="1193" spans="1:2">
      <c r="A1193" s="274">
        <v>1.0123622000000001E-2</v>
      </c>
      <c r="B1193" s="4" t="s">
        <v>2453</v>
      </c>
    </row>
    <row r="1194" spans="1:2">
      <c r="A1194">
        <v>2.0049856000000001E-2</v>
      </c>
      <c r="B1194" s="4" t="s">
        <v>2453</v>
      </c>
    </row>
    <row r="1195" spans="1:2">
      <c r="A1195">
        <v>2.3574764000000002E-2</v>
      </c>
      <c r="B1195" s="4" t="s">
        <v>2453</v>
      </c>
    </row>
    <row r="1196" spans="1:2">
      <c r="A1196">
        <v>3.7747771999999999E-2</v>
      </c>
      <c r="B1196" s="4" t="s">
        <v>2453</v>
      </c>
    </row>
    <row r="1197" spans="1:2">
      <c r="A1197">
        <v>8.9124589999999993E-3</v>
      </c>
      <c r="B1197" s="4" t="s">
        <v>2453</v>
      </c>
    </row>
    <row r="1198" spans="1:2">
      <c r="A1198" s="274">
        <v>1.1200770000000001E-2</v>
      </c>
      <c r="B1198" s="4" t="s">
        <v>2453</v>
      </c>
    </row>
    <row r="1199" spans="1:2">
      <c r="A1199">
        <v>2.7626290000000001E-2</v>
      </c>
      <c r="B1199" s="4" t="s">
        <v>2453</v>
      </c>
    </row>
    <row r="1200" spans="1:2">
      <c r="A1200">
        <v>1.7404039999999999E-2</v>
      </c>
      <c r="B1200" s="4" t="s">
        <v>2453</v>
      </c>
    </row>
    <row r="1201" spans="1:2">
      <c r="A1201">
        <v>3.3074760000000002E-2</v>
      </c>
      <c r="B1201" s="4" t="s">
        <v>2453</v>
      </c>
    </row>
    <row r="1202" spans="1:2">
      <c r="A1202">
        <v>0.10510406</v>
      </c>
      <c r="B1202" s="4" t="s">
        <v>2453</v>
      </c>
    </row>
    <row r="1203" spans="1:2">
      <c r="A1203" s="294">
        <v>5.9323371999999999E-2</v>
      </c>
      <c r="B1203" s="4" t="s">
        <v>2453</v>
      </c>
    </row>
    <row r="1204" spans="1:2">
      <c r="A1204" s="42">
        <v>3.6058510000000002E-3</v>
      </c>
      <c r="B1204" s="4" t="s">
        <v>2453</v>
      </c>
    </row>
    <row r="1205" spans="1:2">
      <c r="A1205" s="42">
        <v>4.7232459999999997E-2</v>
      </c>
      <c r="B1205" s="4" t="s">
        <v>2453</v>
      </c>
    </row>
    <row r="1206" spans="1:2">
      <c r="A1206" s="42">
        <v>1.0500592E-2</v>
      </c>
      <c r="B1206" s="4" t="s">
        <v>2453</v>
      </c>
    </row>
    <row r="1207" spans="1:2">
      <c r="A1207" s="274">
        <v>1.8479915600000001E-2</v>
      </c>
      <c r="B1207" s="4" t="s">
        <v>2453</v>
      </c>
    </row>
    <row r="1208" spans="1:2">
      <c r="A1208">
        <v>2.8450397E-3</v>
      </c>
      <c r="B1208" s="4" t="s">
        <v>2453</v>
      </c>
    </row>
    <row r="1209" spans="1:2">
      <c r="A1209">
        <v>1.4789727399999999E-2</v>
      </c>
      <c r="B1209" s="4" t="s">
        <v>2453</v>
      </c>
    </row>
    <row r="1210" spans="1:2">
      <c r="A1210">
        <v>5.2381583900000001E-2</v>
      </c>
      <c r="B1210" s="4" t="s">
        <v>2453</v>
      </c>
    </row>
    <row r="1211" spans="1:2">
      <c r="A1211">
        <v>2.4328564800000001E-2</v>
      </c>
      <c r="B1211" s="4" t="s">
        <v>2453</v>
      </c>
    </row>
    <row r="1212" spans="1:2">
      <c r="A1212">
        <v>1.1216844300000001E-2</v>
      </c>
      <c r="B1212" s="4" t="s">
        <v>2453</v>
      </c>
    </row>
    <row r="1213" spans="1:2">
      <c r="A1213">
        <v>9.2146550100000002E-2</v>
      </c>
      <c r="B1213" s="4" t="s">
        <v>2453</v>
      </c>
    </row>
    <row r="1214" spans="1:2">
      <c r="A1214">
        <v>-1.31895E-5</v>
      </c>
      <c r="B1214" s="4" t="s">
        <v>2453</v>
      </c>
    </row>
    <row r="1215" spans="1:2">
      <c r="A1215">
        <v>4.0080782999999997E-3</v>
      </c>
      <c r="B1215" s="4" t="s">
        <v>2453</v>
      </c>
    </row>
    <row r="1216" spans="1:2">
      <c r="A1216">
        <v>4.8047486600000001E-2</v>
      </c>
      <c r="B1216" s="4" t="s">
        <v>2453</v>
      </c>
    </row>
    <row r="1217" spans="1:2">
      <c r="A1217">
        <v>4.9192903199999999E-2</v>
      </c>
      <c r="B1217" s="4" t="s">
        <v>2453</v>
      </c>
    </row>
    <row r="1218" spans="1:2">
      <c r="A1218">
        <v>5.84719894E-2</v>
      </c>
      <c r="B1218" s="4" t="s">
        <v>2453</v>
      </c>
    </row>
    <row r="1219" spans="1:2">
      <c r="A1219">
        <v>1.3456840899999999E-2</v>
      </c>
      <c r="B1219" s="4" t="s">
        <v>2453</v>
      </c>
    </row>
    <row r="1220" spans="1:2">
      <c r="A1220">
        <v>3.6757026300000002E-2</v>
      </c>
      <c r="B1220" s="4" t="s">
        <v>2453</v>
      </c>
    </row>
    <row r="1221" spans="1:2">
      <c r="A1221">
        <v>9.3582801999999993E-3</v>
      </c>
      <c r="B1221" s="4" t="s">
        <v>2453</v>
      </c>
    </row>
    <row r="1222" spans="1:2">
      <c r="A1222">
        <v>1.3012600900000001E-2</v>
      </c>
      <c r="B1222" s="4" t="s">
        <v>2453</v>
      </c>
    </row>
    <row r="1223" spans="1:2">
      <c r="A1223">
        <v>2.7624572699999999E-2</v>
      </c>
      <c r="B1223" s="4" t="s">
        <v>2453</v>
      </c>
    </row>
    <row r="1224" spans="1:2">
      <c r="A1224" s="274">
        <v>5.9145758999999999E-2</v>
      </c>
      <c r="B1224" s="4" t="s">
        <v>2453</v>
      </c>
    </row>
    <row r="1225" spans="1:2">
      <c r="A1225">
        <v>7.9421591999999999E-2</v>
      </c>
      <c r="B1225" s="4" t="s">
        <v>2453</v>
      </c>
    </row>
    <row r="1226" spans="1:2">
      <c r="A1226">
        <v>1.6152591000000001E-2</v>
      </c>
      <c r="B1226" s="4" t="s">
        <v>2453</v>
      </c>
    </row>
    <row r="1227" spans="1:2">
      <c r="A1227">
        <v>1.24573E-3</v>
      </c>
      <c r="B1227" s="4" t="s">
        <v>2453</v>
      </c>
    </row>
    <row r="1228" spans="1:2">
      <c r="A1228">
        <v>3.1777344999999999E-2</v>
      </c>
      <c r="B1228" s="4" t="s">
        <v>2453</v>
      </c>
    </row>
    <row r="1229" spans="1:2">
      <c r="A1229">
        <v>2.2422252E-2</v>
      </c>
      <c r="B1229" s="4" t="s">
        <v>2453</v>
      </c>
    </row>
    <row r="1230" spans="1:2">
      <c r="A1230">
        <v>2.3581693000000001E-2</v>
      </c>
      <c r="B1230" s="4" t="s">
        <v>2453</v>
      </c>
    </row>
    <row r="1231" spans="1:2">
      <c r="A1231">
        <v>1.1375389E-2</v>
      </c>
      <c r="B1231" s="4" t="s">
        <v>2453</v>
      </c>
    </row>
    <row r="1232" spans="1:2">
      <c r="A1232">
        <v>8.3453869999999993E-3</v>
      </c>
      <c r="B1232" s="4" t="s">
        <v>2453</v>
      </c>
    </row>
    <row r="1233" spans="1:2">
      <c r="A1233">
        <v>4.4687078999999998E-2</v>
      </c>
      <c r="B1233" s="4" t="s">
        <v>2453</v>
      </c>
    </row>
    <row r="1234" spans="1:2">
      <c r="A1234">
        <v>1.1220311E-2</v>
      </c>
      <c r="B1234" s="4" t="s">
        <v>2453</v>
      </c>
    </row>
    <row r="1235" spans="1:2">
      <c r="A1235" s="274">
        <v>2.8034839999999998E-2</v>
      </c>
      <c r="B1235" s="4" t="s">
        <v>2453</v>
      </c>
    </row>
    <row r="1236" spans="1:2">
      <c r="A1236">
        <v>5.1747670000000003E-2</v>
      </c>
      <c r="B1236" s="4" t="s">
        <v>2453</v>
      </c>
    </row>
    <row r="1237" spans="1:2">
      <c r="A1237">
        <v>2.8494530000000001E-2</v>
      </c>
      <c r="B1237" s="4" t="s">
        <v>2453</v>
      </c>
    </row>
    <row r="1238" spans="1:2">
      <c r="A1238">
        <v>2.3502929999999998E-2</v>
      </c>
      <c r="B1238" s="4" t="s">
        <v>2453</v>
      </c>
    </row>
    <row r="1239" spans="1:2">
      <c r="A1239">
        <v>9.4273120000000002E-2</v>
      </c>
      <c r="B1239" s="4" t="s">
        <v>2453</v>
      </c>
    </row>
    <row r="1240" spans="1:2">
      <c r="A1240" s="274">
        <v>1.5743921899999999E-2</v>
      </c>
      <c r="B1240" s="4" t="s">
        <v>2453</v>
      </c>
    </row>
    <row r="1241" spans="1:2">
      <c r="A1241">
        <v>2.01857428E-2</v>
      </c>
      <c r="B1241" s="4" t="s">
        <v>2453</v>
      </c>
    </row>
    <row r="1242" spans="1:2">
      <c r="A1242">
        <v>8.0787615E-3</v>
      </c>
      <c r="B1242" s="4" t="s">
        <v>2453</v>
      </c>
    </row>
    <row r="1243" spans="1:2">
      <c r="A1243">
        <v>4.006705E-2</v>
      </c>
      <c r="B1243" s="4" t="s">
        <v>2453</v>
      </c>
    </row>
    <row r="1244" spans="1:2">
      <c r="A1244">
        <v>2.6380409099999998E-2</v>
      </c>
      <c r="B1244" s="4" t="s">
        <v>2453</v>
      </c>
    </row>
    <row r="1245" spans="1:2">
      <c r="A1245">
        <v>3.3578634000000003E-2</v>
      </c>
      <c r="B1245" s="4" t="s">
        <v>2453</v>
      </c>
    </row>
    <row r="1246" spans="1:2">
      <c r="A1246">
        <v>2.78904258E-2</v>
      </c>
      <c r="B1246" s="4" t="s">
        <v>2453</v>
      </c>
    </row>
    <row r="1247" spans="1:2">
      <c r="A1247">
        <v>2.47561736E-2</v>
      </c>
      <c r="B1247" s="4" t="s">
        <v>2453</v>
      </c>
    </row>
    <row r="1248" spans="1:2">
      <c r="A1248">
        <v>2.1889623E-2</v>
      </c>
      <c r="B1248" s="4" t="s">
        <v>2453</v>
      </c>
    </row>
    <row r="1249" spans="1:2">
      <c r="A1249">
        <v>2.5803760000000001E-3</v>
      </c>
      <c r="B1249" s="4" t="s">
        <v>2453</v>
      </c>
    </row>
    <row r="1250" spans="1:2">
      <c r="A1250">
        <v>3.5382516500000002E-2</v>
      </c>
      <c r="B1250" s="4" t="s">
        <v>2453</v>
      </c>
    </row>
    <row r="1251" spans="1:2">
      <c r="A1251">
        <v>1.7359097399999999E-2</v>
      </c>
      <c r="B1251" s="4" t="s">
        <v>2453</v>
      </c>
    </row>
    <row r="1252" spans="1:2">
      <c r="A1252">
        <v>2.3710994700000002E-2</v>
      </c>
      <c r="B1252" s="4" t="s">
        <v>2453</v>
      </c>
    </row>
    <row r="1253" spans="1:2">
      <c r="A1253">
        <v>5.6874139000000004E-3</v>
      </c>
      <c r="B1253" s="4" t="s">
        <v>2453</v>
      </c>
    </row>
    <row r="1254" spans="1:2">
      <c r="A1254">
        <v>4.3839980000000002E-4</v>
      </c>
      <c r="B1254" s="4" t="s">
        <v>2453</v>
      </c>
    </row>
    <row r="1255" spans="1:2">
      <c r="A1255">
        <v>4.1514667800000002E-2</v>
      </c>
      <c r="B1255" s="4" t="s">
        <v>2453</v>
      </c>
    </row>
    <row r="1256" spans="1:2">
      <c r="A1256" s="274">
        <v>4.3406529999999999E-3</v>
      </c>
      <c r="B1256" s="4" t="s">
        <v>2453</v>
      </c>
    </row>
    <row r="1257" spans="1:2">
      <c r="A1257">
        <v>1.3489919E-2</v>
      </c>
      <c r="B1257" s="4" t="s">
        <v>2453</v>
      </c>
    </row>
    <row r="1258" spans="1:2">
      <c r="A1258">
        <v>9.3870471999999996E-2</v>
      </c>
      <c r="B1258" s="4" t="s">
        <v>2453</v>
      </c>
    </row>
    <row r="1259" spans="1:2">
      <c r="A1259">
        <v>2.2633565000000001E-2</v>
      </c>
      <c r="B1259" s="4" t="s">
        <v>2453</v>
      </c>
    </row>
    <row r="1260" spans="1:2">
      <c r="A1260">
        <v>3.8105264E-2</v>
      </c>
      <c r="B1260" s="4" t="s">
        <v>2453</v>
      </c>
    </row>
    <row r="1261" spans="1:2">
      <c r="A1261">
        <v>3.5710830000000001E-3</v>
      </c>
      <c r="B1261" s="4" t="s">
        <v>2453</v>
      </c>
    </row>
    <row r="1262" spans="1:2">
      <c r="A1262">
        <v>0.15203799000000001</v>
      </c>
      <c r="B1262" s="4" t="s">
        <v>2453</v>
      </c>
    </row>
    <row r="1263" spans="1:2">
      <c r="A1263">
        <v>0.118839321</v>
      </c>
      <c r="B1263" s="4" t="s">
        <v>2453</v>
      </c>
    </row>
    <row r="1264" spans="1:2">
      <c r="A1264" s="294">
        <v>6.7177499999999998E-3</v>
      </c>
      <c r="B1264" s="4" t="s">
        <v>2453</v>
      </c>
    </row>
    <row r="1265" spans="1:2">
      <c r="A1265" s="42">
        <v>7.6320549999999996E-3</v>
      </c>
      <c r="B1265" s="4" t="s">
        <v>2453</v>
      </c>
    </row>
    <row r="1266" spans="1:2">
      <c r="A1266" s="42">
        <v>2.2521851999999998E-2</v>
      </c>
      <c r="B1266" s="4" t="s">
        <v>2453</v>
      </c>
    </row>
    <row r="1267" spans="1:2">
      <c r="A1267" s="42">
        <v>4.0059518000000002E-2</v>
      </c>
      <c r="B1267" s="4" t="s">
        <v>2453</v>
      </c>
    </row>
    <row r="1268" spans="1:2">
      <c r="A1268" s="274">
        <v>5.3740950000000003E-2</v>
      </c>
      <c r="B1268" s="4" t="s">
        <v>2453</v>
      </c>
    </row>
    <row r="1269" spans="1:2">
      <c r="A1269">
        <v>2.7549879999999999E-2</v>
      </c>
      <c r="B1269" s="4" t="s">
        <v>2453</v>
      </c>
    </row>
    <row r="1270" spans="1:2">
      <c r="A1270">
        <v>6.3155160000000002E-2</v>
      </c>
      <c r="B1270" s="4" t="s">
        <v>2453</v>
      </c>
    </row>
    <row r="1271" spans="1:2">
      <c r="A1271">
        <v>5.7479549999999997E-2</v>
      </c>
      <c r="B1271" s="4" t="s">
        <v>2453</v>
      </c>
    </row>
    <row r="1272" spans="1:2">
      <c r="A1272">
        <v>8.5480120000000007E-2</v>
      </c>
      <c r="B1272" s="4" t="s">
        <v>2453</v>
      </c>
    </row>
    <row r="1273" spans="1:2">
      <c r="A1273">
        <v>2.186749E-2</v>
      </c>
      <c r="B1273" s="4" t="s">
        <v>2453</v>
      </c>
    </row>
    <row r="1274" spans="1:2">
      <c r="A1274">
        <v>1.2826300000000001E-2</v>
      </c>
      <c r="B1274" s="4" t="s">
        <v>2453</v>
      </c>
    </row>
    <row r="1275" spans="1:2">
      <c r="A1275" s="295">
        <v>4.788742E-2</v>
      </c>
      <c r="B1275" s="4" t="s">
        <v>2453</v>
      </c>
    </row>
    <row r="1276" spans="1:2">
      <c r="A1276" s="4">
        <v>3.0651979999999999E-2</v>
      </c>
      <c r="B1276" s="4" t="s">
        <v>2453</v>
      </c>
    </row>
    <row r="1277" spans="1:2">
      <c r="A1277" s="294">
        <v>1.7577075000000001E-2</v>
      </c>
      <c r="B1277" s="4" t="s">
        <v>2453</v>
      </c>
    </row>
    <row r="1278" spans="1:2">
      <c r="A1278" s="42">
        <v>8.5776620999999997E-2</v>
      </c>
      <c r="B1278" s="4" t="s">
        <v>2453</v>
      </c>
    </row>
    <row r="1279" spans="1:2">
      <c r="A1279" s="42">
        <v>2.6219839999999999E-3</v>
      </c>
      <c r="B1279" s="4" t="s">
        <v>2453</v>
      </c>
    </row>
    <row r="1280" spans="1:2">
      <c r="A1280" s="42">
        <v>1.6309364E-2</v>
      </c>
      <c r="B1280" s="4" t="s">
        <v>2453</v>
      </c>
    </row>
    <row r="1281" spans="1:2">
      <c r="A1281" s="274">
        <v>2.1615301E-2</v>
      </c>
      <c r="B1281" s="4" t="s">
        <v>2453</v>
      </c>
    </row>
    <row r="1282" spans="1:2">
      <c r="A1282">
        <v>8.3235849999999997E-3</v>
      </c>
      <c r="B1282" s="4" t="s">
        <v>2453</v>
      </c>
    </row>
    <row r="1283" spans="1:2">
      <c r="A1283">
        <v>7.5064785999999994E-2</v>
      </c>
      <c r="B1283" s="4" t="s">
        <v>2453</v>
      </c>
    </row>
    <row r="1284" spans="1:2">
      <c r="A1284">
        <v>2.8634862000000001E-2</v>
      </c>
      <c r="B1284" s="4" t="s">
        <v>2453</v>
      </c>
    </row>
    <row r="1285" spans="1:2">
      <c r="A1285">
        <v>8.1320191E-2</v>
      </c>
      <c r="B1285" s="4" t="s">
        <v>2453</v>
      </c>
    </row>
    <row r="1286" spans="1:2">
      <c r="A1286">
        <v>-1.2086320000000001E-3</v>
      </c>
      <c r="B1286" s="4" t="s">
        <v>2453</v>
      </c>
    </row>
    <row r="1287" spans="1:2">
      <c r="A1287">
        <v>2.1410192000000001E-2</v>
      </c>
      <c r="B1287" s="4" t="s">
        <v>2453</v>
      </c>
    </row>
    <row r="1288" spans="1:2">
      <c r="A1288">
        <v>1.7926930000000001E-2</v>
      </c>
      <c r="B1288" s="4" t="s">
        <v>2453</v>
      </c>
    </row>
    <row r="1289" spans="1:2">
      <c r="A1289">
        <v>0</v>
      </c>
      <c r="B1289" s="4" t="s">
        <v>2453</v>
      </c>
    </row>
    <row r="1290" spans="1:2">
      <c r="A1290">
        <v>3.023319E-2</v>
      </c>
      <c r="B1290" s="4" t="s">
        <v>2453</v>
      </c>
    </row>
    <row r="1291" spans="1:2">
      <c r="A1291" s="274">
        <v>6.4984480999999997E-2</v>
      </c>
      <c r="B1291" s="4" t="s">
        <v>2453</v>
      </c>
    </row>
    <row r="1292" spans="1:2">
      <c r="A1292">
        <v>1.716092E-3</v>
      </c>
      <c r="B1292" s="4" t="s">
        <v>2453</v>
      </c>
    </row>
    <row r="1293" spans="1:2">
      <c r="A1293">
        <v>4.9717596000000003E-2</v>
      </c>
      <c r="B1293" s="4" t="s">
        <v>2453</v>
      </c>
    </row>
    <row r="1294" spans="1:2">
      <c r="A1294">
        <v>3.0528336999999999E-2</v>
      </c>
      <c r="B1294" s="4" t="s">
        <v>2453</v>
      </c>
    </row>
    <row r="1295" spans="1:2">
      <c r="A1295">
        <v>3.8462800000000001E-3</v>
      </c>
      <c r="B1295" s="4" t="s">
        <v>2453</v>
      </c>
    </row>
    <row r="1296" spans="1:2">
      <c r="A1296">
        <v>4.6385675000000001E-2</v>
      </c>
      <c r="B1296" s="4" t="s">
        <v>2453</v>
      </c>
    </row>
    <row r="1297" spans="1:2">
      <c r="A1297">
        <v>9.8300539000000006E-2</v>
      </c>
      <c r="B1297" s="4" t="s">
        <v>2453</v>
      </c>
    </row>
    <row r="1298" spans="1:2">
      <c r="A1298">
        <v>1.148917E-3</v>
      </c>
      <c r="B1298" s="4" t="s">
        <v>2453</v>
      </c>
    </row>
    <row r="1299" spans="1:2">
      <c r="A1299">
        <v>5.0557939000000003E-2</v>
      </c>
      <c r="B1299" s="4" t="s">
        <v>2453</v>
      </c>
    </row>
    <row r="1300" spans="1:2">
      <c r="A1300">
        <v>8.0312258999999997E-2</v>
      </c>
      <c r="B1300" s="4" t="s">
        <v>2453</v>
      </c>
    </row>
    <row r="1301" spans="1:2">
      <c r="A1301" s="298">
        <v>4.2510890000000003E-2</v>
      </c>
      <c r="B1301" s="4" t="s">
        <v>2453</v>
      </c>
    </row>
    <row r="1302" spans="1:2">
      <c r="A1302" s="274">
        <v>1.3493421300000001E-2</v>
      </c>
      <c r="B1302" s="4" t="s">
        <v>2453</v>
      </c>
    </row>
    <row r="1303" spans="1:2">
      <c r="A1303">
        <v>2.1815901799999999E-2</v>
      </c>
      <c r="B1303" s="4" t="s">
        <v>2453</v>
      </c>
    </row>
    <row r="1304" spans="1:2">
      <c r="A1304">
        <v>5.0443370000000001E-4</v>
      </c>
      <c r="B1304" s="4" t="s">
        <v>2453</v>
      </c>
    </row>
    <row r="1305" spans="1:2">
      <c r="A1305">
        <v>1.96810002E-2</v>
      </c>
      <c r="B1305" s="4" t="s">
        <v>2453</v>
      </c>
    </row>
    <row r="1306" spans="1:2">
      <c r="A1306">
        <v>2.2189515399999998E-2</v>
      </c>
      <c r="B1306" s="4" t="s">
        <v>2453</v>
      </c>
    </row>
    <row r="1307" spans="1:2">
      <c r="A1307" s="294">
        <v>8.6996480000000008E-3</v>
      </c>
      <c r="B1307" s="4" t="s">
        <v>2453</v>
      </c>
    </row>
    <row r="1308" spans="1:2">
      <c r="A1308" s="42">
        <v>4.2404139999999996E-3</v>
      </c>
      <c r="B1308" s="4" t="s">
        <v>2453</v>
      </c>
    </row>
    <row r="1309" spans="1:2">
      <c r="A1309" s="42">
        <v>3.4173403999999998E-2</v>
      </c>
      <c r="B1309" s="4" t="s">
        <v>2453</v>
      </c>
    </row>
    <row r="1310" spans="1:2">
      <c r="A1310" s="42">
        <v>3.0475049000000001E-2</v>
      </c>
      <c r="B1310" s="4" t="s">
        <v>2453</v>
      </c>
    </row>
    <row r="1311" spans="1:2">
      <c r="A1311" s="298">
        <v>9.4659370000000007E-3</v>
      </c>
      <c r="B1311" s="4" t="s">
        <v>2453</v>
      </c>
    </row>
    <row r="1312" spans="1:2">
      <c r="A1312" s="297">
        <v>2.4073290000000001E-2</v>
      </c>
      <c r="B1312" s="4" t="s">
        <v>2453</v>
      </c>
    </row>
    <row r="1313" spans="1:2">
      <c r="A1313" s="177">
        <v>5.5605090000000003E-2</v>
      </c>
      <c r="B1313" s="4" t="s">
        <v>2453</v>
      </c>
    </row>
    <row r="1314" spans="1:2">
      <c r="A1314" s="177">
        <v>2.5962809999999999E-2</v>
      </c>
      <c r="B1314" s="4" t="s">
        <v>2453</v>
      </c>
    </row>
    <row r="1315" spans="1:2">
      <c r="A1315" s="177">
        <v>2.3901430000000001E-2</v>
      </c>
      <c r="B1315" s="4" t="s">
        <v>2453</v>
      </c>
    </row>
    <row r="1316" spans="1:2">
      <c r="A1316" s="177">
        <v>6.054064E-2</v>
      </c>
      <c r="B1316" s="4" t="s">
        <v>2453</v>
      </c>
    </row>
    <row r="1317" spans="1:2">
      <c r="A1317">
        <v>-2.692916E-4</v>
      </c>
      <c r="B1317" s="4" t="s">
        <v>2454</v>
      </c>
    </row>
    <row r="1318" spans="1:2">
      <c r="A1318">
        <v>3.2990874000000002E-3</v>
      </c>
      <c r="B1318" s="4" t="s">
        <v>2454</v>
      </c>
    </row>
    <row r="1319" spans="1:2">
      <c r="A1319">
        <v>8.2819146000000007E-3</v>
      </c>
      <c r="B1319" s="4" t="s">
        <v>2454</v>
      </c>
    </row>
    <row r="1320" spans="1:2">
      <c r="A1320">
        <v>1.9569472000000002E-3</v>
      </c>
      <c r="B1320" s="4" t="s">
        <v>2454</v>
      </c>
    </row>
    <row r="1321" spans="1:2">
      <c r="A1321">
        <v>4.4437307500000002E-2</v>
      </c>
      <c r="B1321" s="4" t="s">
        <v>2454</v>
      </c>
    </row>
    <row r="1322" spans="1:2">
      <c r="A1322">
        <v>7.4895715000000002E-3</v>
      </c>
      <c r="B1322" s="4" t="s">
        <v>2454</v>
      </c>
    </row>
    <row r="1323" spans="1:2">
      <c r="A1323">
        <v>4.2800607900000003E-2</v>
      </c>
      <c r="B1323" s="4" t="s">
        <v>2454</v>
      </c>
    </row>
    <row r="1324" spans="1:2">
      <c r="A1324">
        <v>2.84793593E-2</v>
      </c>
      <c r="B1324" s="4" t="s">
        <v>2454</v>
      </c>
    </row>
    <row r="1325" spans="1:2">
      <c r="A1325">
        <v>1.66458479E-2</v>
      </c>
      <c r="B1325" s="4" t="s">
        <v>2454</v>
      </c>
    </row>
    <row r="1326" spans="1:2">
      <c r="A1326">
        <v>1.46586063E-2</v>
      </c>
      <c r="B1326" s="4" t="s">
        <v>2454</v>
      </c>
    </row>
    <row r="1327" spans="1:2">
      <c r="A1327" s="274">
        <v>5.4426965000000001E-3</v>
      </c>
      <c r="B1327" s="4" t="s">
        <v>2454</v>
      </c>
    </row>
    <row r="1328" spans="1:2">
      <c r="A1328">
        <v>7.1047608999999998E-3</v>
      </c>
      <c r="B1328" s="4" t="s">
        <v>2454</v>
      </c>
    </row>
    <row r="1329" spans="1:2">
      <c r="A1329">
        <v>5.1055455000000001E-3</v>
      </c>
      <c r="B1329" s="4" t="s">
        <v>2454</v>
      </c>
    </row>
    <row r="1330" spans="1:2">
      <c r="A1330">
        <v>1.3358409200000001E-2</v>
      </c>
      <c r="B1330" s="4" t="s">
        <v>2454</v>
      </c>
    </row>
    <row r="1331" spans="1:2">
      <c r="A1331">
        <v>-2.6122009999999998E-4</v>
      </c>
      <c r="B1331" s="4" t="s">
        <v>2454</v>
      </c>
    </row>
    <row r="1332" spans="1:2">
      <c r="A1332">
        <v>3.3217427700000003E-2</v>
      </c>
      <c r="B1332" s="4" t="s">
        <v>2454</v>
      </c>
    </row>
    <row r="1333" spans="1:2">
      <c r="A1333" s="71">
        <v>1.3141998E-2</v>
      </c>
      <c r="B1333" s="4" t="s">
        <v>2454</v>
      </c>
    </row>
    <row r="1334" spans="1:2">
      <c r="A1334" s="274">
        <v>1.0123622000000001E-2</v>
      </c>
      <c r="B1334" s="4" t="s">
        <v>2454</v>
      </c>
    </row>
    <row r="1335" spans="1:2">
      <c r="A1335">
        <v>2.0049856000000001E-2</v>
      </c>
      <c r="B1335" s="4" t="s">
        <v>2454</v>
      </c>
    </row>
    <row r="1336" spans="1:2">
      <c r="A1336">
        <v>2.3574764000000002E-2</v>
      </c>
      <c r="B1336" s="4" t="s">
        <v>2454</v>
      </c>
    </row>
    <row r="1337" spans="1:2">
      <c r="A1337">
        <v>3.7747771999999999E-2</v>
      </c>
      <c r="B1337" s="4" t="s">
        <v>2454</v>
      </c>
    </row>
    <row r="1338" spans="1:2">
      <c r="A1338">
        <v>8.9124589999999993E-3</v>
      </c>
      <c r="B1338" s="4" t="s">
        <v>2454</v>
      </c>
    </row>
    <row r="1339" spans="1:2">
      <c r="A1339" s="274">
        <v>1.1200770000000001E-2</v>
      </c>
      <c r="B1339" s="4" t="s">
        <v>2454</v>
      </c>
    </row>
    <row r="1340" spans="1:2">
      <c r="A1340">
        <v>2.7626290000000001E-2</v>
      </c>
      <c r="B1340" s="4" t="s">
        <v>2454</v>
      </c>
    </row>
    <row r="1341" spans="1:2">
      <c r="A1341">
        <v>1.7404039999999999E-2</v>
      </c>
      <c r="B1341" s="4" t="s">
        <v>2454</v>
      </c>
    </row>
    <row r="1342" spans="1:2">
      <c r="A1342">
        <v>3.3074760000000002E-2</v>
      </c>
      <c r="B1342" s="4" t="s">
        <v>2454</v>
      </c>
    </row>
    <row r="1343" spans="1:2">
      <c r="A1343">
        <v>0.10510406</v>
      </c>
      <c r="B1343" s="4" t="s">
        <v>2454</v>
      </c>
    </row>
    <row r="1344" spans="1:2">
      <c r="A1344" s="294">
        <v>5.9323371999999999E-2</v>
      </c>
      <c r="B1344" s="4" t="s">
        <v>2454</v>
      </c>
    </row>
    <row r="1345" spans="1:2">
      <c r="A1345" s="42">
        <v>3.6058510000000002E-3</v>
      </c>
      <c r="B1345" s="4" t="s">
        <v>2454</v>
      </c>
    </row>
    <row r="1346" spans="1:2">
      <c r="A1346" s="42">
        <v>4.7232459999999997E-2</v>
      </c>
      <c r="B1346" s="4" t="s">
        <v>2454</v>
      </c>
    </row>
    <row r="1347" spans="1:2">
      <c r="A1347" s="42">
        <v>1.0500592E-2</v>
      </c>
      <c r="B1347" s="4" t="s">
        <v>2454</v>
      </c>
    </row>
    <row r="1348" spans="1:2">
      <c r="A1348" s="274">
        <v>1.8479915600000001E-2</v>
      </c>
      <c r="B1348" s="4" t="s">
        <v>2454</v>
      </c>
    </row>
    <row r="1349" spans="1:2">
      <c r="A1349">
        <v>2.8450397E-3</v>
      </c>
      <c r="B1349" s="4" t="s">
        <v>2454</v>
      </c>
    </row>
    <row r="1350" spans="1:2">
      <c r="A1350">
        <v>1.4789727399999999E-2</v>
      </c>
      <c r="B1350" s="4" t="s">
        <v>2454</v>
      </c>
    </row>
    <row r="1351" spans="1:2">
      <c r="A1351">
        <v>5.2381583900000001E-2</v>
      </c>
      <c r="B1351" s="4" t="s">
        <v>2454</v>
      </c>
    </row>
    <row r="1352" spans="1:2">
      <c r="A1352">
        <v>2.4328564800000001E-2</v>
      </c>
      <c r="B1352" s="4" t="s">
        <v>2454</v>
      </c>
    </row>
    <row r="1353" spans="1:2">
      <c r="A1353">
        <v>1.1216844300000001E-2</v>
      </c>
      <c r="B1353" s="4" t="s">
        <v>2454</v>
      </c>
    </row>
    <row r="1354" spans="1:2">
      <c r="A1354">
        <v>9.2146550100000002E-2</v>
      </c>
      <c r="B1354" s="4" t="s">
        <v>2454</v>
      </c>
    </row>
    <row r="1355" spans="1:2">
      <c r="A1355">
        <v>-1.31895E-5</v>
      </c>
      <c r="B1355" s="4" t="s">
        <v>2454</v>
      </c>
    </row>
    <row r="1356" spans="1:2">
      <c r="A1356">
        <v>4.0080782999999997E-3</v>
      </c>
      <c r="B1356" s="4" t="s">
        <v>2454</v>
      </c>
    </row>
    <row r="1357" spans="1:2">
      <c r="A1357">
        <v>4.8047486600000001E-2</v>
      </c>
      <c r="B1357" s="4" t="s">
        <v>2454</v>
      </c>
    </row>
    <row r="1358" spans="1:2">
      <c r="A1358">
        <v>4.9192903199999999E-2</v>
      </c>
      <c r="B1358" s="4" t="s">
        <v>2454</v>
      </c>
    </row>
    <row r="1359" spans="1:2">
      <c r="A1359">
        <v>5.84719894E-2</v>
      </c>
      <c r="B1359" s="4" t="s">
        <v>2454</v>
      </c>
    </row>
    <row r="1360" spans="1:2">
      <c r="A1360">
        <v>1.3456840899999999E-2</v>
      </c>
      <c r="B1360" s="4" t="s">
        <v>2454</v>
      </c>
    </row>
    <row r="1361" spans="1:2">
      <c r="A1361">
        <v>3.6757026300000002E-2</v>
      </c>
      <c r="B1361" s="4" t="s">
        <v>2454</v>
      </c>
    </row>
    <row r="1362" spans="1:2">
      <c r="A1362">
        <v>9.3582801999999993E-3</v>
      </c>
      <c r="B1362" s="4" t="s">
        <v>2454</v>
      </c>
    </row>
    <row r="1363" spans="1:2">
      <c r="A1363">
        <v>1.3012600900000001E-2</v>
      </c>
      <c r="B1363" s="4" t="s">
        <v>2454</v>
      </c>
    </row>
    <row r="1364" spans="1:2">
      <c r="A1364">
        <v>2.7624572699999999E-2</v>
      </c>
      <c r="B1364" s="4" t="s">
        <v>2454</v>
      </c>
    </row>
    <row r="1365" spans="1:2">
      <c r="A1365" s="274">
        <v>5.9145758999999999E-2</v>
      </c>
      <c r="B1365" s="4" t="s">
        <v>2454</v>
      </c>
    </row>
    <row r="1366" spans="1:2">
      <c r="A1366">
        <v>7.9421591999999999E-2</v>
      </c>
      <c r="B1366" s="4" t="s">
        <v>2454</v>
      </c>
    </row>
    <row r="1367" spans="1:2">
      <c r="A1367">
        <v>1.6152591000000001E-2</v>
      </c>
      <c r="B1367" s="4" t="s">
        <v>2454</v>
      </c>
    </row>
    <row r="1368" spans="1:2">
      <c r="A1368">
        <v>1.24573E-3</v>
      </c>
      <c r="B1368" s="4" t="s">
        <v>2454</v>
      </c>
    </row>
    <row r="1369" spans="1:2">
      <c r="A1369">
        <v>3.1777344999999999E-2</v>
      </c>
      <c r="B1369" s="4" t="s">
        <v>2454</v>
      </c>
    </row>
    <row r="1370" spans="1:2">
      <c r="A1370">
        <v>2.2422252E-2</v>
      </c>
      <c r="B1370" s="4" t="s">
        <v>2454</v>
      </c>
    </row>
    <row r="1371" spans="1:2">
      <c r="A1371">
        <v>2.3581693000000001E-2</v>
      </c>
      <c r="B1371" s="4" t="s">
        <v>2454</v>
      </c>
    </row>
    <row r="1372" spans="1:2">
      <c r="A1372">
        <v>1.1375389E-2</v>
      </c>
      <c r="B1372" s="4" t="s">
        <v>2454</v>
      </c>
    </row>
    <row r="1373" spans="1:2">
      <c r="A1373">
        <v>8.3453869999999993E-3</v>
      </c>
      <c r="B1373" s="4" t="s">
        <v>2454</v>
      </c>
    </row>
    <row r="1374" spans="1:2">
      <c r="A1374">
        <v>4.4687078999999998E-2</v>
      </c>
      <c r="B1374" s="4" t="s">
        <v>2454</v>
      </c>
    </row>
    <row r="1375" spans="1:2">
      <c r="A1375">
        <v>1.1220311E-2</v>
      </c>
      <c r="B1375" s="4" t="s">
        <v>2454</v>
      </c>
    </row>
    <row r="1376" spans="1:2">
      <c r="A1376" s="274">
        <v>2.8034839999999998E-2</v>
      </c>
      <c r="B1376" s="4" t="s">
        <v>2454</v>
      </c>
    </row>
    <row r="1377" spans="1:2">
      <c r="A1377">
        <v>5.1747670000000003E-2</v>
      </c>
      <c r="B1377" s="4" t="s">
        <v>2454</v>
      </c>
    </row>
    <row r="1378" spans="1:2">
      <c r="A1378">
        <v>2.8494530000000001E-2</v>
      </c>
      <c r="B1378" s="4" t="s">
        <v>2454</v>
      </c>
    </row>
    <row r="1379" spans="1:2">
      <c r="A1379">
        <v>2.3502929999999998E-2</v>
      </c>
      <c r="B1379" s="4" t="s">
        <v>2454</v>
      </c>
    </row>
    <row r="1380" spans="1:2">
      <c r="A1380">
        <v>9.4273120000000002E-2</v>
      </c>
      <c r="B1380" s="4" t="s">
        <v>2454</v>
      </c>
    </row>
    <row r="1381" spans="1:2">
      <c r="A1381" s="274">
        <v>1.5743921899999999E-2</v>
      </c>
      <c r="B1381" s="4" t="s">
        <v>2454</v>
      </c>
    </row>
    <row r="1382" spans="1:2">
      <c r="A1382">
        <v>2.01857428E-2</v>
      </c>
      <c r="B1382" s="4" t="s">
        <v>2454</v>
      </c>
    </row>
    <row r="1383" spans="1:2">
      <c r="A1383">
        <v>8.0787615E-3</v>
      </c>
      <c r="B1383" s="4" t="s">
        <v>2454</v>
      </c>
    </row>
    <row r="1384" spans="1:2">
      <c r="A1384">
        <v>4.006705E-2</v>
      </c>
      <c r="B1384" s="4" t="s">
        <v>2454</v>
      </c>
    </row>
    <row r="1385" spans="1:2">
      <c r="A1385">
        <v>2.6380409099999998E-2</v>
      </c>
      <c r="B1385" s="4" t="s">
        <v>2454</v>
      </c>
    </row>
    <row r="1386" spans="1:2">
      <c r="A1386">
        <v>3.3578634000000003E-2</v>
      </c>
      <c r="B1386" s="4" t="s">
        <v>2454</v>
      </c>
    </row>
    <row r="1387" spans="1:2">
      <c r="A1387">
        <v>2.78904258E-2</v>
      </c>
      <c r="B1387" s="4" t="s">
        <v>2454</v>
      </c>
    </row>
    <row r="1388" spans="1:2">
      <c r="A1388">
        <v>2.47561736E-2</v>
      </c>
      <c r="B1388" s="4" t="s">
        <v>2454</v>
      </c>
    </row>
    <row r="1389" spans="1:2">
      <c r="A1389">
        <v>2.1889623E-2</v>
      </c>
      <c r="B1389" s="4" t="s">
        <v>2454</v>
      </c>
    </row>
    <row r="1390" spans="1:2">
      <c r="A1390">
        <v>2.5803760000000001E-3</v>
      </c>
      <c r="B1390" s="4" t="s">
        <v>2454</v>
      </c>
    </row>
    <row r="1391" spans="1:2">
      <c r="A1391">
        <v>3.5382516500000002E-2</v>
      </c>
      <c r="B1391" s="4" t="s">
        <v>2454</v>
      </c>
    </row>
    <row r="1392" spans="1:2">
      <c r="A1392">
        <v>1.7359097399999999E-2</v>
      </c>
      <c r="B1392" s="4" t="s">
        <v>2454</v>
      </c>
    </row>
    <row r="1393" spans="1:2">
      <c r="A1393">
        <v>2.3710994700000002E-2</v>
      </c>
      <c r="B1393" s="4" t="s">
        <v>2454</v>
      </c>
    </row>
    <row r="1394" spans="1:2">
      <c r="A1394">
        <v>5.6874139000000004E-3</v>
      </c>
      <c r="B1394" s="4" t="s">
        <v>2454</v>
      </c>
    </row>
    <row r="1395" spans="1:2">
      <c r="A1395">
        <v>4.3839980000000002E-4</v>
      </c>
      <c r="B1395" s="4" t="s">
        <v>2454</v>
      </c>
    </row>
    <row r="1396" spans="1:2">
      <c r="A1396">
        <v>4.1514667800000002E-2</v>
      </c>
      <c r="B1396" s="4" t="s">
        <v>2454</v>
      </c>
    </row>
    <row r="1397" spans="1:2">
      <c r="A1397" s="274">
        <v>4.3406529999999999E-3</v>
      </c>
      <c r="B1397" s="4" t="s">
        <v>2454</v>
      </c>
    </row>
    <row r="1398" spans="1:2">
      <c r="A1398">
        <v>1.3489919E-2</v>
      </c>
      <c r="B1398" s="4" t="s">
        <v>2454</v>
      </c>
    </row>
    <row r="1399" spans="1:2">
      <c r="A1399">
        <v>9.3870471999999996E-2</v>
      </c>
      <c r="B1399" s="4" t="s">
        <v>2454</v>
      </c>
    </row>
    <row r="1400" spans="1:2">
      <c r="A1400">
        <v>2.2633565000000001E-2</v>
      </c>
      <c r="B1400" s="4" t="s">
        <v>2454</v>
      </c>
    </row>
    <row r="1401" spans="1:2">
      <c r="A1401">
        <v>3.8105264E-2</v>
      </c>
      <c r="B1401" s="4" t="s">
        <v>2454</v>
      </c>
    </row>
    <row r="1402" spans="1:2">
      <c r="A1402">
        <v>3.5710830000000001E-3</v>
      </c>
      <c r="B1402" s="4" t="s">
        <v>2454</v>
      </c>
    </row>
    <row r="1403" spans="1:2">
      <c r="A1403">
        <v>0.15203799000000001</v>
      </c>
      <c r="B1403" s="4" t="s">
        <v>2454</v>
      </c>
    </row>
    <row r="1404" spans="1:2">
      <c r="A1404">
        <v>0.118839321</v>
      </c>
      <c r="B1404" s="4" t="s">
        <v>2454</v>
      </c>
    </row>
    <row r="1405" spans="1:2">
      <c r="A1405" s="294">
        <v>6.7177499999999998E-3</v>
      </c>
      <c r="B1405" s="4" t="s">
        <v>2454</v>
      </c>
    </row>
    <row r="1406" spans="1:2">
      <c r="A1406" s="42">
        <v>7.6320549999999996E-3</v>
      </c>
      <c r="B1406" s="4" t="s">
        <v>2454</v>
      </c>
    </row>
    <row r="1407" spans="1:2">
      <c r="A1407" s="42">
        <v>2.2521851999999998E-2</v>
      </c>
      <c r="B1407" s="4" t="s">
        <v>2454</v>
      </c>
    </row>
    <row r="1408" spans="1:2">
      <c r="A1408" s="42">
        <v>4.0059518000000002E-2</v>
      </c>
      <c r="B1408" s="4" t="s">
        <v>2454</v>
      </c>
    </row>
    <row r="1409" spans="1:2">
      <c r="A1409" s="274">
        <v>5.3740950000000003E-2</v>
      </c>
      <c r="B1409" s="4" t="s">
        <v>2454</v>
      </c>
    </row>
    <row r="1410" spans="1:2">
      <c r="A1410">
        <v>2.7549879999999999E-2</v>
      </c>
      <c r="B1410" s="4" t="s">
        <v>2454</v>
      </c>
    </row>
    <row r="1411" spans="1:2">
      <c r="A1411">
        <v>6.3155160000000002E-2</v>
      </c>
      <c r="B1411" s="4" t="s">
        <v>2454</v>
      </c>
    </row>
    <row r="1412" spans="1:2">
      <c r="A1412">
        <v>5.7479549999999997E-2</v>
      </c>
      <c r="B1412" s="4" t="s">
        <v>2454</v>
      </c>
    </row>
    <row r="1413" spans="1:2">
      <c r="A1413">
        <v>8.5480120000000007E-2</v>
      </c>
      <c r="B1413" s="4" t="s">
        <v>2454</v>
      </c>
    </row>
    <row r="1414" spans="1:2">
      <c r="A1414">
        <v>2.186749E-2</v>
      </c>
      <c r="B1414" s="4" t="s">
        <v>2454</v>
      </c>
    </row>
    <row r="1415" spans="1:2">
      <c r="A1415">
        <v>1.2826300000000001E-2</v>
      </c>
      <c r="B1415" s="4" t="s">
        <v>2454</v>
      </c>
    </row>
    <row r="1416" spans="1:2">
      <c r="A1416" s="295">
        <v>4.788742E-2</v>
      </c>
      <c r="B1416" s="4" t="s">
        <v>2454</v>
      </c>
    </row>
    <row r="1417" spans="1:2">
      <c r="A1417" s="4">
        <v>3.0651979999999999E-2</v>
      </c>
      <c r="B1417" s="4" t="s">
        <v>2454</v>
      </c>
    </row>
    <row r="1418" spans="1:2">
      <c r="A1418" s="294">
        <v>1.7577075000000001E-2</v>
      </c>
      <c r="B1418" s="4" t="s">
        <v>2454</v>
      </c>
    </row>
    <row r="1419" spans="1:2">
      <c r="A1419" s="42">
        <v>8.5776620999999997E-2</v>
      </c>
      <c r="B1419" s="4" t="s">
        <v>2454</v>
      </c>
    </row>
    <row r="1420" spans="1:2">
      <c r="A1420" s="42">
        <v>2.6219839999999999E-3</v>
      </c>
      <c r="B1420" s="4" t="s">
        <v>2454</v>
      </c>
    </row>
    <row r="1421" spans="1:2">
      <c r="A1421" s="42">
        <v>1.6309364E-2</v>
      </c>
      <c r="B1421" s="4" t="s">
        <v>2454</v>
      </c>
    </row>
    <row r="1422" spans="1:2">
      <c r="A1422" s="274">
        <v>2.1615301E-2</v>
      </c>
      <c r="B1422" s="4" t="s">
        <v>2454</v>
      </c>
    </row>
    <row r="1423" spans="1:2">
      <c r="A1423">
        <v>8.3235849999999997E-3</v>
      </c>
      <c r="B1423" s="4" t="s">
        <v>2454</v>
      </c>
    </row>
    <row r="1424" spans="1:2">
      <c r="A1424">
        <v>7.5064785999999994E-2</v>
      </c>
      <c r="B1424" s="4" t="s">
        <v>2454</v>
      </c>
    </row>
    <row r="1425" spans="1:2">
      <c r="A1425">
        <v>2.8634862000000001E-2</v>
      </c>
      <c r="B1425" s="4" t="s">
        <v>2454</v>
      </c>
    </row>
    <row r="1426" spans="1:2">
      <c r="A1426">
        <v>8.1320191E-2</v>
      </c>
      <c r="B1426" s="4" t="s">
        <v>2454</v>
      </c>
    </row>
    <row r="1427" spans="1:2">
      <c r="A1427">
        <v>-1.2086320000000001E-3</v>
      </c>
      <c r="B1427" s="4" t="s">
        <v>2454</v>
      </c>
    </row>
    <row r="1428" spans="1:2">
      <c r="A1428">
        <v>2.1410192000000001E-2</v>
      </c>
      <c r="B1428" s="4" t="s">
        <v>2454</v>
      </c>
    </row>
    <row r="1429" spans="1:2">
      <c r="A1429">
        <v>1.7926930000000001E-2</v>
      </c>
      <c r="B1429" s="4" t="s">
        <v>2454</v>
      </c>
    </row>
    <row r="1430" spans="1:2">
      <c r="A1430">
        <v>0</v>
      </c>
      <c r="B1430" s="4" t="s">
        <v>2454</v>
      </c>
    </row>
    <row r="1431" spans="1:2">
      <c r="A1431">
        <v>3.023319E-2</v>
      </c>
      <c r="B1431" s="4" t="s">
        <v>2454</v>
      </c>
    </row>
    <row r="1432" spans="1:2">
      <c r="A1432" s="274">
        <v>6.4984480999999997E-2</v>
      </c>
      <c r="B1432" s="4" t="s">
        <v>2454</v>
      </c>
    </row>
    <row r="1433" spans="1:2">
      <c r="A1433">
        <v>1.716092E-3</v>
      </c>
      <c r="B1433" s="4" t="s">
        <v>2454</v>
      </c>
    </row>
    <row r="1434" spans="1:2">
      <c r="A1434">
        <v>4.9717596000000003E-2</v>
      </c>
      <c r="B1434" s="4" t="s">
        <v>2454</v>
      </c>
    </row>
    <row r="1435" spans="1:2">
      <c r="A1435">
        <v>3.0528336999999999E-2</v>
      </c>
      <c r="B1435" s="4" t="s">
        <v>2454</v>
      </c>
    </row>
    <row r="1436" spans="1:2">
      <c r="A1436">
        <v>3.8462800000000001E-3</v>
      </c>
      <c r="B1436" s="4" t="s">
        <v>2454</v>
      </c>
    </row>
    <row r="1437" spans="1:2">
      <c r="A1437">
        <v>4.6385675000000001E-2</v>
      </c>
      <c r="B1437" s="4" t="s">
        <v>2454</v>
      </c>
    </row>
    <row r="1438" spans="1:2">
      <c r="A1438">
        <v>9.8300539000000006E-2</v>
      </c>
      <c r="B1438" s="4" t="s">
        <v>2454</v>
      </c>
    </row>
    <row r="1439" spans="1:2">
      <c r="A1439">
        <v>1.148917E-3</v>
      </c>
      <c r="B1439" s="4" t="s">
        <v>2454</v>
      </c>
    </row>
    <row r="1440" spans="1:2">
      <c r="A1440">
        <v>5.0557939000000003E-2</v>
      </c>
      <c r="B1440" s="4" t="s">
        <v>2454</v>
      </c>
    </row>
    <row r="1441" spans="1:2">
      <c r="A1441">
        <v>8.0312258999999997E-2</v>
      </c>
      <c r="B1441" s="4" t="s">
        <v>2454</v>
      </c>
    </row>
    <row r="1442" spans="1:2">
      <c r="A1442" s="298">
        <v>4.2510890000000003E-2</v>
      </c>
      <c r="B1442" s="4" t="s">
        <v>2454</v>
      </c>
    </row>
    <row r="1443" spans="1:2">
      <c r="A1443" s="274">
        <v>1.3493421300000001E-2</v>
      </c>
      <c r="B1443" s="4" t="s">
        <v>2454</v>
      </c>
    </row>
    <row r="1444" spans="1:2">
      <c r="A1444">
        <v>2.1815901799999999E-2</v>
      </c>
      <c r="B1444" s="4" t="s">
        <v>2454</v>
      </c>
    </row>
    <row r="1445" spans="1:2">
      <c r="A1445">
        <v>5.0443370000000001E-4</v>
      </c>
      <c r="B1445" s="4" t="s">
        <v>2454</v>
      </c>
    </row>
    <row r="1446" spans="1:2">
      <c r="A1446">
        <v>1.96810002E-2</v>
      </c>
      <c r="B1446" s="4" t="s">
        <v>2454</v>
      </c>
    </row>
    <row r="1447" spans="1:2">
      <c r="A1447">
        <v>2.2189515399999998E-2</v>
      </c>
      <c r="B1447" s="4" t="s">
        <v>2454</v>
      </c>
    </row>
    <row r="1448" spans="1:2">
      <c r="A1448" s="294">
        <v>8.6996480000000008E-3</v>
      </c>
      <c r="B1448" s="4" t="s">
        <v>2454</v>
      </c>
    </row>
    <row r="1449" spans="1:2">
      <c r="A1449" s="42">
        <v>4.2404139999999996E-3</v>
      </c>
      <c r="B1449" s="4" t="s">
        <v>2454</v>
      </c>
    </row>
    <row r="1450" spans="1:2">
      <c r="A1450" s="42">
        <v>3.4173403999999998E-2</v>
      </c>
      <c r="B1450" s="4" t="s">
        <v>2454</v>
      </c>
    </row>
    <row r="1451" spans="1:2">
      <c r="A1451" s="42">
        <v>3.0475049000000001E-2</v>
      </c>
      <c r="B1451" s="4" t="s">
        <v>2454</v>
      </c>
    </row>
    <row r="1452" spans="1:2">
      <c r="A1452" s="298">
        <v>9.4659370000000007E-3</v>
      </c>
      <c r="B1452" s="4" t="s">
        <v>2454</v>
      </c>
    </row>
    <row r="1453" spans="1:2">
      <c r="A1453" s="297">
        <v>2.4073290000000001E-2</v>
      </c>
      <c r="B1453" s="4" t="s">
        <v>2454</v>
      </c>
    </row>
    <row r="1454" spans="1:2">
      <c r="A1454" s="177">
        <v>5.5605090000000003E-2</v>
      </c>
      <c r="B1454" s="4" t="s">
        <v>2454</v>
      </c>
    </row>
    <row r="1455" spans="1:2">
      <c r="A1455" s="177">
        <v>2.5962809999999999E-2</v>
      </c>
      <c r="B1455" s="4" t="s">
        <v>2454</v>
      </c>
    </row>
    <row r="1456" spans="1:2">
      <c r="A1456" s="177">
        <v>2.3901430000000001E-2</v>
      </c>
      <c r="B1456" s="4" t="s">
        <v>2454</v>
      </c>
    </row>
    <row r="1457" spans="1:2">
      <c r="A1457" s="177">
        <v>6.054064E-2</v>
      </c>
      <c r="B1457" s="4" t="s">
        <v>2454</v>
      </c>
    </row>
    <row r="1458" spans="1:2">
      <c r="A1458" s="42">
        <v>3.598705E-2</v>
      </c>
      <c r="B1458" s="4" t="s">
        <v>2523</v>
      </c>
    </row>
    <row r="1459" spans="1:2">
      <c r="A1459" s="42">
        <v>9.1533699999999996E-2</v>
      </c>
      <c r="B1459" s="4" t="s">
        <v>2523</v>
      </c>
    </row>
    <row r="1460" spans="1:2">
      <c r="A1460" s="42">
        <v>0.1196318</v>
      </c>
      <c r="B1460" s="4" t="s">
        <v>2523</v>
      </c>
    </row>
    <row r="1461" spans="1:2">
      <c r="A1461" s="42">
        <v>3.2466050000000001E-3</v>
      </c>
      <c r="B1461" s="4" t="s">
        <v>2523</v>
      </c>
    </row>
    <row r="1462" spans="1:2">
      <c r="A1462" s="42">
        <v>0.29091280000000003</v>
      </c>
      <c r="B1462" s="4" t="s">
        <v>2523</v>
      </c>
    </row>
    <row r="1463" spans="1:2">
      <c r="A1463" s="42">
        <v>7.0109829999999998E-2</v>
      </c>
      <c r="B1463" s="4" t="s">
        <v>2523</v>
      </c>
    </row>
    <row r="1464" spans="1:2">
      <c r="A1464" s="42">
        <v>0.13730870000000001</v>
      </c>
      <c r="B1464" s="4" t="s">
        <v>2523</v>
      </c>
    </row>
    <row r="1465" spans="1:2">
      <c r="A1465" s="42">
        <v>6.7386559999999998E-2</v>
      </c>
      <c r="B1465" s="4" t="s">
        <v>2523</v>
      </c>
    </row>
    <row r="1466" spans="1:2">
      <c r="A1466" s="42">
        <v>0.10811460000000001</v>
      </c>
      <c r="B1466" s="4" t="s">
        <v>2523</v>
      </c>
    </row>
    <row r="1467" spans="1:2">
      <c r="A1467" s="42">
        <v>9.1977229999999993E-2</v>
      </c>
      <c r="B1467" s="4" t="s">
        <v>2523</v>
      </c>
    </row>
    <row r="1468" spans="1:2">
      <c r="A1468" s="294">
        <v>0.21971760000000001</v>
      </c>
      <c r="B1468" s="4" t="s">
        <v>2523</v>
      </c>
    </row>
    <row r="1469" spans="1:2">
      <c r="A1469" s="42">
        <v>0.24149999999999999</v>
      </c>
      <c r="B1469" s="4" t="s">
        <v>2523</v>
      </c>
    </row>
    <row r="1470" spans="1:2">
      <c r="A1470" s="42">
        <v>7.0991219999999994E-2</v>
      </c>
      <c r="B1470" s="4" t="s">
        <v>2523</v>
      </c>
    </row>
    <row r="1471" spans="1:2">
      <c r="A1471" s="42">
        <v>2.5283839999999998E-2</v>
      </c>
      <c r="B1471" s="4" t="s">
        <v>2523</v>
      </c>
    </row>
    <row r="1472" spans="1:2">
      <c r="A1472" s="42">
        <v>0.12077300000000001</v>
      </c>
      <c r="B1472" s="4" t="s">
        <v>2523</v>
      </c>
    </row>
    <row r="1473" spans="1:2">
      <c r="A1473" s="42">
        <v>0.35920970000000002</v>
      </c>
      <c r="B1473" s="4" t="s">
        <v>2523</v>
      </c>
    </row>
    <row r="1474" spans="1:2">
      <c r="A1474" s="42">
        <v>0.1243623</v>
      </c>
      <c r="B1474" s="4" t="s">
        <v>2523</v>
      </c>
    </row>
    <row r="1475" spans="1:2">
      <c r="A1475" s="294">
        <v>0.1223659</v>
      </c>
      <c r="B1475" s="4" t="s">
        <v>2523</v>
      </c>
    </row>
    <row r="1476" spans="1:2">
      <c r="A1476" s="42">
        <v>0.16793920000000001</v>
      </c>
      <c r="B1476" s="4" t="s">
        <v>2523</v>
      </c>
    </row>
    <row r="1477" spans="1:2">
      <c r="A1477" s="42">
        <v>8.5111610000000004E-2</v>
      </c>
      <c r="B1477" s="4" t="s">
        <v>2523</v>
      </c>
    </row>
    <row r="1478" spans="1:2">
      <c r="A1478" s="42">
        <v>0.16472210000000001</v>
      </c>
      <c r="B1478" s="4" t="s">
        <v>2523</v>
      </c>
    </row>
    <row r="1479" spans="1:2">
      <c r="A1479" s="42">
        <v>8.4975209999999995E-2</v>
      </c>
      <c r="B1479" s="4" t="s">
        <v>2523</v>
      </c>
    </row>
    <row r="1480" spans="1:2">
      <c r="A1480" s="296">
        <v>0.48011199999999998</v>
      </c>
      <c r="B1480" s="4" t="s">
        <v>2523</v>
      </c>
    </row>
    <row r="1481" spans="1:2">
      <c r="A1481" s="11">
        <v>5.9882909999999998E-2</v>
      </c>
      <c r="B1481" s="4" t="s">
        <v>2523</v>
      </c>
    </row>
    <row r="1482" spans="1:2">
      <c r="A1482" s="11">
        <v>2.6926459999999999E-2</v>
      </c>
      <c r="B1482" s="4" t="s">
        <v>2523</v>
      </c>
    </row>
    <row r="1483" spans="1:2">
      <c r="A1483" s="11">
        <v>0.1217699</v>
      </c>
      <c r="B1483" s="4" t="s">
        <v>2523</v>
      </c>
    </row>
    <row r="1484" spans="1:2">
      <c r="A1484" s="11">
        <v>0.14634420000000001</v>
      </c>
      <c r="B1484" s="4" t="s">
        <v>2523</v>
      </c>
    </row>
    <row r="1485" spans="1:2">
      <c r="A1485" s="294">
        <v>0.1198714</v>
      </c>
      <c r="B1485" s="4" t="s">
        <v>2523</v>
      </c>
    </row>
    <row r="1486" spans="1:2">
      <c r="A1486">
        <v>3.4156069999999997E-2</v>
      </c>
      <c r="B1486" s="4" t="s">
        <v>2523</v>
      </c>
    </row>
    <row r="1487" spans="1:2">
      <c r="A1487" s="42">
        <v>0.13919239999999999</v>
      </c>
      <c r="B1487" s="4" t="s">
        <v>2523</v>
      </c>
    </row>
    <row r="1488" spans="1:2">
      <c r="A1488" s="42">
        <v>6.5905939999999996E-2</v>
      </c>
      <c r="B1488" s="4" t="s">
        <v>2523</v>
      </c>
    </row>
    <row r="1489" spans="1:2">
      <c r="A1489" s="274">
        <v>9.9084409999999998E-2</v>
      </c>
      <c r="B1489" s="4" t="s">
        <v>2523</v>
      </c>
    </row>
    <row r="1490" spans="1:2">
      <c r="A1490">
        <v>0.218197</v>
      </c>
      <c r="B1490" s="4" t="s">
        <v>2523</v>
      </c>
    </row>
    <row r="1491" spans="1:2">
      <c r="A1491">
        <v>6.9761400000000001E-2</v>
      </c>
      <c r="B1491" s="4" t="s">
        <v>2523</v>
      </c>
    </row>
    <row r="1492" spans="1:2">
      <c r="A1492" s="177">
        <v>0.1323029</v>
      </c>
      <c r="B1492" s="4" t="s">
        <v>2523</v>
      </c>
    </row>
    <row r="1493" spans="1:2">
      <c r="A1493">
        <v>6.7185220000000004E-2</v>
      </c>
      <c r="B1493" s="4" t="s">
        <v>2523</v>
      </c>
    </row>
    <row r="1494" spans="1:2">
      <c r="A1494">
        <v>8.148416E-2</v>
      </c>
      <c r="B1494" s="4" t="s">
        <v>2523</v>
      </c>
    </row>
    <row r="1495" spans="1:2">
      <c r="A1495">
        <v>9.7075640000000005E-2</v>
      </c>
      <c r="B1495" s="4" t="s">
        <v>2523</v>
      </c>
    </row>
    <row r="1496" spans="1:2">
      <c r="A1496">
        <v>6.598598E-2</v>
      </c>
      <c r="B1496" s="4" t="s">
        <v>2523</v>
      </c>
    </row>
    <row r="1497" spans="1:2">
      <c r="A1497">
        <v>5.439869E-2</v>
      </c>
      <c r="B1497" s="4" t="s">
        <v>2523</v>
      </c>
    </row>
    <row r="1498" spans="1:2">
      <c r="A1498">
        <v>8.0547380000000002E-2</v>
      </c>
      <c r="B1498" s="4" t="s">
        <v>2523</v>
      </c>
    </row>
    <row r="1499" spans="1:2">
      <c r="A1499">
        <v>4.0196719999999998E-2</v>
      </c>
      <c r="B1499" s="4" t="s">
        <v>2523</v>
      </c>
    </row>
    <row r="1500" spans="1:2">
      <c r="A1500">
        <v>5.8677229999999997E-2</v>
      </c>
      <c r="B1500" s="4" t="s">
        <v>2523</v>
      </c>
    </row>
    <row r="1501" spans="1:2">
      <c r="A1501">
        <v>5.9126190000000002E-2</v>
      </c>
      <c r="B1501" s="4" t="s">
        <v>2523</v>
      </c>
    </row>
    <row r="1502" spans="1:2">
      <c r="A1502">
        <v>0.2462916</v>
      </c>
      <c r="B1502" s="4" t="s">
        <v>2523</v>
      </c>
    </row>
    <row r="1503" spans="1:2">
      <c r="A1503">
        <v>5.5424559999999998E-2</v>
      </c>
      <c r="B1503" s="4" t="s">
        <v>2523</v>
      </c>
    </row>
    <row r="1504" spans="1:2">
      <c r="A1504">
        <v>8.8116340000000001E-2</v>
      </c>
      <c r="B1504" s="4" t="s">
        <v>2523</v>
      </c>
    </row>
    <row r="1505" spans="1:2">
      <c r="A1505">
        <v>5.0326179999999998E-2</v>
      </c>
      <c r="B1505" s="4" t="s">
        <v>2523</v>
      </c>
    </row>
    <row r="1506" spans="1:2">
      <c r="A1506" s="274">
        <v>0.17063539999999999</v>
      </c>
      <c r="B1506" s="4" t="s">
        <v>2523</v>
      </c>
    </row>
    <row r="1507" spans="1:2">
      <c r="A1507">
        <v>6.6090289999999996E-2</v>
      </c>
      <c r="B1507" s="4" t="s">
        <v>2523</v>
      </c>
    </row>
    <row r="1508" spans="1:2">
      <c r="A1508">
        <v>6.4779519999999993E-2</v>
      </c>
      <c r="B1508" s="4" t="s">
        <v>2523</v>
      </c>
    </row>
    <row r="1509" spans="1:2">
      <c r="A1509">
        <v>3.7539999999999997E-2</v>
      </c>
      <c r="B1509" s="4" t="s">
        <v>2523</v>
      </c>
    </row>
    <row r="1510" spans="1:2">
      <c r="A1510">
        <v>0.21047099999999999</v>
      </c>
      <c r="B1510" s="4" t="s">
        <v>2523</v>
      </c>
    </row>
    <row r="1511" spans="1:2">
      <c r="A1511">
        <v>0.1407784</v>
      </c>
      <c r="B1511" s="4" t="s">
        <v>2523</v>
      </c>
    </row>
    <row r="1512" spans="1:2">
      <c r="A1512">
        <v>5.6029959999999997E-2</v>
      </c>
      <c r="B1512" s="4" t="s">
        <v>2523</v>
      </c>
    </row>
    <row r="1513" spans="1:2">
      <c r="A1513">
        <v>5.9784379999999998E-2</v>
      </c>
      <c r="B1513" s="4" t="s">
        <v>2523</v>
      </c>
    </row>
    <row r="1514" spans="1:2">
      <c r="A1514">
        <v>4.799962E-2</v>
      </c>
      <c r="B1514" s="4" t="s">
        <v>2523</v>
      </c>
    </row>
    <row r="1515" spans="1:2">
      <c r="A1515">
        <v>9.9981310000000004E-2</v>
      </c>
      <c r="B1515" s="4" t="s">
        <v>2523</v>
      </c>
    </row>
    <row r="1516" spans="1:2">
      <c r="A1516">
        <v>5.591687E-2</v>
      </c>
      <c r="B1516" s="4" t="s">
        <v>2523</v>
      </c>
    </row>
    <row r="1517" spans="1:2">
      <c r="A1517" s="274">
        <v>0.1068481</v>
      </c>
      <c r="B1517" s="4" t="s">
        <v>2523</v>
      </c>
    </row>
    <row r="1518" spans="1:2">
      <c r="A1518">
        <v>7.3418220000000006E-2</v>
      </c>
      <c r="B1518" s="4" t="s">
        <v>2523</v>
      </c>
    </row>
    <row r="1519" spans="1:2">
      <c r="A1519">
        <v>0.17519180000000001</v>
      </c>
      <c r="B1519" s="4" t="s">
        <v>2523</v>
      </c>
    </row>
    <row r="1520" spans="1:2">
      <c r="A1520">
        <v>7.3028709999999997E-2</v>
      </c>
      <c r="B1520" s="4" t="s">
        <v>2523</v>
      </c>
    </row>
    <row r="1521" spans="1:2">
      <c r="A1521">
        <v>0.13058410000000001</v>
      </c>
      <c r="B1521" s="4" t="s">
        <v>2523</v>
      </c>
    </row>
    <row r="1522" spans="1:2">
      <c r="A1522" s="274">
        <v>0.1878553</v>
      </c>
      <c r="B1522" s="4" t="s">
        <v>2523</v>
      </c>
    </row>
    <row r="1523" spans="1:2">
      <c r="A1523">
        <v>7.4720499999999995E-2</v>
      </c>
      <c r="B1523" s="4" t="s">
        <v>2523</v>
      </c>
    </row>
    <row r="1524" spans="1:2">
      <c r="A1524">
        <v>5.5186689999999997E-2</v>
      </c>
      <c r="B1524" s="4" t="s">
        <v>2523</v>
      </c>
    </row>
    <row r="1525" spans="1:2">
      <c r="A1525" s="200">
        <v>0.13312689999999999</v>
      </c>
      <c r="B1525" s="4" t="s">
        <v>2523</v>
      </c>
    </row>
    <row r="1526" spans="1:2">
      <c r="A1526">
        <v>1.6009260000000001E-2</v>
      </c>
      <c r="B1526" s="4" t="s">
        <v>2523</v>
      </c>
    </row>
    <row r="1527" spans="1:2">
      <c r="A1527">
        <v>4.6910760000000003E-2</v>
      </c>
      <c r="B1527" s="4" t="s">
        <v>2523</v>
      </c>
    </row>
    <row r="1528" spans="1:2">
      <c r="A1528">
        <v>7.2952669999999997E-2</v>
      </c>
      <c r="B1528" s="4" t="s">
        <v>2523</v>
      </c>
    </row>
    <row r="1529" spans="1:2">
      <c r="A1529">
        <v>0.1085426</v>
      </c>
      <c r="B1529" s="4" t="s">
        <v>2523</v>
      </c>
    </row>
    <row r="1530" spans="1:2">
      <c r="A1530">
        <v>0.1282269</v>
      </c>
      <c r="B1530" s="4" t="s">
        <v>2523</v>
      </c>
    </row>
    <row r="1531" spans="1:2">
      <c r="A1531">
        <v>1.9429459999999999E-2</v>
      </c>
      <c r="B1531" s="4" t="s">
        <v>2523</v>
      </c>
    </row>
    <row r="1532" spans="1:2">
      <c r="A1532">
        <v>5.955891E-2</v>
      </c>
      <c r="B1532" s="4" t="s">
        <v>2523</v>
      </c>
    </row>
    <row r="1533" spans="1:2">
      <c r="A1533">
        <v>0.1149795</v>
      </c>
      <c r="B1533" s="4" t="s">
        <v>2523</v>
      </c>
    </row>
    <row r="1534" spans="1:2">
      <c r="A1534">
        <v>4.9212039999999999E-2</v>
      </c>
      <c r="B1534" s="4" t="s">
        <v>2523</v>
      </c>
    </row>
    <row r="1535" spans="1:2">
      <c r="A1535">
        <v>0.5290918</v>
      </c>
      <c r="B1535" s="4" t="s">
        <v>2523</v>
      </c>
    </row>
    <row r="1536" spans="1:2">
      <c r="A1536">
        <v>0.1324679</v>
      </c>
      <c r="B1536" s="4" t="s">
        <v>2523</v>
      </c>
    </row>
    <row r="1537" spans="1:2">
      <c r="A1537">
        <v>9.0921160000000001E-2</v>
      </c>
      <c r="B1537" s="4" t="s">
        <v>2523</v>
      </c>
    </row>
    <row r="1538" spans="1:2">
      <c r="A1538" s="274">
        <v>7.8631519999999996E-2</v>
      </c>
      <c r="B1538" s="4" t="s">
        <v>2523</v>
      </c>
    </row>
    <row r="1539" spans="1:2">
      <c r="A1539">
        <v>8.1413299999999994E-2</v>
      </c>
      <c r="B1539" s="4" t="s">
        <v>2523</v>
      </c>
    </row>
    <row r="1540" spans="1:2">
      <c r="A1540">
        <v>4.6408539999999998E-2</v>
      </c>
      <c r="B1540" s="4" t="s">
        <v>2523</v>
      </c>
    </row>
    <row r="1541" spans="1:2">
      <c r="A1541">
        <v>9.3823649999999995E-2</v>
      </c>
      <c r="B1541" s="4" t="s">
        <v>2523</v>
      </c>
    </row>
    <row r="1542" spans="1:2">
      <c r="A1542">
        <v>0.17380370000000001</v>
      </c>
      <c r="B1542" s="4" t="s">
        <v>2523</v>
      </c>
    </row>
    <row r="1543" spans="1:2">
      <c r="A1543">
        <v>0.1125235</v>
      </c>
      <c r="B1543" s="4" t="s">
        <v>2523</v>
      </c>
    </row>
    <row r="1544" spans="1:2">
      <c r="A1544">
        <v>0.1082607</v>
      </c>
      <c r="B1544" s="4" t="s">
        <v>2523</v>
      </c>
    </row>
    <row r="1545" spans="1:2">
      <c r="A1545">
        <v>8.4050130000000001E-2</v>
      </c>
      <c r="B1545" s="4" t="s">
        <v>2523</v>
      </c>
    </row>
    <row r="1546" spans="1:2">
      <c r="A1546" s="294">
        <v>0.1616552</v>
      </c>
      <c r="B1546" s="4" t="s">
        <v>2523</v>
      </c>
    </row>
    <row r="1547" spans="1:2">
      <c r="A1547" s="42">
        <v>8.5625649999999998E-2</v>
      </c>
      <c r="B1547" s="4" t="s">
        <v>2523</v>
      </c>
    </row>
    <row r="1548" spans="1:2">
      <c r="A1548" s="42">
        <v>0.28391840000000002</v>
      </c>
      <c r="B1548" s="4" t="s">
        <v>2523</v>
      </c>
    </row>
    <row r="1549" spans="1:2">
      <c r="A1549" s="42">
        <v>0.129578</v>
      </c>
      <c r="B1549" s="4" t="s">
        <v>2523</v>
      </c>
    </row>
    <row r="1550" spans="1:2">
      <c r="A1550" s="274">
        <v>9.7750660000000003E-2</v>
      </c>
      <c r="B1550" s="4" t="s">
        <v>2523</v>
      </c>
    </row>
    <row r="1551" spans="1:2">
      <c r="A1551">
        <v>0.16032260000000001</v>
      </c>
      <c r="B1551" s="4" t="s">
        <v>2523</v>
      </c>
    </row>
    <row r="1552" spans="1:2">
      <c r="A1552">
        <v>0.2393151</v>
      </c>
      <c r="B1552" s="4" t="s">
        <v>2523</v>
      </c>
    </row>
    <row r="1553" spans="1:2">
      <c r="A1553">
        <v>0.24979499999999999</v>
      </c>
      <c r="B1553" s="4" t="s">
        <v>2523</v>
      </c>
    </row>
    <row r="1554" spans="1:2">
      <c r="A1554">
        <v>9.1076690000000002E-2</v>
      </c>
      <c r="B1554" s="4" t="s">
        <v>2523</v>
      </c>
    </row>
    <row r="1555" spans="1:2">
      <c r="A1555">
        <v>0.1643685</v>
      </c>
      <c r="B1555" s="4" t="s">
        <v>2523</v>
      </c>
    </row>
    <row r="1556" spans="1:2">
      <c r="A1556">
        <v>8.5590289999999999E-2</v>
      </c>
      <c r="B1556" s="4" t="s">
        <v>2523</v>
      </c>
    </row>
    <row r="1557" spans="1:2">
      <c r="A1557" s="295">
        <v>0.1190384</v>
      </c>
      <c r="B1557" s="4" t="s">
        <v>2523</v>
      </c>
    </row>
    <row r="1558" spans="1:2">
      <c r="A1558" s="4">
        <v>0.120464</v>
      </c>
      <c r="B1558" s="4" t="s">
        <v>2523</v>
      </c>
    </row>
    <row r="1559" spans="1:2">
      <c r="A1559" s="294">
        <v>5.0753199999999998E-2</v>
      </c>
      <c r="B1559" s="4" t="s">
        <v>2523</v>
      </c>
    </row>
    <row r="1560" spans="1:2">
      <c r="A1560" s="42">
        <v>0.1376522</v>
      </c>
      <c r="B1560" s="4" t="s">
        <v>2523</v>
      </c>
    </row>
    <row r="1561" spans="1:2">
      <c r="A1561" s="42">
        <v>7.4128449999999999E-2</v>
      </c>
      <c r="B1561" s="4" t="s">
        <v>2523</v>
      </c>
    </row>
    <row r="1562" spans="1:2">
      <c r="A1562" s="42">
        <v>0.11731</v>
      </c>
      <c r="B1562" s="4" t="s">
        <v>2523</v>
      </c>
    </row>
    <row r="1563" spans="1:2">
      <c r="A1563" s="274">
        <v>2.805216E-2</v>
      </c>
      <c r="B1563" s="4" t="s">
        <v>2523</v>
      </c>
    </row>
    <row r="1564" spans="1:2">
      <c r="A1564">
        <v>9.020106E-2</v>
      </c>
      <c r="B1564" s="4" t="s">
        <v>2523</v>
      </c>
    </row>
    <row r="1565" spans="1:2">
      <c r="A1565">
        <v>0.50444659999999997</v>
      </c>
      <c r="B1565" s="4" t="s">
        <v>2523</v>
      </c>
    </row>
    <row r="1566" spans="1:2">
      <c r="A1566">
        <v>7.3193629999999996E-2</v>
      </c>
      <c r="B1566" s="4" t="s">
        <v>2523</v>
      </c>
    </row>
    <row r="1567" spans="1:2">
      <c r="A1567">
        <v>0.27843889999999999</v>
      </c>
      <c r="B1567" s="4" t="s">
        <v>2523</v>
      </c>
    </row>
    <row r="1568" spans="1:2">
      <c r="A1568">
        <v>9.5200049999999994E-2</v>
      </c>
      <c r="B1568" s="4" t="s">
        <v>2523</v>
      </c>
    </row>
    <row r="1569" spans="1:2">
      <c r="A1569">
        <v>0.12419769999999999</v>
      </c>
      <c r="B1569" s="4" t="s">
        <v>2523</v>
      </c>
    </row>
    <row r="1570" spans="1:2">
      <c r="A1570">
        <v>4.7603569999999998E-2</v>
      </c>
      <c r="B1570" s="4" t="s">
        <v>2523</v>
      </c>
    </row>
    <row r="1571" spans="1:2">
      <c r="A1571">
        <v>6.592605E-2</v>
      </c>
      <c r="B1571" s="4" t="s">
        <v>2523</v>
      </c>
    </row>
    <row r="1572" spans="1:2">
      <c r="A1572">
        <v>0.2446564</v>
      </c>
      <c r="B1572" s="4" t="s">
        <v>2523</v>
      </c>
    </row>
    <row r="1573" spans="1:2">
      <c r="A1573" s="274">
        <v>0.17412130000000001</v>
      </c>
      <c r="B1573" s="4" t="s">
        <v>2523</v>
      </c>
    </row>
    <row r="1574" spans="1:2">
      <c r="A1574">
        <v>2.7939530000000001E-3</v>
      </c>
      <c r="B1574" s="4" t="s">
        <v>2523</v>
      </c>
    </row>
    <row r="1575" spans="1:2">
      <c r="A1575">
        <v>3.3692649999999998E-2</v>
      </c>
      <c r="B1575" s="4" t="s">
        <v>2523</v>
      </c>
    </row>
    <row r="1576" spans="1:2">
      <c r="A1576">
        <v>5.4186579999999998E-2</v>
      </c>
      <c r="B1576" s="4" t="s">
        <v>2523</v>
      </c>
    </row>
    <row r="1577" spans="1:2">
      <c r="A1577">
        <v>0.21233560000000001</v>
      </c>
      <c r="B1577" s="4" t="s">
        <v>2523</v>
      </c>
    </row>
    <row r="1578" spans="1:2">
      <c r="A1578">
        <v>8.5129869999999996E-2</v>
      </c>
      <c r="B1578" s="4" t="s">
        <v>2523</v>
      </c>
    </row>
    <row r="1579" spans="1:2">
      <c r="A1579">
        <v>0.16796939999999999</v>
      </c>
      <c r="B1579" s="4" t="s">
        <v>2523</v>
      </c>
    </row>
    <row r="1580" spans="1:2">
      <c r="A1580">
        <v>2.1805610000000001E-3</v>
      </c>
      <c r="B1580" s="4" t="s">
        <v>2523</v>
      </c>
    </row>
    <row r="1581" spans="1:2">
      <c r="A1581">
        <v>7.4214710000000003E-2</v>
      </c>
      <c r="B1581" s="4" t="s">
        <v>2523</v>
      </c>
    </row>
    <row r="1582" spans="1:2">
      <c r="A1582">
        <v>8.9335040000000004E-2</v>
      </c>
      <c r="B1582" s="4" t="s">
        <v>2523</v>
      </c>
    </row>
    <row r="1583" spans="1:2">
      <c r="A1583" s="298">
        <v>0.1282161</v>
      </c>
      <c r="B1583" s="4" t="s">
        <v>2523</v>
      </c>
    </row>
    <row r="1584" spans="1:2">
      <c r="A1584" s="274">
        <v>0.1663377</v>
      </c>
      <c r="B1584" s="4" t="s">
        <v>2523</v>
      </c>
    </row>
    <row r="1585" spans="1:2">
      <c r="A1585">
        <v>7.042677E-2</v>
      </c>
      <c r="B1585" s="4" t="s">
        <v>2523</v>
      </c>
    </row>
    <row r="1586" spans="1:2">
      <c r="A1586">
        <v>0.10648580000000001</v>
      </c>
      <c r="B1586" s="4" t="s">
        <v>2523</v>
      </c>
    </row>
    <row r="1587" spans="1:2">
      <c r="A1587">
        <v>0.27144469999999998</v>
      </c>
      <c r="B1587" s="4" t="s">
        <v>2523</v>
      </c>
    </row>
    <row r="1588" spans="1:2">
      <c r="A1588">
        <v>0.2421719</v>
      </c>
      <c r="B1588" s="4" t="s">
        <v>2523</v>
      </c>
    </row>
    <row r="1589" spans="1:2">
      <c r="A1589" s="294">
        <v>0.10594190000000001</v>
      </c>
      <c r="B1589" s="4" t="s">
        <v>2523</v>
      </c>
    </row>
    <row r="1590" spans="1:2">
      <c r="A1590" s="42">
        <v>9.8061560000000006E-2</v>
      </c>
      <c r="B1590" s="4" t="s">
        <v>2523</v>
      </c>
    </row>
    <row r="1591" spans="1:2">
      <c r="A1591" s="42">
        <v>6.7269339999999997E-2</v>
      </c>
      <c r="B1591" s="4" t="s">
        <v>2523</v>
      </c>
    </row>
    <row r="1592" spans="1:2">
      <c r="A1592" s="42">
        <v>0.1030388</v>
      </c>
      <c r="B1592" s="4" t="s">
        <v>2523</v>
      </c>
    </row>
    <row r="1593" spans="1:2">
      <c r="A1593" s="298">
        <v>0.137349</v>
      </c>
      <c r="B1593" s="4" t="s">
        <v>2523</v>
      </c>
    </row>
    <row r="1594" spans="1:2">
      <c r="A1594" s="297">
        <v>0.1060801</v>
      </c>
      <c r="B1594" s="4" t="s">
        <v>2523</v>
      </c>
    </row>
    <row r="1595" spans="1:2">
      <c r="A1595" s="177">
        <v>0.20316000000000001</v>
      </c>
      <c r="B1595" s="4" t="s">
        <v>2523</v>
      </c>
    </row>
    <row r="1596" spans="1:2">
      <c r="A1596" s="177">
        <v>8.1584429999999999E-2</v>
      </c>
      <c r="B1596" s="4" t="s">
        <v>2523</v>
      </c>
    </row>
    <row r="1597" spans="1:2">
      <c r="A1597" s="177">
        <v>0.14425070000000001</v>
      </c>
      <c r="B1597" s="4" t="s">
        <v>2523</v>
      </c>
    </row>
    <row r="1598" spans="1:2">
      <c r="A1598" s="177">
        <v>0.3461573</v>
      </c>
      <c r="B1598" s="4" t="s">
        <v>2523</v>
      </c>
    </row>
    <row r="1599" spans="1:2">
      <c r="A1599" s="42">
        <v>1.502971E-2</v>
      </c>
      <c r="B1599" s="4" t="s">
        <v>2524</v>
      </c>
    </row>
    <row r="1600" spans="1:2">
      <c r="A1600" s="42">
        <v>3.4462909999999999E-2</v>
      </c>
      <c r="B1600" s="4" t="s">
        <v>2524</v>
      </c>
    </row>
    <row r="1601" spans="1:2">
      <c r="A1601" s="42">
        <v>6.3652420000000001E-2</v>
      </c>
      <c r="B1601" s="4" t="s">
        <v>2524</v>
      </c>
    </row>
    <row r="1602" spans="1:2">
      <c r="A1602" s="42">
        <v>2.0583559999999999E-3</v>
      </c>
      <c r="B1602" s="4" t="s">
        <v>2524</v>
      </c>
    </row>
    <row r="1603" spans="1:2">
      <c r="A1603" s="42">
        <v>0.24260870000000001</v>
      </c>
      <c r="B1603" s="4" t="s">
        <v>2524</v>
      </c>
    </row>
    <row r="1604" spans="1:2">
      <c r="A1604" s="42">
        <v>3.8559789999999997E-2</v>
      </c>
      <c r="B1604" s="4" t="s">
        <v>2524</v>
      </c>
    </row>
    <row r="1605" spans="1:2">
      <c r="A1605" s="42">
        <v>6.9425840000000003E-2</v>
      </c>
      <c r="B1605" s="4" t="s">
        <v>2524</v>
      </c>
    </row>
    <row r="1606" spans="1:2">
      <c r="A1606" s="42">
        <v>2.6767630000000001E-2</v>
      </c>
      <c r="B1606" s="4" t="s">
        <v>2524</v>
      </c>
    </row>
    <row r="1607" spans="1:2">
      <c r="A1607" s="42">
        <v>5.5195290000000001E-2</v>
      </c>
      <c r="B1607" s="4" t="s">
        <v>2524</v>
      </c>
    </row>
    <row r="1608" spans="1:2">
      <c r="A1608" s="42">
        <v>4.8049870000000001E-2</v>
      </c>
      <c r="B1608" s="4" t="s">
        <v>2524</v>
      </c>
    </row>
    <row r="1609" spans="1:2">
      <c r="A1609" s="294">
        <v>8.3168220000000001E-2</v>
      </c>
      <c r="B1609" s="4" t="s">
        <v>2524</v>
      </c>
    </row>
    <row r="1610" spans="1:2">
      <c r="A1610" s="42">
        <v>0.1047241</v>
      </c>
      <c r="B1610" s="4" t="s">
        <v>2524</v>
      </c>
    </row>
    <row r="1611" spans="1:2">
      <c r="A1611" s="42">
        <v>3.27029E-2</v>
      </c>
      <c r="B1611" s="4" t="s">
        <v>2524</v>
      </c>
    </row>
    <row r="1612" spans="1:2">
      <c r="A1612" s="42">
        <v>1.723036E-2</v>
      </c>
      <c r="B1612" s="4" t="s">
        <v>2524</v>
      </c>
    </row>
    <row r="1613" spans="1:2">
      <c r="A1613" s="42">
        <v>6.1783449999999997E-2</v>
      </c>
      <c r="B1613" s="4" t="s">
        <v>2524</v>
      </c>
    </row>
    <row r="1614" spans="1:2">
      <c r="A1614" s="42">
        <v>0.16668230000000001</v>
      </c>
      <c r="B1614" s="4" t="s">
        <v>2524</v>
      </c>
    </row>
    <row r="1615" spans="1:2">
      <c r="A1615" s="42">
        <v>8.2044759999999994E-2</v>
      </c>
      <c r="B1615" s="4" t="s">
        <v>2524</v>
      </c>
    </row>
    <row r="1616" spans="1:2">
      <c r="A1616" s="294">
        <v>5.3337870000000003E-2</v>
      </c>
      <c r="B1616" s="4" t="s">
        <v>2524</v>
      </c>
    </row>
    <row r="1617" spans="1:2">
      <c r="A1617" s="42">
        <v>6.9581820000000003E-2</v>
      </c>
      <c r="B1617" s="4" t="s">
        <v>2524</v>
      </c>
    </row>
    <row r="1618" spans="1:2">
      <c r="A1618" s="42">
        <v>3.1417029999999999E-2</v>
      </c>
      <c r="B1618" s="4" t="s">
        <v>2524</v>
      </c>
    </row>
    <row r="1619" spans="1:2">
      <c r="A1619" s="42">
        <v>7.5405120000000006E-2</v>
      </c>
      <c r="B1619" s="4" t="s">
        <v>2524</v>
      </c>
    </row>
    <row r="1620" spans="1:2">
      <c r="A1620" s="42">
        <v>2.5763899999999999E-2</v>
      </c>
      <c r="B1620" s="4" t="s">
        <v>2524</v>
      </c>
    </row>
    <row r="1621" spans="1:2">
      <c r="A1621" s="296">
        <v>0.18203749999999999</v>
      </c>
      <c r="B1621" s="4" t="s">
        <v>2524</v>
      </c>
    </row>
    <row r="1622" spans="1:2">
      <c r="A1622" s="11">
        <v>3.228255E-2</v>
      </c>
      <c r="B1622" s="4" t="s">
        <v>2524</v>
      </c>
    </row>
    <row r="1623" spans="1:2">
      <c r="A1623" s="11">
        <v>1.100434E-2</v>
      </c>
      <c r="B1623" s="4" t="s">
        <v>2524</v>
      </c>
    </row>
    <row r="1624" spans="1:2">
      <c r="A1624" s="11">
        <v>6.3937709999999995E-2</v>
      </c>
      <c r="B1624" s="4" t="s">
        <v>2524</v>
      </c>
    </row>
    <row r="1625" spans="1:2">
      <c r="A1625" s="11">
        <v>0.1124141</v>
      </c>
      <c r="B1625" s="4" t="s">
        <v>2524</v>
      </c>
    </row>
    <row r="1626" spans="1:2">
      <c r="A1626" s="294">
        <v>5.8111990000000002E-2</v>
      </c>
      <c r="B1626" s="4" t="s">
        <v>2524</v>
      </c>
    </row>
    <row r="1627" spans="1:2">
      <c r="A1627" s="42">
        <v>2.340478E-2</v>
      </c>
      <c r="B1627" s="4" t="s">
        <v>2524</v>
      </c>
    </row>
    <row r="1628" spans="1:2">
      <c r="A1628" s="42">
        <v>5.9813789999999999E-2</v>
      </c>
      <c r="B1628" s="4" t="s">
        <v>2524</v>
      </c>
    </row>
    <row r="1629" spans="1:2">
      <c r="A1629" s="42">
        <v>2.8297920000000001E-2</v>
      </c>
      <c r="B1629" s="4" t="s">
        <v>2524</v>
      </c>
    </row>
    <row r="1630" spans="1:2">
      <c r="A1630" s="274">
        <v>3.3904289999999997E-2</v>
      </c>
      <c r="B1630" s="4" t="s">
        <v>2524</v>
      </c>
    </row>
    <row r="1631" spans="1:2">
      <c r="A1631">
        <v>7.4640650000000003E-2</v>
      </c>
      <c r="B1631" s="4" t="s">
        <v>2524</v>
      </c>
    </row>
    <row r="1632" spans="1:2">
      <c r="A1632">
        <v>3.6648310000000003E-2</v>
      </c>
      <c r="B1632" s="4" t="s">
        <v>2524</v>
      </c>
    </row>
    <row r="1633" spans="1:2">
      <c r="A1633" s="177">
        <v>5.7887729999999998E-2</v>
      </c>
      <c r="B1633" s="4" t="s">
        <v>2524</v>
      </c>
    </row>
    <row r="1634" spans="1:2">
      <c r="A1634">
        <v>4.4172370000000002E-2</v>
      </c>
      <c r="B1634" s="4" t="s">
        <v>2524</v>
      </c>
    </row>
    <row r="1635" spans="1:2">
      <c r="A1635">
        <v>4.1779110000000001E-2</v>
      </c>
      <c r="B1635" s="4" t="s">
        <v>2524</v>
      </c>
    </row>
    <row r="1636" spans="1:2">
      <c r="A1636">
        <v>3.78263E-2</v>
      </c>
      <c r="B1636" s="4" t="s">
        <v>2524</v>
      </c>
    </row>
    <row r="1637" spans="1:2">
      <c r="A1637">
        <v>2.7166940000000001E-2</v>
      </c>
      <c r="B1637" s="4" t="s">
        <v>2524</v>
      </c>
    </row>
    <row r="1638" spans="1:2">
      <c r="A1638">
        <v>1.982047E-2</v>
      </c>
      <c r="B1638" s="4" t="s">
        <v>2524</v>
      </c>
    </row>
    <row r="1639" spans="1:2">
      <c r="A1639">
        <v>3.6671040000000002E-2</v>
      </c>
      <c r="B1639" s="4" t="s">
        <v>2524</v>
      </c>
    </row>
    <row r="1640" spans="1:2">
      <c r="A1640">
        <v>2.5759879999999999E-2</v>
      </c>
      <c r="B1640" s="4" t="s">
        <v>2524</v>
      </c>
    </row>
    <row r="1641" spans="1:2">
      <c r="A1641">
        <v>7.3760770000000003E-2</v>
      </c>
      <c r="B1641" s="4" t="s">
        <v>2524</v>
      </c>
    </row>
    <row r="1642" spans="1:2">
      <c r="A1642">
        <v>2.0475030000000002E-2</v>
      </c>
      <c r="B1642" s="4" t="s">
        <v>2524</v>
      </c>
    </row>
    <row r="1643" spans="1:2">
      <c r="A1643">
        <v>0.1037473</v>
      </c>
      <c r="B1643" s="4" t="s">
        <v>2524</v>
      </c>
    </row>
    <row r="1644" spans="1:2">
      <c r="A1644">
        <v>4.1570389999999999E-2</v>
      </c>
      <c r="B1644" s="4" t="s">
        <v>2524</v>
      </c>
    </row>
    <row r="1645" spans="1:2">
      <c r="A1645">
        <v>7.4510960000000001E-2</v>
      </c>
      <c r="B1645" s="4" t="s">
        <v>2524</v>
      </c>
    </row>
    <row r="1646" spans="1:2">
      <c r="A1646">
        <v>2.4606639999999999E-2</v>
      </c>
      <c r="B1646" s="4" t="s">
        <v>2524</v>
      </c>
    </row>
    <row r="1647" spans="1:2">
      <c r="A1647" s="274">
        <v>6.4920220000000001E-2</v>
      </c>
      <c r="B1647" s="4" t="s">
        <v>2524</v>
      </c>
    </row>
    <row r="1648" spans="1:2">
      <c r="A1648">
        <v>4.063402E-2</v>
      </c>
      <c r="B1648" s="4" t="s">
        <v>2524</v>
      </c>
    </row>
    <row r="1649" spans="1:2">
      <c r="A1649">
        <v>3.1959069999999999E-2</v>
      </c>
      <c r="B1649" s="4" t="s">
        <v>2524</v>
      </c>
    </row>
    <row r="1650" spans="1:2">
      <c r="A1650">
        <v>1.0558140000000001E-2</v>
      </c>
      <c r="B1650" s="4" t="s">
        <v>2524</v>
      </c>
    </row>
    <row r="1651" spans="1:2">
      <c r="A1651">
        <v>9.9040119999999995E-2</v>
      </c>
      <c r="B1651" s="4" t="s">
        <v>2524</v>
      </c>
    </row>
    <row r="1652" spans="1:2">
      <c r="A1652">
        <v>5.4929499999999999E-2</v>
      </c>
      <c r="B1652" s="4" t="s">
        <v>2524</v>
      </c>
    </row>
    <row r="1653" spans="1:2">
      <c r="A1653">
        <v>2.4415800000000001E-2</v>
      </c>
      <c r="B1653" s="4" t="s">
        <v>2524</v>
      </c>
    </row>
    <row r="1654" spans="1:2">
      <c r="A1654">
        <v>2.2467589999999999E-2</v>
      </c>
      <c r="B1654" s="4" t="s">
        <v>2524</v>
      </c>
    </row>
    <row r="1655" spans="1:2">
      <c r="A1655">
        <v>2.7157540000000001E-2</v>
      </c>
      <c r="B1655" s="4" t="s">
        <v>2524</v>
      </c>
    </row>
    <row r="1656" spans="1:2">
      <c r="A1656">
        <v>3.7916730000000003E-2</v>
      </c>
      <c r="B1656" s="4" t="s">
        <v>2524</v>
      </c>
    </row>
    <row r="1657" spans="1:2">
      <c r="A1657">
        <v>2.7798090000000001E-2</v>
      </c>
      <c r="B1657" s="4" t="s">
        <v>2524</v>
      </c>
    </row>
    <row r="1658" spans="1:2">
      <c r="A1658" s="274">
        <v>5.4119559999999997E-2</v>
      </c>
      <c r="B1658" s="4" t="s">
        <v>2524</v>
      </c>
    </row>
    <row r="1659" spans="1:2">
      <c r="A1659">
        <v>3.069713E-2</v>
      </c>
      <c r="B1659" s="4" t="s">
        <v>2524</v>
      </c>
    </row>
    <row r="1660" spans="1:2">
      <c r="A1660">
        <v>0.10733280000000001</v>
      </c>
      <c r="B1660" s="4" t="s">
        <v>2524</v>
      </c>
    </row>
    <row r="1661" spans="1:2">
      <c r="A1661">
        <v>3.7798039999999998E-2</v>
      </c>
      <c r="B1661" s="4" t="s">
        <v>2524</v>
      </c>
    </row>
    <row r="1662" spans="1:2">
      <c r="A1662">
        <v>9.6345249999999993E-2</v>
      </c>
      <c r="B1662" s="4" t="s">
        <v>2524</v>
      </c>
    </row>
    <row r="1663" spans="1:2">
      <c r="A1663" s="274">
        <v>8.1637509999999996E-2</v>
      </c>
      <c r="B1663" s="4" t="s">
        <v>2524</v>
      </c>
    </row>
    <row r="1664" spans="1:2">
      <c r="A1664">
        <v>3.3848040000000003E-2</v>
      </c>
      <c r="B1664" s="4" t="s">
        <v>2524</v>
      </c>
    </row>
    <row r="1665" spans="1:2">
      <c r="A1665">
        <v>2.4738400000000001E-2</v>
      </c>
      <c r="B1665" s="4" t="s">
        <v>2524</v>
      </c>
    </row>
    <row r="1666" spans="1:2">
      <c r="A1666" s="200">
        <v>0.19917209999999999</v>
      </c>
      <c r="B1666" s="4" t="s">
        <v>2524</v>
      </c>
    </row>
    <row r="1667" spans="1:2">
      <c r="A1667">
        <v>9.8351240000000006E-3</v>
      </c>
      <c r="B1667" s="4" t="s">
        <v>2524</v>
      </c>
    </row>
    <row r="1668" spans="1:2">
      <c r="A1668">
        <v>2.4199950000000001E-2</v>
      </c>
      <c r="B1668" s="4" t="s">
        <v>2524</v>
      </c>
    </row>
    <row r="1669" spans="1:2">
      <c r="A1669">
        <v>4.6471869999999998E-2</v>
      </c>
      <c r="B1669" s="4" t="s">
        <v>2524</v>
      </c>
    </row>
    <row r="1670" spans="1:2">
      <c r="A1670">
        <v>7.8606120000000002E-2</v>
      </c>
      <c r="B1670" s="4" t="s">
        <v>2524</v>
      </c>
    </row>
    <row r="1671" spans="1:2">
      <c r="A1671">
        <v>6.8071240000000005E-2</v>
      </c>
      <c r="B1671" s="4" t="s">
        <v>2524</v>
      </c>
    </row>
    <row r="1672" spans="1:2">
      <c r="A1672">
        <v>1.0934040000000001E-2</v>
      </c>
      <c r="B1672" s="4" t="s">
        <v>2524</v>
      </c>
    </row>
    <row r="1673" spans="1:2">
      <c r="A1673">
        <v>4.7590189999999997E-2</v>
      </c>
      <c r="B1673" s="4" t="s">
        <v>2524</v>
      </c>
    </row>
    <row r="1674" spans="1:2">
      <c r="A1674">
        <v>8.1639710000000004E-2</v>
      </c>
      <c r="B1674" s="4" t="s">
        <v>2524</v>
      </c>
    </row>
    <row r="1675" spans="1:2">
      <c r="A1675">
        <v>3.211878E-2</v>
      </c>
      <c r="B1675" s="4" t="s">
        <v>2524</v>
      </c>
    </row>
    <row r="1676" spans="1:2">
      <c r="A1676">
        <v>0.21521019999999999</v>
      </c>
      <c r="B1676" s="4" t="s">
        <v>2524</v>
      </c>
    </row>
    <row r="1677" spans="1:2">
      <c r="A1677">
        <v>4.0940039999999997E-2</v>
      </c>
      <c r="B1677" s="4" t="s">
        <v>2524</v>
      </c>
    </row>
    <row r="1678" spans="1:2">
      <c r="A1678">
        <v>5.7386550000000001E-2</v>
      </c>
      <c r="B1678" s="4" t="s">
        <v>2524</v>
      </c>
    </row>
    <row r="1679" spans="1:2">
      <c r="A1679" s="274">
        <v>3.5034870000000003E-2</v>
      </c>
      <c r="B1679" s="4" t="s">
        <v>2524</v>
      </c>
    </row>
    <row r="1680" spans="1:2">
      <c r="A1680">
        <v>5.9175220000000001E-2</v>
      </c>
      <c r="B1680" s="4" t="s">
        <v>2524</v>
      </c>
    </row>
    <row r="1681" spans="1:2">
      <c r="A1681">
        <v>4.8500420000000002E-2</v>
      </c>
      <c r="B1681" s="4" t="s">
        <v>2524</v>
      </c>
    </row>
    <row r="1682" spans="1:2">
      <c r="A1682">
        <v>4.8286700000000002E-2</v>
      </c>
      <c r="B1682" s="4" t="s">
        <v>2524</v>
      </c>
    </row>
    <row r="1683" spans="1:2">
      <c r="A1683">
        <v>5.3902720000000001E-2</v>
      </c>
      <c r="B1683" s="4" t="s">
        <v>2524</v>
      </c>
    </row>
    <row r="1684" spans="1:2">
      <c r="A1684">
        <v>7.5138330000000003E-2</v>
      </c>
      <c r="B1684" s="4" t="s">
        <v>2524</v>
      </c>
    </row>
    <row r="1685" spans="1:2">
      <c r="A1685">
        <v>7.1621169999999998E-2</v>
      </c>
      <c r="B1685" s="4" t="s">
        <v>2524</v>
      </c>
    </row>
    <row r="1686" spans="1:2">
      <c r="A1686">
        <v>5.755826E-2</v>
      </c>
      <c r="B1686" s="4" t="s">
        <v>2524</v>
      </c>
    </row>
    <row r="1687" spans="1:2">
      <c r="A1687" s="294">
        <v>7.4677590000000002E-2</v>
      </c>
      <c r="B1687" s="4" t="s">
        <v>2524</v>
      </c>
    </row>
    <row r="1688" spans="1:2">
      <c r="A1688" s="42">
        <v>4.7077269999999997E-2</v>
      </c>
      <c r="B1688" s="4" t="s">
        <v>2524</v>
      </c>
    </row>
    <row r="1689" spans="1:2">
      <c r="A1689" s="42">
        <v>0.1254914</v>
      </c>
      <c r="B1689" s="4" t="s">
        <v>2524</v>
      </c>
    </row>
    <row r="1690" spans="1:2">
      <c r="A1690" s="42">
        <v>5.87238E-2</v>
      </c>
      <c r="B1690" s="4" t="s">
        <v>2524</v>
      </c>
    </row>
    <row r="1691" spans="1:2">
      <c r="A1691" s="274">
        <v>4.8286500000000003E-2</v>
      </c>
      <c r="B1691" s="4" t="s">
        <v>2524</v>
      </c>
    </row>
    <row r="1692" spans="1:2">
      <c r="A1692">
        <v>9.612366E-2</v>
      </c>
      <c r="B1692" s="4" t="s">
        <v>2524</v>
      </c>
    </row>
    <row r="1693" spans="1:2">
      <c r="A1693">
        <v>7.554574E-2</v>
      </c>
      <c r="B1693" s="4" t="s">
        <v>2524</v>
      </c>
    </row>
    <row r="1694" spans="1:2">
      <c r="A1694">
        <v>0.1330905</v>
      </c>
      <c r="B1694" s="4" t="s">
        <v>2524</v>
      </c>
    </row>
    <row r="1695" spans="1:2">
      <c r="A1695">
        <v>4.1672809999999998E-2</v>
      </c>
      <c r="B1695" s="4" t="s">
        <v>2524</v>
      </c>
    </row>
    <row r="1696" spans="1:2">
      <c r="A1696">
        <v>7.9080810000000001E-2</v>
      </c>
      <c r="B1696" s="4" t="s">
        <v>2524</v>
      </c>
    </row>
    <row r="1697" spans="1:2">
      <c r="A1697">
        <v>6.1121120000000001E-2</v>
      </c>
      <c r="B1697" s="4" t="s">
        <v>2524</v>
      </c>
    </row>
    <row r="1698" spans="1:2">
      <c r="A1698" s="295">
        <v>6.074479E-2</v>
      </c>
      <c r="B1698" s="4" t="s">
        <v>2524</v>
      </c>
    </row>
    <row r="1699" spans="1:2">
      <c r="A1699" s="4">
        <v>6.2926129999999997E-2</v>
      </c>
      <c r="B1699" s="4" t="s">
        <v>2524</v>
      </c>
    </row>
    <row r="1700" spans="1:2">
      <c r="A1700" s="294">
        <v>2.5018990000000001E-2</v>
      </c>
      <c r="B1700" s="4" t="s">
        <v>2524</v>
      </c>
    </row>
    <row r="1701" spans="1:2">
      <c r="A1701" s="42">
        <v>5.039536E-2</v>
      </c>
      <c r="B1701" s="4" t="s">
        <v>2524</v>
      </c>
    </row>
    <row r="1702" spans="1:2">
      <c r="A1702" s="42">
        <v>4.2015839999999999E-2</v>
      </c>
      <c r="B1702" s="4" t="s">
        <v>2524</v>
      </c>
    </row>
    <row r="1703" spans="1:2">
      <c r="A1703" s="42">
        <v>4.245165E-2</v>
      </c>
      <c r="B1703" s="4" t="s">
        <v>2524</v>
      </c>
    </row>
    <row r="1704" spans="1:2">
      <c r="A1704" s="274">
        <v>1.7624009999999999E-2</v>
      </c>
      <c r="B1704" s="4" t="s">
        <v>2524</v>
      </c>
    </row>
    <row r="1705" spans="1:2">
      <c r="A1705">
        <v>3.6561129999999997E-2</v>
      </c>
      <c r="B1705" s="4" t="s">
        <v>2524</v>
      </c>
    </row>
    <row r="1706" spans="1:2">
      <c r="A1706">
        <v>0.25882149999999998</v>
      </c>
      <c r="B1706" s="4" t="s">
        <v>2524</v>
      </c>
    </row>
    <row r="1707" spans="1:2">
      <c r="A1707">
        <v>5.0857619999999999E-2</v>
      </c>
      <c r="B1707" s="4" t="s">
        <v>2524</v>
      </c>
    </row>
    <row r="1708" spans="1:2">
      <c r="A1708">
        <v>0.1158892</v>
      </c>
      <c r="B1708" s="4" t="s">
        <v>2524</v>
      </c>
    </row>
    <row r="1709" spans="1:2">
      <c r="A1709">
        <v>5.0482190000000003E-2</v>
      </c>
      <c r="B1709" s="4" t="s">
        <v>2524</v>
      </c>
    </row>
    <row r="1710" spans="1:2">
      <c r="A1710">
        <v>5.9892899999999999E-2</v>
      </c>
      <c r="B1710" s="4" t="s">
        <v>2524</v>
      </c>
    </row>
    <row r="1711" spans="1:2">
      <c r="A1711">
        <v>8.2983849999999998E-2</v>
      </c>
      <c r="B1711" s="4" t="s">
        <v>2524</v>
      </c>
    </row>
    <row r="1712" spans="1:2">
      <c r="A1712">
        <v>3.8301219999999997E-2</v>
      </c>
      <c r="B1712" s="4" t="s">
        <v>2524</v>
      </c>
    </row>
    <row r="1713" spans="1:2">
      <c r="A1713">
        <v>0.1229894</v>
      </c>
      <c r="B1713" s="4" t="s">
        <v>2524</v>
      </c>
    </row>
    <row r="1714" spans="1:2">
      <c r="A1714" s="274">
        <v>5.101398E-2</v>
      </c>
      <c r="B1714" s="4" t="s">
        <v>2524</v>
      </c>
    </row>
    <row r="1715" spans="1:2">
      <c r="A1715">
        <v>5.6050920000000001E-4</v>
      </c>
      <c r="B1715" s="4" t="s">
        <v>2524</v>
      </c>
    </row>
    <row r="1716" spans="1:2">
      <c r="A1716">
        <v>4.2494440000000001E-2</v>
      </c>
      <c r="B1716" s="4" t="s">
        <v>2524</v>
      </c>
    </row>
    <row r="1717" spans="1:2">
      <c r="A1717">
        <v>3.5100390000000002E-2</v>
      </c>
      <c r="B1717" s="4" t="s">
        <v>2524</v>
      </c>
    </row>
    <row r="1718" spans="1:2">
      <c r="A1718">
        <v>0.1021334</v>
      </c>
      <c r="B1718" s="4" t="s">
        <v>2524</v>
      </c>
    </row>
    <row r="1719" spans="1:2">
      <c r="A1719">
        <v>9.3253269999999999E-2</v>
      </c>
      <c r="B1719" s="4" t="s">
        <v>2524</v>
      </c>
    </row>
    <row r="1720" spans="1:2">
      <c r="A1720">
        <v>0.1657921</v>
      </c>
      <c r="B1720" s="4" t="s">
        <v>2524</v>
      </c>
    </row>
    <row r="1721" spans="1:2">
      <c r="A1721">
        <v>-4.4447079999999998E-4</v>
      </c>
      <c r="B1721" s="4" t="s">
        <v>2524</v>
      </c>
    </row>
    <row r="1722" spans="1:2">
      <c r="A1722">
        <v>4.8166710000000001E-2</v>
      </c>
      <c r="B1722" s="4" t="s">
        <v>2524</v>
      </c>
    </row>
    <row r="1723" spans="1:2">
      <c r="A1723">
        <v>5.292293E-2</v>
      </c>
      <c r="B1723" s="4" t="s">
        <v>2524</v>
      </c>
    </row>
    <row r="1724" spans="1:2">
      <c r="A1724" s="298">
        <v>5.8078970000000001E-2</v>
      </c>
      <c r="B1724" s="4" t="s">
        <v>2524</v>
      </c>
    </row>
    <row r="1725" spans="1:2">
      <c r="A1725" s="274">
        <v>8.3468799999999996E-2</v>
      </c>
      <c r="B1725" s="4" t="s">
        <v>2524</v>
      </c>
    </row>
    <row r="1726" spans="1:2">
      <c r="A1726">
        <v>3.3536700000000003E-2</v>
      </c>
      <c r="B1726" s="4" t="s">
        <v>2524</v>
      </c>
    </row>
    <row r="1727" spans="1:2">
      <c r="A1727">
        <v>3.9707159999999998E-2</v>
      </c>
      <c r="B1727" s="4" t="s">
        <v>2524</v>
      </c>
    </row>
    <row r="1728" spans="1:2">
      <c r="A1728">
        <v>0.12292690000000001</v>
      </c>
      <c r="B1728" s="4" t="s">
        <v>2524</v>
      </c>
    </row>
    <row r="1729" spans="1:2">
      <c r="A1729">
        <v>0.1109885</v>
      </c>
      <c r="B1729" s="4" t="s">
        <v>2524</v>
      </c>
    </row>
    <row r="1730" spans="1:2">
      <c r="A1730" s="294">
        <v>4.9807900000000002E-2</v>
      </c>
      <c r="B1730" s="4" t="s">
        <v>2524</v>
      </c>
    </row>
    <row r="1731" spans="1:2">
      <c r="A1731" s="42">
        <v>4.667959E-2</v>
      </c>
      <c r="B1731" s="4" t="s">
        <v>2524</v>
      </c>
    </row>
    <row r="1732" spans="1:2">
      <c r="A1732" s="42">
        <v>3.7534209999999998E-2</v>
      </c>
      <c r="B1732" s="4" t="s">
        <v>2524</v>
      </c>
    </row>
    <row r="1733" spans="1:2">
      <c r="A1733" s="42">
        <v>7.05707E-2</v>
      </c>
      <c r="B1733" s="4" t="s">
        <v>2524</v>
      </c>
    </row>
    <row r="1734" spans="1:2">
      <c r="A1734" s="298">
        <v>4.7287540000000003E-2</v>
      </c>
      <c r="B1734" s="4" t="s">
        <v>2524</v>
      </c>
    </row>
    <row r="1735" spans="1:2">
      <c r="A1735" s="297">
        <v>4.2438400000000001E-2</v>
      </c>
      <c r="B1735" s="4" t="s">
        <v>2524</v>
      </c>
    </row>
    <row r="1736" spans="1:2">
      <c r="A1736" s="177">
        <v>8.3524619999999994E-2</v>
      </c>
      <c r="B1736" s="4" t="s">
        <v>2524</v>
      </c>
    </row>
    <row r="1737" spans="1:2">
      <c r="A1737" s="177">
        <v>3.2271750000000002E-2</v>
      </c>
      <c r="B1737" s="4" t="s">
        <v>2524</v>
      </c>
    </row>
    <row r="1738" spans="1:2">
      <c r="A1738" s="177">
        <v>6.1471110000000002E-2</v>
      </c>
      <c r="B1738" s="4" t="s">
        <v>2524</v>
      </c>
    </row>
    <row r="1739" spans="1:2">
      <c r="A1739" s="177">
        <v>0.18971830000000001</v>
      </c>
      <c r="B1739" s="4" t="s">
        <v>2524</v>
      </c>
    </row>
    <row r="1740" spans="1:2">
      <c r="A1740" s="42">
        <v>4.2971349999999998E-2</v>
      </c>
      <c r="B1740" s="4" t="s">
        <v>2525</v>
      </c>
    </row>
    <row r="1741" spans="1:2">
      <c r="A1741" s="42">
        <v>6.2022609999999999E-2</v>
      </c>
      <c r="B1741" s="4" t="s">
        <v>2525</v>
      </c>
    </row>
    <row r="1742" spans="1:2">
      <c r="A1742" s="42">
        <v>0.1079748</v>
      </c>
      <c r="B1742" s="4" t="s">
        <v>2525</v>
      </c>
    </row>
    <row r="1743" spans="1:2">
      <c r="A1743" s="42">
        <v>2.1769530000000001E-3</v>
      </c>
      <c r="B1743" s="4" t="s">
        <v>2525</v>
      </c>
    </row>
    <row r="1744" spans="1:2">
      <c r="A1744" s="42">
        <v>0.1598485</v>
      </c>
      <c r="B1744" s="4" t="s">
        <v>2525</v>
      </c>
    </row>
    <row r="1745" spans="1:2">
      <c r="A1745" s="42">
        <v>6.2735029999999997E-2</v>
      </c>
      <c r="B1745" s="4" t="s">
        <v>2525</v>
      </c>
    </row>
    <row r="1746" spans="1:2">
      <c r="A1746" s="42">
        <v>0.1192357</v>
      </c>
      <c r="B1746" s="4" t="s">
        <v>2525</v>
      </c>
    </row>
    <row r="1747" spans="1:2">
      <c r="A1747" s="42">
        <v>5.4053759999999999E-2</v>
      </c>
      <c r="B1747" s="4" t="s">
        <v>2525</v>
      </c>
    </row>
    <row r="1748" spans="1:2">
      <c r="A1748" s="42">
        <v>7.9905450000000003E-2</v>
      </c>
      <c r="B1748" s="4" t="s">
        <v>2525</v>
      </c>
    </row>
    <row r="1749" spans="1:2">
      <c r="A1749" s="42">
        <v>8.2683439999999997E-2</v>
      </c>
      <c r="B1749" s="4" t="s">
        <v>2525</v>
      </c>
    </row>
    <row r="1750" spans="1:2">
      <c r="A1750" s="294">
        <v>9.6224889999999993E-2</v>
      </c>
      <c r="B1750" s="4" t="s">
        <v>2525</v>
      </c>
    </row>
    <row r="1751" spans="1:2">
      <c r="A1751" s="42">
        <v>0.14840339999999999</v>
      </c>
      <c r="B1751" s="4" t="s">
        <v>2525</v>
      </c>
    </row>
    <row r="1752" spans="1:2">
      <c r="A1752" s="42">
        <v>3.3650739999999998E-2</v>
      </c>
      <c r="B1752" s="4" t="s">
        <v>2525</v>
      </c>
    </row>
    <row r="1753" spans="1:2">
      <c r="A1753" s="42">
        <v>5.8250639999999999E-2</v>
      </c>
      <c r="B1753" s="4" t="s">
        <v>2525</v>
      </c>
    </row>
    <row r="1754" spans="1:2">
      <c r="A1754" s="42">
        <v>5.177884E-2</v>
      </c>
      <c r="B1754" s="4" t="s">
        <v>2525</v>
      </c>
    </row>
    <row r="1755" spans="1:2">
      <c r="A1755" s="42">
        <v>0.2110609</v>
      </c>
      <c r="B1755" s="4" t="s">
        <v>2525</v>
      </c>
    </row>
    <row r="1756" spans="1:2">
      <c r="A1756" s="42">
        <v>7.3266049999999999E-2</v>
      </c>
      <c r="B1756" s="4" t="s">
        <v>2525</v>
      </c>
    </row>
    <row r="1757" spans="1:2">
      <c r="A1757" s="294">
        <v>0.13531399999999999</v>
      </c>
      <c r="B1757" s="4" t="s">
        <v>2525</v>
      </c>
    </row>
    <row r="1758" spans="1:2">
      <c r="A1758" s="42">
        <v>0.17817939999999999</v>
      </c>
      <c r="B1758" s="4" t="s">
        <v>2525</v>
      </c>
    </row>
    <row r="1759" spans="1:2">
      <c r="A1759" s="42">
        <v>4.3213380000000003E-2</v>
      </c>
      <c r="B1759" s="4" t="s">
        <v>2525</v>
      </c>
    </row>
    <row r="1760" spans="1:2">
      <c r="A1760" s="42">
        <v>0.12213549999999999</v>
      </c>
      <c r="B1760" s="4" t="s">
        <v>2525</v>
      </c>
    </row>
    <row r="1761" spans="1:2">
      <c r="A1761" s="42">
        <v>2.9631569999999999E-2</v>
      </c>
      <c r="B1761" s="4" t="s">
        <v>2525</v>
      </c>
    </row>
    <row r="1762" spans="1:2">
      <c r="A1762" s="296">
        <v>0.39174779999999998</v>
      </c>
      <c r="B1762" s="4" t="s">
        <v>2525</v>
      </c>
    </row>
    <row r="1763" spans="1:2">
      <c r="A1763" s="11">
        <v>5.4810869999999998E-2</v>
      </c>
      <c r="B1763" s="4" t="s">
        <v>2525</v>
      </c>
    </row>
    <row r="1764" spans="1:2">
      <c r="A1764" s="11">
        <v>3.2638569999999999E-2</v>
      </c>
      <c r="B1764" s="4" t="s">
        <v>2525</v>
      </c>
    </row>
    <row r="1765" spans="1:2">
      <c r="A1765" s="11">
        <v>5.088492E-2</v>
      </c>
      <c r="B1765" s="4" t="s">
        <v>2525</v>
      </c>
    </row>
    <row r="1766" spans="1:2">
      <c r="A1766" s="11">
        <v>0.26339459999999998</v>
      </c>
      <c r="B1766" s="4" t="s">
        <v>2525</v>
      </c>
    </row>
    <row r="1767" spans="1:2">
      <c r="A1767" s="294">
        <v>0.10288940000000001</v>
      </c>
      <c r="B1767" s="4" t="s">
        <v>2525</v>
      </c>
    </row>
    <row r="1768" spans="1:2">
      <c r="A1768" s="42">
        <v>3.2391999999999997E-2</v>
      </c>
      <c r="B1768" s="4" t="s">
        <v>2525</v>
      </c>
    </row>
    <row r="1769" spans="1:2">
      <c r="A1769" s="42">
        <v>8.21688E-2</v>
      </c>
      <c r="B1769" s="4" t="s">
        <v>2525</v>
      </c>
    </row>
    <row r="1770" spans="1:2">
      <c r="A1770" s="42">
        <v>4.8843560000000001E-2</v>
      </c>
      <c r="B1770" s="4" t="s">
        <v>2525</v>
      </c>
    </row>
    <row r="1771" spans="1:2">
      <c r="A1771" s="274">
        <v>9.2516699999999993E-2</v>
      </c>
      <c r="B1771" s="4" t="s">
        <v>2525</v>
      </c>
    </row>
    <row r="1772" spans="1:2">
      <c r="A1772">
        <v>0.22491549999999999</v>
      </c>
      <c r="B1772" s="4" t="s">
        <v>2525</v>
      </c>
    </row>
    <row r="1773" spans="1:2">
      <c r="A1773">
        <v>0.1116794</v>
      </c>
      <c r="B1773" s="4" t="s">
        <v>2525</v>
      </c>
    </row>
    <row r="1774" spans="1:2">
      <c r="A1774" s="177">
        <v>0.16350100000000001</v>
      </c>
      <c r="B1774" s="4" t="s">
        <v>2525</v>
      </c>
    </row>
    <row r="1775" spans="1:2">
      <c r="A1775">
        <v>8.2784460000000004E-2</v>
      </c>
      <c r="B1775" s="4" t="s">
        <v>2525</v>
      </c>
    </row>
    <row r="1776" spans="1:2">
      <c r="A1776">
        <v>9.8510009999999995E-2</v>
      </c>
      <c r="B1776" s="4" t="s">
        <v>2525</v>
      </c>
    </row>
    <row r="1777" spans="1:2">
      <c r="A1777">
        <v>4.7569170000000001E-2</v>
      </c>
      <c r="B1777" s="4" t="s">
        <v>2525</v>
      </c>
    </row>
    <row r="1778" spans="1:2">
      <c r="A1778">
        <v>4.1313969999999998E-2</v>
      </c>
      <c r="B1778" s="4" t="s">
        <v>2525</v>
      </c>
    </row>
    <row r="1779" spans="1:2">
      <c r="A1779">
        <v>5.7948409999999999E-2</v>
      </c>
      <c r="B1779" s="4" t="s">
        <v>2525</v>
      </c>
    </row>
    <row r="1780" spans="1:2">
      <c r="A1780">
        <v>6.8210779999999999E-2</v>
      </c>
      <c r="B1780" s="4" t="s">
        <v>2525</v>
      </c>
    </row>
    <row r="1781" spans="1:2">
      <c r="A1781">
        <v>8.2845559999999999E-2</v>
      </c>
      <c r="B1781" s="4" t="s">
        <v>2525</v>
      </c>
    </row>
    <row r="1782" spans="1:2">
      <c r="A1782">
        <v>5.0053800000000002E-2</v>
      </c>
      <c r="B1782" s="4" t="s">
        <v>2525</v>
      </c>
    </row>
    <row r="1783" spans="1:2">
      <c r="A1783">
        <v>4.2694900000000001E-2</v>
      </c>
      <c r="B1783" s="4" t="s">
        <v>2525</v>
      </c>
    </row>
    <row r="1784" spans="1:2">
      <c r="A1784">
        <v>0.13635230000000001</v>
      </c>
      <c r="B1784" s="4" t="s">
        <v>2525</v>
      </c>
    </row>
    <row r="1785" spans="1:2">
      <c r="A1785">
        <v>7.6855729999999997E-2</v>
      </c>
      <c r="B1785" s="4" t="s">
        <v>2525</v>
      </c>
    </row>
    <row r="1786" spans="1:2">
      <c r="A1786">
        <v>8.4424040000000006E-2</v>
      </c>
      <c r="B1786" s="4" t="s">
        <v>2525</v>
      </c>
    </row>
    <row r="1787" spans="1:2">
      <c r="A1787">
        <v>0.1248952</v>
      </c>
      <c r="B1787" s="4" t="s">
        <v>2525</v>
      </c>
    </row>
    <row r="1788" spans="1:2">
      <c r="A1788" s="274">
        <v>0.2133873</v>
      </c>
      <c r="B1788" s="4" t="s">
        <v>2525</v>
      </c>
    </row>
    <row r="1789" spans="1:2">
      <c r="A1789">
        <v>5.8630880000000003E-2</v>
      </c>
      <c r="B1789" s="4" t="s">
        <v>2525</v>
      </c>
    </row>
    <row r="1790" spans="1:2">
      <c r="A1790">
        <v>0.1032787</v>
      </c>
      <c r="B1790" s="4" t="s">
        <v>2525</v>
      </c>
    </row>
    <row r="1791" spans="1:2">
      <c r="A1791">
        <v>1.840435E-2</v>
      </c>
      <c r="B1791" s="4" t="s">
        <v>2525</v>
      </c>
    </row>
    <row r="1792" spans="1:2">
      <c r="A1792">
        <v>0.1023834</v>
      </c>
      <c r="B1792" s="4" t="s">
        <v>2525</v>
      </c>
    </row>
    <row r="1793" spans="1:2">
      <c r="A1793">
        <v>8.0789760000000002E-2</v>
      </c>
      <c r="B1793" s="4" t="s">
        <v>2525</v>
      </c>
    </row>
    <row r="1794" spans="1:2">
      <c r="A1794">
        <v>4.2582639999999998E-2</v>
      </c>
      <c r="B1794" s="4" t="s">
        <v>2525</v>
      </c>
    </row>
    <row r="1795" spans="1:2">
      <c r="A1795">
        <v>3.4262269999999997E-2</v>
      </c>
      <c r="B1795" s="4" t="s">
        <v>2525</v>
      </c>
    </row>
    <row r="1796" spans="1:2">
      <c r="A1796">
        <v>3.8620870000000002E-2</v>
      </c>
      <c r="B1796" s="4" t="s">
        <v>2525</v>
      </c>
    </row>
    <row r="1797" spans="1:2">
      <c r="A1797">
        <v>4.5383809999999997E-2</v>
      </c>
      <c r="B1797" s="4" t="s">
        <v>2525</v>
      </c>
    </row>
    <row r="1798" spans="1:2">
      <c r="A1798">
        <v>5.5814549999999997E-2</v>
      </c>
      <c r="B1798" s="4" t="s">
        <v>2525</v>
      </c>
    </row>
    <row r="1799" spans="1:2">
      <c r="A1799" s="274">
        <v>7.9759369999999996E-2</v>
      </c>
      <c r="B1799" s="4" t="s">
        <v>2525</v>
      </c>
    </row>
    <row r="1800" spans="1:2">
      <c r="A1800">
        <v>3.795668E-2</v>
      </c>
      <c r="B1800" s="4" t="s">
        <v>2525</v>
      </c>
    </row>
    <row r="1801" spans="1:2">
      <c r="A1801">
        <v>0.1012097</v>
      </c>
      <c r="B1801" s="4" t="s">
        <v>2525</v>
      </c>
    </row>
    <row r="1802" spans="1:2">
      <c r="A1802">
        <v>5.3156080000000001E-2</v>
      </c>
      <c r="B1802" s="4" t="s">
        <v>2525</v>
      </c>
    </row>
    <row r="1803" spans="1:2">
      <c r="A1803">
        <v>4.2029850000000001E-2</v>
      </c>
      <c r="B1803" s="4" t="s">
        <v>2525</v>
      </c>
    </row>
    <row r="1804" spans="1:2">
      <c r="A1804" s="274">
        <v>0.12946679999999999</v>
      </c>
      <c r="B1804" s="4" t="s">
        <v>2525</v>
      </c>
    </row>
    <row r="1805" spans="1:2">
      <c r="A1805">
        <v>3.3903240000000001E-2</v>
      </c>
      <c r="B1805" s="4" t="s">
        <v>2525</v>
      </c>
    </row>
    <row r="1806" spans="1:2">
      <c r="A1806">
        <v>3.5109429999999997E-2</v>
      </c>
      <c r="B1806" s="4" t="s">
        <v>2525</v>
      </c>
    </row>
    <row r="1807" spans="1:2">
      <c r="A1807" s="200">
        <v>0.19318949999999999</v>
      </c>
      <c r="B1807" s="4" t="s">
        <v>2525</v>
      </c>
    </row>
    <row r="1808" spans="1:2">
      <c r="A1808">
        <v>9.6179460000000005E-3</v>
      </c>
      <c r="B1808" s="4" t="s">
        <v>2525</v>
      </c>
    </row>
    <row r="1809" spans="1:2">
      <c r="A1809">
        <v>4.013953E-2</v>
      </c>
      <c r="B1809" s="4" t="s">
        <v>2525</v>
      </c>
    </row>
    <row r="1810" spans="1:2">
      <c r="A1810">
        <v>6.6809460000000001E-2</v>
      </c>
      <c r="B1810" s="4" t="s">
        <v>2525</v>
      </c>
    </row>
    <row r="1811" spans="1:2">
      <c r="A1811">
        <v>0.1100516</v>
      </c>
      <c r="B1811" s="4" t="s">
        <v>2525</v>
      </c>
    </row>
    <row r="1812" spans="1:2">
      <c r="A1812">
        <v>0.1082172</v>
      </c>
      <c r="B1812" s="4" t="s">
        <v>2525</v>
      </c>
    </row>
    <row r="1813" spans="1:2">
      <c r="A1813">
        <v>2.1549249999999999E-2</v>
      </c>
      <c r="B1813" s="4" t="s">
        <v>2525</v>
      </c>
    </row>
    <row r="1814" spans="1:2">
      <c r="A1814">
        <v>0.18634120000000001</v>
      </c>
      <c r="B1814" s="4" t="s">
        <v>2525</v>
      </c>
    </row>
    <row r="1815" spans="1:2">
      <c r="A1815">
        <v>0.14585819999999999</v>
      </c>
      <c r="B1815" s="4" t="s">
        <v>2525</v>
      </c>
    </row>
    <row r="1816" spans="1:2">
      <c r="A1816">
        <v>6.2254860000000002E-2</v>
      </c>
      <c r="B1816" s="4" t="s">
        <v>2525</v>
      </c>
    </row>
    <row r="1817" spans="1:2">
      <c r="A1817">
        <v>0.28740719999999997</v>
      </c>
      <c r="B1817" s="4" t="s">
        <v>2525</v>
      </c>
    </row>
    <row r="1818" spans="1:2">
      <c r="A1818">
        <v>6.4790050000000002E-2</v>
      </c>
      <c r="B1818" s="4" t="s">
        <v>2525</v>
      </c>
    </row>
    <row r="1819" spans="1:2">
      <c r="A1819">
        <v>0.14278589999999999</v>
      </c>
      <c r="B1819" s="4" t="s">
        <v>2525</v>
      </c>
    </row>
    <row r="1820" spans="1:2">
      <c r="A1820" s="274">
        <v>5.1610059999999999E-2</v>
      </c>
      <c r="B1820" s="4" t="s">
        <v>2525</v>
      </c>
    </row>
    <row r="1821" spans="1:2">
      <c r="A1821">
        <v>8.4056950000000005E-2</v>
      </c>
      <c r="B1821" s="4" t="s">
        <v>2525</v>
      </c>
    </row>
    <row r="1822" spans="1:2">
      <c r="A1822">
        <v>5.2673240000000003E-2</v>
      </c>
      <c r="B1822" s="4" t="s">
        <v>2525</v>
      </c>
    </row>
    <row r="1823" spans="1:2">
      <c r="A1823">
        <v>8.9943770000000006E-2</v>
      </c>
      <c r="B1823" s="4" t="s">
        <v>2525</v>
      </c>
    </row>
    <row r="1824" spans="1:2">
      <c r="A1824">
        <v>0.1479695</v>
      </c>
      <c r="B1824" s="4" t="s">
        <v>2525</v>
      </c>
    </row>
    <row r="1825" spans="1:2">
      <c r="A1825">
        <v>5.1904730000000003E-2</v>
      </c>
      <c r="B1825" s="4" t="s">
        <v>2525</v>
      </c>
    </row>
    <row r="1826" spans="1:2">
      <c r="A1826">
        <v>7.1425580000000002E-2</v>
      </c>
      <c r="B1826" s="4" t="s">
        <v>2525</v>
      </c>
    </row>
    <row r="1827" spans="1:2">
      <c r="A1827">
        <v>0.1161166</v>
      </c>
      <c r="B1827" s="4" t="s">
        <v>2525</v>
      </c>
    </row>
    <row r="1828" spans="1:2">
      <c r="A1828" s="294">
        <v>0.1769423</v>
      </c>
      <c r="B1828" s="4" t="s">
        <v>2525</v>
      </c>
    </row>
    <row r="1829" spans="1:2">
      <c r="A1829" s="42">
        <v>0.10410270000000001</v>
      </c>
      <c r="B1829" s="4" t="s">
        <v>2525</v>
      </c>
    </row>
    <row r="1830" spans="1:2">
      <c r="A1830" s="42">
        <v>0.1885558</v>
      </c>
      <c r="B1830" s="4" t="s">
        <v>2525</v>
      </c>
    </row>
    <row r="1831" spans="1:2">
      <c r="A1831" s="42">
        <v>0.1236497</v>
      </c>
      <c r="B1831" s="4" t="s">
        <v>2525</v>
      </c>
    </row>
    <row r="1832" spans="1:2">
      <c r="A1832" s="274">
        <v>0.1012933</v>
      </c>
      <c r="B1832" s="4" t="s">
        <v>2525</v>
      </c>
    </row>
    <row r="1833" spans="1:2">
      <c r="A1833">
        <v>0.13964409999999999</v>
      </c>
      <c r="B1833" s="4" t="s">
        <v>2525</v>
      </c>
    </row>
    <row r="1834" spans="1:2">
      <c r="A1834">
        <v>0.15627289999999999</v>
      </c>
      <c r="B1834" s="4" t="s">
        <v>2525</v>
      </c>
    </row>
    <row r="1835" spans="1:2">
      <c r="A1835">
        <v>0.2258278</v>
      </c>
      <c r="B1835" s="4" t="s">
        <v>2525</v>
      </c>
    </row>
    <row r="1836" spans="1:2">
      <c r="A1836">
        <v>8.3710919999999994E-2</v>
      </c>
      <c r="B1836" s="4" t="s">
        <v>2525</v>
      </c>
    </row>
    <row r="1837" spans="1:2">
      <c r="A1837">
        <v>0.1283492</v>
      </c>
      <c r="B1837" s="4" t="s">
        <v>2525</v>
      </c>
    </row>
    <row r="1838" spans="1:2">
      <c r="A1838">
        <v>0.1102243</v>
      </c>
      <c r="B1838" s="4" t="s">
        <v>2525</v>
      </c>
    </row>
    <row r="1839" spans="1:2">
      <c r="A1839" s="295">
        <v>0.12048730000000001</v>
      </c>
      <c r="B1839" s="4" t="s">
        <v>2525</v>
      </c>
    </row>
    <row r="1840" spans="1:2">
      <c r="A1840" s="4">
        <v>5.8725869999999999E-2</v>
      </c>
      <c r="B1840" s="4" t="s">
        <v>2525</v>
      </c>
    </row>
    <row r="1841" spans="1:2">
      <c r="A1841" s="294">
        <v>2.0960880000000001E-2</v>
      </c>
      <c r="B1841" s="4" t="s">
        <v>2525</v>
      </c>
    </row>
    <row r="1842" spans="1:2">
      <c r="A1842" s="42">
        <v>5.5891209999999997E-2</v>
      </c>
      <c r="B1842" s="4" t="s">
        <v>2525</v>
      </c>
    </row>
    <row r="1843" spans="1:2">
      <c r="A1843" s="42">
        <v>9.0274740000000006E-2</v>
      </c>
      <c r="B1843" s="4" t="s">
        <v>2525</v>
      </c>
    </row>
    <row r="1844" spans="1:2">
      <c r="A1844" s="42">
        <v>6.9800899999999999E-2</v>
      </c>
      <c r="B1844" s="4" t="s">
        <v>2525</v>
      </c>
    </row>
    <row r="1845" spans="1:2">
      <c r="A1845" s="274">
        <v>4.6784949999999999E-2</v>
      </c>
      <c r="B1845" s="4" t="s">
        <v>2525</v>
      </c>
    </row>
    <row r="1846" spans="1:2">
      <c r="A1846">
        <v>5.4985800000000001E-2</v>
      </c>
      <c r="B1846" s="4" t="s">
        <v>2525</v>
      </c>
    </row>
    <row r="1847" spans="1:2">
      <c r="A1847">
        <v>0.2465494</v>
      </c>
      <c r="B1847" s="4" t="s">
        <v>2525</v>
      </c>
    </row>
    <row r="1848" spans="1:2">
      <c r="A1848">
        <v>8.4188159999999998E-2</v>
      </c>
      <c r="B1848" s="4" t="s">
        <v>2525</v>
      </c>
    </row>
    <row r="1849" spans="1:2">
      <c r="A1849">
        <v>0.214971</v>
      </c>
      <c r="B1849" s="4" t="s">
        <v>2525</v>
      </c>
    </row>
    <row r="1850" spans="1:2">
      <c r="A1850">
        <v>7.3442359999999998E-2</v>
      </c>
      <c r="B1850" s="4" t="s">
        <v>2525</v>
      </c>
    </row>
    <row r="1851" spans="1:2">
      <c r="A1851">
        <v>7.1075550000000001E-2</v>
      </c>
      <c r="B1851" s="4" t="s">
        <v>2525</v>
      </c>
    </row>
    <row r="1852" spans="1:2">
      <c r="A1852">
        <v>4.4846589999999999E-2</v>
      </c>
      <c r="B1852" s="4" t="s">
        <v>2525</v>
      </c>
    </row>
    <row r="1853" spans="1:2">
      <c r="A1853">
        <v>5.2035320000000003E-2</v>
      </c>
      <c r="B1853" s="4" t="s">
        <v>2525</v>
      </c>
    </row>
    <row r="1854" spans="1:2">
      <c r="A1854">
        <v>0.18184610000000001</v>
      </c>
      <c r="B1854" s="4" t="s">
        <v>2525</v>
      </c>
    </row>
    <row r="1855" spans="1:2">
      <c r="A1855" s="274">
        <v>6.5586729999999996E-2</v>
      </c>
      <c r="B1855" s="4" t="s">
        <v>2525</v>
      </c>
    </row>
    <row r="1856" spans="1:2">
      <c r="A1856">
        <v>2.7258339999999999E-3</v>
      </c>
      <c r="B1856" s="4" t="s">
        <v>2525</v>
      </c>
    </row>
    <row r="1857" spans="1:2">
      <c r="A1857">
        <v>5.9201040000000003E-2</v>
      </c>
      <c r="B1857" s="4" t="s">
        <v>2525</v>
      </c>
    </row>
    <row r="1858" spans="1:2">
      <c r="A1858">
        <v>3.2812069999999999E-2</v>
      </c>
      <c r="B1858" s="4" t="s">
        <v>2525</v>
      </c>
    </row>
    <row r="1859" spans="1:2">
      <c r="A1859">
        <v>7.9746689999999995E-2</v>
      </c>
      <c r="B1859" s="4" t="s">
        <v>2525</v>
      </c>
    </row>
    <row r="1860" spans="1:2">
      <c r="A1860">
        <v>0.166792</v>
      </c>
      <c r="B1860" s="4" t="s">
        <v>2525</v>
      </c>
    </row>
    <row r="1861" spans="1:2">
      <c r="A1861">
        <v>0.34677809999999998</v>
      </c>
      <c r="B1861" s="4" t="s">
        <v>2525</v>
      </c>
    </row>
    <row r="1862" spans="1:2">
      <c r="A1862">
        <v>-1.258102E-4</v>
      </c>
      <c r="B1862" s="4" t="s">
        <v>2525</v>
      </c>
    </row>
    <row r="1863" spans="1:2">
      <c r="A1863">
        <v>9.9487229999999996E-2</v>
      </c>
      <c r="B1863" s="4" t="s">
        <v>2525</v>
      </c>
    </row>
    <row r="1864" spans="1:2">
      <c r="A1864">
        <v>0.1241323</v>
      </c>
      <c r="B1864" s="4" t="s">
        <v>2525</v>
      </c>
    </row>
    <row r="1865" spans="1:2">
      <c r="A1865" s="298">
        <v>7.3529750000000005E-2</v>
      </c>
      <c r="B1865" s="4" t="s">
        <v>2525</v>
      </c>
    </row>
    <row r="1866" spans="1:2">
      <c r="A1866" s="274">
        <v>0.1466539</v>
      </c>
      <c r="B1866" s="4" t="s">
        <v>2525</v>
      </c>
    </row>
    <row r="1867" spans="1:2">
      <c r="A1867">
        <v>4.4220679999999998E-2</v>
      </c>
      <c r="B1867" s="4" t="s">
        <v>2525</v>
      </c>
    </row>
    <row r="1868" spans="1:2">
      <c r="A1868">
        <v>2.930899E-2</v>
      </c>
      <c r="B1868" s="4" t="s">
        <v>2525</v>
      </c>
    </row>
    <row r="1869" spans="1:2">
      <c r="A1869">
        <v>0.1341128</v>
      </c>
      <c r="B1869" s="4" t="s">
        <v>2525</v>
      </c>
    </row>
    <row r="1870" spans="1:2">
      <c r="A1870">
        <v>0.13669039999999999</v>
      </c>
      <c r="B1870" s="4" t="s">
        <v>2525</v>
      </c>
    </row>
    <row r="1871" spans="1:2">
      <c r="A1871" s="294">
        <v>0.1051836</v>
      </c>
      <c r="B1871" s="4" t="s">
        <v>2525</v>
      </c>
    </row>
    <row r="1872" spans="1:2">
      <c r="A1872" s="42">
        <v>3.9709689999999999E-2</v>
      </c>
      <c r="B1872" s="4" t="s">
        <v>2525</v>
      </c>
    </row>
    <row r="1873" spans="1:2">
      <c r="A1873" s="42">
        <v>6.939323E-2</v>
      </c>
      <c r="B1873" s="4" t="s">
        <v>2525</v>
      </c>
    </row>
    <row r="1874" spans="1:2">
      <c r="A1874" s="42">
        <v>5.0972829999999997E-2</v>
      </c>
      <c r="B1874" s="4" t="s">
        <v>2525</v>
      </c>
    </row>
    <row r="1875" spans="1:2">
      <c r="A1875" s="298">
        <v>6.0407450000000001E-2</v>
      </c>
      <c r="B1875" s="4" t="s">
        <v>2525</v>
      </c>
    </row>
    <row r="1876" spans="1:2">
      <c r="A1876" s="297">
        <v>0.14129040000000001</v>
      </c>
      <c r="B1876" s="4" t="s">
        <v>2525</v>
      </c>
    </row>
    <row r="1877" spans="1:2">
      <c r="A1877" s="177">
        <v>7.9621259999999999E-2</v>
      </c>
      <c r="B1877" s="4" t="s">
        <v>2525</v>
      </c>
    </row>
    <row r="1878" spans="1:2">
      <c r="A1878" s="177">
        <v>3.387685E-2</v>
      </c>
      <c r="B1878" s="4" t="s">
        <v>2525</v>
      </c>
    </row>
    <row r="1879" spans="1:2">
      <c r="A1879" s="177">
        <v>0.1136586</v>
      </c>
      <c r="B1879" s="4" t="s">
        <v>2525</v>
      </c>
    </row>
    <row r="1880" spans="1:2">
      <c r="A1880" s="177">
        <v>0.1815628</v>
      </c>
      <c r="B1880" s="4" t="s">
        <v>2525</v>
      </c>
    </row>
    <row r="1881" spans="1:2">
      <c r="A1881" s="42">
        <v>2.1058469999999999E-2</v>
      </c>
      <c r="B1881" s="4" t="s">
        <v>2526</v>
      </c>
    </row>
    <row r="1882" spans="1:2">
      <c r="A1882" s="42">
        <v>4.0066409999999997E-2</v>
      </c>
      <c r="B1882" s="4" t="s">
        <v>2526</v>
      </c>
    </row>
    <row r="1883" spans="1:2">
      <c r="A1883" s="42">
        <v>7.5645749999999998E-2</v>
      </c>
      <c r="B1883" s="4" t="s">
        <v>2526</v>
      </c>
    </row>
    <row r="1884" spans="1:2">
      <c r="A1884" s="42">
        <v>2.4600350000000002E-3</v>
      </c>
      <c r="B1884" s="4" t="s">
        <v>2526</v>
      </c>
    </row>
    <row r="1885" spans="1:2">
      <c r="A1885" s="42">
        <v>0.20400570000000001</v>
      </c>
      <c r="B1885" s="4" t="s">
        <v>2526</v>
      </c>
    </row>
    <row r="1886" spans="1:2">
      <c r="A1886" s="42">
        <v>5.8861549999999999E-2</v>
      </c>
      <c r="B1886" s="4" t="s">
        <v>2526</v>
      </c>
    </row>
    <row r="1887" spans="1:2">
      <c r="A1887" s="42">
        <v>8.4262100000000006E-2</v>
      </c>
      <c r="B1887" s="4" t="s">
        <v>2526</v>
      </c>
    </row>
    <row r="1888" spans="1:2">
      <c r="A1888">
        <v>4.2856600000000002E-2</v>
      </c>
      <c r="B1888" s="4" t="s">
        <v>2526</v>
      </c>
    </row>
    <row r="1889" spans="1:2">
      <c r="A1889">
        <v>4.4514440000000002E-2</v>
      </c>
      <c r="B1889" s="4" t="s">
        <v>2526</v>
      </c>
    </row>
    <row r="1890" spans="1:2">
      <c r="A1890" s="42">
        <v>6.4404240000000001E-2</v>
      </c>
      <c r="B1890" s="4" t="s">
        <v>2526</v>
      </c>
    </row>
    <row r="1891" spans="1:2">
      <c r="A1891" s="294">
        <v>8.2989759999999996E-2</v>
      </c>
      <c r="B1891" s="4" t="s">
        <v>2526</v>
      </c>
    </row>
    <row r="1892" spans="1:2">
      <c r="A1892" s="42">
        <v>0.1131631</v>
      </c>
      <c r="B1892" s="4" t="s">
        <v>2526</v>
      </c>
    </row>
    <row r="1893" spans="1:2">
      <c r="A1893" s="42">
        <v>4.7759280000000001E-2</v>
      </c>
      <c r="B1893" s="4" t="s">
        <v>2526</v>
      </c>
    </row>
    <row r="1894" spans="1:2">
      <c r="A1894" s="42">
        <v>6.0014110000000002E-2</v>
      </c>
      <c r="B1894" s="4" t="s">
        <v>2526</v>
      </c>
    </row>
    <row r="1895" spans="1:2">
      <c r="A1895" s="42">
        <v>4.4364210000000001E-2</v>
      </c>
      <c r="B1895" s="4" t="s">
        <v>2526</v>
      </c>
    </row>
    <row r="1896" spans="1:2">
      <c r="A1896" s="42">
        <v>0.15083659999999999</v>
      </c>
      <c r="B1896" s="4" t="s">
        <v>2526</v>
      </c>
    </row>
    <row r="1897" spans="1:2">
      <c r="A1897" s="42">
        <v>5.8171809999999997E-2</v>
      </c>
      <c r="B1897" s="4" t="s">
        <v>2526</v>
      </c>
    </row>
    <row r="1898" spans="1:2">
      <c r="A1898" s="294">
        <v>6.1885700000000002E-2</v>
      </c>
      <c r="B1898" s="4" t="s">
        <v>2526</v>
      </c>
    </row>
    <row r="1899" spans="1:2">
      <c r="A1899" s="42">
        <v>6.8708480000000002E-2</v>
      </c>
      <c r="B1899" s="4" t="s">
        <v>2526</v>
      </c>
    </row>
    <row r="1900" spans="1:2">
      <c r="A1900" s="42">
        <v>3.6471120000000003E-2</v>
      </c>
      <c r="B1900" s="4" t="s">
        <v>2526</v>
      </c>
    </row>
    <row r="1901" spans="1:2">
      <c r="A1901" s="42">
        <v>0.1169087</v>
      </c>
      <c r="B1901" s="4" t="s">
        <v>2526</v>
      </c>
    </row>
    <row r="1902" spans="1:2">
      <c r="A1902" s="42">
        <v>5.5944489999999999E-2</v>
      </c>
      <c r="B1902" s="4" t="s">
        <v>2526</v>
      </c>
    </row>
    <row r="1903" spans="1:2">
      <c r="A1903" s="296">
        <v>0.1892519</v>
      </c>
      <c r="B1903" s="4" t="s">
        <v>2526</v>
      </c>
    </row>
    <row r="1904" spans="1:2">
      <c r="A1904" s="11">
        <v>5.80788E-2</v>
      </c>
      <c r="B1904" s="4" t="s">
        <v>2526</v>
      </c>
    </row>
    <row r="1905" spans="1:2">
      <c r="A1905" s="11">
        <v>1.2115290000000001E-2</v>
      </c>
      <c r="B1905" s="4" t="s">
        <v>2526</v>
      </c>
    </row>
    <row r="1906" spans="1:2">
      <c r="A1906" s="11">
        <v>5.5706140000000001E-2</v>
      </c>
      <c r="B1906" s="4" t="s">
        <v>2526</v>
      </c>
    </row>
    <row r="1907" spans="1:2">
      <c r="A1907" s="11">
        <v>0.153444</v>
      </c>
      <c r="B1907" s="4" t="s">
        <v>2526</v>
      </c>
    </row>
    <row r="1908" spans="1:2">
      <c r="A1908" s="294">
        <v>0.13914389999999999</v>
      </c>
      <c r="B1908" s="4" t="s">
        <v>2526</v>
      </c>
    </row>
    <row r="1909" spans="1:2">
      <c r="A1909" s="42">
        <v>2.4215400000000002E-2</v>
      </c>
      <c r="B1909" s="4" t="s">
        <v>2526</v>
      </c>
    </row>
    <row r="1910" spans="1:2">
      <c r="A1910" s="42">
        <v>6.2935329999999998E-2</v>
      </c>
      <c r="B1910" s="4" t="s">
        <v>2526</v>
      </c>
    </row>
    <row r="1911" spans="1:2">
      <c r="A1911" s="42">
        <v>3.8213400000000002E-2</v>
      </c>
      <c r="B1911" s="4" t="s">
        <v>2526</v>
      </c>
    </row>
    <row r="1912" spans="1:2">
      <c r="A1912" s="274">
        <v>3.9045169999999997E-2</v>
      </c>
      <c r="B1912" s="4" t="s">
        <v>2526</v>
      </c>
    </row>
    <row r="1913" spans="1:2">
      <c r="A1913">
        <v>8.5000999999999993E-2</v>
      </c>
      <c r="B1913" s="4" t="s">
        <v>2526</v>
      </c>
    </row>
    <row r="1914" spans="1:2">
      <c r="A1914">
        <v>5.427307E-2</v>
      </c>
      <c r="B1914" s="4" t="s">
        <v>2526</v>
      </c>
    </row>
    <row r="1915" spans="1:2">
      <c r="A1915" s="177">
        <v>8.0358559999999996E-2</v>
      </c>
      <c r="B1915" s="4" t="s">
        <v>2526</v>
      </c>
    </row>
    <row r="1916" spans="1:2">
      <c r="A1916">
        <v>7.2600940000000003E-2</v>
      </c>
      <c r="B1916" s="4" t="s">
        <v>2526</v>
      </c>
    </row>
    <row r="1917" spans="1:2">
      <c r="A1917">
        <v>3.4703119999999997E-2</v>
      </c>
      <c r="B1917" s="4" t="s">
        <v>2526</v>
      </c>
    </row>
    <row r="1918" spans="1:2">
      <c r="A1918">
        <v>7.665081E-2</v>
      </c>
      <c r="B1918" s="4" t="s">
        <v>2526</v>
      </c>
    </row>
    <row r="1919" spans="1:2">
      <c r="A1919">
        <v>2.2609029999999999E-2</v>
      </c>
      <c r="B1919" s="4" t="s">
        <v>2526</v>
      </c>
    </row>
    <row r="1920" spans="1:2">
      <c r="A1920">
        <v>2.576492E-2</v>
      </c>
      <c r="B1920" s="4" t="s">
        <v>2526</v>
      </c>
    </row>
    <row r="1921" spans="1:2">
      <c r="A1921">
        <v>9.856289E-2</v>
      </c>
      <c r="B1921" s="4" t="s">
        <v>2526</v>
      </c>
    </row>
    <row r="1922" spans="1:2">
      <c r="A1922">
        <v>3.8643950000000003E-2</v>
      </c>
      <c r="B1922" s="4" t="s">
        <v>2526</v>
      </c>
    </row>
    <row r="1923" spans="1:2">
      <c r="A1923">
        <v>4.4032139999999997E-2</v>
      </c>
      <c r="B1923" s="4" t="s">
        <v>2526</v>
      </c>
    </row>
    <row r="1924" spans="1:2">
      <c r="A1924">
        <v>2.330395E-2</v>
      </c>
      <c r="B1924" s="4" t="s">
        <v>2526</v>
      </c>
    </row>
    <row r="1925" spans="1:2">
      <c r="A1925">
        <v>0.13782359999999999</v>
      </c>
      <c r="B1925" s="4" t="s">
        <v>2526</v>
      </c>
    </row>
    <row r="1926" spans="1:2">
      <c r="A1926">
        <v>3.1538410000000003E-2</v>
      </c>
      <c r="B1926" s="4" t="s">
        <v>2526</v>
      </c>
    </row>
    <row r="1927" spans="1:2">
      <c r="A1927">
        <v>5.7860450000000001E-2</v>
      </c>
      <c r="B1927" s="4" t="s">
        <v>2526</v>
      </c>
    </row>
    <row r="1928" spans="1:2">
      <c r="A1928">
        <v>3.7595870000000003E-2</v>
      </c>
      <c r="B1928" s="4" t="s">
        <v>2526</v>
      </c>
    </row>
    <row r="1929" spans="1:2">
      <c r="A1929" s="274">
        <v>6.5851350000000003E-2</v>
      </c>
      <c r="B1929" s="4" t="s">
        <v>2526</v>
      </c>
    </row>
    <row r="1930" spans="1:2">
      <c r="A1930">
        <v>5.7688870000000003E-2</v>
      </c>
      <c r="B1930" s="4" t="s">
        <v>2526</v>
      </c>
    </row>
    <row r="1931" spans="1:2">
      <c r="A1931">
        <v>5.9378849999999997E-2</v>
      </c>
      <c r="B1931" s="4" t="s">
        <v>2526</v>
      </c>
    </row>
    <row r="1932" spans="1:2">
      <c r="A1932">
        <v>2.3721079999999999E-2</v>
      </c>
      <c r="B1932" s="4" t="s">
        <v>2526</v>
      </c>
    </row>
    <row r="1933" spans="1:2">
      <c r="A1933">
        <v>9.0300279999999997E-2</v>
      </c>
      <c r="B1933" s="4" t="s">
        <v>2526</v>
      </c>
    </row>
    <row r="1934" spans="1:2">
      <c r="A1934">
        <v>7.1129849999999994E-2</v>
      </c>
      <c r="B1934" s="4" t="s">
        <v>2526</v>
      </c>
    </row>
    <row r="1935" spans="1:2">
      <c r="A1935">
        <v>4.5341329999999999E-2</v>
      </c>
      <c r="B1935" s="4" t="s">
        <v>2526</v>
      </c>
    </row>
    <row r="1936" spans="1:2">
      <c r="A1936">
        <v>1.8691760000000002E-2</v>
      </c>
      <c r="B1936" s="4" t="s">
        <v>2526</v>
      </c>
    </row>
    <row r="1937" spans="1:2">
      <c r="A1937">
        <v>3.4135239999999997E-2</v>
      </c>
      <c r="B1937" s="4" t="s">
        <v>2526</v>
      </c>
    </row>
    <row r="1938" spans="1:2">
      <c r="A1938">
        <v>8.1983520000000004E-2</v>
      </c>
      <c r="B1938" s="4" t="s">
        <v>2526</v>
      </c>
    </row>
    <row r="1939" spans="1:2">
      <c r="A1939">
        <v>3.8181189999999997E-2</v>
      </c>
      <c r="B1939" s="4" t="s">
        <v>2526</v>
      </c>
    </row>
    <row r="1940" spans="1:2">
      <c r="A1940" s="274">
        <v>6.5957210000000002E-2</v>
      </c>
      <c r="B1940" s="4" t="s">
        <v>2526</v>
      </c>
    </row>
    <row r="1941" spans="1:2">
      <c r="A1941">
        <v>3.743693E-2</v>
      </c>
      <c r="B1941" s="4" t="s">
        <v>2526</v>
      </c>
    </row>
    <row r="1942" spans="1:2">
      <c r="A1942">
        <v>0.1079946</v>
      </c>
      <c r="B1942" s="4" t="s">
        <v>2526</v>
      </c>
    </row>
    <row r="1943" spans="1:2">
      <c r="A1943">
        <v>3.8954099999999998E-2</v>
      </c>
      <c r="B1943" s="4" t="s">
        <v>2526</v>
      </c>
    </row>
    <row r="1944" spans="1:2">
      <c r="A1944">
        <v>8.348701E-2</v>
      </c>
      <c r="B1944" s="4" t="s">
        <v>2526</v>
      </c>
    </row>
    <row r="1945" spans="1:2">
      <c r="A1945" s="274">
        <v>7.980015E-2</v>
      </c>
      <c r="B1945" s="4" t="s">
        <v>2526</v>
      </c>
    </row>
    <row r="1946" spans="1:2">
      <c r="A1946">
        <v>4.850405E-2</v>
      </c>
      <c r="B1946" s="4" t="s">
        <v>2526</v>
      </c>
    </row>
    <row r="1947" spans="1:2">
      <c r="A1947">
        <v>2.707967E-2</v>
      </c>
      <c r="B1947" s="4" t="s">
        <v>2526</v>
      </c>
    </row>
    <row r="1948" spans="1:2">
      <c r="A1948" s="200">
        <v>0.1722524</v>
      </c>
      <c r="B1948" s="4" t="s">
        <v>2526</v>
      </c>
    </row>
    <row r="1949" spans="1:2">
      <c r="A1949">
        <v>1.594665E-2</v>
      </c>
      <c r="B1949" s="4" t="s">
        <v>2526</v>
      </c>
    </row>
    <row r="1950" spans="1:2">
      <c r="A1950">
        <v>2.7340429999999999E-2</v>
      </c>
      <c r="B1950" s="4" t="s">
        <v>2526</v>
      </c>
    </row>
    <row r="1951" spans="1:2">
      <c r="A1951">
        <v>5.2826999999999999E-2</v>
      </c>
      <c r="B1951" s="4" t="s">
        <v>2526</v>
      </c>
    </row>
    <row r="1952" spans="1:2">
      <c r="A1952">
        <v>5.8996350000000003E-2</v>
      </c>
      <c r="B1952" s="4" t="s">
        <v>2526</v>
      </c>
    </row>
    <row r="1953" spans="1:2">
      <c r="A1953">
        <v>5.7256590000000003E-2</v>
      </c>
      <c r="B1953" s="4" t="s">
        <v>2526</v>
      </c>
    </row>
    <row r="1954" spans="1:2">
      <c r="A1954">
        <v>1.9993339999999998E-2</v>
      </c>
      <c r="B1954" s="4" t="s">
        <v>2526</v>
      </c>
    </row>
    <row r="1955" spans="1:2">
      <c r="A1955">
        <v>0.1088008</v>
      </c>
      <c r="B1955" s="4" t="s">
        <v>2526</v>
      </c>
    </row>
    <row r="1956" spans="1:2">
      <c r="A1956">
        <v>0.10145609999999999</v>
      </c>
      <c r="B1956" s="4" t="s">
        <v>2526</v>
      </c>
    </row>
    <row r="1957" spans="1:2">
      <c r="A1957">
        <v>3.4813730000000001E-2</v>
      </c>
      <c r="B1957" s="4" t="s">
        <v>2526</v>
      </c>
    </row>
    <row r="1958" spans="1:2">
      <c r="A1958">
        <v>0.39476699999999998</v>
      </c>
      <c r="B1958" s="4" t="s">
        <v>2526</v>
      </c>
    </row>
    <row r="1959" spans="1:2">
      <c r="A1959">
        <v>5.6083439999999998E-2</v>
      </c>
      <c r="B1959" s="4" t="s">
        <v>2526</v>
      </c>
    </row>
    <row r="1960" spans="1:2">
      <c r="A1960">
        <v>5.4404630000000002E-2</v>
      </c>
      <c r="B1960" s="4" t="s">
        <v>2526</v>
      </c>
    </row>
    <row r="1961" spans="1:2">
      <c r="A1961" s="274">
        <v>5.3400360000000001E-2</v>
      </c>
      <c r="B1961" s="4" t="s">
        <v>2526</v>
      </c>
    </row>
    <row r="1962" spans="1:2">
      <c r="A1962">
        <v>7.5819629999999999E-2</v>
      </c>
      <c r="B1962" s="4" t="s">
        <v>2526</v>
      </c>
    </row>
    <row r="1963" spans="1:2">
      <c r="A1963">
        <v>0.1083779</v>
      </c>
      <c r="B1963" s="4" t="s">
        <v>2526</v>
      </c>
    </row>
    <row r="1964" spans="1:2">
      <c r="A1964">
        <v>8.9439240000000003E-2</v>
      </c>
      <c r="B1964" s="4" t="s">
        <v>2526</v>
      </c>
    </row>
    <row r="1965" spans="1:2">
      <c r="A1965">
        <v>6.5525490000000006E-2</v>
      </c>
      <c r="B1965" s="4" t="s">
        <v>2526</v>
      </c>
    </row>
    <row r="1966" spans="1:2">
      <c r="A1966">
        <v>4.6025539999999997E-2</v>
      </c>
      <c r="B1966" s="4" t="s">
        <v>2526</v>
      </c>
    </row>
    <row r="1967" spans="1:2">
      <c r="A1967">
        <v>0.1013324</v>
      </c>
      <c r="B1967" s="4" t="s">
        <v>2526</v>
      </c>
    </row>
    <row r="1968" spans="1:2">
      <c r="A1968">
        <v>0.1046598</v>
      </c>
      <c r="B1968" s="4" t="s">
        <v>2526</v>
      </c>
    </row>
    <row r="1969" spans="1:2">
      <c r="A1969" s="274">
        <v>7.1917259999999997E-2</v>
      </c>
      <c r="B1969" s="4" t="s">
        <v>2526</v>
      </c>
    </row>
    <row r="1970" spans="1:2">
      <c r="A1970">
        <v>5.9474899999999997E-2</v>
      </c>
      <c r="B1970" s="4" t="s">
        <v>2526</v>
      </c>
    </row>
    <row r="1971" spans="1:2">
      <c r="A1971" s="42">
        <v>9.3721209999999999E-2</v>
      </c>
      <c r="B1971" s="4" t="s">
        <v>2526</v>
      </c>
    </row>
    <row r="1972" spans="1:2">
      <c r="A1972" s="42">
        <v>7.8725039999999996E-2</v>
      </c>
      <c r="B1972" s="4" t="s">
        <v>2526</v>
      </c>
    </row>
    <row r="1973" spans="1:2">
      <c r="A1973" s="274">
        <v>5.1585209999999999E-2</v>
      </c>
      <c r="B1973" s="4" t="s">
        <v>2526</v>
      </c>
    </row>
    <row r="1974" spans="1:2">
      <c r="A1974">
        <v>0.13831669999999999</v>
      </c>
      <c r="B1974" s="4" t="s">
        <v>2526</v>
      </c>
    </row>
    <row r="1975" spans="1:2">
      <c r="A1975">
        <v>0.1029371</v>
      </c>
      <c r="B1975" s="4" t="s">
        <v>2526</v>
      </c>
    </row>
    <row r="1976" spans="1:2">
      <c r="A1976">
        <v>9.7595979999999999E-2</v>
      </c>
      <c r="B1976" s="4" t="s">
        <v>2526</v>
      </c>
    </row>
    <row r="1977" spans="1:2">
      <c r="A1977">
        <v>0.1048694</v>
      </c>
      <c r="B1977" s="4" t="s">
        <v>2526</v>
      </c>
    </row>
    <row r="1978" spans="1:2">
      <c r="A1978">
        <v>9.0437390000000006E-2</v>
      </c>
      <c r="B1978" s="4" t="s">
        <v>2526</v>
      </c>
    </row>
    <row r="1979" spans="1:2">
      <c r="A1979">
        <v>6.7377900000000004E-2</v>
      </c>
      <c r="B1979" s="4" t="s">
        <v>2526</v>
      </c>
    </row>
    <row r="1980" spans="1:2">
      <c r="A1980" s="295">
        <v>0.1086067</v>
      </c>
      <c r="B1980" s="4" t="s">
        <v>2526</v>
      </c>
    </row>
    <row r="1981" spans="1:2">
      <c r="A1981" s="4">
        <v>6.9939890000000005E-2</v>
      </c>
      <c r="B1981" s="4" t="s">
        <v>2526</v>
      </c>
    </row>
    <row r="1982" spans="1:2">
      <c r="A1982" s="294">
        <v>2.223698E-2</v>
      </c>
      <c r="B1982" s="4" t="s">
        <v>2526</v>
      </c>
    </row>
    <row r="1983" spans="1:2">
      <c r="A1983" s="42">
        <v>0.13020699999999999</v>
      </c>
      <c r="B1983" s="4" t="s">
        <v>2526</v>
      </c>
    </row>
    <row r="1984" spans="1:2">
      <c r="A1984" s="42">
        <v>6.6684370000000007E-2</v>
      </c>
      <c r="B1984" s="4" t="s">
        <v>2526</v>
      </c>
    </row>
    <row r="1985" spans="1:2">
      <c r="A1985" s="42">
        <v>4.4302870000000001E-2</v>
      </c>
      <c r="B1985" s="4" t="s">
        <v>2526</v>
      </c>
    </row>
    <row r="1986" spans="1:2">
      <c r="A1986" s="274">
        <v>3.5380969999999998E-2</v>
      </c>
      <c r="B1986" s="4" t="s">
        <v>2526</v>
      </c>
    </row>
    <row r="1987" spans="1:2">
      <c r="A1987">
        <v>3.5385710000000001E-2</v>
      </c>
      <c r="B1987" s="4" t="s">
        <v>2526</v>
      </c>
    </row>
    <row r="1988" spans="1:2">
      <c r="A1988">
        <v>0.2279439</v>
      </c>
      <c r="B1988" s="4" t="s">
        <v>2526</v>
      </c>
    </row>
    <row r="1989" spans="1:2">
      <c r="A1989">
        <v>5.2220460000000003E-2</v>
      </c>
      <c r="B1989" s="4" t="s">
        <v>2526</v>
      </c>
    </row>
    <row r="1990" spans="1:2">
      <c r="A1990">
        <v>0.28540969999999999</v>
      </c>
      <c r="B1990" s="4" t="s">
        <v>2526</v>
      </c>
    </row>
    <row r="1991" spans="1:2">
      <c r="A1991">
        <v>5.943433E-2</v>
      </c>
      <c r="B1991" s="4" t="s">
        <v>2526</v>
      </c>
    </row>
    <row r="1992" spans="1:2">
      <c r="A1992">
        <v>8.6194320000000005E-2</v>
      </c>
      <c r="B1992" s="4" t="s">
        <v>2526</v>
      </c>
    </row>
    <row r="1993" spans="1:2">
      <c r="A1993">
        <v>3.060015E-2</v>
      </c>
      <c r="B1993" s="4" t="s">
        <v>2526</v>
      </c>
    </row>
    <row r="1994" spans="1:2">
      <c r="A1994">
        <v>5.5268440000000002E-2</v>
      </c>
      <c r="B1994" s="4" t="s">
        <v>2526</v>
      </c>
    </row>
    <row r="1995" spans="1:2">
      <c r="A1995">
        <v>0.12982779999999999</v>
      </c>
      <c r="B1995" s="4" t="s">
        <v>2526</v>
      </c>
    </row>
    <row r="1996" spans="1:2">
      <c r="A1996" s="274">
        <v>8.1898750000000006E-2</v>
      </c>
      <c r="B1996" s="4" t="s">
        <v>2526</v>
      </c>
    </row>
    <row r="1997" spans="1:2">
      <c r="A1997">
        <v>3.8867559999999999E-3</v>
      </c>
      <c r="B1997" s="4" t="s">
        <v>2526</v>
      </c>
    </row>
    <row r="1998" spans="1:2">
      <c r="A1998">
        <v>4.4396110000000003E-2</v>
      </c>
      <c r="B1998" s="4" t="s">
        <v>2526</v>
      </c>
    </row>
    <row r="1999" spans="1:2">
      <c r="A1999">
        <v>5.4414179999999999E-2</v>
      </c>
      <c r="B1999" s="4" t="s">
        <v>2526</v>
      </c>
    </row>
    <row r="2000" spans="1:2">
      <c r="A2000">
        <v>8.2719760000000003E-2</v>
      </c>
      <c r="B2000" s="4" t="s">
        <v>2526</v>
      </c>
    </row>
    <row r="2001" spans="1:2">
      <c r="A2001">
        <v>0.1034134</v>
      </c>
      <c r="B2001" s="4" t="s">
        <v>2526</v>
      </c>
    </row>
    <row r="2002" spans="1:2">
      <c r="A2002">
        <v>0.20958460000000001</v>
      </c>
      <c r="B2002" s="4" t="s">
        <v>2526</v>
      </c>
    </row>
    <row r="2003" spans="1:2">
      <c r="A2003">
        <v>2.3941739999999999E-4</v>
      </c>
      <c r="B2003" s="4" t="s">
        <v>2526</v>
      </c>
    </row>
    <row r="2004" spans="1:2">
      <c r="A2004">
        <v>8.6693519999999996E-2</v>
      </c>
      <c r="B2004" s="4" t="s">
        <v>2526</v>
      </c>
    </row>
    <row r="2005" spans="1:2">
      <c r="A2005">
        <v>9.8911250000000006E-2</v>
      </c>
      <c r="B2005" s="4" t="s">
        <v>2526</v>
      </c>
    </row>
    <row r="2006" spans="1:2">
      <c r="A2006" s="298">
        <v>7.3045700000000005E-2</v>
      </c>
      <c r="B2006" s="4" t="s">
        <v>2526</v>
      </c>
    </row>
    <row r="2007" spans="1:2">
      <c r="A2007" s="274">
        <v>8.7751930000000006E-2</v>
      </c>
      <c r="B2007" s="4" t="s">
        <v>2526</v>
      </c>
    </row>
    <row r="2008" spans="1:2">
      <c r="A2008">
        <v>4.268628E-2</v>
      </c>
      <c r="B2008" s="4" t="s">
        <v>2526</v>
      </c>
    </row>
    <row r="2009" spans="1:2">
      <c r="A2009">
        <v>3.7058019999999997E-2</v>
      </c>
      <c r="B2009" s="4" t="s">
        <v>2526</v>
      </c>
    </row>
    <row r="2010" spans="1:2">
      <c r="A2010">
        <v>0.10478800000000001</v>
      </c>
      <c r="B2010" s="4" t="s">
        <v>2526</v>
      </c>
    </row>
    <row r="2011" spans="1:2">
      <c r="A2011">
        <v>9.4914860000000004E-2</v>
      </c>
      <c r="B2011" s="4" t="s">
        <v>2526</v>
      </c>
    </row>
    <row r="2012" spans="1:2">
      <c r="A2012" s="294">
        <v>6.7881800000000006E-2</v>
      </c>
      <c r="B2012" s="4" t="s">
        <v>2526</v>
      </c>
    </row>
    <row r="2013" spans="1:2">
      <c r="A2013" s="42">
        <v>6.1282169999999997E-2</v>
      </c>
      <c r="B2013" s="4" t="s">
        <v>2526</v>
      </c>
    </row>
    <row r="2014" spans="1:2">
      <c r="A2014" s="42">
        <v>5.5236849999999997E-2</v>
      </c>
      <c r="B2014" s="4" t="s">
        <v>2526</v>
      </c>
    </row>
    <row r="2015" spans="1:2">
      <c r="A2015" s="42">
        <v>7.5424500000000005E-2</v>
      </c>
      <c r="B2015" s="4" t="s">
        <v>2526</v>
      </c>
    </row>
    <row r="2016" spans="1:2">
      <c r="A2016" s="298">
        <v>6.9985290000000006E-2</v>
      </c>
      <c r="B2016" s="4" t="s">
        <v>2526</v>
      </c>
    </row>
    <row r="2017" spans="1:2">
      <c r="A2017" s="297">
        <v>5.6346710000000001E-2</v>
      </c>
      <c r="B2017" s="4" t="s">
        <v>2526</v>
      </c>
    </row>
    <row r="2018" spans="1:2">
      <c r="A2018" s="177">
        <v>0.10222580000000001</v>
      </c>
      <c r="B2018" s="4" t="s">
        <v>2526</v>
      </c>
    </row>
    <row r="2019" spans="1:2">
      <c r="A2019" s="177">
        <v>3.3593850000000001E-2</v>
      </c>
      <c r="B2019" s="4" t="s">
        <v>2526</v>
      </c>
    </row>
    <row r="2020" spans="1:2">
      <c r="A2020" s="177">
        <v>0.10897279999999999</v>
      </c>
      <c r="B2020" s="4" t="s">
        <v>2526</v>
      </c>
    </row>
    <row r="2021" spans="1:2">
      <c r="A2021" s="177">
        <v>0.1562568</v>
      </c>
      <c r="B2021" s="4" t="s">
        <v>2526</v>
      </c>
    </row>
    <row r="2022" spans="1:2">
      <c r="A2022" s="42">
        <v>1.6708210000000001E-2</v>
      </c>
      <c r="B2022" s="4" t="s">
        <v>2527</v>
      </c>
    </row>
    <row r="2023" spans="1:2">
      <c r="A2023" s="42">
        <v>3.1170380000000001E-2</v>
      </c>
      <c r="B2023" s="4" t="s">
        <v>2527</v>
      </c>
    </row>
    <row r="2024" spans="1:2">
      <c r="A2024" s="42">
        <v>5.6736500000000002E-2</v>
      </c>
      <c r="B2024" s="4" t="s">
        <v>2527</v>
      </c>
    </row>
    <row r="2025" spans="1:2">
      <c r="A2025" s="42">
        <v>2.6399380000000001E-3</v>
      </c>
      <c r="B2025" s="4" t="s">
        <v>2527</v>
      </c>
    </row>
    <row r="2026" spans="1:2">
      <c r="A2026" s="42">
        <v>0.14074600000000001</v>
      </c>
      <c r="B2026" s="4" t="s">
        <v>2527</v>
      </c>
    </row>
    <row r="2027" spans="1:2">
      <c r="A2027" s="42">
        <v>3.8624319999999997E-2</v>
      </c>
      <c r="B2027" s="4" t="s">
        <v>2527</v>
      </c>
    </row>
    <row r="2028" spans="1:2">
      <c r="A2028" s="42">
        <v>0.10566540000000001</v>
      </c>
      <c r="B2028" s="4" t="s">
        <v>2527</v>
      </c>
    </row>
    <row r="2029" spans="1:2">
      <c r="A2029" s="42">
        <v>3.4609029999999999E-2</v>
      </c>
      <c r="B2029" s="4" t="s">
        <v>2527</v>
      </c>
    </row>
    <row r="2030" spans="1:2">
      <c r="A2030">
        <v>4.565698E-2</v>
      </c>
      <c r="B2030" s="4" t="s">
        <v>2527</v>
      </c>
    </row>
    <row r="2031" spans="1:2">
      <c r="A2031" s="42">
        <v>6.0475300000000003E-2</v>
      </c>
      <c r="B2031" s="4" t="s">
        <v>2527</v>
      </c>
    </row>
    <row r="2032" spans="1:2">
      <c r="A2032" s="294">
        <v>9.9769700000000003E-2</v>
      </c>
      <c r="B2032" s="4" t="s">
        <v>2527</v>
      </c>
    </row>
    <row r="2033" spans="1:2">
      <c r="A2033" s="42">
        <v>0.14154849999999999</v>
      </c>
      <c r="B2033" s="4" t="s">
        <v>2527</v>
      </c>
    </row>
    <row r="2034" spans="1:2">
      <c r="A2034" s="42">
        <v>7.8007259999999995E-2</v>
      </c>
      <c r="B2034" s="4" t="s">
        <v>2527</v>
      </c>
    </row>
    <row r="2035" spans="1:2">
      <c r="A2035" s="42">
        <v>2.4936259999999998E-2</v>
      </c>
      <c r="B2035" s="4" t="s">
        <v>2527</v>
      </c>
    </row>
    <row r="2036" spans="1:2">
      <c r="A2036" s="42">
        <v>4.548526E-2</v>
      </c>
      <c r="B2036" s="4" t="s">
        <v>2527</v>
      </c>
    </row>
    <row r="2037" spans="1:2">
      <c r="A2037" s="42">
        <v>0.1663762</v>
      </c>
      <c r="B2037" s="4" t="s">
        <v>2527</v>
      </c>
    </row>
    <row r="2038" spans="1:2">
      <c r="A2038" s="42">
        <v>4.2847389999999999E-2</v>
      </c>
      <c r="B2038" s="4" t="s">
        <v>2527</v>
      </c>
    </row>
    <row r="2039" spans="1:2">
      <c r="A2039" s="294">
        <v>6.0018809999999999E-2</v>
      </c>
      <c r="B2039" s="4" t="s">
        <v>2527</v>
      </c>
    </row>
    <row r="2040" spans="1:2">
      <c r="A2040" s="42">
        <v>5.7322640000000001E-2</v>
      </c>
      <c r="B2040" s="4" t="s">
        <v>2527</v>
      </c>
    </row>
    <row r="2041" spans="1:2">
      <c r="A2041" s="42">
        <v>3.3147009999999998E-2</v>
      </c>
      <c r="B2041" s="4" t="s">
        <v>2527</v>
      </c>
    </row>
    <row r="2042" spans="1:2">
      <c r="A2042" s="42">
        <v>7.9357510000000006E-2</v>
      </c>
      <c r="B2042" s="4" t="s">
        <v>2527</v>
      </c>
    </row>
    <row r="2043" spans="1:2">
      <c r="A2043" s="42">
        <v>3.0162399999999999E-2</v>
      </c>
      <c r="B2043" s="4" t="s">
        <v>2527</v>
      </c>
    </row>
    <row r="2044" spans="1:2">
      <c r="A2044" s="296">
        <v>0.23237579999999999</v>
      </c>
      <c r="B2044" s="4" t="s">
        <v>2527</v>
      </c>
    </row>
    <row r="2045" spans="1:2">
      <c r="A2045" s="11">
        <v>2.8477869999999999E-2</v>
      </c>
      <c r="B2045" s="4" t="s">
        <v>2527</v>
      </c>
    </row>
    <row r="2046" spans="1:2">
      <c r="A2046" s="11">
        <v>2.5513310000000001E-2</v>
      </c>
      <c r="B2046" s="4" t="s">
        <v>2527</v>
      </c>
    </row>
    <row r="2047" spans="1:2">
      <c r="A2047" s="11">
        <v>8.9141349999999994E-2</v>
      </c>
      <c r="B2047" s="4" t="s">
        <v>2527</v>
      </c>
    </row>
    <row r="2048" spans="1:2">
      <c r="A2048" s="11">
        <v>9.6942150000000005E-2</v>
      </c>
      <c r="B2048" s="4" t="s">
        <v>2527</v>
      </c>
    </row>
    <row r="2049" spans="1:2">
      <c r="A2049" s="274">
        <v>5.740485E-2</v>
      </c>
      <c r="B2049" s="4" t="s">
        <v>2527</v>
      </c>
    </row>
    <row r="2050" spans="1:2">
      <c r="A2050">
        <v>1.8943850000000002E-2</v>
      </c>
      <c r="B2050" s="4" t="s">
        <v>2527</v>
      </c>
    </row>
    <row r="2051" spans="1:2">
      <c r="A2051">
        <v>9.1647880000000001E-2</v>
      </c>
      <c r="B2051" s="4" t="s">
        <v>2527</v>
      </c>
    </row>
    <row r="2052" spans="1:2">
      <c r="A2052">
        <v>2.739805E-2</v>
      </c>
      <c r="B2052" s="4" t="s">
        <v>2527</v>
      </c>
    </row>
    <row r="2053" spans="1:2">
      <c r="A2053" s="274">
        <v>4.1897240000000002E-2</v>
      </c>
      <c r="B2053" s="4" t="s">
        <v>2527</v>
      </c>
    </row>
    <row r="2054" spans="1:2">
      <c r="A2054">
        <v>7.6292219999999994E-2</v>
      </c>
      <c r="B2054" s="4" t="s">
        <v>2527</v>
      </c>
    </row>
    <row r="2055" spans="1:2">
      <c r="A2055">
        <v>4.9524180000000001E-2</v>
      </c>
      <c r="B2055" s="4" t="s">
        <v>2527</v>
      </c>
    </row>
    <row r="2056" spans="1:2">
      <c r="A2056" s="177">
        <v>7.1462590000000006E-2</v>
      </c>
      <c r="B2056" s="4" t="s">
        <v>2527</v>
      </c>
    </row>
    <row r="2057" spans="1:2">
      <c r="A2057">
        <v>3.8411210000000001E-2</v>
      </c>
      <c r="B2057" s="4" t="s">
        <v>2527</v>
      </c>
    </row>
    <row r="2058" spans="1:2">
      <c r="A2058">
        <v>3.9563849999999998E-2</v>
      </c>
      <c r="B2058" s="4" t="s">
        <v>2527</v>
      </c>
    </row>
    <row r="2059" spans="1:2">
      <c r="A2059">
        <v>6.5485260000000003E-2</v>
      </c>
      <c r="B2059" s="4" t="s">
        <v>2527</v>
      </c>
    </row>
    <row r="2060" spans="1:2">
      <c r="A2060">
        <v>2.3875230000000001E-2</v>
      </c>
      <c r="B2060" s="4" t="s">
        <v>2527</v>
      </c>
    </row>
    <row r="2061" spans="1:2">
      <c r="A2061">
        <v>2.1084760000000001E-2</v>
      </c>
      <c r="B2061" s="4" t="s">
        <v>2527</v>
      </c>
    </row>
    <row r="2062" spans="1:2">
      <c r="A2062">
        <v>3.7370340000000002E-2</v>
      </c>
      <c r="B2062" s="4" t="s">
        <v>2527</v>
      </c>
    </row>
    <row r="2063" spans="1:2">
      <c r="A2063">
        <v>6.4194070000000006E-2</v>
      </c>
      <c r="B2063" s="4" t="s">
        <v>2527</v>
      </c>
    </row>
    <row r="2064" spans="1:2">
      <c r="A2064">
        <v>6.9156120000000001E-2</v>
      </c>
      <c r="B2064" s="4" t="s">
        <v>2527</v>
      </c>
    </row>
    <row r="2065" spans="1:2">
      <c r="A2065">
        <v>2.8983809999999999E-2</v>
      </c>
      <c r="B2065" s="4" t="s">
        <v>2527</v>
      </c>
    </row>
    <row r="2066" spans="1:2">
      <c r="A2066">
        <v>0.10083930000000001</v>
      </c>
      <c r="B2066" s="4" t="s">
        <v>2527</v>
      </c>
    </row>
    <row r="2067" spans="1:2">
      <c r="A2067">
        <v>2.7439950000000001E-2</v>
      </c>
      <c r="B2067" s="4" t="s">
        <v>2527</v>
      </c>
    </row>
    <row r="2068" spans="1:2">
      <c r="A2068">
        <v>3.8619760000000003E-2</v>
      </c>
      <c r="B2068" s="4" t="s">
        <v>2527</v>
      </c>
    </row>
    <row r="2069" spans="1:2">
      <c r="A2069">
        <v>3.058073E-2</v>
      </c>
      <c r="B2069" s="4" t="s">
        <v>2527</v>
      </c>
    </row>
    <row r="2070" spans="1:2">
      <c r="A2070" s="274">
        <v>0.13765820000000001</v>
      </c>
      <c r="B2070" s="4" t="s">
        <v>2527</v>
      </c>
    </row>
    <row r="2071" spans="1:2">
      <c r="A2071">
        <v>5.9146740000000003E-2</v>
      </c>
      <c r="B2071" s="4" t="s">
        <v>2527</v>
      </c>
    </row>
    <row r="2072" spans="1:2">
      <c r="A2072">
        <v>3.9856540000000003E-2</v>
      </c>
      <c r="B2072" s="4" t="s">
        <v>2527</v>
      </c>
    </row>
    <row r="2073" spans="1:2">
      <c r="A2073">
        <v>1.209096E-2</v>
      </c>
      <c r="B2073" s="4" t="s">
        <v>2527</v>
      </c>
    </row>
    <row r="2074" spans="1:2">
      <c r="A2074">
        <v>0.12330049999999999</v>
      </c>
      <c r="B2074" s="4" t="s">
        <v>2527</v>
      </c>
    </row>
    <row r="2075" spans="1:2">
      <c r="A2075">
        <v>9.3475230000000006E-2</v>
      </c>
      <c r="B2075" s="4" t="s">
        <v>2527</v>
      </c>
    </row>
    <row r="2076" spans="1:2">
      <c r="A2076">
        <v>3.3384789999999998E-2</v>
      </c>
      <c r="B2076" s="4" t="s">
        <v>2527</v>
      </c>
    </row>
    <row r="2077" spans="1:2">
      <c r="A2077">
        <v>2.6372980000000001E-2</v>
      </c>
      <c r="B2077" s="4" t="s">
        <v>2527</v>
      </c>
    </row>
    <row r="2078" spans="1:2">
      <c r="A2078">
        <v>3.4837220000000002E-2</v>
      </c>
      <c r="B2078" s="4" t="s">
        <v>2527</v>
      </c>
    </row>
    <row r="2079" spans="1:2">
      <c r="A2079">
        <v>7.434259E-2</v>
      </c>
      <c r="B2079" s="4" t="s">
        <v>2527</v>
      </c>
    </row>
    <row r="2080" spans="1:2">
      <c r="A2080">
        <v>3.2526470000000002E-2</v>
      </c>
      <c r="B2080" s="4" t="s">
        <v>2527</v>
      </c>
    </row>
    <row r="2081" spans="1:2">
      <c r="A2081" s="274">
        <v>4.7770699999999999E-2</v>
      </c>
      <c r="B2081" s="4" t="s">
        <v>2527</v>
      </c>
    </row>
    <row r="2082" spans="1:2">
      <c r="A2082">
        <v>4.819507E-2</v>
      </c>
      <c r="B2082" s="4" t="s">
        <v>2527</v>
      </c>
    </row>
    <row r="2083" spans="1:2">
      <c r="A2083">
        <v>6.4866560000000004E-2</v>
      </c>
      <c r="B2083" s="4" t="s">
        <v>2527</v>
      </c>
    </row>
    <row r="2084" spans="1:2">
      <c r="A2084">
        <v>3.5297299999999997E-2</v>
      </c>
      <c r="B2084" s="4" t="s">
        <v>2527</v>
      </c>
    </row>
    <row r="2085" spans="1:2">
      <c r="A2085">
        <v>6.2963210000000006E-2</v>
      </c>
      <c r="B2085" s="4" t="s">
        <v>2527</v>
      </c>
    </row>
    <row r="2086" spans="1:2">
      <c r="A2086" s="274">
        <v>7.7939720000000004E-2</v>
      </c>
      <c r="B2086" s="4" t="s">
        <v>2527</v>
      </c>
    </row>
    <row r="2087" spans="1:2">
      <c r="A2087">
        <v>2.7775080000000001E-2</v>
      </c>
      <c r="B2087" s="4" t="s">
        <v>2527</v>
      </c>
    </row>
    <row r="2088" spans="1:2">
      <c r="A2088">
        <v>3.0319120000000001E-2</v>
      </c>
      <c r="B2088" s="4" t="s">
        <v>2527</v>
      </c>
    </row>
    <row r="2089" spans="1:2">
      <c r="A2089" s="200">
        <v>8.7631479999999998E-2</v>
      </c>
      <c r="B2089" s="4" t="s">
        <v>2527</v>
      </c>
    </row>
    <row r="2090" spans="1:2">
      <c r="A2090">
        <v>1.6706929999999998E-2</v>
      </c>
      <c r="B2090" s="4" t="s">
        <v>2527</v>
      </c>
    </row>
    <row r="2091" spans="1:2">
      <c r="A2091">
        <v>3.4722370000000002E-2</v>
      </c>
      <c r="B2091" s="4" t="s">
        <v>2527</v>
      </c>
    </row>
    <row r="2092" spans="1:2">
      <c r="A2092">
        <v>3.1527930000000003E-2</v>
      </c>
      <c r="B2092" s="4" t="s">
        <v>2527</v>
      </c>
    </row>
    <row r="2093" spans="1:2">
      <c r="A2093">
        <v>5.2668680000000002E-2</v>
      </c>
      <c r="B2093" s="4" t="s">
        <v>2527</v>
      </c>
    </row>
    <row r="2094" spans="1:2">
      <c r="A2094">
        <v>8.5955370000000003E-2</v>
      </c>
      <c r="B2094" s="4" t="s">
        <v>2527</v>
      </c>
    </row>
    <row r="2095" spans="1:2">
      <c r="A2095">
        <v>6.7663979999999999E-3</v>
      </c>
      <c r="B2095" s="4" t="s">
        <v>2527</v>
      </c>
    </row>
    <row r="2096" spans="1:2">
      <c r="A2096">
        <v>4.9655199999999997E-2</v>
      </c>
      <c r="B2096" s="4" t="s">
        <v>2527</v>
      </c>
    </row>
    <row r="2097" spans="1:2">
      <c r="A2097">
        <v>6.3836550000000006E-2</v>
      </c>
      <c r="B2097" s="4" t="s">
        <v>2527</v>
      </c>
    </row>
    <row r="2098" spans="1:2">
      <c r="A2098">
        <v>3.4325260000000003E-2</v>
      </c>
      <c r="B2098" s="4" t="s">
        <v>2527</v>
      </c>
    </row>
    <row r="2099" spans="1:2">
      <c r="A2099">
        <v>0.35823139999999998</v>
      </c>
      <c r="B2099" s="4" t="s">
        <v>2527</v>
      </c>
    </row>
    <row r="2100" spans="1:2">
      <c r="A2100">
        <v>6.386029E-2</v>
      </c>
      <c r="B2100" s="4" t="s">
        <v>2527</v>
      </c>
    </row>
    <row r="2101" spans="1:2">
      <c r="A2101">
        <v>5.9117309999999999E-2</v>
      </c>
      <c r="B2101" s="4" t="s">
        <v>2527</v>
      </c>
    </row>
    <row r="2102" spans="1:2">
      <c r="A2102" s="274">
        <v>4.0943269999999997E-2</v>
      </c>
      <c r="B2102" s="4" t="s">
        <v>2527</v>
      </c>
    </row>
    <row r="2103" spans="1:2">
      <c r="A2103">
        <v>4.3690529999999998E-2</v>
      </c>
      <c r="B2103" s="4" t="s">
        <v>2527</v>
      </c>
    </row>
    <row r="2104" spans="1:2">
      <c r="A2104">
        <v>3.2477520000000003E-2</v>
      </c>
      <c r="B2104" s="4" t="s">
        <v>2527</v>
      </c>
    </row>
    <row r="2105" spans="1:2">
      <c r="A2105">
        <v>6.312276E-2</v>
      </c>
      <c r="B2105" s="4" t="s">
        <v>2527</v>
      </c>
    </row>
    <row r="2106" spans="1:2">
      <c r="A2106">
        <v>6.4889059999999998E-2</v>
      </c>
      <c r="B2106" s="4" t="s">
        <v>2527</v>
      </c>
    </row>
    <row r="2107" spans="1:2">
      <c r="A2107">
        <v>3.9822999999999997E-2</v>
      </c>
      <c r="B2107" s="4" t="s">
        <v>2527</v>
      </c>
    </row>
    <row r="2108" spans="1:2">
      <c r="A2108">
        <v>9.6439789999999997E-2</v>
      </c>
      <c r="B2108" s="4" t="s">
        <v>2527</v>
      </c>
    </row>
    <row r="2109" spans="1:2">
      <c r="A2109">
        <v>7.1964559999999997E-2</v>
      </c>
      <c r="B2109" s="4" t="s">
        <v>2527</v>
      </c>
    </row>
    <row r="2110" spans="1:2">
      <c r="A2110" s="274">
        <v>6.7637589999999997E-2</v>
      </c>
      <c r="B2110" s="4" t="s">
        <v>2527</v>
      </c>
    </row>
    <row r="2111" spans="1:2">
      <c r="A2111">
        <v>6.0132459999999999E-2</v>
      </c>
      <c r="B2111" s="4" t="s">
        <v>2527</v>
      </c>
    </row>
    <row r="2112" spans="1:2">
      <c r="A2112">
        <v>0.14325840000000001</v>
      </c>
      <c r="B2112" s="4" t="s">
        <v>2527</v>
      </c>
    </row>
    <row r="2113" spans="1:2">
      <c r="A2113">
        <v>5.8582500000000003E-2</v>
      </c>
      <c r="B2113" s="4" t="s">
        <v>2527</v>
      </c>
    </row>
    <row r="2114" spans="1:2">
      <c r="A2114" s="274">
        <v>7.6956789999999997E-2</v>
      </c>
      <c r="B2114" s="4" t="s">
        <v>2527</v>
      </c>
    </row>
    <row r="2115" spans="1:2">
      <c r="A2115">
        <v>0.1159338</v>
      </c>
      <c r="B2115" s="4" t="s">
        <v>2527</v>
      </c>
    </row>
    <row r="2116" spans="1:2">
      <c r="A2116">
        <v>8.2905140000000002E-2</v>
      </c>
      <c r="B2116" s="4" t="s">
        <v>2527</v>
      </c>
    </row>
    <row r="2117" spans="1:2">
      <c r="A2117">
        <v>0.12689300000000001</v>
      </c>
      <c r="B2117" s="4" t="s">
        <v>2527</v>
      </c>
    </row>
    <row r="2118" spans="1:2">
      <c r="A2118">
        <v>5.4083649999999997E-2</v>
      </c>
      <c r="B2118" s="4" t="s">
        <v>2527</v>
      </c>
    </row>
    <row r="2119" spans="1:2">
      <c r="A2119">
        <v>8.5751030000000006E-2</v>
      </c>
      <c r="B2119" s="4" t="s">
        <v>2527</v>
      </c>
    </row>
    <row r="2120" spans="1:2">
      <c r="A2120">
        <v>4.0418250000000003E-2</v>
      </c>
      <c r="B2120" s="4" t="s">
        <v>2527</v>
      </c>
    </row>
    <row r="2121" spans="1:2">
      <c r="A2121" s="295">
        <v>5.7296920000000001E-2</v>
      </c>
      <c r="B2121" s="4" t="s">
        <v>2527</v>
      </c>
    </row>
    <row r="2122" spans="1:2">
      <c r="A2122" s="4">
        <v>4.373523E-2</v>
      </c>
      <c r="B2122" s="4" t="s">
        <v>2527</v>
      </c>
    </row>
    <row r="2123" spans="1:2">
      <c r="A2123" s="274">
        <v>2.4419130000000001E-2</v>
      </c>
      <c r="B2123" s="4" t="s">
        <v>2527</v>
      </c>
    </row>
    <row r="2124" spans="1:2">
      <c r="A2124">
        <v>4.6467700000000001E-2</v>
      </c>
      <c r="B2124" s="4" t="s">
        <v>2527</v>
      </c>
    </row>
    <row r="2125" spans="1:2">
      <c r="A2125">
        <v>8.1311159999999993E-2</v>
      </c>
      <c r="B2125" s="4" t="s">
        <v>2527</v>
      </c>
    </row>
    <row r="2126" spans="1:2">
      <c r="A2126">
        <v>5.0371310000000002E-2</v>
      </c>
      <c r="B2126" s="4" t="s">
        <v>2527</v>
      </c>
    </row>
    <row r="2127" spans="1:2">
      <c r="A2127" s="274">
        <v>1.4761929999999999E-2</v>
      </c>
      <c r="B2127" s="4" t="s">
        <v>2527</v>
      </c>
    </row>
    <row r="2128" spans="1:2">
      <c r="A2128">
        <v>3.5009949999999998E-2</v>
      </c>
      <c r="B2128" s="4" t="s">
        <v>2527</v>
      </c>
    </row>
    <row r="2129" spans="1:2">
      <c r="A2129">
        <v>0.16277059999999999</v>
      </c>
      <c r="B2129" s="4" t="s">
        <v>2527</v>
      </c>
    </row>
    <row r="2130" spans="1:2">
      <c r="A2130">
        <v>3.8545200000000002E-2</v>
      </c>
      <c r="B2130" s="4" t="s">
        <v>2527</v>
      </c>
    </row>
    <row r="2131" spans="1:2">
      <c r="A2131">
        <v>0.14682210000000001</v>
      </c>
      <c r="B2131" s="4" t="s">
        <v>2527</v>
      </c>
    </row>
    <row r="2132" spans="1:2">
      <c r="A2132">
        <v>5.3802320000000001E-2</v>
      </c>
      <c r="B2132" s="4" t="s">
        <v>2527</v>
      </c>
    </row>
    <row r="2133" spans="1:2">
      <c r="A2133">
        <v>7.2669049999999999E-2</v>
      </c>
      <c r="B2133" s="4" t="s">
        <v>2527</v>
      </c>
    </row>
    <row r="2134" spans="1:2">
      <c r="A2134">
        <v>4.3871029999999998E-2</v>
      </c>
      <c r="B2134" s="4" t="s">
        <v>2527</v>
      </c>
    </row>
    <row r="2135" spans="1:2">
      <c r="A2135">
        <v>5.3957539999999998E-2</v>
      </c>
      <c r="B2135" s="4" t="s">
        <v>2527</v>
      </c>
    </row>
    <row r="2136" spans="1:2">
      <c r="A2136">
        <v>0.1075221</v>
      </c>
      <c r="B2136" s="4" t="s">
        <v>2527</v>
      </c>
    </row>
    <row r="2137" spans="1:2">
      <c r="A2137" s="274">
        <v>7.5011090000000002E-2</v>
      </c>
      <c r="B2137" s="4" t="s">
        <v>2527</v>
      </c>
    </row>
    <row r="2138" spans="1:2">
      <c r="A2138">
        <v>4.314807E-4</v>
      </c>
      <c r="B2138" s="4" t="s">
        <v>2527</v>
      </c>
    </row>
    <row r="2139" spans="1:2">
      <c r="A2139">
        <v>3.873277E-2</v>
      </c>
      <c r="B2139" s="4" t="s">
        <v>2527</v>
      </c>
    </row>
    <row r="2140" spans="1:2">
      <c r="A2140">
        <v>4.4263759999999999E-2</v>
      </c>
      <c r="B2140" s="4" t="s">
        <v>2527</v>
      </c>
    </row>
    <row r="2141" spans="1:2">
      <c r="A2141">
        <v>9.2294020000000004E-2</v>
      </c>
      <c r="B2141" s="4" t="s">
        <v>2527</v>
      </c>
    </row>
    <row r="2142" spans="1:2">
      <c r="A2142">
        <v>6.3467670000000004E-2</v>
      </c>
      <c r="B2142" s="4" t="s">
        <v>2527</v>
      </c>
    </row>
    <row r="2143" spans="1:2">
      <c r="A2143">
        <v>0.11537409999999999</v>
      </c>
      <c r="B2143" s="4" t="s">
        <v>2527</v>
      </c>
    </row>
    <row r="2144" spans="1:2">
      <c r="A2144">
        <v>8.9201160000000005E-4</v>
      </c>
      <c r="B2144" s="4" t="s">
        <v>2527</v>
      </c>
    </row>
    <row r="2145" spans="1:2">
      <c r="A2145">
        <v>4.9517060000000002E-2</v>
      </c>
      <c r="B2145" s="4" t="s">
        <v>2527</v>
      </c>
    </row>
    <row r="2146" spans="1:2">
      <c r="A2146">
        <v>6.131619E-2</v>
      </c>
      <c r="B2146" s="4" t="s">
        <v>2527</v>
      </c>
    </row>
    <row r="2147" spans="1:2">
      <c r="A2147" s="298">
        <v>5.5053270000000001E-2</v>
      </c>
      <c r="B2147" s="4" t="s">
        <v>2527</v>
      </c>
    </row>
    <row r="2148" spans="1:2">
      <c r="A2148" s="274">
        <v>7.6640899999999998E-2</v>
      </c>
      <c r="B2148" s="4" t="s">
        <v>2527</v>
      </c>
    </row>
    <row r="2149" spans="1:2">
      <c r="A2149">
        <v>3.7346959999999998E-2</v>
      </c>
      <c r="B2149" s="4" t="s">
        <v>2527</v>
      </c>
    </row>
    <row r="2150" spans="1:2">
      <c r="A2150">
        <v>4.6127939999999999E-2</v>
      </c>
      <c r="B2150" s="4" t="s">
        <v>2527</v>
      </c>
    </row>
    <row r="2151" spans="1:2">
      <c r="A2151">
        <v>9.0969809999999998E-2</v>
      </c>
      <c r="B2151" s="4" t="s">
        <v>2527</v>
      </c>
    </row>
    <row r="2152" spans="1:2">
      <c r="A2152">
        <v>8.5944779999999998E-2</v>
      </c>
      <c r="B2152" s="4" t="s">
        <v>2527</v>
      </c>
    </row>
    <row r="2153" spans="1:2">
      <c r="A2153" s="274">
        <v>7.3283589999999996E-2</v>
      </c>
      <c r="B2153" s="4" t="s">
        <v>2527</v>
      </c>
    </row>
    <row r="2154" spans="1:2">
      <c r="A2154">
        <v>5.9910119999999997E-2</v>
      </c>
      <c r="B2154" s="4" t="s">
        <v>2527</v>
      </c>
    </row>
    <row r="2155" spans="1:2">
      <c r="A2155">
        <v>2.8122810000000002E-2</v>
      </c>
      <c r="B2155" s="4" t="s">
        <v>2527</v>
      </c>
    </row>
    <row r="2156" spans="1:2">
      <c r="A2156">
        <v>5.8670559999999997E-2</v>
      </c>
      <c r="B2156" s="4" t="s">
        <v>2527</v>
      </c>
    </row>
    <row r="2157" spans="1:2">
      <c r="A2157" s="298">
        <v>6.0480909999999999E-2</v>
      </c>
      <c r="B2157" s="4" t="s">
        <v>2527</v>
      </c>
    </row>
    <row r="2158" spans="1:2">
      <c r="A2158" s="297">
        <v>4.8179079999999999E-2</v>
      </c>
      <c r="B2158" s="4" t="s">
        <v>2527</v>
      </c>
    </row>
    <row r="2159" spans="1:2">
      <c r="A2159" s="177">
        <v>5.6490270000000002E-2</v>
      </c>
      <c r="B2159" s="4" t="s">
        <v>2527</v>
      </c>
    </row>
    <row r="2160" spans="1:2">
      <c r="A2160" s="177">
        <v>7.2536390000000006E-2</v>
      </c>
      <c r="B2160" s="4" t="s">
        <v>2527</v>
      </c>
    </row>
    <row r="2161" spans="1:2">
      <c r="A2161" s="177">
        <v>5.7810470000000003E-2</v>
      </c>
      <c r="B2161" s="4" t="s">
        <v>2527</v>
      </c>
    </row>
    <row r="2162" spans="1:2">
      <c r="A2162" s="177">
        <v>0.11836430000000001</v>
      </c>
      <c r="B2162" s="4" t="s">
        <v>2527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87"/>
  <sheetViews>
    <sheetView tabSelected="1" topLeftCell="AQ139" zoomScale="79" zoomScaleNormal="79" zoomScalePageLayoutView="79" workbookViewId="0">
      <selection activeCell="BH180" sqref="BH180:BH181"/>
    </sheetView>
  </sheetViews>
  <sheetFormatPr baseColWidth="10" defaultColWidth="8.83203125" defaultRowHeight="14" x14ac:dyDescent="0"/>
  <cols>
    <col min="1" max="1" width="4.33203125" style="71" customWidth="1"/>
    <col min="2" max="2" width="11" style="71" customWidth="1"/>
    <col min="3" max="3" width="8" style="71" customWidth="1"/>
    <col min="4" max="4" width="10.83203125" style="71" customWidth="1"/>
    <col min="5" max="5" width="7.83203125" style="71" customWidth="1"/>
    <col min="6" max="6" width="8.83203125" style="71" customWidth="1"/>
    <col min="7" max="7" width="10.1640625" style="71" customWidth="1"/>
    <col min="8" max="8" width="9.1640625" style="71" customWidth="1"/>
    <col min="9" max="9" width="8.83203125" style="71" customWidth="1"/>
    <col min="10" max="10" width="17.33203125" style="71" customWidth="1"/>
    <col min="11" max="11" width="11.83203125" style="71" customWidth="1"/>
    <col min="12" max="12" width="11.33203125" style="71" customWidth="1"/>
    <col min="13" max="13" width="8.1640625" style="71" customWidth="1"/>
    <col min="14" max="14" width="10.33203125" style="71" customWidth="1"/>
    <col min="15" max="15" width="7.5" style="71" customWidth="1"/>
    <col min="16" max="16" width="20" style="71" customWidth="1"/>
    <col min="17" max="17" width="11" style="71" customWidth="1"/>
    <col min="18" max="18" width="7.5" style="71" customWidth="1"/>
    <col min="19" max="19" width="11.5" style="71" customWidth="1"/>
    <col min="20" max="20" width="7.5" style="71" customWidth="1"/>
    <col min="21" max="21" width="10.33203125" style="71" customWidth="1"/>
    <col min="22" max="22" width="8.83203125" style="71" customWidth="1"/>
    <col min="23" max="23" width="7.1640625" style="71" customWidth="1"/>
    <col min="24" max="24" width="10.83203125" style="71" customWidth="1"/>
    <col min="25" max="25" width="7.1640625" style="71" customWidth="1"/>
    <col min="26" max="26" width="10.83203125" style="71" customWidth="1"/>
    <col min="27" max="28" width="8.83203125" style="71" customWidth="1"/>
    <col min="29" max="29" width="10.6640625" style="71" customWidth="1"/>
    <col min="30" max="30" width="8.83203125" style="71" customWidth="1"/>
    <col min="31" max="31" width="4.6640625" style="71" customWidth="1"/>
    <col min="32" max="32" width="10.83203125" style="71" customWidth="1"/>
    <col min="33" max="33" width="7.5" style="71" customWidth="1"/>
    <col min="34" max="34" width="10.6640625" style="71" customWidth="1"/>
    <col min="35" max="35" width="7.33203125" style="71" customWidth="1"/>
    <col min="36" max="38" width="8.83203125" style="71" customWidth="1"/>
    <col min="39" max="39" width="9.6640625" style="71" customWidth="1"/>
    <col min="40" max="40" width="4.33203125" style="71" customWidth="1"/>
    <col min="41" max="41" width="7.6640625" style="71" customWidth="1"/>
    <col min="42" max="42" width="19.33203125" style="71" customWidth="1"/>
    <col min="43" max="43" width="11" style="71" customWidth="1"/>
    <col min="44" max="44" width="7" style="71" customWidth="1"/>
    <col min="45" max="45" width="10.6640625" style="71" customWidth="1"/>
    <col min="46" max="46" width="7.6640625" style="71" customWidth="1"/>
    <col min="47" max="47" width="9.1640625" style="71" customWidth="1"/>
    <col min="48" max="48" width="14" style="71" customWidth="1"/>
    <col min="49" max="49" width="10.5" style="71" customWidth="1"/>
    <col min="50" max="50" width="9.83203125" style="71" customWidth="1"/>
    <col min="51" max="51" width="4.33203125" style="71" customWidth="1"/>
    <col min="52" max="52" width="4.5" style="71" customWidth="1"/>
    <col min="53" max="53" width="7.5" style="71" customWidth="1"/>
    <col min="54" max="54" width="21" style="71" customWidth="1"/>
    <col min="55" max="55" width="7.5" style="71" customWidth="1"/>
    <col min="56" max="57" width="8.83203125" style="71" customWidth="1"/>
    <col min="58" max="58" width="8.6640625" style="71" customWidth="1"/>
    <col min="59" max="64" width="8.83203125" style="71" customWidth="1"/>
    <col min="65" max="65" width="39.6640625" style="71" customWidth="1"/>
    <col min="66" max="1025" width="8.83203125" style="71" customWidth="1"/>
    <col min="1026" max="16384" width="8.83203125" style="71"/>
  </cols>
  <sheetData>
    <row r="1" spans="1:91" s="356" customFormat="1">
      <c r="A1" s="355" t="s">
        <v>2456</v>
      </c>
      <c r="B1" s="355"/>
      <c r="C1" s="355"/>
      <c r="D1" s="355"/>
      <c r="E1" s="355"/>
      <c r="F1" s="355"/>
      <c r="G1" s="355"/>
      <c r="H1" s="355"/>
      <c r="I1" s="355"/>
      <c r="J1" s="355"/>
      <c r="K1" s="356" t="s">
        <v>4</v>
      </c>
      <c r="U1" s="356" t="s">
        <v>9</v>
      </c>
      <c r="AE1" s="356" t="s">
        <v>15</v>
      </c>
      <c r="AO1" s="356" t="s">
        <v>12</v>
      </c>
      <c r="AY1" s="356" t="s">
        <v>1010</v>
      </c>
      <c r="BL1" s="356" t="s">
        <v>2522</v>
      </c>
      <c r="BP1" s="356" t="s">
        <v>4</v>
      </c>
      <c r="BU1" s="356" t="s">
        <v>9</v>
      </c>
      <c r="BZ1" s="356" t="s">
        <v>15</v>
      </c>
      <c r="CE1" s="356" t="s">
        <v>12</v>
      </c>
      <c r="CK1" s="356" t="s">
        <v>1010</v>
      </c>
    </row>
    <row r="2" spans="1:91" s="357" customFormat="1">
      <c r="A2" s="357" t="s">
        <v>2750</v>
      </c>
      <c r="B2" s="357" t="s">
        <v>2459</v>
      </c>
      <c r="C2" s="358" t="s">
        <v>2460</v>
      </c>
      <c r="D2" s="357" t="s">
        <v>2461</v>
      </c>
      <c r="E2" s="358" t="s">
        <v>2462</v>
      </c>
      <c r="F2" s="357" t="s">
        <v>2463</v>
      </c>
      <c r="G2" s="357" t="s">
        <v>2464</v>
      </c>
      <c r="H2" s="357" t="s">
        <v>2465</v>
      </c>
      <c r="I2" s="357" t="s">
        <v>2466</v>
      </c>
      <c r="J2" s="357" t="s">
        <v>2467</v>
      </c>
      <c r="K2" s="357" t="s">
        <v>2750</v>
      </c>
      <c r="L2" s="357" t="s">
        <v>2459</v>
      </c>
      <c r="M2" s="358" t="s">
        <v>2460</v>
      </c>
      <c r="N2" s="357" t="s">
        <v>2461</v>
      </c>
      <c r="O2" s="358" t="s">
        <v>2462</v>
      </c>
      <c r="P2" s="357" t="s">
        <v>2463</v>
      </c>
      <c r="Q2" s="357" t="s">
        <v>2464</v>
      </c>
      <c r="R2" s="357" t="s">
        <v>2465</v>
      </c>
      <c r="S2" s="357" t="s">
        <v>2466</v>
      </c>
      <c r="T2" s="357" t="s">
        <v>2467</v>
      </c>
      <c r="U2" s="357" t="s">
        <v>2750</v>
      </c>
      <c r="V2" s="357" t="s">
        <v>2459</v>
      </c>
      <c r="W2" s="358" t="s">
        <v>2460</v>
      </c>
      <c r="X2" s="357" t="s">
        <v>2461</v>
      </c>
      <c r="Y2" s="358" t="s">
        <v>2462</v>
      </c>
      <c r="Z2" s="357" t="s">
        <v>2463</v>
      </c>
      <c r="AA2" s="357" t="s">
        <v>2464</v>
      </c>
      <c r="AB2" s="357" t="s">
        <v>2465</v>
      </c>
      <c r="AC2" s="357" t="s">
        <v>2466</v>
      </c>
      <c r="AD2" s="357" t="s">
        <v>2467</v>
      </c>
      <c r="AE2" s="357" t="s">
        <v>2750</v>
      </c>
      <c r="AF2" s="357" t="s">
        <v>2459</v>
      </c>
      <c r="AG2" s="358" t="s">
        <v>2460</v>
      </c>
      <c r="AH2" s="357" t="s">
        <v>2461</v>
      </c>
      <c r="AI2" s="358" t="s">
        <v>2462</v>
      </c>
      <c r="AJ2" s="357" t="s">
        <v>2463</v>
      </c>
      <c r="AK2" s="357" t="s">
        <v>2464</v>
      </c>
      <c r="AL2" s="357" t="s">
        <v>2465</v>
      </c>
      <c r="AM2" s="357" t="s">
        <v>2466</v>
      </c>
      <c r="AN2" s="357" t="s">
        <v>2467</v>
      </c>
      <c r="AO2" s="357" t="s">
        <v>2750</v>
      </c>
      <c r="AP2" s="357" t="s">
        <v>2459</v>
      </c>
      <c r="AQ2" s="358" t="s">
        <v>2460</v>
      </c>
      <c r="AR2" s="357" t="s">
        <v>2461</v>
      </c>
      <c r="AS2" s="358" t="s">
        <v>2462</v>
      </c>
      <c r="AT2" s="357" t="s">
        <v>2463</v>
      </c>
      <c r="AU2" s="357" t="s">
        <v>2464</v>
      </c>
      <c r="AV2" s="357" t="s">
        <v>2465</v>
      </c>
      <c r="AW2" s="357" t="s">
        <v>2466</v>
      </c>
      <c r="AX2" s="357" t="s">
        <v>2467</v>
      </c>
      <c r="AY2" s="357" t="s">
        <v>2750</v>
      </c>
      <c r="AZ2" s="357" t="s">
        <v>2459</v>
      </c>
      <c r="BA2" s="358" t="s">
        <v>2460</v>
      </c>
      <c r="BB2" s="357" t="s">
        <v>2461</v>
      </c>
      <c r="BC2" s="358" t="s">
        <v>2462</v>
      </c>
      <c r="BD2" s="357" t="s">
        <v>2463</v>
      </c>
      <c r="BE2" s="357" t="s">
        <v>2464</v>
      </c>
      <c r="BF2" s="357" t="s">
        <v>2465</v>
      </c>
      <c r="BG2" s="357" t="s">
        <v>2466</v>
      </c>
      <c r="BH2" s="357" t="s">
        <v>2467</v>
      </c>
      <c r="BK2" s="359" t="s">
        <v>2461</v>
      </c>
      <c r="BL2" s="357" t="s">
        <v>2459</v>
      </c>
      <c r="BM2" s="358" t="s">
        <v>2462</v>
      </c>
      <c r="BN2" s="358" t="s">
        <v>2460</v>
      </c>
      <c r="BP2" s="357" t="s">
        <v>2461</v>
      </c>
      <c r="BQ2" s="357" t="s">
        <v>2459</v>
      </c>
      <c r="BR2" s="358" t="s">
        <v>2462</v>
      </c>
      <c r="BS2" s="358" t="s">
        <v>2460</v>
      </c>
      <c r="BU2" s="357" t="s">
        <v>2461</v>
      </c>
      <c r="BV2" s="357" t="s">
        <v>2459</v>
      </c>
      <c r="BW2" s="358" t="s">
        <v>2462</v>
      </c>
      <c r="BX2" s="358" t="s">
        <v>2460</v>
      </c>
      <c r="BZ2" s="357" t="s">
        <v>2461</v>
      </c>
      <c r="CA2" s="357" t="s">
        <v>2459</v>
      </c>
      <c r="CB2" s="358" t="s">
        <v>2462</v>
      </c>
      <c r="CC2" s="358" t="s">
        <v>2460</v>
      </c>
      <c r="CE2" s="357" t="s">
        <v>2461</v>
      </c>
      <c r="CF2" s="357" t="s">
        <v>2459</v>
      </c>
      <c r="CG2" s="358" t="s">
        <v>2462</v>
      </c>
      <c r="CH2" s="358" t="s">
        <v>2460</v>
      </c>
      <c r="CJ2" s="357" t="s">
        <v>2461</v>
      </c>
      <c r="CK2" s="357" t="s">
        <v>2459</v>
      </c>
      <c r="CL2" s="358" t="s">
        <v>2462</v>
      </c>
      <c r="CM2" s="358" t="s">
        <v>2460</v>
      </c>
    </row>
    <row r="3" spans="1:91">
      <c r="A3" s="71">
        <v>1</v>
      </c>
      <c r="B3" s="42">
        <v>1395</v>
      </c>
      <c r="C3" s="71">
        <v>13201</v>
      </c>
      <c r="D3" s="42">
        <v>511</v>
      </c>
      <c r="E3" s="42">
        <v>4110</v>
      </c>
      <c r="F3" s="71">
        <v>0.84994005820883822</v>
      </c>
      <c r="G3" s="71">
        <v>0.15005994179116178</v>
      </c>
      <c r="H3" s="71">
        <v>8.8482000000000003</v>
      </c>
      <c r="I3" s="190">
        <v>3.4979999999999998E-3</v>
      </c>
      <c r="K3" s="71">
        <v>1</v>
      </c>
      <c r="L3" s="71">
        <v>981</v>
      </c>
      <c r="M3" s="71">
        <v>8848</v>
      </c>
      <c r="N3" s="71">
        <v>529</v>
      </c>
      <c r="O3" s="71">
        <v>4240</v>
      </c>
      <c r="P3" s="71">
        <v>0.88865681947924535</v>
      </c>
      <c r="Q3" s="71">
        <v>0.11134318052075465</v>
      </c>
      <c r="R3" s="71">
        <v>4.2798999999999996</v>
      </c>
      <c r="S3" s="71">
        <v>3.9480000000000001E-2</v>
      </c>
      <c r="U3" s="71">
        <v>1</v>
      </c>
      <c r="V3" s="71">
        <v>854</v>
      </c>
      <c r="W3" s="71">
        <v>7463</v>
      </c>
      <c r="X3" s="71">
        <v>538</v>
      </c>
      <c r="Y3" s="71">
        <v>4311</v>
      </c>
      <c r="Z3" s="71">
        <v>0.91693843282373966</v>
      </c>
      <c r="AA3" s="71">
        <v>8.3061567176260342E-2</v>
      </c>
      <c r="AB3" s="71">
        <v>2.2155</v>
      </c>
      <c r="AC3" s="71">
        <v>0.1464</v>
      </c>
      <c r="AE3" s="71">
        <v>1</v>
      </c>
      <c r="AF3" s="71">
        <v>894</v>
      </c>
      <c r="AG3" s="71">
        <v>7812</v>
      </c>
      <c r="AH3" s="71">
        <v>545</v>
      </c>
      <c r="AI3" s="71">
        <v>4304</v>
      </c>
      <c r="AJ3" s="71">
        <v>0.90375568990543831</v>
      </c>
      <c r="AK3" s="71">
        <v>9.6244310094561691E-2</v>
      </c>
      <c r="AL3" s="71">
        <v>3.0922999999999998</v>
      </c>
      <c r="AM3" s="71">
        <v>7.6960000000000001E-2</v>
      </c>
      <c r="AO3" s="71">
        <v>1</v>
      </c>
      <c r="AP3" s="71">
        <v>807</v>
      </c>
      <c r="AQ3" s="71">
        <v>7091</v>
      </c>
      <c r="AR3" s="71">
        <v>544</v>
      </c>
      <c r="AS3" s="71">
        <v>4348</v>
      </c>
      <c r="AT3" s="71">
        <v>0.9096130554887305</v>
      </c>
      <c r="AU3" s="71">
        <v>9.0386944511269496E-2</v>
      </c>
      <c r="AV3" s="71">
        <v>2.6040000000000001</v>
      </c>
      <c r="AW3" s="71">
        <v>0.1154</v>
      </c>
      <c r="AY3" s="71">
        <v>1</v>
      </c>
      <c r="AZ3" s="71">
        <v>817</v>
      </c>
      <c r="BA3" s="71">
        <v>7033</v>
      </c>
      <c r="BB3" s="71">
        <v>549</v>
      </c>
      <c r="BC3" s="71">
        <v>4356</v>
      </c>
      <c r="BD3" s="71">
        <v>0.92171565896604535</v>
      </c>
      <c r="BE3" s="71">
        <v>7.8284341033954652E-2</v>
      </c>
      <c r="BF3" s="71">
        <v>1.9454</v>
      </c>
      <c r="BG3" s="71">
        <v>0.16689999999999999</v>
      </c>
      <c r="BK3" s="42">
        <v>511</v>
      </c>
      <c r="BL3" s="42">
        <v>1395</v>
      </c>
      <c r="BM3" s="42">
        <v>4110</v>
      </c>
      <c r="BN3" s="71">
        <v>13201</v>
      </c>
      <c r="BP3" s="71">
        <v>529</v>
      </c>
      <c r="BQ3" s="71">
        <v>981</v>
      </c>
      <c r="BR3" s="71">
        <v>4240</v>
      </c>
      <c r="BS3" s="71">
        <v>8848</v>
      </c>
      <c r="BU3" s="71">
        <v>538</v>
      </c>
      <c r="BV3" s="71">
        <v>854</v>
      </c>
      <c r="BW3" s="71">
        <v>4311</v>
      </c>
      <c r="BX3" s="71">
        <v>7463</v>
      </c>
      <c r="BZ3" s="71">
        <v>545</v>
      </c>
      <c r="CA3" s="71">
        <v>894</v>
      </c>
      <c r="CB3" s="71">
        <v>4304</v>
      </c>
      <c r="CC3" s="71">
        <v>7812</v>
      </c>
      <c r="CE3" s="71">
        <v>544</v>
      </c>
      <c r="CF3" s="71">
        <v>807</v>
      </c>
      <c r="CG3" s="71">
        <v>4348</v>
      </c>
      <c r="CH3" s="71">
        <v>7091</v>
      </c>
      <c r="CJ3" s="71">
        <v>549</v>
      </c>
      <c r="CK3" s="71">
        <v>817</v>
      </c>
      <c r="CL3" s="71">
        <v>4356</v>
      </c>
      <c r="CM3" s="71">
        <v>7033</v>
      </c>
    </row>
    <row r="4" spans="1:91">
      <c r="A4" s="71">
        <v>2</v>
      </c>
      <c r="B4" s="42">
        <v>5901</v>
      </c>
      <c r="C4" s="42">
        <v>6965</v>
      </c>
      <c r="D4" s="42">
        <v>3515</v>
      </c>
      <c r="E4" s="42">
        <v>2200</v>
      </c>
      <c r="F4" s="71">
        <f t="shared" ref="F4:F6" si="0">(B4/C4)/(D4/E4)</f>
        <v>0.5302758458008392</v>
      </c>
      <c r="G4" s="71">
        <f t="shared" ref="G4:G6" si="1">1-F4</f>
        <v>0.4697241541991608</v>
      </c>
      <c r="H4" s="42">
        <v>387.25</v>
      </c>
      <c r="I4" s="74">
        <v>4.9980000000000001E-4</v>
      </c>
      <c r="K4" s="71">
        <v>2</v>
      </c>
      <c r="L4" s="71">
        <v>4831</v>
      </c>
      <c r="M4" s="42">
        <v>4770</v>
      </c>
      <c r="N4" s="42">
        <v>3532</v>
      </c>
      <c r="O4" s="42">
        <v>2265</v>
      </c>
      <c r="P4" s="71">
        <f t="shared" ref="P4:P14" si="2">(L4/M4)/(N4/O4)</f>
        <v>0.6494805800693747</v>
      </c>
      <c r="Q4" s="71">
        <f t="shared" ref="Q4:Q14" si="3">1-P4</f>
        <v>0.3505194199306253</v>
      </c>
      <c r="R4" s="42">
        <v>163.99</v>
      </c>
      <c r="S4" s="74">
        <v>4.9980000000000001E-4</v>
      </c>
      <c r="U4" s="71">
        <v>2</v>
      </c>
      <c r="V4" s="42">
        <v>4399</v>
      </c>
      <c r="W4" s="42">
        <v>3921</v>
      </c>
      <c r="X4" s="42">
        <v>3550</v>
      </c>
      <c r="Y4" s="42">
        <v>2304</v>
      </c>
      <c r="Z4" s="71">
        <f t="shared" ref="Z4:Z14" si="4">(V4/W4)/(X4/Y4)</f>
        <v>0.72813388363847964</v>
      </c>
      <c r="AA4" s="71">
        <f t="shared" ref="AA4:AA14" si="5">1-Z4</f>
        <v>0.27186611636152036</v>
      </c>
      <c r="AB4" s="42">
        <v>84.221999999999994</v>
      </c>
      <c r="AC4" s="74">
        <v>4.9980000000000001E-4</v>
      </c>
      <c r="AE4" s="71">
        <v>2</v>
      </c>
      <c r="AF4" s="42">
        <v>4481</v>
      </c>
      <c r="AG4" s="42">
        <v>4087</v>
      </c>
      <c r="AH4" s="42">
        <v>3539</v>
      </c>
      <c r="AI4" s="42">
        <v>2305</v>
      </c>
      <c r="AJ4" s="71">
        <f t="shared" ref="AJ4:AJ14" si="6">(AF4/AG4)/(AH4/AI4)</f>
        <v>0.71410269697100215</v>
      </c>
      <c r="AK4" s="71">
        <f t="shared" ref="AK4:AK14" si="7">1-AJ4</f>
        <v>0.28589730302899785</v>
      </c>
      <c r="AL4" s="42">
        <v>96.009</v>
      </c>
      <c r="AM4" s="74">
        <v>4.9980000000000001E-4</v>
      </c>
      <c r="AO4" s="71">
        <v>2</v>
      </c>
      <c r="AP4" s="42">
        <v>4304</v>
      </c>
      <c r="AQ4" s="42">
        <v>3706</v>
      </c>
      <c r="AR4" s="42">
        <v>3558</v>
      </c>
      <c r="AS4" s="42">
        <v>2330</v>
      </c>
      <c r="AT4" s="71">
        <f t="shared" ref="AT4:AT14" si="8">(AP4/AQ4)/(AR4/AS4)</f>
        <v>0.76053083176120517</v>
      </c>
      <c r="AU4" s="71">
        <f t="shared" ref="AU4:AU14" si="9">1-AT4</f>
        <v>0.23946916823879483</v>
      </c>
      <c r="AV4" s="42">
        <v>61.914000000000001</v>
      </c>
      <c r="AW4" s="74">
        <v>4.9980000000000001E-4</v>
      </c>
      <c r="AY4" s="71">
        <v>2</v>
      </c>
      <c r="AZ4" s="42">
        <v>4337</v>
      </c>
      <c r="BA4" s="42">
        <v>3717</v>
      </c>
      <c r="BB4" s="42">
        <v>3560</v>
      </c>
      <c r="BC4" s="42">
        <v>2340</v>
      </c>
      <c r="BD4" s="71">
        <f t="shared" ref="BD4:BD14" si="10">(AZ4/BA4)/(BB4/BC4)</f>
        <v>0.7669423511167941</v>
      </c>
      <c r="BE4" s="71">
        <f t="shared" ref="BE4:BE14" si="11">1-BD4</f>
        <v>0.2330576488832059</v>
      </c>
      <c r="BF4" s="42">
        <v>58.387999999999998</v>
      </c>
      <c r="BG4" s="74">
        <v>4.9980000000000001E-4</v>
      </c>
      <c r="BK4" s="42">
        <v>3515</v>
      </c>
      <c r="BL4" s="42">
        <v>5901</v>
      </c>
      <c r="BM4" s="42">
        <v>2200</v>
      </c>
      <c r="BN4" s="42">
        <v>6965</v>
      </c>
      <c r="BP4" s="42">
        <v>3532</v>
      </c>
      <c r="BQ4" s="71">
        <v>4831</v>
      </c>
      <c r="BR4" s="42">
        <v>2265</v>
      </c>
      <c r="BS4" s="42">
        <v>4770</v>
      </c>
      <c r="BU4" s="42">
        <v>3550</v>
      </c>
      <c r="BV4" s="42">
        <v>4399</v>
      </c>
      <c r="BW4" s="42">
        <v>2304</v>
      </c>
      <c r="BX4" s="42">
        <v>3921</v>
      </c>
      <c r="BZ4" s="42">
        <v>3539</v>
      </c>
      <c r="CA4" s="42">
        <v>4481</v>
      </c>
      <c r="CB4" s="42">
        <v>2305</v>
      </c>
      <c r="CC4" s="42">
        <v>4087</v>
      </c>
      <c r="CE4" s="42">
        <v>3558</v>
      </c>
      <c r="CF4" s="42">
        <v>4304</v>
      </c>
      <c r="CG4" s="42">
        <v>2330</v>
      </c>
      <c r="CH4" s="42">
        <v>3706</v>
      </c>
      <c r="CJ4" s="42">
        <v>3560</v>
      </c>
      <c r="CK4" s="42">
        <v>4337</v>
      </c>
      <c r="CL4" s="42">
        <v>2340</v>
      </c>
      <c r="CM4" s="42">
        <v>3717</v>
      </c>
    </row>
    <row r="5" spans="1:91">
      <c r="A5" s="71">
        <v>3</v>
      </c>
      <c r="B5" s="42">
        <v>1407</v>
      </c>
      <c r="C5" s="42">
        <v>6182</v>
      </c>
      <c r="D5" s="42">
        <v>469</v>
      </c>
      <c r="E5" s="42">
        <v>2044</v>
      </c>
      <c r="F5" s="71">
        <f t="shared" si="0"/>
        <v>0.99191200258815915</v>
      </c>
      <c r="G5" s="71">
        <f t="shared" si="1"/>
        <v>8.0879974118408526E-3</v>
      </c>
      <c r="H5" s="42">
        <v>1.8874999999999999E-2</v>
      </c>
      <c r="I5" s="42">
        <v>0.90800000000000003</v>
      </c>
      <c r="K5" s="71">
        <v>3</v>
      </c>
      <c r="L5" s="42">
        <v>973</v>
      </c>
      <c r="M5" s="42">
        <v>4053</v>
      </c>
      <c r="N5" s="42">
        <v>482</v>
      </c>
      <c r="O5" s="42">
        <v>2102</v>
      </c>
      <c r="P5" s="71">
        <f t="shared" si="2"/>
        <v>1.0469402819283498</v>
      </c>
      <c r="Q5" s="71">
        <f t="shared" si="3"/>
        <v>-4.6940281928349759E-2</v>
      </c>
      <c r="R5" s="42">
        <v>0.55020000000000002</v>
      </c>
      <c r="S5" s="42">
        <v>0.44929999999999998</v>
      </c>
      <c r="U5" s="71">
        <v>3</v>
      </c>
      <c r="V5" s="42">
        <v>844</v>
      </c>
      <c r="W5" s="42">
        <v>3410</v>
      </c>
      <c r="X5" s="42">
        <v>492</v>
      </c>
      <c r="Y5" s="42">
        <v>2123</v>
      </c>
      <c r="Z5" s="71">
        <f t="shared" si="4"/>
        <v>1.0680041961709938</v>
      </c>
      <c r="AA5" s="71">
        <f t="shared" si="5"/>
        <v>-6.8004196170993847E-2</v>
      </c>
      <c r="AB5" s="42">
        <v>1.0872999999999999</v>
      </c>
      <c r="AC5" s="42">
        <v>0.30730000000000002</v>
      </c>
      <c r="AE5" s="71">
        <v>3</v>
      </c>
      <c r="AF5" s="42">
        <v>898</v>
      </c>
      <c r="AG5" s="42">
        <v>3542</v>
      </c>
      <c r="AH5" s="42">
        <v>494</v>
      </c>
      <c r="AI5" s="42">
        <v>2121</v>
      </c>
      <c r="AJ5" s="71">
        <f t="shared" si="6"/>
        <v>1.0885327487158152</v>
      </c>
      <c r="AK5" s="71">
        <f t="shared" si="7"/>
        <v>-8.8532748715815179E-2</v>
      </c>
      <c r="AL5" s="42">
        <v>1.8498000000000001</v>
      </c>
      <c r="AM5" s="42">
        <v>0.18990000000000001</v>
      </c>
      <c r="AO5" s="71">
        <v>3</v>
      </c>
      <c r="AP5" s="42">
        <v>809</v>
      </c>
      <c r="AQ5" s="42">
        <v>3315</v>
      </c>
      <c r="AR5" s="42">
        <v>508</v>
      </c>
      <c r="AS5" s="42">
        <v>2131</v>
      </c>
      <c r="AT5" s="71">
        <f t="shared" si="8"/>
        <v>1.0237283405185211</v>
      </c>
      <c r="AU5" s="71">
        <f t="shared" si="9"/>
        <v>-2.3728340518521129E-2</v>
      </c>
      <c r="AV5" s="42">
        <v>0.13833999999999999</v>
      </c>
      <c r="AW5" s="42">
        <v>0.72609999999999997</v>
      </c>
      <c r="AY5" s="71">
        <v>3</v>
      </c>
      <c r="AZ5" s="42">
        <v>810</v>
      </c>
      <c r="BA5" s="71">
        <v>3240</v>
      </c>
      <c r="BB5" s="42">
        <v>505</v>
      </c>
      <c r="BC5" s="42">
        <v>2171</v>
      </c>
      <c r="BD5" s="71">
        <f t="shared" si="10"/>
        <v>1.0747524752475246</v>
      </c>
      <c r="BE5" s="71">
        <f t="shared" si="11"/>
        <v>-7.4752475247524597E-2</v>
      </c>
      <c r="BF5" s="42">
        <v>1.3048</v>
      </c>
      <c r="BG5" s="42">
        <v>0.25590000000000002</v>
      </c>
      <c r="BK5" s="42">
        <v>469</v>
      </c>
      <c r="BL5" s="42">
        <v>1407</v>
      </c>
      <c r="BM5" s="42">
        <v>2044</v>
      </c>
      <c r="BN5" s="42">
        <v>6182</v>
      </c>
      <c r="BP5" s="42">
        <v>482</v>
      </c>
      <c r="BQ5" s="42">
        <v>973</v>
      </c>
      <c r="BR5" s="42">
        <v>2102</v>
      </c>
      <c r="BS5" s="42">
        <v>4053</v>
      </c>
      <c r="BU5" s="42">
        <v>492</v>
      </c>
      <c r="BV5" s="42">
        <v>844</v>
      </c>
      <c r="BW5" s="42">
        <v>2123</v>
      </c>
      <c r="BX5" s="42">
        <v>3410</v>
      </c>
      <c r="BZ5" s="42">
        <v>494</v>
      </c>
      <c r="CA5" s="42">
        <v>898</v>
      </c>
      <c r="CB5" s="42">
        <v>2121</v>
      </c>
      <c r="CC5" s="42">
        <v>3542</v>
      </c>
      <c r="CE5" s="42">
        <v>508</v>
      </c>
      <c r="CF5" s="42">
        <v>809</v>
      </c>
      <c r="CG5" s="42">
        <v>2131</v>
      </c>
      <c r="CH5" s="42">
        <v>3315</v>
      </c>
      <c r="CJ5" s="42">
        <v>505</v>
      </c>
      <c r="CK5" s="42">
        <v>810</v>
      </c>
      <c r="CL5" s="42">
        <v>2171</v>
      </c>
      <c r="CM5" s="71">
        <v>3240</v>
      </c>
    </row>
    <row r="6" spans="1:91">
      <c r="A6" s="71">
        <v>4</v>
      </c>
      <c r="B6" s="42">
        <v>1289</v>
      </c>
      <c r="C6" s="338">
        <v>3054</v>
      </c>
      <c r="D6" s="42">
        <v>466</v>
      </c>
      <c r="E6" s="42">
        <v>892</v>
      </c>
      <c r="F6" s="71">
        <f t="shared" si="0"/>
        <v>0.80790969979566662</v>
      </c>
      <c r="G6" s="71">
        <f t="shared" si="1"/>
        <v>0.19209030020433338</v>
      </c>
      <c r="H6" s="338">
        <v>10.432</v>
      </c>
      <c r="I6" s="372">
        <v>1.4989999999999999E-3</v>
      </c>
      <c r="K6" s="71">
        <v>4</v>
      </c>
      <c r="L6" s="338">
        <v>951</v>
      </c>
      <c r="M6" s="338">
        <v>2043</v>
      </c>
      <c r="N6" s="338">
        <v>485</v>
      </c>
      <c r="O6" s="338">
        <v>916</v>
      </c>
      <c r="P6" s="71">
        <f t="shared" si="2"/>
        <v>0.87915588052742333</v>
      </c>
      <c r="Q6" s="71">
        <f t="shared" si="3"/>
        <v>0.12084411947257667</v>
      </c>
      <c r="R6" s="338">
        <v>3.5354000000000001</v>
      </c>
      <c r="S6" s="373">
        <v>6.3969999999999999E-2</v>
      </c>
      <c r="U6" s="71">
        <v>4</v>
      </c>
      <c r="V6" s="338">
        <v>808</v>
      </c>
      <c r="W6" s="338">
        <v>1739</v>
      </c>
      <c r="X6" s="338">
        <v>493</v>
      </c>
      <c r="Y6" s="338">
        <v>930</v>
      </c>
      <c r="Z6" s="71">
        <f t="shared" si="4"/>
        <v>0.87649170036637125</v>
      </c>
      <c r="AA6" s="71">
        <f t="shared" si="5"/>
        <v>0.12350829963362875</v>
      </c>
      <c r="AB6" s="338">
        <v>3.5367999999999999</v>
      </c>
      <c r="AC6" s="373">
        <v>7.1459999999999996E-2</v>
      </c>
      <c r="AE6" s="71">
        <v>4</v>
      </c>
      <c r="AF6" s="338">
        <v>840</v>
      </c>
      <c r="AG6" s="338">
        <v>1787</v>
      </c>
      <c r="AH6" s="338">
        <v>495</v>
      </c>
      <c r="AI6" s="338">
        <v>925</v>
      </c>
      <c r="AJ6" s="71">
        <f t="shared" si="6"/>
        <v>0.87839785657357017</v>
      </c>
      <c r="AK6" s="71">
        <f t="shared" si="7"/>
        <v>0.12160214342642983</v>
      </c>
      <c r="AL6" s="338">
        <v>3.4670000000000001</v>
      </c>
      <c r="AM6" s="373">
        <v>5.9470000000000002E-2</v>
      </c>
      <c r="AO6" s="71">
        <v>4</v>
      </c>
      <c r="AP6" s="338">
        <v>762</v>
      </c>
      <c r="AQ6" s="338">
        <v>1634</v>
      </c>
      <c r="AR6" s="338">
        <v>501</v>
      </c>
      <c r="AS6" s="338">
        <v>944</v>
      </c>
      <c r="AT6" s="71">
        <f t="shared" si="8"/>
        <v>0.878693042311949</v>
      </c>
      <c r="AU6" s="71">
        <f t="shared" si="9"/>
        <v>0.121306957688051</v>
      </c>
      <c r="AV6" s="338">
        <v>3.3601000000000001</v>
      </c>
      <c r="AW6" s="374">
        <v>5.7970000000000001E-2</v>
      </c>
      <c r="AY6" s="71">
        <v>4</v>
      </c>
      <c r="AZ6" s="338">
        <v>779</v>
      </c>
      <c r="BA6" s="338">
        <v>1629</v>
      </c>
      <c r="BB6" s="338">
        <v>497</v>
      </c>
      <c r="BC6" s="338">
        <v>949</v>
      </c>
      <c r="BD6" s="71">
        <f t="shared" si="10"/>
        <v>0.91311651369234426</v>
      </c>
      <c r="BE6" s="71">
        <f t="shared" si="11"/>
        <v>8.6883486307655744E-2</v>
      </c>
      <c r="BF6" s="338">
        <v>1.6649</v>
      </c>
      <c r="BG6" s="338">
        <v>0.19789999999999999</v>
      </c>
      <c r="BK6" s="42">
        <v>466</v>
      </c>
      <c r="BL6" s="42">
        <v>1289</v>
      </c>
      <c r="BM6" s="42">
        <v>892</v>
      </c>
      <c r="BN6" s="338">
        <v>3054</v>
      </c>
      <c r="BP6" s="338">
        <v>485</v>
      </c>
      <c r="BQ6" s="338">
        <v>951</v>
      </c>
      <c r="BR6" s="338">
        <v>916</v>
      </c>
      <c r="BS6" s="338">
        <v>2043</v>
      </c>
      <c r="BU6" s="338">
        <v>493</v>
      </c>
      <c r="BV6" s="338">
        <v>808</v>
      </c>
      <c r="BW6" s="338">
        <v>930</v>
      </c>
      <c r="BX6" s="338">
        <v>1739</v>
      </c>
      <c r="BZ6" s="338">
        <v>495</v>
      </c>
      <c r="CA6" s="338">
        <v>840</v>
      </c>
      <c r="CB6" s="338">
        <v>925</v>
      </c>
      <c r="CC6" s="338">
        <v>1787</v>
      </c>
      <c r="CE6" s="338">
        <v>501</v>
      </c>
      <c r="CF6" s="338">
        <v>762</v>
      </c>
      <c r="CG6" s="338">
        <v>944</v>
      </c>
      <c r="CH6" s="338">
        <v>1634</v>
      </c>
      <c r="CJ6" s="338">
        <v>497</v>
      </c>
      <c r="CK6" s="338">
        <v>779</v>
      </c>
      <c r="CL6" s="338">
        <v>949</v>
      </c>
      <c r="CM6" s="338">
        <v>1629</v>
      </c>
    </row>
    <row r="7" spans="1:91">
      <c r="A7" s="71">
        <v>5</v>
      </c>
      <c r="B7" s="71">
        <v>1513</v>
      </c>
      <c r="C7" s="71">
        <v>1333</v>
      </c>
      <c r="D7" s="71">
        <v>406</v>
      </c>
      <c r="E7" s="71">
        <v>386</v>
      </c>
      <c r="F7" s="71">
        <v>1.0791207654130281</v>
      </c>
      <c r="G7" s="71">
        <v>-7.9120765413028149E-2</v>
      </c>
      <c r="H7" s="71">
        <v>0.89710000000000001</v>
      </c>
      <c r="I7" s="71">
        <v>0.35980000000000001</v>
      </c>
      <c r="K7" s="71">
        <v>5</v>
      </c>
      <c r="L7" s="42">
        <v>1059</v>
      </c>
      <c r="M7" s="42">
        <v>912</v>
      </c>
      <c r="N7" s="71">
        <v>424</v>
      </c>
      <c r="O7" s="42">
        <v>405</v>
      </c>
      <c r="P7" s="71">
        <f t="shared" si="2"/>
        <v>1.1091500124131082</v>
      </c>
      <c r="Q7" s="71">
        <f t="shared" si="3"/>
        <v>-0.10915001241310818</v>
      </c>
      <c r="R7" s="42">
        <v>1.5629999999999999</v>
      </c>
      <c r="S7" s="42">
        <v>0.22040000000000001</v>
      </c>
      <c r="U7" s="71">
        <v>5</v>
      </c>
      <c r="V7" s="71">
        <v>858</v>
      </c>
      <c r="W7" s="42">
        <v>760</v>
      </c>
      <c r="X7" s="71">
        <v>427</v>
      </c>
      <c r="Y7" s="42">
        <v>407</v>
      </c>
      <c r="Z7" s="71">
        <f t="shared" si="4"/>
        <v>1.0760692715395046</v>
      </c>
      <c r="AA7" s="71">
        <f t="shared" si="5"/>
        <v>-7.6069271539504602E-2</v>
      </c>
      <c r="AB7" s="42">
        <v>0.73839999999999995</v>
      </c>
      <c r="AC7" s="42">
        <v>0.37080000000000002</v>
      </c>
      <c r="AE7" s="71">
        <v>5</v>
      </c>
      <c r="AF7" s="71">
        <v>902</v>
      </c>
      <c r="AG7" s="42">
        <v>814</v>
      </c>
      <c r="AH7" s="42">
        <v>426</v>
      </c>
      <c r="AI7" s="110">
        <v>411</v>
      </c>
      <c r="AJ7" s="71">
        <f t="shared" si="6"/>
        <v>1.0690902169775409</v>
      </c>
      <c r="AK7" s="71">
        <f t="shared" si="7"/>
        <v>-6.9090216977540919E-2</v>
      </c>
      <c r="AL7" s="42">
        <v>0.62719999999999998</v>
      </c>
      <c r="AM7" s="42">
        <v>0.45079999999999998</v>
      </c>
      <c r="AO7" s="71">
        <v>5</v>
      </c>
      <c r="AP7" s="42">
        <v>839</v>
      </c>
      <c r="AQ7" s="42">
        <v>729</v>
      </c>
      <c r="AR7" s="71">
        <v>430</v>
      </c>
      <c r="AS7" s="42">
        <v>411</v>
      </c>
      <c r="AT7" s="71">
        <f t="shared" si="8"/>
        <v>1.1000382811752318</v>
      </c>
      <c r="AU7" s="71">
        <f t="shared" si="9"/>
        <v>-0.10003828117523184</v>
      </c>
      <c r="AV7" s="42">
        <v>1.2418</v>
      </c>
      <c r="AW7" s="42">
        <v>0.27589999999999998</v>
      </c>
      <c r="AY7" s="71">
        <v>5</v>
      </c>
      <c r="AZ7" s="71">
        <v>883</v>
      </c>
      <c r="BA7" s="42">
        <v>750</v>
      </c>
      <c r="BB7" s="42">
        <v>434</v>
      </c>
      <c r="BC7" s="42">
        <v>408</v>
      </c>
      <c r="BD7" s="71">
        <f t="shared" si="10"/>
        <v>1.1068018433179723</v>
      </c>
      <c r="BE7" s="71">
        <f t="shared" si="11"/>
        <v>-0.10680184331797227</v>
      </c>
      <c r="BF7" s="42">
        <v>1.4263999999999999</v>
      </c>
      <c r="BG7" s="71">
        <v>0.2349</v>
      </c>
      <c r="BK7" s="71">
        <v>406</v>
      </c>
      <c r="BL7" s="71">
        <v>1513</v>
      </c>
      <c r="BM7" s="71">
        <v>386</v>
      </c>
      <c r="BN7" s="71">
        <v>1333</v>
      </c>
      <c r="BP7" s="71">
        <v>424</v>
      </c>
      <c r="BQ7" s="42">
        <v>1059</v>
      </c>
      <c r="BR7" s="42">
        <v>405</v>
      </c>
      <c r="BS7" s="42">
        <v>912</v>
      </c>
      <c r="BU7" s="71">
        <v>427</v>
      </c>
      <c r="BV7" s="71">
        <v>858</v>
      </c>
      <c r="BW7" s="42">
        <v>407</v>
      </c>
      <c r="BX7" s="42">
        <v>760</v>
      </c>
      <c r="BZ7" s="42">
        <v>426</v>
      </c>
      <c r="CA7" s="71">
        <v>902</v>
      </c>
      <c r="CB7" s="110">
        <v>411</v>
      </c>
      <c r="CC7" s="42">
        <v>814</v>
      </c>
      <c r="CE7" s="71">
        <v>430</v>
      </c>
      <c r="CF7" s="42">
        <v>839</v>
      </c>
      <c r="CG7" s="42">
        <v>411</v>
      </c>
      <c r="CH7" s="42">
        <v>729</v>
      </c>
      <c r="CJ7" s="42">
        <v>434</v>
      </c>
      <c r="CK7" s="71">
        <v>883</v>
      </c>
      <c r="CL7" s="42">
        <v>408</v>
      </c>
      <c r="CM7" s="42">
        <v>750</v>
      </c>
    </row>
    <row r="8" spans="1:91">
      <c r="A8" s="71">
        <v>6</v>
      </c>
      <c r="B8" s="42">
        <v>4500</v>
      </c>
      <c r="C8" s="42">
        <v>8622</v>
      </c>
      <c r="D8" s="42">
        <v>1245</v>
      </c>
      <c r="E8" s="42">
        <v>2498</v>
      </c>
      <c r="F8" s="71">
        <f t="shared" ref="F8:F14" si="12">(B8/C8)/(D8/E8)</f>
        <v>1.0471950432209005</v>
      </c>
      <c r="G8" s="71">
        <f t="shared" ref="G8:G14" si="13">1-F8</f>
        <v>-4.7195043220900512E-2</v>
      </c>
      <c r="H8" s="42">
        <v>1.3794999999999999</v>
      </c>
      <c r="I8" s="42">
        <v>0.2384</v>
      </c>
      <c r="K8" s="71">
        <v>6</v>
      </c>
      <c r="L8" s="375">
        <v>2967</v>
      </c>
      <c r="M8" s="42">
        <v>5769</v>
      </c>
      <c r="N8" s="42">
        <v>1299</v>
      </c>
      <c r="O8" s="42">
        <v>2586</v>
      </c>
      <c r="P8" s="71">
        <f t="shared" si="2"/>
        <v>1.023850099500516</v>
      </c>
      <c r="Q8" s="71">
        <f t="shared" si="3"/>
        <v>-2.3850099500515975E-2</v>
      </c>
      <c r="R8" s="42">
        <v>0.33328999999999998</v>
      </c>
      <c r="S8" s="42">
        <v>0.57820000000000005</v>
      </c>
      <c r="U8" s="71">
        <v>6</v>
      </c>
      <c r="V8" s="42">
        <v>2450</v>
      </c>
      <c r="W8" s="42">
        <v>4859</v>
      </c>
      <c r="X8" s="42">
        <v>1309</v>
      </c>
      <c r="Y8" s="42">
        <v>2621</v>
      </c>
      <c r="Z8" s="71">
        <f t="shared" si="4"/>
        <v>1.0095935322622005</v>
      </c>
      <c r="AA8" s="71">
        <f t="shared" si="5"/>
        <v>-9.5935322622004993E-3</v>
      </c>
      <c r="AB8" s="42">
        <v>5.1811999999999997E-2</v>
      </c>
      <c r="AC8" s="42">
        <v>0.8306</v>
      </c>
      <c r="AE8" s="71">
        <v>6</v>
      </c>
      <c r="AF8" s="71">
        <v>2704</v>
      </c>
      <c r="AG8" s="42">
        <v>5254</v>
      </c>
      <c r="AH8" s="42">
        <v>1290</v>
      </c>
      <c r="AI8" s="42">
        <v>2605</v>
      </c>
      <c r="AJ8" s="71">
        <f t="shared" si="6"/>
        <v>1.0392849449515025</v>
      </c>
      <c r="AK8" s="71">
        <f t="shared" si="7"/>
        <v>-3.9284944951502476E-2</v>
      </c>
      <c r="AL8" s="42">
        <v>0.86368</v>
      </c>
      <c r="AM8" s="42">
        <v>0.36430000000000001</v>
      </c>
      <c r="AO8" s="71">
        <v>6</v>
      </c>
      <c r="AP8" s="42">
        <v>2704</v>
      </c>
      <c r="AQ8" s="42">
        <v>4650</v>
      </c>
      <c r="AR8" s="71">
        <v>1290</v>
      </c>
      <c r="AS8" s="42">
        <v>2630</v>
      </c>
      <c r="AT8" s="71">
        <f t="shared" si="8"/>
        <v>1.1855497207635244</v>
      </c>
      <c r="AU8" s="71">
        <f t="shared" si="9"/>
        <v>-0.18554972076352438</v>
      </c>
      <c r="AV8" s="42">
        <v>16.661999999999999</v>
      </c>
      <c r="AW8" s="74">
        <v>4.9980000000000001E-4</v>
      </c>
      <c r="AY8" s="71">
        <v>6</v>
      </c>
      <c r="AZ8" s="71">
        <v>2386</v>
      </c>
      <c r="BA8" s="42">
        <v>4679</v>
      </c>
      <c r="BB8" s="42">
        <v>1317</v>
      </c>
      <c r="BC8" s="42">
        <v>2674</v>
      </c>
      <c r="BD8" s="71">
        <f t="shared" si="10"/>
        <v>1.0353639088883706</v>
      </c>
      <c r="BE8" s="71">
        <f t="shared" si="11"/>
        <v>-3.5363908888370599E-2</v>
      </c>
      <c r="BF8" s="42">
        <v>0.68389</v>
      </c>
      <c r="BG8" s="71">
        <v>0.4103</v>
      </c>
      <c r="BK8" s="42">
        <v>1245</v>
      </c>
      <c r="BL8" s="42">
        <v>4500</v>
      </c>
      <c r="BM8" s="42">
        <v>2498</v>
      </c>
      <c r="BN8" s="42">
        <v>8622</v>
      </c>
      <c r="BP8" s="42">
        <v>1299</v>
      </c>
      <c r="BQ8" s="375">
        <v>2967</v>
      </c>
      <c r="BR8" s="42">
        <v>2586</v>
      </c>
      <c r="BS8" s="42">
        <v>5769</v>
      </c>
      <c r="BU8" s="42">
        <v>1309</v>
      </c>
      <c r="BV8" s="42">
        <v>2450</v>
      </c>
      <c r="BW8" s="42">
        <v>2621</v>
      </c>
      <c r="BX8" s="42">
        <v>4859</v>
      </c>
      <c r="BZ8" s="42">
        <v>1290</v>
      </c>
      <c r="CA8" s="71">
        <v>2704</v>
      </c>
      <c r="CB8" s="42">
        <v>2605</v>
      </c>
      <c r="CC8" s="42">
        <v>5254</v>
      </c>
      <c r="CE8" s="71">
        <v>1290</v>
      </c>
      <c r="CF8" s="42">
        <v>2704</v>
      </c>
      <c r="CG8" s="42">
        <v>2630</v>
      </c>
      <c r="CH8" s="42">
        <v>4650</v>
      </c>
      <c r="CJ8" s="42">
        <v>1317</v>
      </c>
      <c r="CK8" s="71">
        <v>2386</v>
      </c>
      <c r="CL8" s="42">
        <v>2674</v>
      </c>
      <c r="CM8" s="42">
        <v>4679</v>
      </c>
    </row>
    <row r="9" spans="1:91">
      <c r="A9" s="71">
        <v>7</v>
      </c>
      <c r="B9" s="42">
        <v>2409</v>
      </c>
      <c r="C9" s="42">
        <v>12186</v>
      </c>
      <c r="D9" s="42">
        <v>795</v>
      </c>
      <c r="E9" s="42">
        <v>4852</v>
      </c>
      <c r="F9" s="71">
        <f t="shared" si="12"/>
        <v>1.2065054547594052</v>
      </c>
      <c r="G9" s="71">
        <f t="shared" si="13"/>
        <v>-0.20650545475940518</v>
      </c>
      <c r="H9" s="42">
        <v>18.007000000000001</v>
      </c>
      <c r="I9" s="189">
        <v>4.9980000000000001E-4</v>
      </c>
      <c r="K9" s="71">
        <v>7</v>
      </c>
      <c r="L9" s="42">
        <v>1696</v>
      </c>
      <c r="M9" s="71">
        <v>8804</v>
      </c>
      <c r="N9" s="42">
        <v>818</v>
      </c>
      <c r="O9" s="71">
        <v>4973</v>
      </c>
      <c r="P9" s="71">
        <f t="shared" si="2"/>
        <v>1.1711458116948397</v>
      </c>
      <c r="Q9" s="71">
        <f t="shared" si="3"/>
        <v>-0.17114581169483967</v>
      </c>
      <c r="R9" s="42">
        <v>11.750999999999999</v>
      </c>
      <c r="S9" s="189">
        <v>1.4989999999999999E-3</v>
      </c>
      <c r="U9" s="71">
        <v>7</v>
      </c>
      <c r="V9" s="42">
        <v>1458</v>
      </c>
      <c r="W9" s="42">
        <v>7648</v>
      </c>
      <c r="X9" s="42">
        <v>827</v>
      </c>
      <c r="Y9" s="42">
        <v>5023</v>
      </c>
      <c r="Z9" s="71">
        <f t="shared" si="4"/>
        <v>1.1578900269664512</v>
      </c>
      <c r="AA9" s="71">
        <f t="shared" si="5"/>
        <v>-0.15789002696645116</v>
      </c>
      <c r="AB9" s="42">
        <v>9.6705000000000005</v>
      </c>
      <c r="AC9" s="189">
        <v>2.4989999999999999E-3</v>
      </c>
      <c r="AE9" s="71">
        <v>7</v>
      </c>
      <c r="AF9" s="42">
        <v>1504</v>
      </c>
      <c r="AG9" s="42">
        <v>7949</v>
      </c>
      <c r="AH9" s="42">
        <v>822</v>
      </c>
      <c r="AI9" s="42">
        <v>4994</v>
      </c>
      <c r="AJ9" s="71">
        <f t="shared" si="6"/>
        <v>1.1495081632022146</v>
      </c>
      <c r="AK9" s="71">
        <f t="shared" si="7"/>
        <v>-0.14950816320221461</v>
      </c>
      <c r="AL9" s="42">
        <v>8.8038000000000007</v>
      </c>
      <c r="AM9" s="189">
        <v>4.4980000000000003E-3</v>
      </c>
      <c r="AO9" s="71">
        <v>7</v>
      </c>
      <c r="AP9" s="42">
        <v>1336</v>
      </c>
      <c r="AQ9" s="42">
        <v>7388</v>
      </c>
      <c r="AR9" s="42">
        <v>832</v>
      </c>
      <c r="AS9" s="42">
        <v>5037</v>
      </c>
      <c r="AT9" s="71">
        <f t="shared" si="8"/>
        <v>1.094783380533922</v>
      </c>
      <c r="AU9" s="71">
        <f t="shared" si="9"/>
        <v>-9.478338053392199E-2</v>
      </c>
      <c r="AV9" s="42">
        <v>3.5914999999999999</v>
      </c>
      <c r="AW9" s="187">
        <v>6.8470000000000003E-2</v>
      </c>
      <c r="AY9" s="71">
        <v>7</v>
      </c>
      <c r="AZ9" s="42">
        <v>1402</v>
      </c>
      <c r="BA9" s="42">
        <v>7445</v>
      </c>
      <c r="BB9" s="42">
        <v>828</v>
      </c>
      <c r="BC9" s="42">
        <v>5011</v>
      </c>
      <c r="BD9" s="71">
        <f t="shared" si="10"/>
        <v>1.1396654370374697</v>
      </c>
      <c r="BE9" s="71">
        <f t="shared" si="11"/>
        <v>-0.1396654370374697</v>
      </c>
      <c r="BF9" s="42">
        <v>7.5867000000000004</v>
      </c>
      <c r="BG9" s="189">
        <v>9.495E-3</v>
      </c>
      <c r="BK9" s="42">
        <v>795</v>
      </c>
      <c r="BL9" s="42">
        <v>2409</v>
      </c>
      <c r="BM9" s="42">
        <v>4852</v>
      </c>
      <c r="BN9" s="42">
        <v>12186</v>
      </c>
      <c r="BP9" s="42">
        <v>818</v>
      </c>
      <c r="BQ9" s="42">
        <v>1696</v>
      </c>
      <c r="BR9" s="71">
        <v>4973</v>
      </c>
      <c r="BS9" s="71">
        <v>8804</v>
      </c>
      <c r="BU9" s="42">
        <v>827</v>
      </c>
      <c r="BV9" s="42">
        <v>1458</v>
      </c>
      <c r="BW9" s="42">
        <v>5023</v>
      </c>
      <c r="BX9" s="42">
        <v>7648</v>
      </c>
      <c r="BZ9" s="42">
        <v>822</v>
      </c>
      <c r="CA9" s="42">
        <v>1504</v>
      </c>
      <c r="CB9" s="42">
        <v>4994</v>
      </c>
      <c r="CC9" s="42">
        <v>7949</v>
      </c>
      <c r="CE9" s="42">
        <v>832</v>
      </c>
      <c r="CF9" s="42">
        <v>1336</v>
      </c>
      <c r="CG9" s="42">
        <v>5037</v>
      </c>
      <c r="CH9" s="42">
        <v>7388</v>
      </c>
      <c r="CJ9" s="42">
        <v>828</v>
      </c>
      <c r="CK9" s="42">
        <v>1402</v>
      </c>
      <c r="CL9" s="42">
        <v>5011</v>
      </c>
      <c r="CM9" s="42">
        <v>7445</v>
      </c>
    </row>
    <row r="10" spans="1:91">
      <c r="A10" s="71">
        <v>8</v>
      </c>
      <c r="B10" s="42">
        <v>750</v>
      </c>
      <c r="C10" s="42">
        <v>8559</v>
      </c>
      <c r="D10" s="42">
        <v>104</v>
      </c>
      <c r="E10" s="42">
        <v>2484</v>
      </c>
      <c r="F10" s="71">
        <f t="shared" si="12"/>
        <v>2.0929386071341911</v>
      </c>
      <c r="G10" s="71">
        <f t="shared" si="13"/>
        <v>-1.0929386071341911</v>
      </c>
      <c r="H10" s="71">
        <v>49.56</v>
      </c>
      <c r="I10" s="74">
        <v>4.9980000000000001E-4</v>
      </c>
      <c r="K10" s="71">
        <v>8</v>
      </c>
      <c r="L10" s="42">
        <v>484</v>
      </c>
      <c r="M10" s="42">
        <v>8559</v>
      </c>
      <c r="N10" s="42">
        <v>107</v>
      </c>
      <c r="O10" s="42">
        <v>2484</v>
      </c>
      <c r="P10" s="71">
        <f t="shared" si="2"/>
        <v>1.3127745511365314</v>
      </c>
      <c r="Q10" s="71">
        <f t="shared" si="3"/>
        <v>-0.31277455113653141</v>
      </c>
      <c r="R10" s="71">
        <v>45.155000000000001</v>
      </c>
      <c r="S10" s="189">
        <v>4.9980000000000001E-4</v>
      </c>
      <c r="U10" s="71">
        <v>8</v>
      </c>
      <c r="V10" s="42">
        <v>368</v>
      </c>
      <c r="W10" s="42">
        <v>4715</v>
      </c>
      <c r="X10" s="42">
        <v>112</v>
      </c>
      <c r="Y10" s="42">
        <v>2641</v>
      </c>
      <c r="Z10" s="71">
        <f t="shared" si="4"/>
        <v>1.8404181184668988</v>
      </c>
      <c r="AA10" s="71">
        <f t="shared" si="5"/>
        <v>-0.84041811846689884</v>
      </c>
      <c r="AB10" s="71">
        <v>31.236999999999998</v>
      </c>
      <c r="AC10" s="189">
        <v>4.9980000000000001E-4</v>
      </c>
      <c r="AE10" s="71">
        <v>8</v>
      </c>
      <c r="AF10" s="42">
        <v>388</v>
      </c>
      <c r="AG10" s="42">
        <v>5067</v>
      </c>
      <c r="AH10" s="42">
        <v>111</v>
      </c>
      <c r="AI10" s="42">
        <v>2635</v>
      </c>
      <c r="AJ10" s="71">
        <f t="shared" si="6"/>
        <v>1.8177680344643046</v>
      </c>
      <c r="AK10" s="71">
        <f t="shared" si="7"/>
        <v>-0.81776803446430457</v>
      </c>
      <c r="AL10" s="71">
        <v>30.135000000000002</v>
      </c>
      <c r="AM10" s="189">
        <v>4.9980000000000001E-4</v>
      </c>
      <c r="AO10" s="71">
        <v>8</v>
      </c>
      <c r="AP10" s="42">
        <v>319</v>
      </c>
      <c r="AQ10" s="42">
        <v>4485</v>
      </c>
      <c r="AR10" s="42">
        <v>114</v>
      </c>
      <c r="AS10" s="42">
        <v>2652</v>
      </c>
      <c r="AT10" s="71">
        <f t="shared" si="8"/>
        <v>1.6546147978642258</v>
      </c>
      <c r="AU10" s="71">
        <f t="shared" si="9"/>
        <v>-0.65461479786422583</v>
      </c>
      <c r="AV10" s="71">
        <v>20.651</v>
      </c>
      <c r="AW10" s="189">
        <v>4.9980000000000001E-4</v>
      </c>
      <c r="AY10" s="71">
        <v>8</v>
      </c>
      <c r="AZ10" s="42">
        <v>343</v>
      </c>
      <c r="BA10" s="42">
        <v>4565</v>
      </c>
      <c r="BB10" s="42">
        <v>112</v>
      </c>
      <c r="BC10" s="42">
        <v>2669</v>
      </c>
      <c r="BD10" s="71">
        <f t="shared" si="10"/>
        <v>1.7905394304490689</v>
      </c>
      <c r="BE10" s="71">
        <f t="shared" si="11"/>
        <v>-0.79053943044906894</v>
      </c>
      <c r="BF10" s="71">
        <v>27.96</v>
      </c>
      <c r="BG10" s="190">
        <v>4.9980000000000001E-4</v>
      </c>
      <c r="BK10" s="42">
        <v>104</v>
      </c>
      <c r="BL10" s="42">
        <v>750</v>
      </c>
      <c r="BM10" s="42">
        <v>2484</v>
      </c>
      <c r="BN10" s="42">
        <v>8559</v>
      </c>
      <c r="BP10" s="42">
        <v>107</v>
      </c>
      <c r="BQ10" s="42">
        <v>484</v>
      </c>
      <c r="BR10" s="42">
        <v>2484</v>
      </c>
      <c r="BS10" s="42">
        <v>8559</v>
      </c>
      <c r="BU10" s="42">
        <v>112</v>
      </c>
      <c r="BV10" s="42">
        <v>368</v>
      </c>
      <c r="BW10" s="42">
        <v>2641</v>
      </c>
      <c r="BX10" s="42">
        <v>4715</v>
      </c>
      <c r="BZ10" s="42">
        <v>111</v>
      </c>
      <c r="CA10" s="42">
        <v>388</v>
      </c>
      <c r="CB10" s="42">
        <v>2635</v>
      </c>
      <c r="CC10" s="42">
        <v>5067</v>
      </c>
      <c r="CE10" s="42">
        <v>114</v>
      </c>
      <c r="CF10" s="42">
        <v>319</v>
      </c>
      <c r="CG10" s="42">
        <v>2652</v>
      </c>
      <c r="CH10" s="42">
        <v>4485</v>
      </c>
      <c r="CJ10" s="42">
        <v>112</v>
      </c>
      <c r="CK10" s="42">
        <v>343</v>
      </c>
      <c r="CL10" s="42">
        <v>2669</v>
      </c>
      <c r="CM10" s="42">
        <v>4565</v>
      </c>
    </row>
    <row r="11" spans="1:91">
      <c r="A11" s="71">
        <v>9</v>
      </c>
      <c r="B11" s="42">
        <v>6545</v>
      </c>
      <c r="C11" s="42">
        <v>15720</v>
      </c>
      <c r="D11" s="42">
        <v>3516</v>
      </c>
      <c r="E11" s="42">
        <v>5043</v>
      </c>
      <c r="F11" s="71">
        <f t="shared" si="12"/>
        <v>0.59716893980842212</v>
      </c>
      <c r="G11" s="71">
        <f t="shared" si="13"/>
        <v>0.40283106019157788</v>
      </c>
      <c r="H11" s="42">
        <v>383.85</v>
      </c>
      <c r="I11" s="189">
        <v>4.9980000000000001E-4</v>
      </c>
      <c r="K11" s="71">
        <v>9</v>
      </c>
      <c r="L11" s="42">
        <v>5083</v>
      </c>
      <c r="M11" s="42">
        <v>12699</v>
      </c>
      <c r="N11" s="42">
        <v>3586</v>
      </c>
      <c r="O11" s="42">
        <v>6118</v>
      </c>
      <c r="P11" s="210">
        <f t="shared" si="2"/>
        <v>0.68288846032951289</v>
      </c>
      <c r="Q11" s="310">
        <f t="shared" si="3"/>
        <v>0.31711153967048711</v>
      </c>
      <c r="R11" s="42">
        <v>203.63</v>
      </c>
      <c r="S11" s="189">
        <v>4.9980000000000001E-4</v>
      </c>
      <c r="U11" s="71">
        <v>9</v>
      </c>
      <c r="V11" s="42">
        <v>4654</v>
      </c>
      <c r="W11" s="198">
        <v>10589</v>
      </c>
      <c r="X11" s="198">
        <v>3606</v>
      </c>
      <c r="Y11" s="42">
        <v>6198</v>
      </c>
      <c r="Z11" s="71">
        <f t="shared" si="4"/>
        <v>0.75543530952049098</v>
      </c>
      <c r="AA11" s="71">
        <f t="shared" si="5"/>
        <v>0.24456469047950902</v>
      </c>
      <c r="AB11" s="198">
        <v>105.41</v>
      </c>
      <c r="AC11" s="211">
        <v>4.9980000000000001E-4</v>
      </c>
      <c r="AE11" s="71">
        <v>9</v>
      </c>
      <c r="AF11" s="71">
        <v>4788</v>
      </c>
      <c r="AG11" s="42">
        <v>11219</v>
      </c>
      <c r="AH11" s="42">
        <v>3583</v>
      </c>
      <c r="AI11" s="42">
        <v>6150</v>
      </c>
      <c r="AJ11" s="71">
        <f t="shared" si="6"/>
        <v>0.73253486762431563</v>
      </c>
      <c r="AK11" s="71">
        <f t="shared" si="7"/>
        <v>0.26746513237568437</v>
      </c>
      <c r="AL11" s="42">
        <v>131.35</v>
      </c>
      <c r="AM11" s="74">
        <v>4.9980000000000001E-4</v>
      </c>
      <c r="AO11" s="71">
        <v>9</v>
      </c>
      <c r="AP11" s="42">
        <v>4480</v>
      </c>
      <c r="AQ11" s="42">
        <v>10102</v>
      </c>
      <c r="AR11" s="71">
        <v>3607</v>
      </c>
      <c r="AS11" s="42">
        <v>6229</v>
      </c>
      <c r="AT11" s="71">
        <f t="shared" si="8"/>
        <v>0.76584845114898736</v>
      </c>
      <c r="AU11" s="195">
        <f t="shared" si="9"/>
        <v>0.23415154885101264</v>
      </c>
      <c r="AV11" s="42">
        <v>93.837000000000003</v>
      </c>
      <c r="AW11" s="74">
        <v>4.9980000000000001E-4</v>
      </c>
      <c r="AY11" s="71">
        <v>9</v>
      </c>
      <c r="AZ11" s="200">
        <v>4541</v>
      </c>
      <c r="BA11" s="42">
        <v>10335</v>
      </c>
      <c r="BB11" s="71">
        <v>3620</v>
      </c>
      <c r="BC11" s="42">
        <v>6247</v>
      </c>
      <c r="BD11" s="200">
        <f t="shared" si="10"/>
        <v>0.75823522493698658</v>
      </c>
      <c r="BE11" s="195">
        <f t="shared" si="11"/>
        <v>0.24176477506301342</v>
      </c>
      <c r="BF11" s="42">
        <v>101.91</v>
      </c>
      <c r="BG11" s="190">
        <v>4.9980000000000001E-4</v>
      </c>
      <c r="BK11" s="42">
        <v>3516</v>
      </c>
      <c r="BL11" s="42">
        <v>6545</v>
      </c>
      <c r="BM11" s="42">
        <v>5043</v>
      </c>
      <c r="BN11" s="42">
        <v>15720</v>
      </c>
      <c r="BP11" s="42">
        <v>3586</v>
      </c>
      <c r="BQ11" s="42">
        <v>5083</v>
      </c>
      <c r="BR11" s="42">
        <v>6118</v>
      </c>
      <c r="BS11" s="42">
        <v>12699</v>
      </c>
      <c r="BU11" s="198">
        <v>3606</v>
      </c>
      <c r="BV11" s="42">
        <v>4654</v>
      </c>
      <c r="BW11" s="42">
        <v>6198</v>
      </c>
      <c r="BX11" s="198">
        <v>10589</v>
      </c>
      <c r="BZ11" s="42">
        <v>3583</v>
      </c>
      <c r="CA11" s="71">
        <v>4788</v>
      </c>
      <c r="CB11" s="42">
        <v>6150</v>
      </c>
      <c r="CC11" s="42">
        <v>11219</v>
      </c>
      <c r="CE11" s="71">
        <v>3607</v>
      </c>
      <c r="CF11" s="42">
        <v>4480</v>
      </c>
      <c r="CG11" s="42">
        <v>6229</v>
      </c>
      <c r="CH11" s="42">
        <v>10102</v>
      </c>
      <c r="CJ11" s="71">
        <v>3620</v>
      </c>
      <c r="CK11" s="200">
        <v>4541</v>
      </c>
      <c r="CL11" s="42">
        <v>6247</v>
      </c>
      <c r="CM11" s="42">
        <v>10335</v>
      </c>
    </row>
    <row r="12" spans="1:91">
      <c r="A12" s="71">
        <v>10</v>
      </c>
      <c r="B12" s="42">
        <v>1337</v>
      </c>
      <c r="C12" s="42">
        <v>15997</v>
      </c>
      <c r="D12" s="105">
        <v>424</v>
      </c>
      <c r="E12" s="42">
        <v>4807</v>
      </c>
      <c r="F12" s="71">
        <f t="shared" si="12"/>
        <v>0.94754780082586243</v>
      </c>
      <c r="G12" s="71">
        <f t="shared" si="13"/>
        <v>5.245219917413757E-2</v>
      </c>
      <c r="H12" s="198">
        <v>0.85977000000000003</v>
      </c>
      <c r="I12" s="198">
        <v>0.37130000000000002</v>
      </c>
      <c r="K12" s="71">
        <v>10</v>
      </c>
      <c r="L12" s="71">
        <v>901</v>
      </c>
      <c r="M12" s="42">
        <v>10897</v>
      </c>
      <c r="N12" s="200">
        <v>438</v>
      </c>
      <c r="O12" s="42">
        <v>4981</v>
      </c>
      <c r="P12" s="71">
        <f t="shared" si="2"/>
        <v>0.94028665256199284</v>
      </c>
      <c r="Q12" s="71">
        <f t="shared" si="3"/>
        <v>5.9713347438007158E-2</v>
      </c>
      <c r="R12" s="198">
        <v>1.0288999999999999</v>
      </c>
      <c r="S12" s="198">
        <v>0.30730000000000002</v>
      </c>
      <c r="U12" s="71">
        <v>10</v>
      </c>
      <c r="V12" s="71">
        <v>770</v>
      </c>
      <c r="W12" s="42">
        <v>9267</v>
      </c>
      <c r="X12" s="71">
        <v>452</v>
      </c>
      <c r="Y12" s="42">
        <v>5100</v>
      </c>
      <c r="Z12" s="71">
        <f t="shared" si="4"/>
        <v>0.93752596280836664</v>
      </c>
      <c r="AA12" s="71">
        <f t="shared" si="5"/>
        <v>6.2474037191633358E-2</v>
      </c>
      <c r="AB12" s="198">
        <v>1.0911</v>
      </c>
      <c r="AC12" s="198">
        <v>0.30030000000000001</v>
      </c>
      <c r="AE12" s="71">
        <v>10</v>
      </c>
      <c r="AF12" s="71">
        <v>833</v>
      </c>
      <c r="AG12" s="42">
        <v>9974</v>
      </c>
      <c r="AH12" s="71">
        <v>442</v>
      </c>
      <c r="AI12" s="42">
        <v>5053</v>
      </c>
      <c r="AJ12" s="71">
        <f t="shared" si="6"/>
        <v>0.95477857814934208</v>
      </c>
      <c r="AK12" s="71">
        <f t="shared" si="7"/>
        <v>4.5221421850657917E-2</v>
      </c>
      <c r="AL12" s="42">
        <v>0.56945000000000001</v>
      </c>
      <c r="AM12" s="42">
        <v>0.46879999999999999</v>
      </c>
      <c r="AO12" s="71">
        <v>10</v>
      </c>
      <c r="AP12" s="200">
        <v>698</v>
      </c>
      <c r="AQ12" s="42">
        <v>8946</v>
      </c>
      <c r="AR12" s="71">
        <v>458</v>
      </c>
      <c r="AS12" s="42">
        <v>5130</v>
      </c>
      <c r="AT12" s="71">
        <f t="shared" si="8"/>
        <v>0.87393355767794534</v>
      </c>
      <c r="AU12" s="195">
        <f t="shared" si="9"/>
        <v>0.12606644232205466</v>
      </c>
      <c r="AV12" s="42">
        <v>4.6344000000000003</v>
      </c>
      <c r="AW12" s="189">
        <v>3.5479999999999998E-2</v>
      </c>
      <c r="AY12" s="71">
        <v>10</v>
      </c>
      <c r="AZ12" s="71">
        <v>729</v>
      </c>
      <c r="BA12" s="42">
        <v>9068</v>
      </c>
      <c r="BB12" s="71">
        <v>464</v>
      </c>
      <c r="BC12" s="198">
        <v>5111</v>
      </c>
      <c r="BD12" s="71">
        <f t="shared" si="10"/>
        <v>0.88553130181159967</v>
      </c>
      <c r="BE12" s="195">
        <f t="shared" si="11"/>
        <v>0.11446869818840033</v>
      </c>
      <c r="BF12" s="71">
        <v>3.8595999999999999</v>
      </c>
      <c r="BG12" s="192">
        <v>6.3969999999999999E-2</v>
      </c>
      <c r="BK12" s="105">
        <v>424</v>
      </c>
      <c r="BL12" s="42">
        <v>1337</v>
      </c>
      <c r="BM12" s="42">
        <v>4807</v>
      </c>
      <c r="BN12" s="42">
        <v>15997</v>
      </c>
      <c r="BP12" s="200">
        <v>438</v>
      </c>
      <c r="BQ12" s="71">
        <v>901</v>
      </c>
      <c r="BR12" s="42">
        <v>4981</v>
      </c>
      <c r="BS12" s="42">
        <v>10897</v>
      </c>
      <c r="BU12" s="71">
        <v>452</v>
      </c>
      <c r="BV12" s="71">
        <v>770</v>
      </c>
      <c r="BW12" s="42">
        <v>5100</v>
      </c>
      <c r="BX12" s="42">
        <v>9267</v>
      </c>
      <c r="BZ12" s="71">
        <v>442</v>
      </c>
      <c r="CA12" s="71">
        <v>833</v>
      </c>
      <c r="CB12" s="42">
        <v>5053</v>
      </c>
      <c r="CC12" s="42">
        <v>9974</v>
      </c>
      <c r="CE12" s="71">
        <v>458</v>
      </c>
      <c r="CF12" s="200">
        <v>698</v>
      </c>
      <c r="CG12" s="42">
        <v>5130</v>
      </c>
      <c r="CH12" s="42">
        <v>8946</v>
      </c>
      <c r="CJ12" s="71">
        <v>464</v>
      </c>
      <c r="CK12" s="71">
        <v>729</v>
      </c>
      <c r="CL12" s="198">
        <v>5111</v>
      </c>
      <c r="CM12" s="42">
        <v>9068</v>
      </c>
    </row>
    <row r="13" spans="1:91">
      <c r="A13" s="71">
        <v>11</v>
      </c>
      <c r="B13" s="42">
        <v>2412</v>
      </c>
      <c r="C13" s="42">
        <v>4915</v>
      </c>
      <c r="D13" s="42">
        <v>607</v>
      </c>
      <c r="E13" s="42">
        <v>1510</v>
      </c>
      <c r="F13" s="71">
        <f t="shared" si="12"/>
        <v>1.2207930200559429</v>
      </c>
      <c r="G13" s="71">
        <f t="shared" si="13"/>
        <v>-0.22079302005594292</v>
      </c>
      <c r="H13" s="42">
        <v>13.62</v>
      </c>
      <c r="I13" s="189">
        <v>1.9989999999999999E-3</v>
      </c>
      <c r="K13" s="71">
        <v>11</v>
      </c>
      <c r="L13" s="42">
        <v>1526</v>
      </c>
      <c r="M13" s="42">
        <v>3349</v>
      </c>
      <c r="N13" s="42">
        <v>626</v>
      </c>
      <c r="O13" s="42">
        <v>1567</v>
      </c>
      <c r="P13" s="71">
        <f t="shared" si="2"/>
        <v>1.1406017913887794</v>
      </c>
      <c r="Q13" s="71">
        <f t="shared" si="3"/>
        <v>-0.14060179138877937</v>
      </c>
      <c r="R13" s="42">
        <v>5.4298999999999999</v>
      </c>
      <c r="S13" s="189">
        <v>2.5489999999999999E-2</v>
      </c>
      <c r="U13" s="71">
        <v>11</v>
      </c>
      <c r="V13" s="42">
        <v>1199</v>
      </c>
      <c r="W13" s="42">
        <v>2700</v>
      </c>
      <c r="X13" s="42">
        <v>636</v>
      </c>
      <c r="Y13" s="42">
        <v>1598</v>
      </c>
      <c r="Z13" s="71">
        <f t="shared" si="4"/>
        <v>1.115771022594922</v>
      </c>
      <c r="AA13" s="71">
        <f t="shared" si="5"/>
        <v>-0.115771022594922</v>
      </c>
      <c r="AB13" s="71">
        <v>3.5284</v>
      </c>
      <c r="AC13" s="187">
        <v>6.7470000000000002E-2</v>
      </c>
      <c r="AE13" s="71">
        <v>11</v>
      </c>
      <c r="AF13" s="71">
        <v>1300</v>
      </c>
      <c r="AG13" s="42">
        <v>2968</v>
      </c>
      <c r="AH13" s="42">
        <v>633</v>
      </c>
      <c r="AI13" s="42">
        <v>1576</v>
      </c>
      <c r="AJ13" s="71">
        <f t="shared" si="6"/>
        <v>1.0905157914010637</v>
      </c>
      <c r="AK13" s="71">
        <f t="shared" si="7"/>
        <v>-9.0515791401063694E-2</v>
      </c>
      <c r="AL13" s="42">
        <v>2.2618999999999998</v>
      </c>
      <c r="AM13" s="42">
        <v>0.13589999999999999</v>
      </c>
      <c r="AO13" s="71">
        <v>11</v>
      </c>
      <c r="AP13" s="42">
        <v>1159</v>
      </c>
      <c r="AQ13" s="42">
        <v>4915</v>
      </c>
      <c r="AR13" s="71">
        <v>640</v>
      </c>
      <c r="AS13" s="42">
        <v>1510</v>
      </c>
      <c r="AT13" s="71">
        <f t="shared" si="8"/>
        <v>0.55636126653102747</v>
      </c>
      <c r="AU13" s="71">
        <f t="shared" si="9"/>
        <v>0.44363873346897253</v>
      </c>
      <c r="AV13" s="42">
        <v>3.3868999999999998</v>
      </c>
      <c r="AW13" s="187">
        <v>7.9960000000000003E-2</v>
      </c>
      <c r="AY13" s="71">
        <v>11</v>
      </c>
      <c r="AZ13" s="71">
        <v>1171</v>
      </c>
      <c r="BA13" s="42">
        <v>2544</v>
      </c>
      <c r="BB13" s="42">
        <v>635</v>
      </c>
      <c r="BC13" s="42">
        <v>1603</v>
      </c>
      <c r="BD13" s="71">
        <f t="shared" si="10"/>
        <v>1.1619824939335412</v>
      </c>
      <c r="BE13" s="71">
        <f t="shared" si="11"/>
        <v>-0.16198249393354125</v>
      </c>
      <c r="BF13" s="42">
        <v>6.5461</v>
      </c>
      <c r="BG13" s="190">
        <v>1.299E-2</v>
      </c>
      <c r="BK13" s="42">
        <v>607</v>
      </c>
      <c r="BL13" s="42">
        <v>2412</v>
      </c>
      <c r="BM13" s="42">
        <v>1510</v>
      </c>
      <c r="BN13" s="42">
        <v>4915</v>
      </c>
      <c r="BP13" s="42">
        <v>626</v>
      </c>
      <c r="BQ13" s="42">
        <v>1526</v>
      </c>
      <c r="BR13" s="42">
        <v>1567</v>
      </c>
      <c r="BS13" s="42">
        <v>3349</v>
      </c>
      <c r="BU13" s="42">
        <v>636</v>
      </c>
      <c r="BV13" s="42">
        <v>1199</v>
      </c>
      <c r="BW13" s="42">
        <v>1598</v>
      </c>
      <c r="BX13" s="42">
        <v>2700</v>
      </c>
      <c r="BZ13" s="42">
        <v>633</v>
      </c>
      <c r="CA13" s="71">
        <v>1300</v>
      </c>
      <c r="CB13" s="42">
        <v>1576</v>
      </c>
      <c r="CC13" s="42">
        <v>2968</v>
      </c>
      <c r="CE13" s="71">
        <v>640</v>
      </c>
      <c r="CF13" s="42">
        <v>1159</v>
      </c>
      <c r="CG13" s="42">
        <v>1510</v>
      </c>
      <c r="CH13" s="42">
        <v>4915</v>
      </c>
      <c r="CJ13" s="42">
        <v>635</v>
      </c>
      <c r="CK13" s="71">
        <v>1171</v>
      </c>
      <c r="CL13" s="42">
        <v>1603</v>
      </c>
      <c r="CM13" s="42">
        <v>2544</v>
      </c>
    </row>
    <row r="14" spans="1:91">
      <c r="A14" s="71">
        <v>12</v>
      </c>
      <c r="B14" s="42">
        <v>2693</v>
      </c>
      <c r="C14" s="42">
        <v>4531</v>
      </c>
      <c r="D14" s="105">
        <v>660</v>
      </c>
      <c r="E14" s="42">
        <v>1300</v>
      </c>
      <c r="F14" s="71">
        <f t="shared" si="12"/>
        <v>1.1706894591467534</v>
      </c>
      <c r="G14" s="71">
        <f t="shared" si="13"/>
        <v>-0.17068945914675338</v>
      </c>
      <c r="H14" s="42">
        <v>8.6439000000000004</v>
      </c>
      <c r="I14" s="189">
        <v>4.9979999999999998E-3</v>
      </c>
      <c r="K14" s="71">
        <v>12</v>
      </c>
      <c r="L14" s="71">
        <v>1793</v>
      </c>
      <c r="M14" s="42">
        <v>2912</v>
      </c>
      <c r="N14" s="71">
        <v>681</v>
      </c>
      <c r="O14" s="42">
        <v>1327</v>
      </c>
      <c r="P14" s="71">
        <f t="shared" si="2"/>
        <v>1.1998106977457197</v>
      </c>
      <c r="Q14" s="71">
        <f t="shared" si="3"/>
        <v>-0.19981069774571969</v>
      </c>
      <c r="R14" s="71">
        <v>7.8265000000000001E-2</v>
      </c>
      <c r="S14" s="71">
        <v>0.79359999999999997</v>
      </c>
      <c r="U14" s="71">
        <v>12</v>
      </c>
      <c r="V14" s="71">
        <v>1499</v>
      </c>
      <c r="W14" s="42">
        <v>2427</v>
      </c>
      <c r="X14" s="71">
        <v>694</v>
      </c>
      <c r="Y14" s="42">
        <v>1349</v>
      </c>
      <c r="Z14" s="71">
        <f t="shared" si="4"/>
        <v>1.2005612887674564</v>
      </c>
      <c r="AA14" s="71">
        <f t="shared" si="5"/>
        <v>-0.20056128876745638</v>
      </c>
      <c r="AB14" s="71">
        <v>10.256</v>
      </c>
      <c r="AC14" s="190">
        <v>2.4989999999999999E-3</v>
      </c>
      <c r="AE14" s="71">
        <v>12</v>
      </c>
      <c r="AF14" s="71">
        <v>1583</v>
      </c>
      <c r="AG14" s="42">
        <v>2578</v>
      </c>
      <c r="AH14" s="71">
        <v>696</v>
      </c>
      <c r="AI14" s="42">
        <v>1345</v>
      </c>
      <c r="AJ14" s="71">
        <f t="shared" si="6"/>
        <v>1.1866183132250787</v>
      </c>
      <c r="AK14" s="71">
        <f t="shared" si="7"/>
        <v>-0.18661831322507871</v>
      </c>
      <c r="AL14" s="71">
        <v>9.1584000000000003</v>
      </c>
      <c r="AM14" s="190">
        <v>2.9989999999999999E-3</v>
      </c>
      <c r="AO14" s="71">
        <v>12</v>
      </c>
      <c r="AP14" s="71">
        <v>1391</v>
      </c>
      <c r="AQ14" s="42">
        <v>2191</v>
      </c>
      <c r="AR14" s="71">
        <v>712</v>
      </c>
      <c r="AS14" s="42">
        <v>1360</v>
      </c>
      <c r="AT14" s="71">
        <f t="shared" si="8"/>
        <v>1.2126728855019768</v>
      </c>
      <c r="AU14" s="71">
        <f t="shared" si="9"/>
        <v>-0.21267288550197683</v>
      </c>
      <c r="AV14" s="71">
        <v>11.228</v>
      </c>
      <c r="AW14" s="190">
        <v>2.4989999999999999E-3</v>
      </c>
      <c r="AY14" s="71">
        <v>12</v>
      </c>
      <c r="AZ14" s="71">
        <v>1388</v>
      </c>
      <c r="BA14" s="42">
        <v>2343</v>
      </c>
      <c r="BB14" s="71">
        <v>737</v>
      </c>
      <c r="BC14" s="42">
        <v>1357</v>
      </c>
      <c r="BD14" s="71">
        <f t="shared" si="10"/>
        <v>1.0907608390361079</v>
      </c>
      <c r="BE14" s="71">
        <f t="shared" si="11"/>
        <v>-9.0760839036107877E-2</v>
      </c>
      <c r="BF14" s="71">
        <v>2.3292000000000002</v>
      </c>
      <c r="BG14" s="71">
        <v>0.13739999999999999</v>
      </c>
      <c r="BK14" s="105">
        <v>660</v>
      </c>
      <c r="BL14" s="42">
        <v>2693</v>
      </c>
      <c r="BM14" s="42">
        <v>1300</v>
      </c>
      <c r="BN14" s="42">
        <v>4531</v>
      </c>
      <c r="BP14" s="71">
        <v>681</v>
      </c>
      <c r="BQ14" s="71">
        <v>1793</v>
      </c>
      <c r="BR14" s="42">
        <v>1327</v>
      </c>
      <c r="BS14" s="42">
        <v>2912</v>
      </c>
      <c r="BU14" s="71">
        <v>694</v>
      </c>
      <c r="BV14" s="71">
        <v>1499</v>
      </c>
      <c r="BW14" s="42">
        <v>1349</v>
      </c>
      <c r="BX14" s="42">
        <v>2427</v>
      </c>
      <c r="BZ14" s="71">
        <v>696</v>
      </c>
      <c r="CA14" s="71">
        <v>1583</v>
      </c>
      <c r="CB14" s="42">
        <v>1345</v>
      </c>
      <c r="CC14" s="42">
        <v>2578</v>
      </c>
      <c r="CE14" s="71">
        <v>712</v>
      </c>
      <c r="CF14" s="71">
        <v>1391</v>
      </c>
      <c r="CG14" s="42">
        <v>1360</v>
      </c>
      <c r="CH14" s="42">
        <v>2191</v>
      </c>
      <c r="CJ14" s="71">
        <v>737</v>
      </c>
      <c r="CK14" s="71">
        <v>1388</v>
      </c>
      <c r="CL14" s="42">
        <v>1357</v>
      </c>
      <c r="CM14" s="42">
        <v>2343</v>
      </c>
    </row>
    <row r="15" spans="1:91">
      <c r="A15" s="71">
        <v>14</v>
      </c>
      <c r="B15" s="42">
        <v>1881</v>
      </c>
      <c r="C15" s="42">
        <v>2919</v>
      </c>
      <c r="D15" s="42">
        <v>786</v>
      </c>
      <c r="E15" s="42">
        <v>968</v>
      </c>
      <c r="F15" s="71">
        <f>(B15/C15)/(D15/E15)</f>
        <v>0.7936106948683147</v>
      </c>
      <c r="G15" s="71">
        <f t="shared" ref="G15:G17" si="14">1-F15</f>
        <v>0.2063893051316853</v>
      </c>
      <c r="H15" s="42">
        <v>16.838000000000001</v>
      </c>
      <c r="I15" s="189">
        <v>4.9980000000000001E-4</v>
      </c>
      <c r="K15" s="71">
        <v>14</v>
      </c>
      <c r="L15" s="42">
        <v>1348</v>
      </c>
      <c r="M15" s="42">
        <v>2919</v>
      </c>
      <c r="N15" s="42">
        <v>796</v>
      </c>
      <c r="O15" s="42">
        <v>997</v>
      </c>
      <c r="P15" s="71">
        <f>(L15/M15)/(N15/O15)</f>
        <v>0.57841279022725822</v>
      </c>
      <c r="Q15" s="71">
        <f t="shared" ref="Q15:Q17" si="15">1-P15</f>
        <v>0.42158720977274178</v>
      </c>
      <c r="R15" s="42">
        <v>5.3266999999999998</v>
      </c>
      <c r="S15" s="189">
        <v>2.0490000000000001E-2</v>
      </c>
      <c r="U15" s="71">
        <v>14</v>
      </c>
      <c r="V15" s="42">
        <v>1169</v>
      </c>
      <c r="W15" s="42">
        <v>1604</v>
      </c>
      <c r="X15" s="42">
        <v>798</v>
      </c>
      <c r="Y15" s="42">
        <v>1010</v>
      </c>
      <c r="Z15" s="71">
        <f t="shared" ref="Z15:Z17" si="16">(V15/W15)/(X15/Y15)</f>
        <v>0.92241982762392272</v>
      </c>
      <c r="AA15" s="71">
        <f t="shared" ref="AA15:AA17" si="17">1-Z15</f>
        <v>7.7580172376077283E-2</v>
      </c>
      <c r="AB15" s="42">
        <v>1.7523</v>
      </c>
      <c r="AC15" s="42">
        <v>0.1799</v>
      </c>
      <c r="AE15" s="71">
        <v>14</v>
      </c>
      <c r="AF15" s="71">
        <v>1258</v>
      </c>
      <c r="AG15" s="42">
        <v>1702</v>
      </c>
      <c r="AH15" s="42">
        <v>796</v>
      </c>
      <c r="AI15" s="42">
        <v>1006</v>
      </c>
      <c r="AJ15" s="71">
        <f t="shared" ref="AJ15:AJ17" si="18">(AF15/AG15)/(AH15/AI15)</f>
        <v>0.93412715752676423</v>
      </c>
      <c r="AK15" s="71">
        <f t="shared" ref="AK15:AK17" si="19">1-AJ15</f>
        <v>6.5872842473235771E-2</v>
      </c>
      <c r="AL15" s="42">
        <v>1.2784</v>
      </c>
      <c r="AM15" s="42">
        <v>0.26140000000000002</v>
      </c>
      <c r="AO15" s="71">
        <v>14</v>
      </c>
      <c r="AP15" s="42">
        <v>1132</v>
      </c>
      <c r="AQ15" s="42">
        <v>1481</v>
      </c>
      <c r="AR15" s="71">
        <v>803</v>
      </c>
      <c r="AS15" s="42">
        <v>1020</v>
      </c>
      <c r="AT15" s="71">
        <f t="shared" ref="AT15:AT17" si="20">(AP15/AQ15)/(AR15/AS15)</f>
        <v>0.97090333935116713</v>
      </c>
      <c r="AU15" s="71">
        <f t="shared" ref="AU15:AU17" si="21">1-AT15</f>
        <v>2.9096660648832873E-2</v>
      </c>
      <c r="AV15" s="42">
        <v>0.23041</v>
      </c>
      <c r="AW15" s="42">
        <v>0.64270000000000005</v>
      </c>
      <c r="AY15" s="71">
        <v>14</v>
      </c>
      <c r="AZ15" s="71">
        <v>1161</v>
      </c>
      <c r="BA15" s="42">
        <v>1582</v>
      </c>
      <c r="BB15" s="42">
        <v>798</v>
      </c>
      <c r="BC15" s="42">
        <v>1018</v>
      </c>
      <c r="BD15" s="71">
        <f t="shared" ref="BD15:BD17" si="22">(AZ15/BA15)/(BB15/BC15)</f>
        <v>0.93620429075216482</v>
      </c>
      <c r="BE15" s="71">
        <f t="shared" ref="BE15:BE17" si="23">1-BD15</f>
        <v>6.3795709247835175E-2</v>
      </c>
      <c r="BF15" s="42">
        <v>1.1655</v>
      </c>
      <c r="BG15" s="71">
        <v>0.27039999999999997</v>
      </c>
      <c r="BK15" s="42">
        <v>786</v>
      </c>
      <c r="BL15" s="42">
        <v>1881</v>
      </c>
      <c r="BM15" s="42">
        <v>968</v>
      </c>
      <c r="BN15" s="42">
        <v>2919</v>
      </c>
      <c r="BP15" s="42">
        <v>796</v>
      </c>
      <c r="BQ15" s="42">
        <v>1348</v>
      </c>
      <c r="BR15" s="42">
        <v>997</v>
      </c>
      <c r="BS15" s="42">
        <v>2919</v>
      </c>
      <c r="BU15" s="42">
        <v>798</v>
      </c>
      <c r="BV15" s="42">
        <v>1169</v>
      </c>
      <c r="BW15" s="42">
        <v>1010</v>
      </c>
      <c r="BX15" s="42">
        <v>1604</v>
      </c>
      <c r="BZ15" s="42">
        <v>796</v>
      </c>
      <c r="CA15" s="71">
        <v>1258</v>
      </c>
      <c r="CB15" s="42">
        <v>1006</v>
      </c>
      <c r="CC15" s="42">
        <v>1702</v>
      </c>
      <c r="CE15" s="71">
        <v>803</v>
      </c>
      <c r="CF15" s="42">
        <v>1132</v>
      </c>
      <c r="CG15" s="42">
        <v>1020</v>
      </c>
      <c r="CH15" s="42">
        <v>1481</v>
      </c>
      <c r="CJ15" s="42">
        <v>798</v>
      </c>
      <c r="CK15" s="71">
        <v>1161</v>
      </c>
      <c r="CL15" s="42">
        <v>1018</v>
      </c>
      <c r="CM15" s="42">
        <v>1582</v>
      </c>
    </row>
    <row r="16" spans="1:91">
      <c r="A16" s="71">
        <v>15</v>
      </c>
      <c r="B16" s="42">
        <v>2916</v>
      </c>
      <c r="C16" s="42">
        <v>10749</v>
      </c>
      <c r="D16" s="105">
        <v>835</v>
      </c>
      <c r="E16" s="42">
        <v>3524</v>
      </c>
      <c r="F16" s="71">
        <f t="shared" ref="F16:F17" si="24">(B16/C16)/(D16/E16)</f>
        <v>1.1449034947130579</v>
      </c>
      <c r="G16" s="71">
        <f t="shared" si="14"/>
        <v>-0.14490349471305786</v>
      </c>
      <c r="H16" s="42">
        <v>9.56</v>
      </c>
      <c r="I16" s="189">
        <v>9.9949999999999995E-4</v>
      </c>
      <c r="K16" s="71">
        <v>15</v>
      </c>
      <c r="L16" s="71">
        <v>2014</v>
      </c>
      <c r="M16" s="42">
        <v>7634</v>
      </c>
      <c r="N16" s="71">
        <v>873</v>
      </c>
      <c r="O16" s="42">
        <v>3649</v>
      </c>
      <c r="P16" s="71">
        <f t="shared" ref="P16:P17" si="25">(L16/M16)/(N16/O16)</f>
        <v>1.1027242627409002</v>
      </c>
      <c r="Q16" s="71">
        <f t="shared" si="15"/>
        <v>-0.10272426274090019</v>
      </c>
      <c r="R16" s="71">
        <v>4.6730999999999998</v>
      </c>
      <c r="S16" s="190">
        <v>2.9989999999999999E-2</v>
      </c>
      <c r="U16" s="71">
        <v>15</v>
      </c>
      <c r="V16" s="71">
        <v>1661</v>
      </c>
      <c r="W16" s="42">
        <v>6368</v>
      </c>
      <c r="X16" s="71">
        <v>932</v>
      </c>
      <c r="Y16" s="42">
        <v>3742</v>
      </c>
      <c r="Z16" s="71">
        <f t="shared" si="16"/>
        <v>1.0472598372765112</v>
      </c>
      <c r="AA16" s="71">
        <f t="shared" si="17"/>
        <v>-4.7259837276511174E-2</v>
      </c>
      <c r="AB16" s="71">
        <v>1.0158</v>
      </c>
      <c r="AC16" s="71">
        <v>0.32229999999999998</v>
      </c>
      <c r="AE16" s="71">
        <v>15</v>
      </c>
      <c r="AF16" s="71">
        <v>1743</v>
      </c>
      <c r="AG16" s="42">
        <v>6692</v>
      </c>
      <c r="AH16" s="71">
        <v>923</v>
      </c>
      <c r="AI16" s="42">
        <v>3736</v>
      </c>
      <c r="AJ16" s="71">
        <f t="shared" si="18"/>
        <v>1.0542573108428492</v>
      </c>
      <c r="AK16" s="71">
        <f t="shared" si="19"/>
        <v>-5.4257310842849238E-2</v>
      </c>
      <c r="AL16" s="42">
        <v>1.3461000000000001</v>
      </c>
      <c r="AM16" s="42">
        <v>0.2424</v>
      </c>
      <c r="AO16" s="71">
        <v>15</v>
      </c>
      <c r="AP16" s="71">
        <v>1610</v>
      </c>
      <c r="AQ16" s="42">
        <v>6117</v>
      </c>
      <c r="AR16" s="71">
        <v>935</v>
      </c>
      <c r="AS16" s="42">
        <v>3770</v>
      </c>
      <c r="AT16" s="71">
        <f t="shared" si="20"/>
        <v>1.061248611085613</v>
      </c>
      <c r="AU16" s="71">
        <f t="shared" si="21"/>
        <v>-6.124861108561297E-2</v>
      </c>
      <c r="AV16" s="42">
        <v>1.6677</v>
      </c>
      <c r="AW16" s="42">
        <v>0.19889999999999999</v>
      </c>
      <c r="AY16" s="71">
        <v>15</v>
      </c>
      <c r="AZ16" s="71">
        <v>1563</v>
      </c>
      <c r="BA16" s="42">
        <v>6115</v>
      </c>
      <c r="BB16" s="71">
        <v>945</v>
      </c>
      <c r="BC16" s="42">
        <v>3778</v>
      </c>
      <c r="BD16" s="71">
        <f t="shared" si="22"/>
        <v>1.0218629703175901</v>
      </c>
      <c r="BE16" s="71">
        <f t="shared" si="23"/>
        <v>-2.1862970317590102E-2</v>
      </c>
      <c r="BF16" s="71">
        <v>0.21998999999999999</v>
      </c>
      <c r="BG16" s="71">
        <v>0.64770000000000005</v>
      </c>
      <c r="BK16" s="105">
        <v>835</v>
      </c>
      <c r="BL16" s="42">
        <v>2916</v>
      </c>
      <c r="BM16" s="42">
        <v>3524</v>
      </c>
      <c r="BN16" s="42">
        <v>10749</v>
      </c>
      <c r="BP16" s="71">
        <v>873</v>
      </c>
      <c r="BQ16" s="71">
        <v>2014</v>
      </c>
      <c r="BR16" s="42">
        <v>3649</v>
      </c>
      <c r="BS16" s="42">
        <v>7634</v>
      </c>
      <c r="BU16" s="71">
        <v>932</v>
      </c>
      <c r="BV16" s="71">
        <v>1661</v>
      </c>
      <c r="BW16" s="42">
        <v>3742</v>
      </c>
      <c r="BX16" s="42">
        <v>6368</v>
      </c>
      <c r="BZ16" s="71">
        <v>923</v>
      </c>
      <c r="CA16" s="71">
        <v>1743</v>
      </c>
      <c r="CB16" s="42">
        <v>3736</v>
      </c>
      <c r="CC16" s="42">
        <v>6692</v>
      </c>
      <c r="CE16" s="71">
        <v>935</v>
      </c>
      <c r="CF16" s="71">
        <v>1610</v>
      </c>
      <c r="CG16" s="42">
        <v>3770</v>
      </c>
      <c r="CH16" s="42">
        <v>6117</v>
      </c>
      <c r="CJ16" s="71">
        <v>945</v>
      </c>
      <c r="CK16" s="71">
        <v>1563</v>
      </c>
      <c r="CL16" s="42">
        <v>3778</v>
      </c>
      <c r="CM16" s="42">
        <v>6115</v>
      </c>
    </row>
    <row r="17" spans="1:91">
      <c r="A17" s="71">
        <v>16</v>
      </c>
      <c r="B17" s="42">
        <v>804</v>
      </c>
      <c r="C17" s="71">
        <v>3370</v>
      </c>
      <c r="D17" s="42">
        <v>316</v>
      </c>
      <c r="E17" s="71">
        <v>1087</v>
      </c>
      <c r="F17" s="71">
        <f t="shared" si="24"/>
        <v>0.82067009728430307</v>
      </c>
      <c r="G17" s="71">
        <f t="shared" si="14"/>
        <v>0.17932990271569693</v>
      </c>
      <c r="H17" s="71">
        <v>6.9577999999999998</v>
      </c>
      <c r="I17" s="190">
        <v>9.495E-3</v>
      </c>
      <c r="K17" s="71">
        <v>16</v>
      </c>
      <c r="L17" s="42">
        <v>532</v>
      </c>
      <c r="M17" s="42">
        <v>2217</v>
      </c>
      <c r="N17" s="42">
        <v>320</v>
      </c>
      <c r="O17" s="42">
        <v>1124</v>
      </c>
      <c r="P17" s="71">
        <f t="shared" si="25"/>
        <v>0.84287325214253483</v>
      </c>
      <c r="Q17" s="71">
        <f t="shared" si="15"/>
        <v>0.15712674785746517</v>
      </c>
      <c r="R17" s="71">
        <v>4.6109999999999998</v>
      </c>
      <c r="S17" s="189">
        <v>2.7490000000000001E-2</v>
      </c>
      <c r="U17" s="71">
        <v>16</v>
      </c>
      <c r="V17" s="42">
        <v>464</v>
      </c>
      <c r="W17" s="42">
        <v>1855</v>
      </c>
      <c r="X17" s="42">
        <v>324</v>
      </c>
      <c r="Y17" s="42">
        <v>1134</v>
      </c>
      <c r="Z17" s="71">
        <f t="shared" si="16"/>
        <v>0.87547169811320757</v>
      </c>
      <c r="AA17" s="71">
        <f t="shared" si="17"/>
        <v>0.12452830188679243</v>
      </c>
      <c r="AB17" s="71">
        <v>2.6566999999999998</v>
      </c>
      <c r="AC17" s="42">
        <v>0.1089</v>
      </c>
      <c r="AE17" s="71">
        <v>16</v>
      </c>
      <c r="AF17" s="42">
        <v>501</v>
      </c>
      <c r="AG17" s="42">
        <v>2017</v>
      </c>
      <c r="AH17" s="42">
        <v>328</v>
      </c>
      <c r="AI17" s="42">
        <v>1138</v>
      </c>
      <c r="AJ17" s="71">
        <f t="shared" si="18"/>
        <v>0.86178761019142169</v>
      </c>
      <c r="AK17" s="71">
        <f t="shared" si="19"/>
        <v>0.13821238980857831</v>
      </c>
      <c r="AL17" s="71">
        <v>3.4500999999999999</v>
      </c>
      <c r="AM17" s="232">
        <v>6.3969999999999999E-2</v>
      </c>
      <c r="AO17" s="71">
        <v>16</v>
      </c>
      <c r="AP17" s="42">
        <v>473</v>
      </c>
      <c r="AQ17" s="42">
        <v>1815</v>
      </c>
      <c r="AR17" s="42">
        <v>324</v>
      </c>
      <c r="AS17" s="42">
        <v>1138</v>
      </c>
      <c r="AT17" s="71">
        <f t="shared" si="20"/>
        <v>0.91533857089412651</v>
      </c>
      <c r="AU17" s="71">
        <f t="shared" si="21"/>
        <v>8.4661429105873487E-2</v>
      </c>
      <c r="AV17" s="71">
        <v>1.1806000000000001</v>
      </c>
      <c r="AW17" s="42">
        <v>0.30230000000000001</v>
      </c>
      <c r="AY17" s="71">
        <v>16</v>
      </c>
      <c r="AZ17" s="42">
        <v>477</v>
      </c>
      <c r="BA17" s="42">
        <v>1834</v>
      </c>
      <c r="BB17" s="42">
        <v>326</v>
      </c>
      <c r="BC17" s="42">
        <v>1144</v>
      </c>
      <c r="BD17" s="71">
        <f t="shared" si="22"/>
        <v>0.91269878437957863</v>
      </c>
      <c r="BE17" s="71">
        <f t="shared" si="23"/>
        <v>8.7301215620421369E-2</v>
      </c>
      <c r="BF17" s="71">
        <v>1.268</v>
      </c>
      <c r="BG17" s="71">
        <v>0.26989999999999997</v>
      </c>
      <c r="BK17" s="42">
        <v>316</v>
      </c>
      <c r="BL17" s="42">
        <v>804</v>
      </c>
      <c r="BM17" s="71">
        <v>1087</v>
      </c>
      <c r="BN17" s="71">
        <v>3370</v>
      </c>
      <c r="BP17" s="42">
        <v>320</v>
      </c>
      <c r="BQ17" s="42">
        <v>532</v>
      </c>
      <c r="BR17" s="42">
        <v>1124</v>
      </c>
      <c r="BS17" s="42">
        <v>2217</v>
      </c>
      <c r="BU17" s="42">
        <v>324</v>
      </c>
      <c r="BV17" s="42">
        <v>464</v>
      </c>
      <c r="BW17" s="42">
        <v>1134</v>
      </c>
      <c r="BX17" s="42">
        <v>1855</v>
      </c>
      <c r="BZ17" s="42">
        <v>328</v>
      </c>
      <c r="CA17" s="42">
        <v>501</v>
      </c>
      <c r="CB17" s="42">
        <v>1138</v>
      </c>
      <c r="CC17" s="42">
        <v>2017</v>
      </c>
      <c r="CE17" s="42">
        <v>324</v>
      </c>
      <c r="CF17" s="42">
        <v>473</v>
      </c>
      <c r="CG17" s="42">
        <v>1138</v>
      </c>
      <c r="CH17" s="42">
        <v>1815</v>
      </c>
      <c r="CJ17" s="42">
        <v>326</v>
      </c>
      <c r="CK17" s="42">
        <v>477</v>
      </c>
      <c r="CL17" s="42">
        <v>1144</v>
      </c>
      <c r="CM17" s="42">
        <v>1834</v>
      </c>
    </row>
    <row r="18" spans="1:91">
      <c r="A18" s="71">
        <v>18</v>
      </c>
      <c r="B18" s="42">
        <v>1789</v>
      </c>
      <c r="C18" s="42">
        <v>2937</v>
      </c>
      <c r="D18" s="71">
        <v>528</v>
      </c>
      <c r="E18" s="42">
        <v>1306</v>
      </c>
      <c r="F18" s="71">
        <v>1.5066613530607402</v>
      </c>
      <c r="G18" s="71">
        <v>-0.50666135306074023</v>
      </c>
      <c r="H18" s="42">
        <v>47.524999999999999</v>
      </c>
      <c r="I18" s="189">
        <v>4.9980000000000001E-4</v>
      </c>
      <c r="K18" s="71">
        <v>18</v>
      </c>
      <c r="L18" s="71">
        <v>1260</v>
      </c>
      <c r="M18" s="71">
        <v>2179</v>
      </c>
      <c r="N18" s="71">
        <v>545</v>
      </c>
      <c r="O18" s="71">
        <v>1349</v>
      </c>
      <c r="P18" s="71">
        <v>1.4312937085019219</v>
      </c>
      <c r="Q18" s="71">
        <v>-0.43129370850192195</v>
      </c>
      <c r="R18" s="71">
        <v>33.728999999999999</v>
      </c>
      <c r="S18" s="190">
        <v>4.9980000000000001E-4</v>
      </c>
      <c r="U18" s="71">
        <v>18</v>
      </c>
      <c r="V18" s="199">
        <v>997</v>
      </c>
      <c r="W18" s="198">
        <v>1918</v>
      </c>
      <c r="X18" s="198">
        <v>556</v>
      </c>
      <c r="Y18" s="198">
        <v>1382</v>
      </c>
      <c r="Z18" s="200">
        <v>1.2920514474760127</v>
      </c>
      <c r="AA18" s="200">
        <v>-0.29205144747601275</v>
      </c>
      <c r="AB18" s="200">
        <v>16.259</v>
      </c>
      <c r="AC18" s="230">
        <v>4.9980000000000001E-4</v>
      </c>
      <c r="AE18" s="71">
        <v>18</v>
      </c>
      <c r="AF18" s="71">
        <v>1101</v>
      </c>
      <c r="AG18" s="71">
        <v>2017</v>
      </c>
      <c r="AH18" s="71">
        <v>550</v>
      </c>
      <c r="AI18" s="71">
        <v>1371</v>
      </c>
      <c r="AJ18" s="71">
        <v>1.3606805787172669</v>
      </c>
      <c r="AK18" s="71">
        <v>-0.36068057871726689</v>
      </c>
      <c r="AL18" s="71">
        <v>24.079000000000001</v>
      </c>
      <c r="AM18" s="190">
        <v>4.9980000000000001E-4</v>
      </c>
      <c r="AO18" s="71">
        <v>18</v>
      </c>
      <c r="AP18" s="71">
        <v>978</v>
      </c>
      <c r="AQ18" s="71">
        <v>1894</v>
      </c>
      <c r="AR18" s="71">
        <v>572</v>
      </c>
      <c r="AS18" s="71">
        <v>1379</v>
      </c>
      <c r="AT18" s="71">
        <v>1.2448789331049099</v>
      </c>
      <c r="AU18" s="71">
        <v>-0.24487893310490993</v>
      </c>
      <c r="AV18" s="71">
        <v>11.941000000000001</v>
      </c>
      <c r="AW18" s="190">
        <v>9.9949999999999995E-4</v>
      </c>
      <c r="AY18" s="71">
        <v>18</v>
      </c>
      <c r="AZ18" s="71">
        <v>917</v>
      </c>
      <c r="BA18" s="71">
        <v>1892</v>
      </c>
      <c r="BB18" s="71">
        <v>572</v>
      </c>
      <c r="BC18" s="71">
        <v>1381</v>
      </c>
      <c r="BD18" s="71">
        <v>1.1701616301246323</v>
      </c>
      <c r="BE18" s="71">
        <v>-0.17016163012463226</v>
      </c>
      <c r="BF18" s="71">
        <v>6.0401999999999996</v>
      </c>
      <c r="BG18" s="190">
        <v>1.299E-2</v>
      </c>
      <c r="BK18" s="71">
        <v>528</v>
      </c>
      <c r="BL18" s="42">
        <v>1789</v>
      </c>
      <c r="BM18" s="42">
        <v>1306</v>
      </c>
      <c r="BN18" s="42">
        <v>2937</v>
      </c>
      <c r="BP18" s="71">
        <v>545</v>
      </c>
      <c r="BQ18" s="71">
        <v>1260</v>
      </c>
      <c r="BR18" s="71">
        <v>1349</v>
      </c>
      <c r="BS18" s="71">
        <v>2179</v>
      </c>
      <c r="BU18" s="198">
        <v>556</v>
      </c>
      <c r="BV18" s="199">
        <v>997</v>
      </c>
      <c r="BW18" s="198">
        <v>1382</v>
      </c>
      <c r="BX18" s="198">
        <v>1918</v>
      </c>
      <c r="BZ18" s="71">
        <v>550</v>
      </c>
      <c r="CA18" s="71">
        <v>1101</v>
      </c>
      <c r="CB18" s="71">
        <v>1371</v>
      </c>
      <c r="CC18" s="71">
        <v>2017</v>
      </c>
      <c r="CE18" s="71">
        <v>572</v>
      </c>
      <c r="CF18" s="71">
        <v>978</v>
      </c>
      <c r="CG18" s="71">
        <v>1379</v>
      </c>
      <c r="CH18" s="71">
        <v>1894</v>
      </c>
      <c r="CJ18" s="71">
        <v>572</v>
      </c>
      <c r="CK18" s="71">
        <v>917</v>
      </c>
      <c r="CL18" s="71">
        <v>1381</v>
      </c>
      <c r="CM18" s="71">
        <v>1892</v>
      </c>
    </row>
    <row r="19" spans="1:91">
      <c r="A19" s="71">
        <v>20</v>
      </c>
      <c r="B19" s="42">
        <v>617</v>
      </c>
      <c r="C19" s="42">
        <v>7382</v>
      </c>
      <c r="D19" s="42">
        <v>152</v>
      </c>
      <c r="E19" s="42">
        <v>2424</v>
      </c>
      <c r="F19" s="71">
        <f t="shared" ref="F19" si="26">(B19/C19)/(D19/E19)</f>
        <v>1.3329079268205737</v>
      </c>
      <c r="G19" s="71">
        <f>1-F19</f>
        <v>-0.33290792682057369</v>
      </c>
      <c r="H19" s="42">
        <v>9.4964999999999993</v>
      </c>
      <c r="I19" s="189">
        <v>2.4989999999999999E-3</v>
      </c>
      <c r="K19" s="71">
        <v>20</v>
      </c>
      <c r="L19" s="42">
        <v>417</v>
      </c>
      <c r="M19" s="42">
        <v>5043</v>
      </c>
      <c r="N19" s="42">
        <v>160</v>
      </c>
      <c r="O19" s="42">
        <v>2498</v>
      </c>
      <c r="P19" s="71">
        <f t="shared" ref="P19" si="27">(L19/M19)/(N19/O19)</f>
        <v>1.29098007138608</v>
      </c>
      <c r="Q19" s="71">
        <f t="shared" ref="Q19" si="28">1-P19</f>
        <v>-0.29098007138607995</v>
      </c>
      <c r="R19" s="42">
        <v>7.0867000000000004</v>
      </c>
      <c r="S19" s="189">
        <v>9.495E-3</v>
      </c>
      <c r="U19" s="71">
        <v>20</v>
      </c>
      <c r="V19" s="42">
        <v>346</v>
      </c>
      <c r="W19" s="42">
        <v>4348</v>
      </c>
      <c r="X19" s="42">
        <v>164</v>
      </c>
      <c r="Y19" s="42">
        <v>2545</v>
      </c>
      <c r="Z19" s="71">
        <f t="shared" ref="Z19" si="29">(V19/W19)/(X19/Y19)</f>
        <v>1.2348963358538829</v>
      </c>
      <c r="AA19" s="71">
        <f t="shared" ref="AA19" si="30">1-Z19</f>
        <v>-0.23489633585388292</v>
      </c>
      <c r="AB19" s="42">
        <v>4.6462000000000003</v>
      </c>
      <c r="AC19" s="189">
        <v>2.8490000000000001E-2</v>
      </c>
      <c r="AE19" s="71">
        <v>20</v>
      </c>
      <c r="AF19" s="71">
        <v>369</v>
      </c>
      <c r="AG19" s="42">
        <v>4607</v>
      </c>
      <c r="AH19" s="42">
        <v>164</v>
      </c>
      <c r="AI19" s="42">
        <v>2546</v>
      </c>
      <c r="AJ19" s="71">
        <f t="shared" ref="AJ19" si="31">(AF19/AG19)/(AH19/AI19)</f>
        <v>1.2434339049272847</v>
      </c>
      <c r="AK19" s="71">
        <f t="shared" ref="AK19" si="32">1-AJ19</f>
        <v>-0.24343390492728467</v>
      </c>
      <c r="AL19" s="42">
        <v>5.0572999999999997</v>
      </c>
      <c r="AM19" s="189">
        <v>2.649E-2</v>
      </c>
      <c r="AO19" s="71">
        <v>20</v>
      </c>
      <c r="AP19" s="42">
        <v>312</v>
      </c>
      <c r="AQ19" s="42">
        <v>4101</v>
      </c>
      <c r="AR19" s="71">
        <v>163</v>
      </c>
      <c r="AS19" s="42">
        <v>2568</v>
      </c>
      <c r="AT19" s="71">
        <f t="shared" ref="AT19" si="33">(AP19/AQ19)/(AR19/AS19)</f>
        <v>1.1985943874230887</v>
      </c>
      <c r="AU19" s="71">
        <f t="shared" ref="AU19" si="34">1-AT19</f>
        <v>-0.19859438742308866</v>
      </c>
      <c r="AV19" s="42">
        <v>3.2978000000000001</v>
      </c>
      <c r="AW19" s="232">
        <v>7.6960000000000001E-2</v>
      </c>
      <c r="AY19" s="71">
        <v>20</v>
      </c>
      <c r="AZ19" s="71">
        <v>310</v>
      </c>
      <c r="BA19" s="42">
        <v>4165</v>
      </c>
      <c r="BB19" s="42">
        <v>164</v>
      </c>
      <c r="BC19" s="42">
        <v>2570</v>
      </c>
      <c r="BD19" s="71">
        <f t="shared" ref="BD19" si="35">(AZ19/BA19)/(BB19/BC19)</f>
        <v>1.1663689866190379</v>
      </c>
      <c r="BE19" s="71">
        <f t="shared" ref="BE19" si="36">1-BD19</f>
        <v>-0.16636898661903787</v>
      </c>
      <c r="BF19" s="42">
        <v>2.3835999999999999</v>
      </c>
      <c r="BG19" s="71">
        <v>0.12540000000000001</v>
      </c>
      <c r="BK19" s="42">
        <v>152</v>
      </c>
      <c r="BL19" s="42">
        <v>617</v>
      </c>
      <c r="BM19" s="42">
        <v>2424</v>
      </c>
      <c r="BN19" s="42">
        <v>7382</v>
      </c>
      <c r="BP19" s="42">
        <v>160</v>
      </c>
      <c r="BQ19" s="42">
        <v>417</v>
      </c>
      <c r="BR19" s="42">
        <v>2498</v>
      </c>
      <c r="BS19" s="42">
        <v>5043</v>
      </c>
      <c r="BU19" s="42">
        <v>164</v>
      </c>
      <c r="BV19" s="42">
        <v>346</v>
      </c>
      <c r="BW19" s="42">
        <v>2545</v>
      </c>
      <c r="BX19" s="42">
        <v>4348</v>
      </c>
      <c r="BZ19" s="42">
        <v>164</v>
      </c>
      <c r="CA19" s="71">
        <v>369</v>
      </c>
      <c r="CB19" s="42">
        <v>2546</v>
      </c>
      <c r="CC19" s="42">
        <v>4607</v>
      </c>
      <c r="CE19" s="71">
        <v>163</v>
      </c>
      <c r="CF19" s="42">
        <v>312</v>
      </c>
      <c r="CG19" s="42">
        <v>2568</v>
      </c>
      <c r="CH19" s="42">
        <v>4101</v>
      </c>
      <c r="CJ19" s="42">
        <v>164</v>
      </c>
      <c r="CK19" s="71">
        <v>310</v>
      </c>
      <c r="CL19" s="42">
        <v>2570</v>
      </c>
      <c r="CM19" s="42">
        <v>4165</v>
      </c>
    </row>
    <row r="20" spans="1:91">
      <c r="A20" s="71">
        <v>21</v>
      </c>
      <c r="B20" s="71">
        <v>891</v>
      </c>
      <c r="C20" s="42">
        <v>232</v>
      </c>
      <c r="D20" s="42">
        <v>268</v>
      </c>
      <c r="E20" s="42">
        <v>81</v>
      </c>
      <c r="F20" s="71">
        <v>1.1607533453422543</v>
      </c>
      <c r="G20" s="71">
        <v>-0.16075334534225427</v>
      </c>
      <c r="H20" s="360">
        <v>1.0343</v>
      </c>
      <c r="I20" s="76">
        <v>0.33479999999999999</v>
      </c>
      <c r="K20" s="71">
        <v>21</v>
      </c>
      <c r="L20" s="71">
        <v>606</v>
      </c>
      <c r="M20" s="71">
        <v>160</v>
      </c>
      <c r="N20" s="71">
        <v>277</v>
      </c>
      <c r="O20" s="71">
        <v>82</v>
      </c>
      <c r="P20" s="71">
        <v>1.1212093862815886</v>
      </c>
      <c r="Q20" s="71">
        <v>-0.12120938628158862</v>
      </c>
      <c r="R20" s="71">
        <v>0.55249000000000004</v>
      </c>
      <c r="S20" s="71">
        <v>0.50319999999999998</v>
      </c>
      <c r="U20" s="71">
        <v>21</v>
      </c>
      <c r="V20" s="71">
        <v>502</v>
      </c>
      <c r="W20" s="71">
        <v>138</v>
      </c>
      <c r="X20" s="71">
        <v>283</v>
      </c>
      <c r="Y20" s="71">
        <v>84</v>
      </c>
      <c r="Z20" s="71">
        <v>1.0797357504993086</v>
      </c>
      <c r="AA20" s="71">
        <v>-7.9735750499308589E-2</v>
      </c>
      <c r="AB20" s="71">
        <v>0.23855999999999999</v>
      </c>
      <c r="AC20" s="71">
        <v>0.63719999999999999</v>
      </c>
      <c r="AE20" s="71">
        <v>21</v>
      </c>
      <c r="AF20" s="71">
        <v>544</v>
      </c>
      <c r="AG20" s="71">
        <v>140</v>
      </c>
      <c r="AH20" s="71">
        <v>282</v>
      </c>
      <c r="AI20" s="71">
        <v>84</v>
      </c>
      <c r="AJ20" s="71">
        <v>1.1574468085106382</v>
      </c>
      <c r="AK20" s="71">
        <v>-0.15744680851063819</v>
      </c>
      <c r="AL20" s="71">
        <v>0.87587999999999999</v>
      </c>
      <c r="AM20" s="71">
        <v>0.37080000000000002</v>
      </c>
      <c r="AO20" s="71">
        <v>21</v>
      </c>
      <c r="AP20" s="71">
        <v>452</v>
      </c>
      <c r="AQ20" s="71">
        <v>131</v>
      </c>
      <c r="AR20" s="71">
        <v>292</v>
      </c>
      <c r="AS20" s="71">
        <v>86</v>
      </c>
      <c r="AT20" s="71">
        <v>1.0162083028338389</v>
      </c>
      <c r="AU20" s="71">
        <v>-1.6208302833838895E-2</v>
      </c>
      <c r="AV20" s="71">
        <v>1.0383E-2</v>
      </c>
      <c r="AW20" s="71">
        <v>0.9325</v>
      </c>
      <c r="AY20" s="71">
        <v>21</v>
      </c>
      <c r="AZ20" s="71">
        <v>477</v>
      </c>
      <c r="BA20" s="71">
        <v>142</v>
      </c>
      <c r="BB20" s="71">
        <v>294</v>
      </c>
      <c r="BC20" s="71">
        <v>86</v>
      </c>
      <c r="BD20" s="71">
        <v>0.9826099453866054</v>
      </c>
      <c r="BE20" s="71">
        <v>1.7390054613394601E-2</v>
      </c>
      <c r="BF20" s="71">
        <v>1.2734000000000001E-2</v>
      </c>
      <c r="BG20" s="71">
        <v>0.9335</v>
      </c>
      <c r="BK20" s="42">
        <v>268</v>
      </c>
      <c r="BL20" s="71">
        <v>891</v>
      </c>
      <c r="BM20" s="42">
        <v>81</v>
      </c>
      <c r="BN20" s="42">
        <v>232</v>
      </c>
      <c r="BP20" s="71">
        <v>277</v>
      </c>
      <c r="BQ20" s="71">
        <v>606</v>
      </c>
      <c r="BR20" s="71">
        <v>82</v>
      </c>
      <c r="BS20" s="71">
        <v>160</v>
      </c>
      <c r="BU20" s="71">
        <v>283</v>
      </c>
      <c r="BV20" s="71">
        <v>502</v>
      </c>
      <c r="BW20" s="71">
        <v>84</v>
      </c>
      <c r="BX20" s="71">
        <v>138</v>
      </c>
      <c r="BZ20" s="71">
        <v>282</v>
      </c>
      <c r="CA20" s="71">
        <v>544</v>
      </c>
      <c r="CB20" s="71">
        <v>84</v>
      </c>
      <c r="CC20" s="71">
        <v>140</v>
      </c>
      <c r="CE20" s="71">
        <v>292</v>
      </c>
      <c r="CF20" s="71">
        <v>452</v>
      </c>
      <c r="CG20" s="71">
        <v>86</v>
      </c>
      <c r="CH20" s="71">
        <v>131</v>
      </c>
      <c r="CJ20" s="71">
        <v>294</v>
      </c>
      <c r="CK20" s="71">
        <v>477</v>
      </c>
      <c r="CL20" s="71">
        <v>86</v>
      </c>
      <c r="CM20" s="71">
        <v>142</v>
      </c>
    </row>
    <row r="21" spans="1:91">
      <c r="A21" s="71">
        <v>22</v>
      </c>
      <c r="B21" s="181">
        <v>710</v>
      </c>
      <c r="C21" s="181">
        <v>2253</v>
      </c>
      <c r="D21" s="181">
        <v>293</v>
      </c>
      <c r="E21" s="181">
        <v>686</v>
      </c>
      <c r="F21" s="176">
        <f t="shared" ref="F21" si="37">(B21/C21)/(D21/E21)</f>
        <v>0.73782548562477934</v>
      </c>
      <c r="G21" s="176">
        <f t="shared" ref="G21" si="38">1-F21</f>
        <v>0.26217451437522066</v>
      </c>
      <c r="H21" s="176">
        <v>13.808</v>
      </c>
      <c r="I21" s="261">
        <v>9.9949999999999995E-4</v>
      </c>
      <c r="J21" s="71" t="s">
        <v>2702</v>
      </c>
      <c r="K21" s="71">
        <v>22</v>
      </c>
      <c r="L21" s="181">
        <v>519</v>
      </c>
      <c r="M21" s="181">
        <v>1521</v>
      </c>
      <c r="N21" s="181">
        <v>299</v>
      </c>
      <c r="O21" s="181">
        <v>715</v>
      </c>
      <c r="P21" s="176">
        <f t="shared" ref="P21" si="39">(L21/M21)/(N21/O21)</f>
        <v>0.81596775576708702</v>
      </c>
      <c r="Q21" s="176">
        <f>1-P21</f>
        <v>0.18403224423291298</v>
      </c>
      <c r="R21" s="176">
        <v>5.6540999999999997</v>
      </c>
      <c r="S21" s="262">
        <v>1.7989999999999999E-2</v>
      </c>
      <c r="T21" s="71" t="s">
        <v>2703</v>
      </c>
      <c r="U21" s="71">
        <v>22</v>
      </c>
      <c r="V21" s="181">
        <v>453</v>
      </c>
      <c r="W21" s="181">
        <v>1249</v>
      </c>
      <c r="X21" s="181">
        <v>301</v>
      </c>
      <c r="Y21" s="181">
        <v>728</v>
      </c>
      <c r="Z21" s="176">
        <f>(V21/W21)/(X21/Y21)</f>
        <v>0.87720408885247736</v>
      </c>
      <c r="AA21" s="176">
        <f t="shared" ref="AA21" si="40">1-Z21</f>
        <v>0.12279591114752264</v>
      </c>
      <c r="AB21" s="176">
        <v>2.2294</v>
      </c>
      <c r="AC21" s="181">
        <v>0.1429</v>
      </c>
      <c r="AE21" s="71">
        <v>22</v>
      </c>
      <c r="AF21" s="181">
        <v>471</v>
      </c>
      <c r="AG21" s="176">
        <v>1368</v>
      </c>
      <c r="AH21" s="181">
        <v>302</v>
      </c>
      <c r="AI21" s="181">
        <v>716</v>
      </c>
      <c r="AJ21" s="176">
        <f t="shared" ref="AJ21" si="41">(AF21/AG21)/(AH21/AI21)</f>
        <v>0.81628325781340771</v>
      </c>
      <c r="AK21" s="176">
        <f t="shared" ref="AK21" si="42">1-AJ21</f>
        <v>0.18371674218659229</v>
      </c>
      <c r="AL21" s="176">
        <v>5.4573999999999998</v>
      </c>
      <c r="AM21" s="262">
        <v>1.349E-2</v>
      </c>
      <c r="AN21" s="71" t="s">
        <v>2707</v>
      </c>
      <c r="AO21" s="71">
        <v>22</v>
      </c>
      <c r="AP21" s="181">
        <v>432</v>
      </c>
      <c r="AQ21" s="181">
        <v>1184</v>
      </c>
      <c r="AR21" s="181">
        <v>302</v>
      </c>
      <c r="AS21" s="181">
        <v>739</v>
      </c>
      <c r="AT21" s="176">
        <f t="shared" ref="AT21" si="43">(AP21/AQ21)/(AR21/AS21)</f>
        <v>0.89283157329514951</v>
      </c>
      <c r="AU21" s="176">
        <f t="shared" ref="AU21" si="44">1-AT21</f>
        <v>0.10716842670485049</v>
      </c>
      <c r="AV21" s="176">
        <v>1.6431</v>
      </c>
      <c r="AW21" s="181">
        <v>0.22439999999999999</v>
      </c>
      <c r="AX21" s="71" t="s">
        <v>2705</v>
      </c>
      <c r="AY21" s="71">
        <v>22</v>
      </c>
      <c r="AZ21" s="181">
        <v>450</v>
      </c>
      <c r="BA21" s="181">
        <v>1223</v>
      </c>
      <c r="BB21" s="181">
        <v>302</v>
      </c>
      <c r="BC21" s="181">
        <v>737</v>
      </c>
      <c r="BD21" s="176">
        <f t="shared" ref="BD21" si="45">(AZ21/BA21)/(BB21/BC21)</f>
        <v>0.89793851835406358</v>
      </c>
      <c r="BE21" s="176">
        <f t="shared" ref="BE21" si="46">1-BD21</f>
        <v>0.10206148164593642</v>
      </c>
      <c r="BF21" s="176">
        <v>1.5042</v>
      </c>
      <c r="BG21" s="176">
        <v>0.22339999999999999</v>
      </c>
      <c r="BH21" s="71" t="s">
        <v>2710</v>
      </c>
      <c r="BK21" s="42">
        <v>293</v>
      </c>
      <c r="BL21" s="181">
        <v>710</v>
      </c>
      <c r="BM21" s="181">
        <v>686</v>
      </c>
      <c r="BN21" s="181">
        <v>2253</v>
      </c>
      <c r="BP21" s="181">
        <v>299</v>
      </c>
      <c r="BQ21" s="181">
        <v>519</v>
      </c>
      <c r="BR21" s="181">
        <v>715</v>
      </c>
      <c r="BS21" s="181">
        <v>1521</v>
      </c>
      <c r="BU21" s="181">
        <v>301</v>
      </c>
      <c r="BV21" s="181">
        <v>453</v>
      </c>
      <c r="BW21" s="181">
        <v>728</v>
      </c>
      <c r="BX21" s="181">
        <v>1249</v>
      </c>
      <c r="BZ21" s="181">
        <v>302</v>
      </c>
      <c r="CA21" s="181">
        <v>471</v>
      </c>
      <c r="CB21" s="181">
        <v>716</v>
      </c>
      <c r="CC21" s="176">
        <v>1368</v>
      </c>
      <c r="CE21" s="181">
        <v>302</v>
      </c>
      <c r="CF21" s="181">
        <v>432</v>
      </c>
      <c r="CG21" s="181">
        <v>739</v>
      </c>
      <c r="CH21" s="181">
        <v>1184</v>
      </c>
      <c r="CJ21" s="181">
        <v>302</v>
      </c>
      <c r="CK21" s="181">
        <v>450</v>
      </c>
      <c r="CL21" s="181">
        <v>737</v>
      </c>
      <c r="CM21" s="181">
        <v>1223</v>
      </c>
    </row>
    <row r="22" spans="1:91">
      <c r="A22" s="71">
        <v>13</v>
      </c>
      <c r="B22" s="42">
        <v>2455</v>
      </c>
      <c r="C22" s="42"/>
      <c r="D22" s="42">
        <v>656</v>
      </c>
      <c r="E22" s="42"/>
      <c r="H22" s="42"/>
      <c r="I22" s="189"/>
      <c r="J22" s="71" t="s">
        <v>2701</v>
      </c>
      <c r="L22" s="42">
        <v>1592</v>
      </c>
      <c r="M22" s="42"/>
      <c r="N22" s="42">
        <v>691</v>
      </c>
      <c r="O22" s="42"/>
      <c r="T22" s="71" t="s">
        <v>2704</v>
      </c>
      <c r="V22" s="42">
        <v>1297</v>
      </c>
      <c r="W22" s="42"/>
      <c r="X22" s="42">
        <v>707</v>
      </c>
      <c r="Y22" s="42"/>
      <c r="AC22" s="190"/>
      <c r="AD22" s="71" t="s">
        <v>2705</v>
      </c>
      <c r="AF22" s="42">
        <v>1413</v>
      </c>
      <c r="AG22" s="42"/>
      <c r="AH22" s="42">
        <v>690</v>
      </c>
      <c r="AI22" s="42"/>
      <c r="AM22" s="190"/>
      <c r="AN22" s="71" t="s">
        <v>2708</v>
      </c>
      <c r="AP22" s="71">
        <v>1209</v>
      </c>
      <c r="AQ22" s="42"/>
      <c r="AR22" s="42">
        <v>712</v>
      </c>
      <c r="AS22" s="42"/>
      <c r="AW22" s="190"/>
      <c r="AX22" s="71" t="s">
        <v>2709</v>
      </c>
      <c r="AZ22" s="71">
        <v>1297</v>
      </c>
      <c r="BA22" s="42"/>
      <c r="BB22" s="71">
        <v>714</v>
      </c>
      <c r="BC22" s="42"/>
      <c r="BH22" s="71" t="s">
        <v>2711</v>
      </c>
      <c r="BJ22" s="71" t="s">
        <v>2745</v>
      </c>
      <c r="BK22" s="71">
        <f>SUM(BK3:BK21)</f>
        <v>15896</v>
      </c>
      <c r="BL22" s="71">
        <f>SUM(BL3:BL21)</f>
        <v>41759</v>
      </c>
      <c r="BM22" s="71">
        <f>SUM(BM3:BM21)</f>
        <v>42202</v>
      </c>
      <c r="BN22" s="71">
        <f>SUM(BN3:BN21)</f>
        <v>131107</v>
      </c>
      <c r="BO22" s="71" t="s">
        <v>2745</v>
      </c>
      <c r="BP22" s="71">
        <f>SUM(BP3:BP21)</f>
        <v>16277</v>
      </c>
      <c r="BQ22" s="71">
        <f t="shared" ref="BQ22:CM22" si="47">SUM(BQ3:BQ21)</f>
        <v>29941</v>
      </c>
      <c r="BR22" s="71">
        <f t="shared" si="47"/>
        <v>44378</v>
      </c>
      <c r="BS22" s="71">
        <f t="shared" si="47"/>
        <v>95288</v>
      </c>
      <c r="BU22" s="71">
        <f t="shared" si="47"/>
        <v>16494</v>
      </c>
      <c r="BV22" s="71">
        <f t="shared" si="47"/>
        <v>25753</v>
      </c>
      <c r="BW22" s="71">
        <f t="shared" si="47"/>
        <v>45230</v>
      </c>
      <c r="BX22" s="71">
        <f t="shared" si="47"/>
        <v>76978</v>
      </c>
      <c r="BZ22" s="71">
        <f t="shared" si="47"/>
        <v>16421</v>
      </c>
      <c r="CA22" s="71">
        <f t="shared" si="47"/>
        <v>27102</v>
      </c>
      <c r="CB22" s="71">
        <f t="shared" si="47"/>
        <v>45021</v>
      </c>
      <c r="CC22" s="71">
        <f t="shared" si="47"/>
        <v>81594</v>
      </c>
      <c r="CE22" s="71">
        <f t="shared" si="47"/>
        <v>16585</v>
      </c>
      <c r="CF22" s="71">
        <f t="shared" si="47"/>
        <v>24997</v>
      </c>
      <c r="CG22" s="71">
        <f t="shared" si="47"/>
        <v>45412</v>
      </c>
      <c r="CH22" s="71">
        <f t="shared" si="47"/>
        <v>75875</v>
      </c>
      <c r="CJ22" s="71">
        <f t="shared" si="47"/>
        <v>16659</v>
      </c>
      <c r="CK22" s="71">
        <f t="shared" si="47"/>
        <v>24941</v>
      </c>
      <c r="CL22" s="71">
        <f t="shared" si="47"/>
        <v>45610</v>
      </c>
      <c r="CM22" s="71">
        <f t="shared" si="47"/>
        <v>74301</v>
      </c>
    </row>
    <row r="23" spans="1:91">
      <c r="A23" s="71">
        <v>17</v>
      </c>
      <c r="B23" s="42">
        <v>1336</v>
      </c>
      <c r="C23" s="42"/>
      <c r="D23" s="42">
        <v>435</v>
      </c>
      <c r="I23" s="190"/>
      <c r="L23" s="71">
        <v>902</v>
      </c>
      <c r="M23" s="42"/>
      <c r="N23" s="71">
        <v>449</v>
      </c>
      <c r="O23" s="42"/>
      <c r="S23" s="189"/>
      <c r="V23" s="42">
        <v>764</v>
      </c>
      <c r="W23" s="42"/>
      <c r="X23" s="42">
        <v>455</v>
      </c>
      <c r="Y23" s="42"/>
      <c r="AC23" s="42"/>
      <c r="AD23" s="71" t="s">
        <v>2706</v>
      </c>
      <c r="AF23" s="71">
        <v>847</v>
      </c>
      <c r="AG23" s="42"/>
      <c r="AH23" s="71">
        <v>456</v>
      </c>
      <c r="AI23" s="42"/>
      <c r="AM23" s="232"/>
      <c r="AP23" s="71">
        <v>746</v>
      </c>
      <c r="AQ23" s="42"/>
      <c r="AR23" s="71">
        <v>458</v>
      </c>
      <c r="AS23" s="42"/>
      <c r="AW23" s="42"/>
      <c r="AZ23" s="71">
        <v>747</v>
      </c>
      <c r="BA23" s="42"/>
      <c r="BB23" s="71">
        <v>460</v>
      </c>
      <c r="BC23" s="42"/>
      <c r="BJ23" s="71" t="s">
        <v>2746</v>
      </c>
      <c r="BL23" s="71">
        <f>BK22/BL22</f>
        <v>0.38066045642855434</v>
      </c>
      <c r="BN23" s="71">
        <f>BM22/BN22</f>
        <v>0.32188975417025789</v>
      </c>
      <c r="BO23" s="71" t="s">
        <v>2746</v>
      </c>
      <c r="BQ23" s="71">
        <f>BP22/BQ22</f>
        <v>0.54363581710697706</v>
      </c>
      <c r="BS23" s="71">
        <f>BR22/BS22</f>
        <v>0.46572496012089665</v>
      </c>
      <c r="BV23" s="71">
        <f>BU22/BV22</f>
        <v>0.64046907156447797</v>
      </c>
      <c r="BX23" s="71">
        <f>BW22/BX22</f>
        <v>0.5875704746810777</v>
      </c>
      <c r="CA23" s="71">
        <f>BZ22/CA22</f>
        <v>0.60589624381964435</v>
      </c>
      <c r="CC23" s="71">
        <f>CB22/CC22</f>
        <v>0.55176851239061697</v>
      </c>
      <c r="CF23" s="71">
        <f>CE22/CF22</f>
        <v>0.66347961755410645</v>
      </c>
      <c r="CH23" s="71">
        <f>CG22/CH22</f>
        <v>0.59851070840197695</v>
      </c>
      <c r="CK23" s="71">
        <f>CJ22/CK22</f>
        <v>0.66793632973818207</v>
      </c>
      <c r="CM23" s="71">
        <f>CL22/CM22</f>
        <v>0.61385445687137452</v>
      </c>
    </row>
    <row r="24" spans="1:91">
      <c r="A24" s="71">
        <v>19</v>
      </c>
      <c r="B24" s="42">
        <v>1989</v>
      </c>
      <c r="C24" s="42"/>
      <c r="D24" s="42">
        <v>524</v>
      </c>
      <c r="E24" s="42"/>
      <c r="H24" s="42"/>
      <c r="I24" s="189"/>
      <c r="L24" s="42">
        <v>1336</v>
      </c>
      <c r="M24" s="42"/>
      <c r="N24" s="42">
        <v>550</v>
      </c>
      <c r="S24" s="190"/>
      <c r="V24" s="42">
        <v>1143</v>
      </c>
      <c r="W24" s="42"/>
      <c r="X24" s="42">
        <v>560</v>
      </c>
      <c r="Y24" s="198"/>
      <c r="Z24" s="200"/>
      <c r="AA24" s="200"/>
      <c r="AB24" s="200"/>
      <c r="AC24" s="230"/>
      <c r="AF24" s="42">
        <v>1179</v>
      </c>
      <c r="AG24" s="42"/>
      <c r="AH24" s="42">
        <v>555</v>
      </c>
      <c r="AM24" s="190"/>
      <c r="AP24" s="42">
        <v>1068</v>
      </c>
      <c r="AQ24" s="42"/>
      <c r="AR24" s="42">
        <v>558</v>
      </c>
      <c r="AW24" s="190"/>
      <c r="AZ24" s="42">
        <v>1056</v>
      </c>
      <c r="BA24" s="42"/>
      <c r="BB24" s="42">
        <v>576</v>
      </c>
      <c r="BG24" s="190"/>
    </row>
    <row r="25" spans="1:91">
      <c r="A25" s="71" t="s">
        <v>2522</v>
      </c>
      <c r="B25" s="71">
        <f>SUM(B3:B24)</f>
        <v>47539</v>
      </c>
      <c r="C25" s="71">
        <f>SUM(C3:C21)</f>
        <v>131107</v>
      </c>
      <c r="D25" s="71">
        <f>SUM(D3:D24)</f>
        <v>17511</v>
      </c>
      <c r="E25" s="71">
        <f>SUM(E3:E21)</f>
        <v>42202</v>
      </c>
      <c r="F25" s="71">
        <f>(B25/C25)/(D25/E25)</f>
        <v>0.87386882665181254</v>
      </c>
      <c r="G25" s="71">
        <f>1-F25</f>
        <v>0.12613117334818746</v>
      </c>
      <c r="H25" s="76">
        <v>1.6657</v>
      </c>
      <c r="I25" s="76">
        <v>0.19683200000000001</v>
      </c>
      <c r="L25" s="71">
        <f>SUM(L3:L24)</f>
        <v>33771</v>
      </c>
      <c r="M25" s="71">
        <f>SUM(M3:M21)</f>
        <v>95288</v>
      </c>
      <c r="N25" s="71">
        <f>SUM(N3:N24)</f>
        <v>17967</v>
      </c>
      <c r="O25" s="71">
        <f>SUM(O3:O21)</f>
        <v>44378</v>
      </c>
      <c r="P25" s="71">
        <f>(L25/M25)/(N25/O25)</f>
        <v>0.87538251395574118</v>
      </c>
      <c r="Q25" s="71">
        <f>1-P25</f>
        <v>0.12461748604425882</v>
      </c>
      <c r="R25" s="376">
        <v>1.514</v>
      </c>
      <c r="S25" s="76">
        <v>0.21853600000000001</v>
      </c>
      <c r="V25" s="71">
        <f>SUM(V3:V24)</f>
        <v>28957</v>
      </c>
      <c r="W25" s="71">
        <f>SUM(W3:W21)</f>
        <v>76978</v>
      </c>
      <c r="X25" s="71">
        <f>SUM(X3:X24)</f>
        <v>18216</v>
      </c>
      <c r="Y25" s="71">
        <f>SUM(Y3:Y21)</f>
        <v>45230</v>
      </c>
      <c r="Z25" s="71">
        <f>(V25/W25)/(X25/Y25)</f>
        <v>0.9340293278074201</v>
      </c>
      <c r="AA25" s="71">
        <f>1-Z25</f>
        <v>6.5970672192579904E-2</v>
      </c>
      <c r="AB25" s="76">
        <v>0.35870000000000002</v>
      </c>
      <c r="AC25" s="76">
        <v>0.54921500000000001</v>
      </c>
      <c r="AF25" s="71">
        <f>SUM(AF3:AF24)</f>
        <v>30541</v>
      </c>
      <c r="AG25" s="71">
        <f>SUM(AG3:AG21)</f>
        <v>81594</v>
      </c>
      <c r="AH25" s="71">
        <f>SUM(AH3:AH24)</f>
        <v>18122</v>
      </c>
      <c r="AI25" s="71">
        <f>SUM(AI3:AI21)</f>
        <v>45021</v>
      </c>
      <c r="AJ25" s="71">
        <f>(AF25/AG25)/(AH25/AI25)</f>
        <v>0.92989527297880104</v>
      </c>
      <c r="AK25" s="71">
        <f>1-AJ25</f>
        <v>7.0104727021198965E-2</v>
      </c>
      <c r="AL25" s="76">
        <v>0.43930000000000002</v>
      </c>
      <c r="AM25" s="76">
        <v>0.50747600000000004</v>
      </c>
      <c r="AP25" s="71">
        <f>SUM(AP3:AP24)</f>
        <v>28020</v>
      </c>
      <c r="AQ25" s="71">
        <f>SUM(AQ3:AQ21)</f>
        <v>75875</v>
      </c>
      <c r="AR25" s="71">
        <f>SUM(AR3:AR24)</f>
        <v>18313</v>
      </c>
      <c r="AS25" s="71">
        <f>SUM(AS3:AS21)</f>
        <v>45412</v>
      </c>
      <c r="AT25" s="71">
        <f>(AP25/AQ25)/(AR25/AS25)</f>
        <v>0.91575766119278079</v>
      </c>
      <c r="AU25" s="71">
        <f>1-AT25</f>
        <v>8.4242338807219208E-2</v>
      </c>
      <c r="AV25" s="76">
        <v>0.62539999999999996</v>
      </c>
      <c r="AW25" s="76">
        <v>0.42905399999999999</v>
      </c>
      <c r="AZ25" s="71">
        <f>SUM(AZ3:AZ24)</f>
        <v>28041</v>
      </c>
      <c r="BA25" s="71">
        <f>SUM(BA3:BA21)</f>
        <v>74301</v>
      </c>
      <c r="BB25" s="71">
        <f>SUM(BB3:BB24)</f>
        <v>18409</v>
      </c>
      <c r="BC25" s="71">
        <f>SUM(BC3:BC21)</f>
        <v>45610</v>
      </c>
      <c r="BD25" s="71">
        <f>(AZ25/BA25)/(BB25/BC25)</f>
        <v>0.9350368203123588</v>
      </c>
      <c r="BE25" s="71">
        <f>1-BD25</f>
        <v>6.4963179687641204E-2</v>
      </c>
      <c r="BF25" s="76">
        <v>0.37240000000000001</v>
      </c>
      <c r="BG25" s="76">
        <v>0.54167200000000004</v>
      </c>
    </row>
    <row r="26" spans="1:91">
      <c r="B26" s="71">
        <f>SUM(B3:B21)</f>
        <v>41759</v>
      </c>
      <c r="D26" s="71">
        <f>SUM(D3:D21)</f>
        <v>15896</v>
      </c>
      <c r="F26" s="71">
        <f>(B26/C25)/(D26/E25)</f>
        <v>0.84560859614971051</v>
      </c>
      <c r="G26" s="71">
        <f>1-F26</f>
        <v>0.15439140385028949</v>
      </c>
      <c r="H26" s="377">
        <v>23.626999999999999</v>
      </c>
      <c r="I26" s="76">
        <v>0.124269</v>
      </c>
    </row>
    <row r="28" spans="1:91">
      <c r="A28" s="61" t="s">
        <v>2457</v>
      </c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</row>
    <row r="29" spans="1:91">
      <c r="A29" s="71" t="s">
        <v>2458</v>
      </c>
      <c r="B29" s="71" t="s">
        <v>2455</v>
      </c>
      <c r="C29" s="71" t="s">
        <v>2313</v>
      </c>
      <c r="D29" s="71" t="s">
        <v>2459</v>
      </c>
      <c r="E29" s="339" t="s">
        <v>2460</v>
      </c>
      <c r="F29" s="71" t="s">
        <v>2461</v>
      </c>
      <c r="G29" s="339" t="s">
        <v>2462</v>
      </c>
      <c r="H29" s="71" t="s">
        <v>2463</v>
      </c>
      <c r="I29" s="71" t="s">
        <v>2464</v>
      </c>
      <c r="J29" s="71" t="s">
        <v>2712</v>
      </c>
      <c r="K29" s="71" t="s">
        <v>2465</v>
      </c>
      <c r="L29" s="71" t="s">
        <v>2468</v>
      </c>
      <c r="M29" s="71" t="s">
        <v>2467</v>
      </c>
    </row>
    <row r="30" spans="1:91" s="305" customFormat="1">
      <c r="A30" s="361">
        <v>1</v>
      </c>
      <c r="B30" s="361">
        <v>1</v>
      </c>
      <c r="C30" s="361" t="s">
        <v>2316</v>
      </c>
      <c r="D30" s="361">
        <v>33</v>
      </c>
      <c r="E30" s="361">
        <v>67</v>
      </c>
      <c r="F30" s="361">
        <v>10</v>
      </c>
      <c r="G30" s="361">
        <v>15</v>
      </c>
      <c r="H30" s="361">
        <v>0.73880597014925375</v>
      </c>
      <c r="I30" s="362">
        <v>0.26119402985074625</v>
      </c>
      <c r="K30" s="363">
        <v>0.43426999999999999</v>
      </c>
      <c r="L30" s="361">
        <v>0.62319999999999998</v>
      </c>
    </row>
    <row r="31" spans="1:91">
      <c r="A31" s="71">
        <v>1</v>
      </c>
      <c r="B31" s="71">
        <v>2</v>
      </c>
      <c r="C31" s="71" t="s">
        <v>2317</v>
      </c>
      <c r="D31" s="71">
        <v>70</v>
      </c>
      <c r="E31" s="71">
        <v>219</v>
      </c>
      <c r="F31" s="71">
        <v>21</v>
      </c>
      <c r="G31" s="71">
        <v>44</v>
      </c>
      <c r="H31" s="71">
        <v>0.66971080669710803</v>
      </c>
      <c r="I31" s="71">
        <v>0.33028919330289197</v>
      </c>
      <c r="K31" s="71">
        <v>1.8168</v>
      </c>
      <c r="L31" s="71">
        <v>0.22289999999999999</v>
      </c>
    </row>
    <row r="32" spans="1:91">
      <c r="A32" s="71">
        <v>1</v>
      </c>
      <c r="B32" s="71">
        <v>3</v>
      </c>
      <c r="C32" s="71" t="s">
        <v>2318</v>
      </c>
      <c r="D32" s="71">
        <v>74</v>
      </c>
      <c r="E32" s="71">
        <v>2865</v>
      </c>
      <c r="F32" s="71">
        <v>15</v>
      </c>
      <c r="G32" s="71">
        <v>1041</v>
      </c>
      <c r="H32" s="71">
        <v>1.7925305410122163</v>
      </c>
      <c r="J32" s="71">
        <v>-0.79253054101221632</v>
      </c>
      <c r="K32" s="71">
        <v>4.2953000000000001</v>
      </c>
      <c r="L32" s="190">
        <v>4.3479999999999998E-2</v>
      </c>
    </row>
    <row r="33" spans="1:12">
      <c r="A33" s="71">
        <v>1</v>
      </c>
      <c r="B33" s="71">
        <v>4</v>
      </c>
      <c r="C33" s="71" t="s">
        <v>2319</v>
      </c>
      <c r="D33" s="71">
        <v>19</v>
      </c>
      <c r="E33" s="71">
        <v>307</v>
      </c>
      <c r="F33" s="71">
        <v>6</v>
      </c>
      <c r="G33" s="71">
        <v>97</v>
      </c>
      <c r="H33" s="71">
        <v>1.000542888165038</v>
      </c>
      <c r="I33" s="42">
        <v>-5.4288816503800241E-4</v>
      </c>
      <c r="K33" s="42">
        <v>1.265E-6</v>
      </c>
      <c r="L33" s="71">
        <v>1</v>
      </c>
    </row>
    <row r="34" spans="1:12">
      <c r="A34" s="71">
        <v>1</v>
      </c>
      <c r="B34" s="71">
        <v>5</v>
      </c>
      <c r="C34" s="71" t="s">
        <v>2320</v>
      </c>
      <c r="D34" s="71">
        <v>77</v>
      </c>
      <c r="E34" s="71">
        <v>227</v>
      </c>
      <c r="F34" s="71">
        <v>21</v>
      </c>
      <c r="G34" s="71">
        <v>58</v>
      </c>
      <c r="H34" s="71">
        <v>0.93685756240822327</v>
      </c>
      <c r="I34" s="71">
        <v>6.3142437591776734E-2</v>
      </c>
      <c r="K34" s="105">
        <v>5.1732E-2</v>
      </c>
      <c r="L34" s="71">
        <v>0.89159999999999995</v>
      </c>
    </row>
    <row r="35" spans="1:12">
      <c r="A35" s="71">
        <v>1</v>
      </c>
      <c r="B35" s="71">
        <v>6</v>
      </c>
      <c r="C35" s="71" t="s">
        <v>2321</v>
      </c>
      <c r="D35" s="71">
        <v>75</v>
      </c>
      <c r="E35" s="71">
        <v>738</v>
      </c>
      <c r="F35" s="71">
        <v>18</v>
      </c>
      <c r="G35" s="71">
        <v>207</v>
      </c>
      <c r="H35" s="71">
        <v>1.1686991869918699</v>
      </c>
      <c r="I35" s="42">
        <v>-0.16869918699186992</v>
      </c>
      <c r="K35" s="42">
        <v>0.32425999999999999</v>
      </c>
      <c r="L35" s="71">
        <v>0.60319999999999996</v>
      </c>
    </row>
    <row r="36" spans="1:12">
      <c r="A36" s="71">
        <v>1</v>
      </c>
      <c r="B36" s="71">
        <v>7</v>
      </c>
      <c r="C36" s="71" t="s">
        <v>2322</v>
      </c>
      <c r="D36" s="71">
        <v>8</v>
      </c>
      <c r="E36" s="71">
        <v>45</v>
      </c>
      <c r="F36" s="71">
        <v>1</v>
      </c>
      <c r="G36" s="71">
        <v>12</v>
      </c>
      <c r="H36" s="71">
        <v>2.1333333333333337</v>
      </c>
      <c r="I36" s="42">
        <v>-1.1333333333333337</v>
      </c>
      <c r="K36" s="71">
        <v>0.48568</v>
      </c>
      <c r="L36" s="71">
        <v>0.68069999999999997</v>
      </c>
    </row>
    <row r="37" spans="1:12">
      <c r="A37" s="71">
        <v>1</v>
      </c>
      <c r="B37" s="71">
        <v>8</v>
      </c>
      <c r="C37" s="71" t="s">
        <v>2323</v>
      </c>
      <c r="D37" s="71">
        <v>209</v>
      </c>
      <c r="E37" s="71">
        <v>238</v>
      </c>
      <c r="F37" s="71">
        <v>89</v>
      </c>
      <c r="G37" s="71">
        <v>71</v>
      </c>
      <c r="H37" s="71">
        <v>0.70054763478425075</v>
      </c>
      <c r="I37" s="71">
        <v>0.29945236521574925</v>
      </c>
      <c r="K37" s="42">
        <v>3.7082999999999999</v>
      </c>
      <c r="L37" s="71">
        <v>6.8970000000000004E-2</v>
      </c>
    </row>
    <row r="38" spans="1:12">
      <c r="A38" s="71">
        <v>1</v>
      </c>
      <c r="B38" s="71">
        <v>9</v>
      </c>
      <c r="C38" s="71" t="s">
        <v>2324</v>
      </c>
      <c r="D38" s="71">
        <v>491</v>
      </c>
      <c r="E38" s="71">
        <v>488</v>
      </c>
      <c r="F38" s="71">
        <v>234</v>
      </c>
      <c r="G38" s="71">
        <v>149</v>
      </c>
      <c r="H38" s="71">
        <v>0.64066659660921954</v>
      </c>
      <c r="J38" s="42">
        <v>0.35933340339078046</v>
      </c>
      <c r="K38" s="42">
        <v>13.243</v>
      </c>
      <c r="L38" s="190">
        <v>4.9980000000000001E-4</v>
      </c>
    </row>
    <row r="39" spans="1:12">
      <c r="A39" s="71">
        <v>1</v>
      </c>
      <c r="B39" s="71">
        <v>10</v>
      </c>
      <c r="C39" s="71" t="s">
        <v>2325</v>
      </c>
      <c r="D39" s="71">
        <v>339</v>
      </c>
      <c r="E39" s="71">
        <v>702</v>
      </c>
      <c r="F39" s="71">
        <v>96</v>
      </c>
      <c r="G39" s="71">
        <v>237</v>
      </c>
      <c r="H39" s="71">
        <v>1.1921741452991452</v>
      </c>
      <c r="I39" s="71">
        <v>-0.19217414529914523</v>
      </c>
      <c r="K39" s="42">
        <v>1.6275999999999999</v>
      </c>
      <c r="L39" s="71">
        <v>0.22889999999999999</v>
      </c>
    </row>
    <row r="40" spans="1:12" s="305" customFormat="1">
      <c r="A40" s="361">
        <v>2</v>
      </c>
      <c r="B40" s="361">
        <v>1</v>
      </c>
      <c r="C40" s="361" t="s">
        <v>2326</v>
      </c>
      <c r="D40" s="294">
        <v>3935</v>
      </c>
      <c r="E40" s="294">
        <v>15</v>
      </c>
      <c r="F40" s="294">
        <v>2742</v>
      </c>
      <c r="G40" s="305">
        <v>4</v>
      </c>
      <c r="H40" s="305">
        <f t="shared" ref="H40:H51" si="48">(D40/E40)/(F40/G40)</f>
        <v>0.38268903476780936</v>
      </c>
      <c r="I40" s="305">
        <f t="shared" ref="I40:I51" si="49">1-H40</f>
        <v>0.61731096523219064</v>
      </c>
      <c r="K40" s="294">
        <v>3.137</v>
      </c>
      <c r="L40" s="294">
        <v>0.10290000000000001</v>
      </c>
    </row>
    <row r="41" spans="1:12">
      <c r="A41" s="71">
        <v>2</v>
      </c>
      <c r="B41" s="71">
        <v>2</v>
      </c>
      <c r="C41" s="71" t="s">
        <v>2327</v>
      </c>
      <c r="D41" s="42">
        <v>82</v>
      </c>
      <c r="E41" s="42">
        <v>15</v>
      </c>
      <c r="F41" s="42">
        <v>3</v>
      </c>
      <c r="G41" s="52">
        <v>4</v>
      </c>
      <c r="H41" s="71">
        <f t="shared" si="48"/>
        <v>7.2888888888888888</v>
      </c>
      <c r="J41" s="71">
        <f>1-H41</f>
        <v>-6.2888888888888888</v>
      </c>
      <c r="K41" s="42">
        <v>7.5956000000000001</v>
      </c>
      <c r="L41" s="74">
        <v>2.1489999999999999E-2</v>
      </c>
    </row>
    <row r="42" spans="1:12">
      <c r="A42" s="71">
        <v>2</v>
      </c>
      <c r="B42" s="71">
        <v>3</v>
      </c>
      <c r="C42" s="71" t="s">
        <v>2328</v>
      </c>
      <c r="D42" s="42">
        <v>304</v>
      </c>
      <c r="E42" s="42">
        <v>15</v>
      </c>
      <c r="F42" s="42">
        <v>38</v>
      </c>
      <c r="G42" s="71">
        <v>4</v>
      </c>
      <c r="H42" s="71">
        <f t="shared" si="48"/>
        <v>2.1333333333333333</v>
      </c>
      <c r="I42" s="71">
        <f t="shared" si="49"/>
        <v>-1.1333333333333333</v>
      </c>
      <c r="K42" s="42">
        <v>1.7303999999999999</v>
      </c>
      <c r="L42" s="42">
        <v>0.2399</v>
      </c>
    </row>
    <row r="43" spans="1:12">
      <c r="A43" s="71">
        <v>2</v>
      </c>
      <c r="B43" s="71">
        <v>4</v>
      </c>
      <c r="C43" s="71" t="s">
        <v>2329</v>
      </c>
      <c r="D43" s="42">
        <v>14</v>
      </c>
      <c r="E43" s="42">
        <v>1523</v>
      </c>
      <c r="F43" s="42">
        <v>6</v>
      </c>
      <c r="G43" s="42">
        <v>481</v>
      </c>
      <c r="H43" s="71">
        <f t="shared" si="48"/>
        <v>0.73692274020573423</v>
      </c>
      <c r="I43" s="71">
        <f t="shared" si="49"/>
        <v>0.26307725979426577</v>
      </c>
      <c r="K43" s="42">
        <v>0.38990000000000002</v>
      </c>
      <c r="L43" s="42">
        <v>0.60319999999999996</v>
      </c>
    </row>
    <row r="44" spans="1:12">
      <c r="A44" s="71">
        <v>2</v>
      </c>
      <c r="B44" s="71">
        <v>5</v>
      </c>
      <c r="C44" s="71" t="s">
        <v>2330</v>
      </c>
      <c r="D44" s="42">
        <v>1389</v>
      </c>
      <c r="E44" s="42">
        <v>297</v>
      </c>
      <c r="F44" s="42">
        <v>652</v>
      </c>
      <c r="G44" s="42">
        <v>104</v>
      </c>
      <c r="H44" s="71">
        <f t="shared" si="48"/>
        <v>0.74598748218380118</v>
      </c>
      <c r="J44" s="71">
        <f>1-H44</f>
        <v>0.25401251781619882</v>
      </c>
      <c r="K44" s="42">
        <v>5.6637000000000004</v>
      </c>
      <c r="L44" s="74">
        <v>1.7989999999999999E-2</v>
      </c>
    </row>
    <row r="45" spans="1:12">
      <c r="A45" s="71">
        <v>2</v>
      </c>
      <c r="B45" s="71">
        <v>6</v>
      </c>
      <c r="C45" s="71" t="s">
        <v>2331</v>
      </c>
      <c r="D45" s="43">
        <v>46</v>
      </c>
      <c r="E45" s="42">
        <v>892</v>
      </c>
      <c r="F45" s="43">
        <v>17</v>
      </c>
      <c r="G45" s="42">
        <v>300</v>
      </c>
      <c r="H45" s="71">
        <f t="shared" si="48"/>
        <v>0.91005011870218955</v>
      </c>
      <c r="I45" s="71">
        <f t="shared" si="49"/>
        <v>8.9949881297810452E-2</v>
      </c>
      <c r="K45" s="42">
        <v>0.10457</v>
      </c>
      <c r="L45" s="42">
        <v>0.78010000000000002</v>
      </c>
    </row>
    <row r="46" spans="1:12">
      <c r="A46" s="71">
        <v>2</v>
      </c>
      <c r="B46" s="71">
        <v>7</v>
      </c>
      <c r="C46" s="71" t="s">
        <v>2332</v>
      </c>
      <c r="D46" s="42">
        <v>131</v>
      </c>
      <c r="E46" s="42">
        <v>2184</v>
      </c>
      <c r="F46" s="42">
        <v>57</v>
      </c>
      <c r="G46" s="42">
        <v>624</v>
      </c>
      <c r="H46" s="71">
        <f t="shared" si="48"/>
        <v>0.65664160401002514</v>
      </c>
      <c r="J46" s="71">
        <f>1-H46</f>
        <v>0.34335839598997486</v>
      </c>
      <c r="K46" s="42">
        <v>6.5772000000000004</v>
      </c>
      <c r="L46" s="74">
        <v>1.099E-2</v>
      </c>
    </row>
    <row r="47" spans="1:12" s="305" customFormat="1">
      <c r="A47" s="361">
        <v>3</v>
      </c>
      <c r="B47" s="361">
        <v>1</v>
      </c>
      <c r="C47" s="361" t="s">
        <v>2333</v>
      </c>
      <c r="D47" s="294">
        <v>57</v>
      </c>
      <c r="E47" s="294">
        <v>604</v>
      </c>
      <c r="F47" s="305">
        <v>6</v>
      </c>
      <c r="G47" s="294">
        <v>224</v>
      </c>
      <c r="H47" s="305">
        <f t="shared" si="48"/>
        <v>3.5231788079470201</v>
      </c>
      <c r="J47" s="305">
        <f>1-H47</f>
        <v>-2.5231788079470201</v>
      </c>
      <c r="K47" s="294">
        <v>9.3940000000000001</v>
      </c>
      <c r="L47" s="299">
        <v>3.9979999999999998E-3</v>
      </c>
    </row>
    <row r="48" spans="1:12">
      <c r="A48" s="71">
        <v>3</v>
      </c>
      <c r="B48" s="71">
        <v>2</v>
      </c>
      <c r="C48" s="71" t="s">
        <v>2334</v>
      </c>
      <c r="D48" s="42">
        <v>25</v>
      </c>
      <c r="E48" s="42">
        <v>78</v>
      </c>
      <c r="F48" s="42">
        <v>6</v>
      </c>
      <c r="G48" s="42">
        <v>28</v>
      </c>
      <c r="H48" s="71">
        <f t="shared" si="48"/>
        <v>1.495726495726496</v>
      </c>
      <c r="J48" s="71">
        <f>1-H48</f>
        <v>-0.49572649572649596</v>
      </c>
      <c r="K48" s="42">
        <v>39.543999999999997</v>
      </c>
      <c r="L48" s="74">
        <v>4.9980000000000001E-4</v>
      </c>
    </row>
    <row r="49" spans="1:12">
      <c r="A49" s="71">
        <v>3</v>
      </c>
      <c r="B49" s="71">
        <v>3</v>
      </c>
      <c r="C49" s="71" t="s">
        <v>2335</v>
      </c>
      <c r="D49" s="42">
        <v>44</v>
      </c>
      <c r="E49" s="42">
        <v>845</v>
      </c>
      <c r="F49" s="42">
        <v>1</v>
      </c>
      <c r="G49" s="42">
        <v>428</v>
      </c>
      <c r="H49" s="71">
        <f t="shared" si="48"/>
        <v>22.286390532544381</v>
      </c>
      <c r="J49" s="71">
        <f>1-H49</f>
        <v>-21.286390532544381</v>
      </c>
      <c r="K49" s="42">
        <v>9.4006000000000007</v>
      </c>
      <c r="L49" s="74">
        <v>3.9979999999999998E-3</v>
      </c>
    </row>
    <row r="50" spans="1:12">
      <c r="A50" s="71">
        <v>3</v>
      </c>
      <c r="B50" s="71">
        <v>4</v>
      </c>
      <c r="C50" s="71" t="s">
        <v>2336</v>
      </c>
      <c r="D50" s="42">
        <v>1215</v>
      </c>
      <c r="E50" s="42">
        <v>722</v>
      </c>
      <c r="F50" s="42">
        <v>432</v>
      </c>
      <c r="G50" s="42">
        <v>141</v>
      </c>
      <c r="H50" s="71">
        <f t="shared" si="48"/>
        <v>0.54925554016620504</v>
      </c>
      <c r="J50" s="71">
        <f>1-H50</f>
        <v>0.45074445983379496</v>
      </c>
      <c r="K50" s="42">
        <v>31.448</v>
      </c>
      <c r="L50" s="189">
        <v>4.9980000000000001E-4</v>
      </c>
    </row>
    <row r="51" spans="1:12">
      <c r="A51" s="71">
        <v>3</v>
      </c>
      <c r="B51" s="71">
        <v>5</v>
      </c>
      <c r="C51" s="71" t="s">
        <v>2337</v>
      </c>
      <c r="D51" s="42">
        <v>66</v>
      </c>
      <c r="E51" s="42">
        <v>3793</v>
      </c>
      <c r="F51" s="42">
        <v>24</v>
      </c>
      <c r="G51" s="42">
        <v>1189</v>
      </c>
      <c r="H51" s="71">
        <f t="shared" si="48"/>
        <v>0.86204851041392028</v>
      </c>
      <c r="I51" s="71">
        <f t="shared" si="49"/>
        <v>0.13795148958607972</v>
      </c>
      <c r="K51" s="42">
        <v>0.38109999999999999</v>
      </c>
      <c r="L51" s="42">
        <v>0.6462</v>
      </c>
    </row>
    <row r="52" spans="1:12" s="305" customFormat="1">
      <c r="A52" s="361">
        <v>4</v>
      </c>
      <c r="B52" s="361">
        <v>1</v>
      </c>
      <c r="C52" s="361" t="s">
        <v>2338</v>
      </c>
      <c r="D52" s="361">
        <v>182</v>
      </c>
      <c r="E52" s="361">
        <v>39</v>
      </c>
      <c r="F52" s="361">
        <v>73</v>
      </c>
      <c r="G52" s="361">
        <v>9</v>
      </c>
      <c r="H52" s="361">
        <v>0.57534246575342474</v>
      </c>
      <c r="I52" s="362">
        <v>0.42465753424657526</v>
      </c>
      <c r="K52" s="362">
        <v>1.9966999999999999</v>
      </c>
      <c r="L52" s="305">
        <v>0.19839999999999999</v>
      </c>
    </row>
    <row r="53" spans="1:12">
      <c r="A53" s="71">
        <v>4</v>
      </c>
      <c r="B53" s="71">
        <v>2</v>
      </c>
      <c r="C53" s="71" t="s">
        <v>2339</v>
      </c>
      <c r="D53" s="71">
        <v>278</v>
      </c>
      <c r="E53" s="71">
        <v>646</v>
      </c>
      <c r="F53" s="71">
        <v>126</v>
      </c>
      <c r="G53" s="71">
        <v>284</v>
      </c>
      <c r="H53" s="71">
        <v>0.96997395449407819</v>
      </c>
      <c r="I53" s="42">
        <v>3.0026045505921806E-2</v>
      </c>
      <c r="K53" s="42">
        <v>5.5981000000000003E-2</v>
      </c>
      <c r="L53" s="71">
        <v>0.84260000000000002</v>
      </c>
    </row>
    <row r="54" spans="1:12">
      <c r="A54" s="71">
        <v>4</v>
      </c>
      <c r="B54" s="71">
        <v>3</v>
      </c>
      <c r="C54" s="71" t="s">
        <v>2340</v>
      </c>
      <c r="D54" s="71">
        <v>446</v>
      </c>
      <c r="E54" s="71">
        <v>264</v>
      </c>
      <c r="F54" s="71">
        <v>142</v>
      </c>
      <c r="G54" s="71">
        <v>54</v>
      </c>
      <c r="H54" s="71">
        <v>0.6424455825864277</v>
      </c>
      <c r="J54" s="42">
        <v>0.3575544174135723</v>
      </c>
      <c r="K54" s="71">
        <v>6.2557</v>
      </c>
      <c r="L54" s="190">
        <v>1.4489999999999999E-2</v>
      </c>
    </row>
    <row r="55" spans="1:12">
      <c r="A55" s="71">
        <v>4</v>
      </c>
      <c r="B55" s="71">
        <v>4</v>
      </c>
      <c r="C55" s="71" t="s">
        <v>2341</v>
      </c>
      <c r="D55" s="71">
        <v>121</v>
      </c>
      <c r="E55" s="71">
        <v>1278</v>
      </c>
      <c r="F55" s="71">
        <v>32</v>
      </c>
      <c r="G55" s="71">
        <v>370</v>
      </c>
      <c r="H55" s="71">
        <v>1.0947280907668231</v>
      </c>
      <c r="I55" s="42">
        <v>-9.4728090766823092E-2</v>
      </c>
      <c r="K55" s="105">
        <v>0.19061</v>
      </c>
      <c r="L55" s="71">
        <v>0.67420000000000002</v>
      </c>
    </row>
    <row r="56" spans="1:12">
      <c r="A56" s="71">
        <v>4</v>
      </c>
      <c r="B56" s="71">
        <v>5</v>
      </c>
      <c r="C56" s="71" t="s">
        <v>2342</v>
      </c>
      <c r="D56" s="71">
        <v>262</v>
      </c>
      <c r="E56" s="71">
        <v>827</v>
      </c>
      <c r="F56" s="71">
        <v>93</v>
      </c>
      <c r="G56" s="71">
        <v>175</v>
      </c>
      <c r="H56" s="71">
        <v>0.5961435945443434</v>
      </c>
      <c r="J56" s="71">
        <v>0.4038564054556566</v>
      </c>
      <c r="K56" s="42">
        <v>12.611000000000001</v>
      </c>
      <c r="L56" s="190">
        <v>1.4989999999999999E-3</v>
      </c>
    </row>
    <row r="57" spans="1:12" s="305" customFormat="1">
      <c r="A57" s="361">
        <v>5</v>
      </c>
      <c r="B57" s="361">
        <v>1</v>
      </c>
      <c r="C57" s="361" t="s">
        <v>2343</v>
      </c>
      <c r="D57" s="294">
        <v>343</v>
      </c>
      <c r="E57" s="305">
        <v>667</v>
      </c>
      <c r="F57" s="305">
        <v>90</v>
      </c>
      <c r="G57" s="294">
        <v>174</v>
      </c>
      <c r="H57" s="305">
        <f>(D57/E57)/(F57/G57)</f>
        <v>0.99420289855072452</v>
      </c>
      <c r="I57" s="305">
        <f>1-H57</f>
        <v>5.7971014492754769E-3</v>
      </c>
      <c r="K57" s="294">
        <v>1.6000000000000001E-3</v>
      </c>
      <c r="L57" s="294">
        <v>1</v>
      </c>
    </row>
    <row r="58" spans="1:12">
      <c r="A58" s="71">
        <v>5</v>
      </c>
      <c r="B58" s="71">
        <v>2</v>
      </c>
      <c r="C58" s="71" t="s">
        <v>2344</v>
      </c>
      <c r="D58" s="42">
        <v>531</v>
      </c>
      <c r="E58" s="42">
        <v>219</v>
      </c>
      <c r="F58" s="42">
        <v>96</v>
      </c>
      <c r="G58" s="42">
        <v>34</v>
      </c>
      <c r="H58" s="71">
        <f t="shared" ref="H58:H60" si="50">(D58/E58)/(F58/G58)</f>
        <v>0.85873287671232867</v>
      </c>
      <c r="I58" s="71">
        <f>1-H58</f>
        <v>0.14126712328767133</v>
      </c>
      <c r="K58" s="42">
        <v>0.50190000000000001</v>
      </c>
      <c r="L58" s="42">
        <v>0.52769999999999995</v>
      </c>
    </row>
    <row r="59" spans="1:12">
      <c r="A59" s="71">
        <v>5</v>
      </c>
      <c r="B59" s="71">
        <v>3</v>
      </c>
      <c r="C59" s="71" t="s">
        <v>2345</v>
      </c>
      <c r="D59" s="42">
        <v>193</v>
      </c>
      <c r="E59" s="42">
        <v>178</v>
      </c>
      <c r="F59" s="42">
        <v>71</v>
      </c>
      <c r="G59" s="42">
        <v>65</v>
      </c>
      <c r="H59" s="71">
        <f t="shared" si="50"/>
        <v>0.99264124070264304</v>
      </c>
      <c r="I59" s="71">
        <f>1-H59</f>
        <v>7.3587592973569649E-3</v>
      </c>
      <c r="K59" s="42">
        <v>1.4E-3</v>
      </c>
      <c r="L59" s="42">
        <v>1</v>
      </c>
    </row>
    <row r="60" spans="1:12">
      <c r="A60" s="71">
        <v>5</v>
      </c>
      <c r="B60" s="71">
        <v>4</v>
      </c>
      <c r="C60" s="71" t="s">
        <v>2346</v>
      </c>
      <c r="D60" s="42">
        <v>446</v>
      </c>
      <c r="E60" s="42">
        <v>269</v>
      </c>
      <c r="F60" s="42">
        <v>149</v>
      </c>
      <c r="G60" s="42">
        <v>113</v>
      </c>
      <c r="H60" s="71">
        <f t="shared" si="50"/>
        <v>1.2574037573912826</v>
      </c>
      <c r="I60" s="71">
        <f t="shared" ref="I60" si="51">1-H60</f>
        <v>-0.25740375739128263</v>
      </c>
      <c r="K60" s="42">
        <v>2.4424000000000001</v>
      </c>
      <c r="L60" s="42">
        <v>0.12640000000000001</v>
      </c>
    </row>
    <row r="61" spans="1:12" s="305" customFormat="1">
      <c r="A61" s="361">
        <v>6</v>
      </c>
      <c r="B61" s="361">
        <v>1</v>
      </c>
      <c r="C61" s="364" t="s">
        <v>2347</v>
      </c>
      <c r="D61" s="294">
        <v>311</v>
      </c>
      <c r="E61" s="294">
        <v>1133</v>
      </c>
      <c r="F61" s="305">
        <v>87</v>
      </c>
      <c r="G61" s="294">
        <v>351</v>
      </c>
      <c r="H61" s="305">
        <f>(D61/E61)/(F61/G61)</f>
        <v>1.107435249718477</v>
      </c>
      <c r="I61" s="305">
        <f>1-H61</f>
        <v>-0.10743524971847696</v>
      </c>
      <c r="K61" s="294">
        <v>0.56501000000000001</v>
      </c>
      <c r="L61" s="294">
        <v>0.45629999999999998</v>
      </c>
    </row>
    <row r="62" spans="1:12">
      <c r="A62" s="71">
        <v>6</v>
      </c>
      <c r="B62" s="71">
        <v>2</v>
      </c>
      <c r="C62" s="52" t="s">
        <v>2348</v>
      </c>
      <c r="D62" s="71">
        <v>426</v>
      </c>
      <c r="E62" s="181">
        <v>137</v>
      </c>
      <c r="F62" s="42">
        <v>114</v>
      </c>
      <c r="G62" s="176">
        <v>32</v>
      </c>
      <c r="H62" s="71">
        <f t="shared" ref="H62:H77" si="52">(D62/E62)/(F62/G62)</f>
        <v>0.87283903188628509</v>
      </c>
      <c r="I62" s="71">
        <f>1-H62</f>
        <v>0.12716096811371491</v>
      </c>
      <c r="K62" s="42">
        <v>0.37279000000000001</v>
      </c>
      <c r="L62" s="42">
        <v>0.60470000000000002</v>
      </c>
    </row>
    <row r="63" spans="1:12">
      <c r="A63" s="71">
        <v>6</v>
      </c>
      <c r="B63" s="71">
        <v>3</v>
      </c>
      <c r="C63" s="52" t="s">
        <v>2349</v>
      </c>
      <c r="D63" s="71">
        <v>333</v>
      </c>
      <c r="E63" s="42">
        <v>165</v>
      </c>
      <c r="F63" s="71">
        <v>97</v>
      </c>
      <c r="G63" s="71">
        <v>50</v>
      </c>
      <c r="H63" s="71">
        <f t="shared" si="52"/>
        <v>1.0402999062792877</v>
      </c>
      <c r="I63" s="71">
        <f t="shared" ref="I63:I72" si="53">1-H63</f>
        <v>-4.0299906279287701E-2</v>
      </c>
      <c r="K63" s="42">
        <v>3.9648000000000003E-2</v>
      </c>
      <c r="L63" s="42">
        <v>0.92600000000000005</v>
      </c>
    </row>
    <row r="64" spans="1:12">
      <c r="A64" s="71">
        <v>6</v>
      </c>
      <c r="B64" s="71">
        <v>4</v>
      </c>
      <c r="C64" s="52" t="s">
        <v>2350</v>
      </c>
      <c r="D64" s="42">
        <v>209</v>
      </c>
      <c r="E64" s="42">
        <v>433</v>
      </c>
      <c r="F64" s="42">
        <v>47</v>
      </c>
      <c r="G64" s="71">
        <v>115</v>
      </c>
      <c r="H64" s="71">
        <f t="shared" si="52"/>
        <v>1.1810230455505872</v>
      </c>
      <c r="I64" s="71">
        <f t="shared" si="53"/>
        <v>-0.18102304555058724</v>
      </c>
      <c r="K64" s="42">
        <v>0.74787000000000003</v>
      </c>
      <c r="L64" s="105">
        <v>0.4088</v>
      </c>
    </row>
    <row r="65" spans="1:12">
      <c r="A65" s="71">
        <v>6</v>
      </c>
      <c r="B65" s="71">
        <v>5</v>
      </c>
      <c r="C65" s="52" t="s">
        <v>2351</v>
      </c>
      <c r="D65" s="42">
        <v>251</v>
      </c>
      <c r="E65" s="42">
        <v>232</v>
      </c>
      <c r="F65" s="42">
        <v>59</v>
      </c>
      <c r="G65" s="71">
        <v>55</v>
      </c>
      <c r="H65" s="71">
        <f t="shared" si="52"/>
        <v>1.0085476329631793</v>
      </c>
      <c r="I65" s="71">
        <f t="shared" si="53"/>
        <v>-8.5476329631792858E-3</v>
      </c>
      <c r="K65" s="42">
        <v>1.6682000000000001E-3</v>
      </c>
      <c r="L65" s="42">
        <v>1</v>
      </c>
    </row>
    <row r="66" spans="1:12">
      <c r="A66" s="71">
        <v>6</v>
      </c>
      <c r="B66" s="71">
        <v>6</v>
      </c>
      <c r="C66" s="52" t="s">
        <v>2352</v>
      </c>
      <c r="D66" s="43">
        <v>251</v>
      </c>
      <c r="E66" s="42">
        <v>124</v>
      </c>
      <c r="F66" s="378">
        <v>47</v>
      </c>
      <c r="G66" s="71">
        <v>37</v>
      </c>
      <c r="H66" s="71">
        <f t="shared" si="52"/>
        <v>1.5935140700068637</v>
      </c>
      <c r="I66" s="71">
        <f t="shared" si="53"/>
        <v>-0.59351407000686374</v>
      </c>
      <c r="K66" s="42">
        <v>3.6337999999999999</v>
      </c>
      <c r="L66" s="187">
        <v>5.747E-2</v>
      </c>
    </row>
    <row r="67" spans="1:12">
      <c r="A67" s="71">
        <v>6</v>
      </c>
      <c r="B67" s="71">
        <v>7</v>
      </c>
      <c r="C67" s="52" t="s">
        <v>2353</v>
      </c>
      <c r="D67" s="42">
        <v>277</v>
      </c>
      <c r="E67" s="42">
        <v>558</v>
      </c>
      <c r="F67" s="42">
        <v>37</v>
      </c>
      <c r="G67" s="71">
        <v>159</v>
      </c>
      <c r="H67" s="71">
        <f t="shared" si="52"/>
        <v>2.1332461493751818</v>
      </c>
      <c r="J67" s="71">
        <f>1-H67</f>
        <v>-1.1332461493751818</v>
      </c>
      <c r="K67" s="42">
        <v>15.317</v>
      </c>
      <c r="L67" s="74">
        <v>4.9980000000000001E-4</v>
      </c>
    </row>
    <row r="68" spans="1:12">
      <c r="A68" s="71">
        <v>6</v>
      </c>
      <c r="B68" s="71">
        <v>8</v>
      </c>
      <c r="C68" s="52" t="s">
        <v>2354</v>
      </c>
      <c r="D68" s="42">
        <v>91</v>
      </c>
      <c r="E68" s="42">
        <v>558</v>
      </c>
      <c r="F68" s="42">
        <v>22</v>
      </c>
      <c r="G68" s="71">
        <v>159</v>
      </c>
      <c r="H68" s="71">
        <f t="shared" si="52"/>
        <v>1.1786412512218964</v>
      </c>
      <c r="I68" s="71">
        <f>1-H68</f>
        <v>-0.17864125122189645</v>
      </c>
      <c r="K68" s="42">
        <v>0.41941000000000001</v>
      </c>
      <c r="L68" s="105">
        <v>0.55920000000000003</v>
      </c>
    </row>
    <row r="69" spans="1:12">
      <c r="A69" s="71">
        <v>6</v>
      </c>
      <c r="B69" s="71">
        <v>9</v>
      </c>
      <c r="C69" s="52" t="s">
        <v>2355</v>
      </c>
      <c r="D69" s="42">
        <v>49</v>
      </c>
      <c r="E69" s="71">
        <v>1950</v>
      </c>
      <c r="F69" s="42">
        <v>20</v>
      </c>
      <c r="G69" s="71">
        <v>585</v>
      </c>
      <c r="H69" s="71">
        <f t="shared" si="52"/>
        <v>0.73499999999999988</v>
      </c>
      <c r="I69" s="71">
        <f>1-H69</f>
        <v>0.26500000000000012</v>
      </c>
      <c r="K69" s="71">
        <v>1.3148</v>
      </c>
      <c r="L69" s="105">
        <v>0.29089999999999999</v>
      </c>
    </row>
    <row r="70" spans="1:12">
      <c r="A70" s="71">
        <v>6</v>
      </c>
      <c r="B70" s="71">
        <v>10</v>
      </c>
      <c r="C70" s="52" t="s">
        <v>2356</v>
      </c>
      <c r="D70" s="42">
        <v>577</v>
      </c>
      <c r="E70" s="42">
        <v>400</v>
      </c>
      <c r="F70" s="71">
        <v>192</v>
      </c>
      <c r="G70" s="42">
        <v>122</v>
      </c>
      <c r="H70" s="71">
        <f t="shared" si="52"/>
        <v>0.91658854166666659</v>
      </c>
      <c r="I70" s="71">
        <f>1-H70</f>
        <v>8.341145833333341E-2</v>
      </c>
      <c r="K70" s="42">
        <v>0.43020999999999998</v>
      </c>
      <c r="L70" s="42">
        <v>0.54869999999999997</v>
      </c>
    </row>
    <row r="71" spans="1:12">
      <c r="A71" s="71">
        <v>6</v>
      </c>
      <c r="B71" s="71">
        <v>11</v>
      </c>
      <c r="C71" s="52" t="s">
        <v>2357</v>
      </c>
      <c r="D71" s="42">
        <v>598</v>
      </c>
      <c r="E71" s="42">
        <v>536</v>
      </c>
      <c r="F71" s="42">
        <v>157</v>
      </c>
      <c r="G71" s="71">
        <v>180</v>
      </c>
      <c r="H71" s="71">
        <f t="shared" si="52"/>
        <v>1.2791139842190322</v>
      </c>
      <c r="J71" s="71">
        <f>1-H71</f>
        <v>-0.27911398421903222</v>
      </c>
      <c r="K71" s="42">
        <v>3.9283000000000001</v>
      </c>
      <c r="L71" s="189">
        <v>4.7980000000000002E-2</v>
      </c>
    </row>
    <row r="72" spans="1:12">
      <c r="A72" s="71">
        <v>6</v>
      </c>
      <c r="B72" s="71">
        <v>12</v>
      </c>
      <c r="C72" s="52" t="s">
        <v>2358</v>
      </c>
      <c r="D72" s="42">
        <v>140</v>
      </c>
      <c r="E72" s="42">
        <v>231</v>
      </c>
      <c r="F72" s="42">
        <v>37</v>
      </c>
      <c r="G72" s="42">
        <v>81</v>
      </c>
      <c r="H72" s="71">
        <f t="shared" si="52"/>
        <v>1.3267813267813269</v>
      </c>
      <c r="I72" s="71">
        <f t="shared" si="53"/>
        <v>-0.32678132678132688</v>
      </c>
      <c r="K72" s="42">
        <v>1.5779000000000001</v>
      </c>
      <c r="L72" s="105">
        <v>0.21390000000000001</v>
      </c>
    </row>
    <row r="73" spans="1:12">
      <c r="A73" s="71">
        <v>6</v>
      </c>
      <c r="B73" s="71">
        <v>13</v>
      </c>
      <c r="C73" s="52" t="s">
        <v>2359</v>
      </c>
      <c r="D73" s="42">
        <v>378</v>
      </c>
      <c r="E73" s="42">
        <v>529</v>
      </c>
      <c r="F73" s="71">
        <v>165</v>
      </c>
      <c r="G73" s="71">
        <v>199</v>
      </c>
      <c r="H73" s="71">
        <f t="shared" si="52"/>
        <v>0.86179755971816463</v>
      </c>
      <c r="J73" s="71">
        <f>1-H73</f>
        <v>0.13820244028183537</v>
      </c>
      <c r="K73" s="42">
        <v>105.82</v>
      </c>
      <c r="L73" s="190">
        <v>4.9980000000000001E-4</v>
      </c>
    </row>
    <row r="74" spans="1:12">
      <c r="A74" s="71">
        <v>6</v>
      </c>
      <c r="B74" s="71">
        <v>14</v>
      </c>
      <c r="C74" s="71" t="s">
        <v>2360</v>
      </c>
      <c r="D74" s="43">
        <v>192</v>
      </c>
      <c r="E74" s="42">
        <v>173</v>
      </c>
      <c r="F74" s="45">
        <v>60</v>
      </c>
      <c r="G74" s="42">
        <v>31</v>
      </c>
      <c r="H74" s="71">
        <f t="shared" si="52"/>
        <v>0.57341040462427739</v>
      </c>
      <c r="J74" s="71">
        <f>1-H74</f>
        <v>0.42658959537572261</v>
      </c>
      <c r="K74" s="42">
        <v>5.2362000000000002</v>
      </c>
      <c r="L74" s="74">
        <v>2.5989999999999999E-2</v>
      </c>
    </row>
    <row r="75" spans="1:12">
      <c r="A75" s="71">
        <v>6</v>
      </c>
      <c r="B75" s="71">
        <v>15</v>
      </c>
      <c r="C75" s="71" t="s">
        <v>2361</v>
      </c>
      <c r="D75" s="42">
        <v>107</v>
      </c>
      <c r="E75" s="42">
        <v>515</v>
      </c>
      <c r="F75" s="42">
        <v>30</v>
      </c>
      <c r="G75" s="42">
        <v>117</v>
      </c>
      <c r="H75" s="71">
        <f t="shared" si="52"/>
        <v>0.8102912621359224</v>
      </c>
      <c r="I75" s="71">
        <f>1-H75</f>
        <v>0.1897087378640776</v>
      </c>
      <c r="K75" s="42">
        <v>0.83447000000000005</v>
      </c>
      <c r="L75" s="71">
        <v>0.4093</v>
      </c>
    </row>
    <row r="76" spans="1:12">
      <c r="A76" s="71">
        <v>6</v>
      </c>
      <c r="B76" s="71">
        <v>16</v>
      </c>
      <c r="C76" s="71" t="s">
        <v>2362</v>
      </c>
      <c r="D76" s="71">
        <v>241</v>
      </c>
      <c r="E76" s="42">
        <v>591</v>
      </c>
      <c r="F76" s="42">
        <v>42</v>
      </c>
      <c r="G76" s="42">
        <v>191</v>
      </c>
      <c r="H76" s="71">
        <f t="shared" si="52"/>
        <v>1.8544436387075982</v>
      </c>
      <c r="J76" s="71">
        <f>1-H76</f>
        <v>-0.85444363870759821</v>
      </c>
      <c r="K76" s="42">
        <v>11.167</v>
      </c>
      <c r="L76" s="189">
        <v>1.4989999999999999E-3</v>
      </c>
    </row>
    <row r="77" spans="1:12">
      <c r="A77" s="71">
        <v>6</v>
      </c>
      <c r="B77" s="71">
        <v>17</v>
      </c>
      <c r="C77" s="71" t="s">
        <v>2363</v>
      </c>
      <c r="D77" s="42">
        <v>67</v>
      </c>
      <c r="E77" s="42">
        <v>202</v>
      </c>
      <c r="F77" s="42">
        <v>32</v>
      </c>
      <c r="G77" s="42">
        <v>79</v>
      </c>
      <c r="H77" s="71">
        <f t="shared" si="52"/>
        <v>0.81884282178217827</v>
      </c>
      <c r="I77" s="71">
        <f>1-H77</f>
        <v>0.18115717821782173</v>
      </c>
      <c r="K77" s="42">
        <v>2.9</v>
      </c>
      <c r="L77" s="42">
        <v>9.7949999999999995E-2</v>
      </c>
    </row>
    <row r="78" spans="1:12" s="305" customFormat="1">
      <c r="A78" s="361">
        <v>7</v>
      </c>
      <c r="B78" s="361">
        <v>1</v>
      </c>
      <c r="C78" s="364" t="s">
        <v>2364</v>
      </c>
      <c r="D78" s="294">
        <v>8</v>
      </c>
      <c r="E78" s="305">
        <v>438</v>
      </c>
      <c r="F78" s="300">
        <v>1</v>
      </c>
      <c r="G78" s="294">
        <v>124</v>
      </c>
      <c r="H78" s="305">
        <f>(D78/E78)/(F78/G78)</f>
        <v>2.2648401826484017</v>
      </c>
      <c r="I78" s="305">
        <f>1-H78</f>
        <v>-1.2648401826484017</v>
      </c>
      <c r="K78" s="294">
        <v>2.2559</v>
      </c>
      <c r="L78" s="301">
        <v>0.2039</v>
      </c>
    </row>
    <row r="79" spans="1:12">
      <c r="A79" s="71">
        <v>7</v>
      </c>
      <c r="B79" s="71">
        <v>2</v>
      </c>
      <c r="C79" s="52" t="s">
        <v>2365</v>
      </c>
      <c r="D79" s="42">
        <v>24</v>
      </c>
      <c r="E79" s="42">
        <v>1078</v>
      </c>
      <c r="F79" s="42">
        <v>4</v>
      </c>
      <c r="G79" s="42">
        <v>241</v>
      </c>
      <c r="H79" s="71">
        <f t="shared" ref="H79:H89" si="54">(D79/E79)/(F79/G79)</f>
        <v>1.3413729128014842</v>
      </c>
      <c r="I79" s="71">
        <f t="shared" ref="I79:I87" si="55">1-H79</f>
        <v>-0.34137291280148419</v>
      </c>
      <c r="K79" s="42">
        <v>0.29271000000000003</v>
      </c>
      <c r="L79" s="71">
        <v>0.62719999999999998</v>
      </c>
    </row>
    <row r="80" spans="1:12">
      <c r="A80" s="71">
        <v>7</v>
      </c>
      <c r="B80" s="71">
        <v>3</v>
      </c>
      <c r="C80" s="52" t="s">
        <v>2366</v>
      </c>
      <c r="D80" s="71">
        <v>279</v>
      </c>
      <c r="E80" s="42">
        <v>1302</v>
      </c>
      <c r="F80" s="42">
        <v>89</v>
      </c>
      <c r="G80" s="71">
        <v>393</v>
      </c>
      <c r="H80" s="71">
        <f t="shared" si="54"/>
        <v>0.9462279293739968</v>
      </c>
      <c r="I80" s="71">
        <f>1-H80</f>
        <v>5.3772070626003199E-2</v>
      </c>
      <c r="K80" s="42">
        <v>0.16850999999999999</v>
      </c>
      <c r="L80" s="42">
        <v>0.69820000000000004</v>
      </c>
    </row>
    <row r="81" spans="1:12">
      <c r="A81" s="71">
        <v>7</v>
      </c>
      <c r="B81" s="71">
        <v>4</v>
      </c>
      <c r="C81" s="52" t="s">
        <v>2367</v>
      </c>
      <c r="D81" s="42">
        <v>19</v>
      </c>
      <c r="E81" s="42">
        <v>442</v>
      </c>
      <c r="F81" s="42">
        <v>5</v>
      </c>
      <c r="G81" s="71">
        <v>102</v>
      </c>
      <c r="H81" s="71">
        <f t="shared" si="54"/>
        <v>0.87692307692307692</v>
      </c>
      <c r="I81" s="71">
        <f>1-H81</f>
        <v>0.12307692307692308</v>
      </c>
      <c r="K81" s="71">
        <v>6.5252000000000004E-2</v>
      </c>
      <c r="L81" s="42">
        <v>1</v>
      </c>
    </row>
    <row r="82" spans="1:12">
      <c r="A82" s="71">
        <v>7</v>
      </c>
      <c r="B82" s="71">
        <v>5</v>
      </c>
      <c r="C82" s="52" t="s">
        <v>2368</v>
      </c>
      <c r="D82" s="42">
        <v>155</v>
      </c>
      <c r="E82" s="42">
        <v>1894</v>
      </c>
      <c r="F82" s="187">
        <v>1</v>
      </c>
      <c r="G82" s="42">
        <v>264</v>
      </c>
      <c r="H82" s="71">
        <f t="shared" si="54"/>
        <v>21.605068637803591</v>
      </c>
      <c r="J82" s="71">
        <f>1-H82</f>
        <v>-20.605068637803591</v>
      </c>
      <c r="K82" s="71">
        <v>21.405000000000001</v>
      </c>
      <c r="L82" s="189">
        <v>4.9980000000000001E-4</v>
      </c>
    </row>
    <row r="83" spans="1:12">
      <c r="A83" s="71">
        <v>7</v>
      </c>
      <c r="B83" s="71">
        <v>6</v>
      </c>
      <c r="C83" s="52" t="s">
        <v>2369</v>
      </c>
      <c r="D83" s="43">
        <v>915</v>
      </c>
      <c r="E83" s="42">
        <v>1604</v>
      </c>
      <c r="F83" s="43">
        <v>352</v>
      </c>
      <c r="G83" s="42">
        <v>787</v>
      </c>
      <c r="H83" s="71">
        <f t="shared" si="54"/>
        <v>1.2754070080480615</v>
      </c>
      <c r="J83" s="71">
        <f>1-H83</f>
        <v>-0.27540700804806151</v>
      </c>
      <c r="K83" s="42">
        <v>10.176</v>
      </c>
      <c r="L83" s="189">
        <v>1.9989999999999999E-3</v>
      </c>
    </row>
    <row r="84" spans="1:12">
      <c r="A84" s="71">
        <v>7</v>
      </c>
      <c r="B84" s="71">
        <v>7</v>
      </c>
      <c r="C84" s="52" t="s">
        <v>2370</v>
      </c>
      <c r="D84" s="42">
        <v>399</v>
      </c>
      <c r="E84" s="71">
        <v>1661</v>
      </c>
      <c r="F84" s="42">
        <v>147</v>
      </c>
      <c r="G84" s="42">
        <v>1341</v>
      </c>
      <c r="H84" s="71">
        <f t="shared" si="54"/>
        <v>2.1913649264642641</v>
      </c>
      <c r="J84" s="71">
        <f>1-H84</f>
        <v>-1.1913649264642641</v>
      </c>
      <c r="K84" s="42">
        <v>59.755000000000003</v>
      </c>
      <c r="L84" s="98">
        <v>4.9980000000000001E-4</v>
      </c>
    </row>
    <row r="85" spans="1:12">
      <c r="A85" s="71">
        <v>7</v>
      </c>
      <c r="B85" s="71">
        <v>8</v>
      </c>
      <c r="C85" s="52" t="s">
        <v>2371</v>
      </c>
      <c r="D85" s="42">
        <v>257</v>
      </c>
      <c r="E85" s="42">
        <v>37</v>
      </c>
      <c r="F85" s="42">
        <v>60</v>
      </c>
      <c r="G85" s="42">
        <v>8</v>
      </c>
      <c r="H85" s="71">
        <f t="shared" si="54"/>
        <v>0.9261261261261261</v>
      </c>
      <c r="I85" s="71">
        <f>1-H85</f>
        <v>7.3873873873873896E-2</v>
      </c>
      <c r="K85" s="42">
        <v>3.4139999999999997E-2</v>
      </c>
      <c r="L85" s="188">
        <v>1</v>
      </c>
    </row>
    <row r="86" spans="1:12">
      <c r="A86" s="71">
        <v>7</v>
      </c>
      <c r="B86" s="71">
        <v>9</v>
      </c>
      <c r="C86" s="52" t="s">
        <v>2372</v>
      </c>
      <c r="D86" s="42">
        <v>16</v>
      </c>
      <c r="E86" s="42">
        <v>1246</v>
      </c>
      <c r="F86" s="42">
        <v>16</v>
      </c>
      <c r="G86" s="42">
        <v>826</v>
      </c>
      <c r="H86" s="71">
        <f t="shared" si="54"/>
        <v>0.6629213483146067</v>
      </c>
      <c r="I86" s="71">
        <f>1-H86</f>
        <v>0.3370786516853933</v>
      </c>
      <c r="K86" s="42">
        <v>1.3486</v>
      </c>
      <c r="L86" s="195">
        <v>0.27639999999999998</v>
      </c>
    </row>
    <row r="87" spans="1:12">
      <c r="A87" s="71">
        <v>7</v>
      </c>
      <c r="B87" s="71">
        <v>10</v>
      </c>
      <c r="C87" s="52" t="s">
        <v>2373</v>
      </c>
      <c r="D87" s="42">
        <v>82</v>
      </c>
      <c r="E87" s="71">
        <v>488</v>
      </c>
      <c r="F87" s="42">
        <v>24</v>
      </c>
      <c r="G87" s="42">
        <v>185</v>
      </c>
      <c r="H87" s="71">
        <f t="shared" si="54"/>
        <v>1.295252732240437</v>
      </c>
      <c r="I87" s="71">
        <f t="shared" si="55"/>
        <v>-0.29525273224043702</v>
      </c>
      <c r="K87" s="42">
        <v>1.0961000000000001</v>
      </c>
      <c r="L87" s="188">
        <v>0.3483</v>
      </c>
    </row>
    <row r="88" spans="1:12">
      <c r="A88" s="71">
        <v>7</v>
      </c>
      <c r="B88" s="71">
        <v>11</v>
      </c>
      <c r="C88" s="52" t="s">
        <v>2374</v>
      </c>
      <c r="D88" s="42">
        <v>95</v>
      </c>
      <c r="E88" s="42">
        <v>555</v>
      </c>
      <c r="F88" s="42">
        <v>31</v>
      </c>
      <c r="G88" s="42">
        <v>133</v>
      </c>
      <c r="H88" s="71">
        <f t="shared" si="54"/>
        <v>0.73437954083115375</v>
      </c>
      <c r="I88" s="71">
        <f>1-H88</f>
        <v>0.26562045916884625</v>
      </c>
      <c r="K88" s="42">
        <v>1.8396999999999999</v>
      </c>
      <c r="L88" s="195">
        <v>0.18490000000000001</v>
      </c>
    </row>
    <row r="89" spans="1:12">
      <c r="A89" s="71">
        <v>7</v>
      </c>
      <c r="B89" s="71">
        <v>12</v>
      </c>
      <c r="C89" s="52" t="s">
        <v>2375</v>
      </c>
      <c r="D89" s="42">
        <v>160</v>
      </c>
      <c r="E89" s="42">
        <v>136</v>
      </c>
      <c r="F89" s="42">
        <v>67</v>
      </c>
      <c r="G89" s="42">
        <v>48</v>
      </c>
      <c r="H89" s="71">
        <f t="shared" si="54"/>
        <v>0.8428446005267779</v>
      </c>
      <c r="I89" s="71">
        <f>1-H89</f>
        <v>0.1571553994732221</v>
      </c>
      <c r="K89" s="42">
        <v>0.59277999999999997</v>
      </c>
      <c r="L89" s="42">
        <v>0.50819999999999999</v>
      </c>
    </row>
    <row r="90" spans="1:12" s="305" customFormat="1">
      <c r="A90" s="361">
        <v>8</v>
      </c>
      <c r="B90" s="361">
        <v>1</v>
      </c>
      <c r="C90" s="361" t="s">
        <v>2376</v>
      </c>
      <c r="D90" s="294">
        <v>361</v>
      </c>
      <c r="E90" s="294">
        <v>78</v>
      </c>
      <c r="F90" s="300">
        <v>1</v>
      </c>
      <c r="G90" s="302">
        <v>1</v>
      </c>
      <c r="H90" s="305">
        <f>(D90/E90)/(F90/G90)</f>
        <v>4.6282051282051286</v>
      </c>
      <c r="I90" s="305">
        <f>1-H90</f>
        <v>-3.6282051282051286</v>
      </c>
      <c r="K90" s="312">
        <v>1.4066000000000001</v>
      </c>
      <c r="L90" s="294">
        <v>0.23561599999999999</v>
      </c>
    </row>
    <row r="91" spans="1:12">
      <c r="A91" s="71">
        <v>8</v>
      </c>
      <c r="B91" s="71">
        <v>2</v>
      </c>
      <c r="C91" s="71" t="s">
        <v>2377</v>
      </c>
      <c r="D91" s="42">
        <v>51</v>
      </c>
      <c r="E91" s="42">
        <v>427</v>
      </c>
      <c r="F91" s="42">
        <v>12</v>
      </c>
      <c r="G91" s="71">
        <v>131</v>
      </c>
      <c r="H91" s="71">
        <f t="shared" ref="H91:H94" si="56">(D91/E91)/(F91/G91)</f>
        <v>1.3038641686182668</v>
      </c>
      <c r="I91" s="71">
        <f t="shared" ref="I91:I92" si="57">1-H91</f>
        <v>-0.30386416861826682</v>
      </c>
      <c r="K91" s="42">
        <v>0.62651000000000001</v>
      </c>
      <c r="L91" s="42">
        <v>0.43630000000000002</v>
      </c>
    </row>
    <row r="92" spans="1:12">
      <c r="A92" s="71">
        <v>8</v>
      </c>
      <c r="B92" s="71">
        <v>3</v>
      </c>
      <c r="C92" s="71" t="s">
        <v>2378</v>
      </c>
      <c r="D92" s="42">
        <v>100</v>
      </c>
      <c r="E92" s="42">
        <v>264</v>
      </c>
      <c r="F92" s="42">
        <v>22</v>
      </c>
      <c r="G92" s="42">
        <v>79</v>
      </c>
      <c r="H92" s="71">
        <f t="shared" si="56"/>
        <v>1.3601928374655647</v>
      </c>
      <c r="I92" s="71">
        <f t="shared" si="57"/>
        <v>-0.36019283746556474</v>
      </c>
      <c r="K92" s="42">
        <v>1.3228</v>
      </c>
      <c r="L92" s="71">
        <v>0.2954</v>
      </c>
    </row>
    <row r="93" spans="1:12">
      <c r="A93" s="71">
        <v>8</v>
      </c>
      <c r="B93" s="71">
        <v>4</v>
      </c>
      <c r="C93" s="71" t="s">
        <v>2379</v>
      </c>
      <c r="D93" s="42">
        <v>113</v>
      </c>
      <c r="E93" s="42">
        <v>361</v>
      </c>
      <c r="F93" s="42">
        <v>43</v>
      </c>
      <c r="G93" s="42">
        <v>102</v>
      </c>
      <c r="H93" s="71">
        <f t="shared" si="56"/>
        <v>0.74251111254267865</v>
      </c>
      <c r="I93" s="71">
        <f>1-H93</f>
        <v>0.25748888745732135</v>
      </c>
      <c r="K93" s="42">
        <v>1.9921</v>
      </c>
      <c r="L93" s="105">
        <v>0.19589999999999999</v>
      </c>
    </row>
    <row r="94" spans="1:12">
      <c r="A94" s="71">
        <v>8</v>
      </c>
      <c r="B94" s="71">
        <v>5</v>
      </c>
      <c r="C94" s="71" t="s">
        <v>2380</v>
      </c>
      <c r="D94" s="42">
        <v>125</v>
      </c>
      <c r="E94" s="71">
        <v>446</v>
      </c>
      <c r="F94" s="42">
        <v>27</v>
      </c>
      <c r="G94" s="42">
        <v>73</v>
      </c>
      <c r="H94" s="71">
        <f t="shared" si="56"/>
        <v>0.75776449094834741</v>
      </c>
      <c r="I94" s="71">
        <f>1-H94</f>
        <v>0.24223550905165259</v>
      </c>
      <c r="K94" s="71">
        <v>1.2675000000000001</v>
      </c>
      <c r="L94" s="42">
        <v>0.29139999999999999</v>
      </c>
    </row>
    <row r="95" spans="1:12" s="305" customFormat="1">
      <c r="A95" s="361">
        <v>9</v>
      </c>
      <c r="B95" s="361">
        <v>1</v>
      </c>
      <c r="C95" s="361" t="s">
        <v>2381</v>
      </c>
      <c r="D95" s="294">
        <v>842</v>
      </c>
      <c r="E95" s="294">
        <v>257</v>
      </c>
      <c r="F95" s="305">
        <v>205</v>
      </c>
      <c r="G95" s="294">
        <v>60</v>
      </c>
      <c r="H95" s="305">
        <f>(D95/E95)/(F95/G95)</f>
        <v>0.95890670968966496</v>
      </c>
      <c r="I95" s="305">
        <f>1-H95</f>
        <v>4.109329031033504E-2</v>
      </c>
      <c r="K95" s="294">
        <v>6.6142999999999993E-2</v>
      </c>
      <c r="L95" s="294">
        <v>0.79859999999999998</v>
      </c>
    </row>
    <row r="96" spans="1:12">
      <c r="A96" s="71">
        <v>9</v>
      </c>
      <c r="B96" s="71">
        <v>2</v>
      </c>
      <c r="C96" s="71" t="s">
        <v>2382</v>
      </c>
      <c r="D96" s="71">
        <v>221</v>
      </c>
      <c r="E96" s="181">
        <v>53</v>
      </c>
      <c r="F96" s="42">
        <v>51</v>
      </c>
      <c r="G96" s="176">
        <v>18</v>
      </c>
      <c r="H96" s="71">
        <f t="shared" ref="H96:H109" si="58">(D96/E96)/(F96/G96)</f>
        <v>1.4716981132075471</v>
      </c>
      <c r="I96" s="71">
        <f t="shared" ref="I96:I108" si="59">1-H96</f>
        <v>-0.47169811320754707</v>
      </c>
      <c r="K96" s="42">
        <v>1.5271999999999999</v>
      </c>
      <c r="L96" s="42">
        <v>0.24440000000000001</v>
      </c>
    </row>
    <row r="97" spans="1:12">
      <c r="A97" s="71">
        <v>9</v>
      </c>
      <c r="B97" s="71">
        <v>3</v>
      </c>
      <c r="C97" s="71" t="s">
        <v>2383</v>
      </c>
      <c r="D97" s="42">
        <v>42</v>
      </c>
      <c r="E97" s="42">
        <v>1555</v>
      </c>
      <c r="F97" s="42">
        <v>5</v>
      </c>
      <c r="G97" s="71">
        <v>337</v>
      </c>
      <c r="H97" s="71">
        <f t="shared" si="58"/>
        <v>1.8204501607717041</v>
      </c>
      <c r="I97" s="71">
        <f t="shared" si="59"/>
        <v>-0.82045016077170407</v>
      </c>
      <c r="K97" s="42">
        <v>1.6245000000000001</v>
      </c>
      <c r="L97" s="42">
        <v>0.25140000000000001</v>
      </c>
    </row>
    <row r="98" spans="1:12">
      <c r="A98" s="71">
        <v>9</v>
      </c>
      <c r="B98" s="71">
        <v>4</v>
      </c>
      <c r="C98" s="71" t="s">
        <v>2384</v>
      </c>
      <c r="D98" s="42">
        <v>7</v>
      </c>
      <c r="E98" s="42">
        <v>85</v>
      </c>
      <c r="F98" s="187">
        <v>1</v>
      </c>
      <c r="G98" s="71">
        <v>62</v>
      </c>
      <c r="H98" s="71">
        <f t="shared" si="58"/>
        <v>5.105882352941177</v>
      </c>
      <c r="I98" s="76">
        <f t="shared" si="59"/>
        <v>-4.105882352941177</v>
      </c>
      <c r="J98" s="76"/>
      <c r="K98" s="105">
        <v>4.9420000000000002</v>
      </c>
      <c r="L98" s="74">
        <v>3.6479999999999999E-2</v>
      </c>
    </row>
    <row r="99" spans="1:12">
      <c r="A99" s="71">
        <v>9</v>
      </c>
      <c r="B99" s="71">
        <v>6</v>
      </c>
      <c r="C99" s="71" t="s">
        <v>2385</v>
      </c>
      <c r="D99" s="43">
        <v>2007</v>
      </c>
      <c r="E99" s="42">
        <v>257</v>
      </c>
      <c r="F99" s="378">
        <v>1474</v>
      </c>
      <c r="G99" s="192">
        <v>1</v>
      </c>
      <c r="H99" s="71">
        <f t="shared" si="58"/>
        <v>5.2980586983723049E-3</v>
      </c>
      <c r="J99" s="76">
        <f>1-H99</f>
        <v>0.9947019413016277</v>
      </c>
      <c r="K99" s="105">
        <v>179.68</v>
      </c>
      <c r="L99" s="74">
        <v>4.9980000000000001E-4</v>
      </c>
    </row>
    <row r="100" spans="1:12">
      <c r="A100" s="71">
        <v>9</v>
      </c>
      <c r="B100" s="71">
        <v>7</v>
      </c>
      <c r="C100" s="71" t="s">
        <v>2386</v>
      </c>
      <c r="D100" s="42">
        <v>520</v>
      </c>
      <c r="E100" s="42">
        <v>880</v>
      </c>
      <c r="F100" s="42">
        <v>154</v>
      </c>
      <c r="G100" s="71">
        <v>297</v>
      </c>
      <c r="H100" s="71">
        <f t="shared" si="58"/>
        <v>1.1396103896103897</v>
      </c>
      <c r="I100" s="71">
        <f t="shared" si="59"/>
        <v>-0.13961038961038974</v>
      </c>
      <c r="K100" s="42">
        <v>1.3228</v>
      </c>
      <c r="L100" s="105">
        <v>0.24590000000000001</v>
      </c>
    </row>
    <row r="101" spans="1:12">
      <c r="A101" s="71">
        <v>9</v>
      </c>
      <c r="B101" s="71">
        <v>8</v>
      </c>
      <c r="C101" s="71" t="s">
        <v>2387</v>
      </c>
      <c r="D101" s="42">
        <v>314</v>
      </c>
      <c r="E101" s="42">
        <v>675</v>
      </c>
      <c r="F101" s="42">
        <v>86</v>
      </c>
      <c r="G101" s="42">
        <v>236</v>
      </c>
      <c r="H101" s="71">
        <f t="shared" si="58"/>
        <v>1.2765546942291131</v>
      </c>
      <c r="I101" s="71">
        <f t="shared" si="59"/>
        <v>-0.27655469422911305</v>
      </c>
      <c r="K101" s="42">
        <v>2.9116</v>
      </c>
      <c r="L101" s="105">
        <v>9.1950000000000004E-2</v>
      </c>
    </row>
    <row r="102" spans="1:12">
      <c r="A102" s="71">
        <v>9</v>
      </c>
      <c r="B102" s="71">
        <v>9</v>
      </c>
      <c r="C102" s="71" t="s">
        <v>2388</v>
      </c>
      <c r="D102" s="42">
        <v>1022</v>
      </c>
      <c r="E102" s="71">
        <v>760</v>
      </c>
      <c r="F102" s="42">
        <v>894</v>
      </c>
      <c r="G102" s="71">
        <v>266</v>
      </c>
      <c r="H102" s="71">
        <f t="shared" si="58"/>
        <v>0.40011185682326622</v>
      </c>
      <c r="I102" s="76">
        <f>1-H102</f>
        <v>0.59988814317673378</v>
      </c>
      <c r="J102" s="76"/>
      <c r="K102" s="76">
        <v>120.28</v>
      </c>
      <c r="L102" s="74">
        <v>4.9980000000000001E-4</v>
      </c>
    </row>
    <row r="103" spans="1:12">
      <c r="A103" s="71">
        <v>9</v>
      </c>
      <c r="B103" s="71">
        <v>10</v>
      </c>
      <c r="C103" s="71" t="s">
        <v>2389</v>
      </c>
      <c r="D103" s="42">
        <v>11</v>
      </c>
      <c r="E103" s="42">
        <v>677</v>
      </c>
      <c r="F103" s="42">
        <v>4</v>
      </c>
      <c r="G103" s="42">
        <v>677</v>
      </c>
      <c r="H103" s="71">
        <f t="shared" si="58"/>
        <v>2.7499999999999996</v>
      </c>
      <c r="I103" s="71">
        <f t="shared" si="59"/>
        <v>-1.7499999999999996</v>
      </c>
      <c r="K103" s="42">
        <v>3.2309999999999999</v>
      </c>
      <c r="L103" s="42">
        <v>0.1119</v>
      </c>
    </row>
    <row r="104" spans="1:12">
      <c r="A104" s="71">
        <v>9</v>
      </c>
      <c r="B104" s="71">
        <v>11</v>
      </c>
      <c r="C104" s="71" t="s">
        <v>2390</v>
      </c>
      <c r="D104" s="42">
        <v>552</v>
      </c>
      <c r="E104" s="42">
        <v>998</v>
      </c>
      <c r="F104" s="42">
        <v>375</v>
      </c>
      <c r="G104" s="71">
        <v>297</v>
      </c>
      <c r="H104" s="71">
        <f t="shared" si="58"/>
        <v>0.43806012024048097</v>
      </c>
      <c r="J104" s="76">
        <f>1-H104</f>
        <v>0.56193987975951898</v>
      </c>
      <c r="K104" s="105">
        <v>78.594999999999999</v>
      </c>
      <c r="L104" s="189">
        <v>4.9980000000000001E-4</v>
      </c>
    </row>
    <row r="105" spans="1:12">
      <c r="A105" s="71">
        <v>9</v>
      </c>
      <c r="B105" s="71">
        <v>12</v>
      </c>
      <c r="C105" s="71" t="s">
        <v>2391</v>
      </c>
      <c r="D105" s="42">
        <v>406</v>
      </c>
      <c r="E105" s="42">
        <v>2209</v>
      </c>
      <c r="F105" s="42">
        <v>123</v>
      </c>
      <c r="G105" s="42">
        <v>645</v>
      </c>
      <c r="H105" s="71">
        <f t="shared" si="58"/>
        <v>0.96379555918691828</v>
      </c>
      <c r="I105" s="71">
        <f>1-H105</f>
        <v>3.6204440813081717E-2</v>
      </c>
      <c r="K105" s="42">
        <v>0.10797</v>
      </c>
      <c r="L105" s="105">
        <v>0.77610000000000001</v>
      </c>
    </row>
    <row r="106" spans="1:12">
      <c r="A106" s="71">
        <v>9</v>
      </c>
      <c r="B106" s="71">
        <v>13</v>
      </c>
      <c r="C106" s="71" t="s">
        <v>2392</v>
      </c>
      <c r="D106" s="42">
        <v>259</v>
      </c>
      <c r="E106" s="42">
        <v>849</v>
      </c>
      <c r="F106" s="71">
        <v>52</v>
      </c>
      <c r="G106" s="71">
        <v>205</v>
      </c>
      <c r="H106" s="71">
        <f t="shared" si="58"/>
        <v>1.2026592371115339</v>
      </c>
      <c r="J106" s="76">
        <f>1-H106</f>
        <v>-0.20265923711153389</v>
      </c>
      <c r="K106" s="105">
        <v>148.62</v>
      </c>
      <c r="L106" s="190">
        <v>4.9980000000000001E-4</v>
      </c>
    </row>
    <row r="107" spans="1:12">
      <c r="A107" s="71">
        <v>9</v>
      </c>
      <c r="B107" s="71">
        <v>14</v>
      </c>
      <c r="C107" s="71" t="s">
        <v>2393</v>
      </c>
      <c r="D107" s="43">
        <v>87</v>
      </c>
      <c r="E107" s="42">
        <v>68</v>
      </c>
      <c r="F107" s="45">
        <v>21</v>
      </c>
      <c r="G107" s="42">
        <v>18</v>
      </c>
      <c r="H107" s="71">
        <f t="shared" si="58"/>
        <v>1.0966386554621848</v>
      </c>
      <c r="I107" s="71">
        <f t="shared" si="59"/>
        <v>-9.6638655462184753E-2</v>
      </c>
      <c r="K107" s="42">
        <v>6.5801999999999999E-2</v>
      </c>
      <c r="L107" s="105">
        <v>0.86560000000000004</v>
      </c>
    </row>
    <row r="108" spans="1:12">
      <c r="A108" s="71">
        <v>9</v>
      </c>
      <c r="B108" s="71">
        <v>15</v>
      </c>
      <c r="C108" s="71" t="s">
        <v>2394</v>
      </c>
      <c r="D108" s="42">
        <v>60</v>
      </c>
      <c r="E108" s="42">
        <v>680</v>
      </c>
      <c r="F108" s="42">
        <v>13</v>
      </c>
      <c r="G108" s="42">
        <v>244</v>
      </c>
      <c r="H108" s="71">
        <f t="shared" si="58"/>
        <v>1.656108597285068</v>
      </c>
      <c r="I108" s="71">
        <f t="shared" si="59"/>
        <v>-0.65610859728506798</v>
      </c>
      <c r="K108" s="42">
        <v>2.6145</v>
      </c>
      <c r="L108" s="71">
        <v>0.13089999999999999</v>
      </c>
    </row>
    <row r="109" spans="1:12">
      <c r="A109" s="71">
        <v>9</v>
      </c>
      <c r="B109" s="71">
        <v>16</v>
      </c>
      <c r="C109" s="71" t="s">
        <v>2395</v>
      </c>
      <c r="D109" s="71">
        <v>97</v>
      </c>
      <c r="E109" s="42">
        <v>1475</v>
      </c>
      <c r="F109" s="42">
        <v>59</v>
      </c>
      <c r="G109" s="42">
        <v>573</v>
      </c>
      <c r="H109" s="71">
        <f t="shared" si="58"/>
        <v>0.63867854064923879</v>
      </c>
      <c r="J109" s="76">
        <f>1-H109</f>
        <v>0.36132145935076121</v>
      </c>
      <c r="K109" s="105">
        <v>6.8654000000000002</v>
      </c>
      <c r="L109" s="189">
        <v>1.4489999999999999E-2</v>
      </c>
    </row>
    <row r="110" spans="1:12" s="305" customFormat="1">
      <c r="A110" s="361">
        <v>10</v>
      </c>
      <c r="B110" s="361">
        <v>1</v>
      </c>
      <c r="C110" s="364" t="s">
        <v>2396</v>
      </c>
      <c r="D110" s="294">
        <v>133</v>
      </c>
      <c r="E110" s="305">
        <v>962</v>
      </c>
      <c r="F110" s="294">
        <v>39</v>
      </c>
      <c r="G110" s="305">
        <v>234</v>
      </c>
      <c r="H110" s="305">
        <f>(D110/E110)/(F110/G110)</f>
        <v>0.82952182952182962</v>
      </c>
      <c r="I110" s="311">
        <f>1-H110</f>
        <v>0.17047817047817038</v>
      </c>
      <c r="J110" s="311"/>
      <c r="K110" s="303">
        <v>0.91005000000000003</v>
      </c>
      <c r="L110" s="294">
        <v>0.37280000000000002</v>
      </c>
    </row>
    <row r="111" spans="1:12">
      <c r="A111" s="71">
        <v>10</v>
      </c>
      <c r="B111" s="71">
        <v>2</v>
      </c>
      <c r="C111" s="52" t="s">
        <v>2397</v>
      </c>
      <c r="D111" s="42">
        <v>75</v>
      </c>
      <c r="E111" s="71">
        <v>164</v>
      </c>
      <c r="F111" s="42">
        <v>31</v>
      </c>
      <c r="G111" s="200">
        <v>16</v>
      </c>
      <c r="H111" s="71">
        <f t="shared" ref="H111:H117" si="60">(D111/E111)/(F111/G111)</f>
        <v>0.23603461841070025</v>
      </c>
      <c r="J111" s="76">
        <f>1-H111</f>
        <v>0.76396538158929972</v>
      </c>
      <c r="K111" s="105">
        <v>20.13</v>
      </c>
      <c r="L111" s="74">
        <v>4.9980000000000001E-4</v>
      </c>
    </row>
    <row r="112" spans="1:12">
      <c r="A112" s="71">
        <v>10</v>
      </c>
      <c r="B112" s="71">
        <v>3</v>
      </c>
      <c r="C112" s="52" t="s">
        <v>2398</v>
      </c>
      <c r="D112" s="42">
        <v>52</v>
      </c>
      <c r="E112" s="71">
        <v>164</v>
      </c>
      <c r="F112" s="187">
        <v>1</v>
      </c>
      <c r="G112" s="200">
        <v>16</v>
      </c>
      <c r="H112" s="71">
        <f t="shared" si="60"/>
        <v>5.0731707317073171</v>
      </c>
      <c r="J112" s="76">
        <f>1-H112</f>
        <v>-4.0731707317073171</v>
      </c>
      <c r="K112" s="216">
        <v>4.9645999999999999</v>
      </c>
      <c r="L112" s="215">
        <v>2.5489999999999999E-2</v>
      </c>
    </row>
    <row r="113" spans="1:12">
      <c r="A113" s="71">
        <v>10</v>
      </c>
      <c r="B113" s="71">
        <v>4</v>
      </c>
      <c r="C113" s="52" t="s">
        <v>2399</v>
      </c>
      <c r="D113" s="42">
        <v>259</v>
      </c>
      <c r="E113" s="42">
        <v>3140</v>
      </c>
      <c r="F113" s="42">
        <v>55</v>
      </c>
      <c r="G113" s="42">
        <v>953</v>
      </c>
      <c r="H113" s="71">
        <f t="shared" si="60"/>
        <v>1.4292240880138969</v>
      </c>
      <c r="J113" s="76">
        <f>1-H113</f>
        <v>-0.42922408801389689</v>
      </c>
      <c r="K113" s="216">
        <v>5.4993999999999996</v>
      </c>
      <c r="L113" s="230">
        <v>1.8489999999999999E-2</v>
      </c>
    </row>
    <row r="114" spans="1:12">
      <c r="A114" s="71">
        <v>10</v>
      </c>
      <c r="B114" s="71">
        <v>5</v>
      </c>
      <c r="C114" s="52" t="s">
        <v>2400</v>
      </c>
      <c r="D114" s="42">
        <v>72</v>
      </c>
      <c r="E114" s="42">
        <v>48</v>
      </c>
      <c r="F114" s="42">
        <v>17</v>
      </c>
      <c r="G114" s="42">
        <v>16</v>
      </c>
      <c r="H114" s="71">
        <f t="shared" si="60"/>
        <v>1.411764705882353</v>
      </c>
      <c r="I114" s="71">
        <f t="shared" ref="I114:I116" si="61">1-H114</f>
        <v>-0.41176470588235303</v>
      </c>
      <c r="K114" s="198">
        <v>0.76578000000000002</v>
      </c>
      <c r="L114" s="200">
        <v>0.42380000000000001</v>
      </c>
    </row>
    <row r="115" spans="1:12">
      <c r="A115" s="71">
        <v>10</v>
      </c>
      <c r="B115" s="71">
        <v>6</v>
      </c>
      <c r="C115" s="52" t="s">
        <v>2401</v>
      </c>
      <c r="D115" s="43">
        <v>258</v>
      </c>
      <c r="E115" s="42">
        <v>10003</v>
      </c>
      <c r="F115" s="43">
        <v>66</v>
      </c>
      <c r="G115" s="42">
        <v>3058</v>
      </c>
      <c r="H115" s="71">
        <f t="shared" si="60"/>
        <v>1.1950414875537338</v>
      </c>
      <c r="I115" s="71">
        <f t="shared" si="61"/>
        <v>-0.19504148755373385</v>
      </c>
      <c r="K115" s="198">
        <v>1.6361000000000001</v>
      </c>
      <c r="L115" s="220">
        <v>0.2034</v>
      </c>
    </row>
    <row r="116" spans="1:12">
      <c r="A116" s="71">
        <v>10</v>
      </c>
      <c r="B116" s="71">
        <v>7</v>
      </c>
      <c r="C116" s="52" t="s">
        <v>2402</v>
      </c>
      <c r="D116" s="42">
        <v>125</v>
      </c>
      <c r="E116" s="42">
        <v>585</v>
      </c>
      <c r="F116" s="42">
        <v>24</v>
      </c>
      <c r="G116" s="42">
        <v>157</v>
      </c>
      <c r="H116" s="71">
        <f t="shared" si="60"/>
        <v>1.3977920227920229</v>
      </c>
      <c r="I116" s="71">
        <f t="shared" si="61"/>
        <v>-0.39779202279202286</v>
      </c>
      <c r="K116" s="198">
        <v>1.9560999999999999</v>
      </c>
      <c r="L116" s="198">
        <v>0.18490000000000001</v>
      </c>
    </row>
    <row r="117" spans="1:12">
      <c r="A117" s="71">
        <v>10</v>
      </c>
      <c r="B117" s="71">
        <v>8</v>
      </c>
      <c r="C117" s="52" t="s">
        <v>2403</v>
      </c>
      <c r="D117" s="42">
        <v>363</v>
      </c>
      <c r="E117" s="42">
        <v>662</v>
      </c>
      <c r="F117" s="42">
        <v>192</v>
      </c>
      <c r="G117" s="42">
        <v>288</v>
      </c>
      <c r="H117" s="71">
        <f t="shared" si="60"/>
        <v>0.8225075528700907</v>
      </c>
      <c r="I117" s="71">
        <f>1-H117</f>
        <v>0.1774924471299093</v>
      </c>
      <c r="K117" s="198">
        <v>2.9527999999999999</v>
      </c>
      <c r="L117" s="198">
        <v>9.7949999999999995E-2</v>
      </c>
    </row>
    <row r="118" spans="1:12" s="305" customFormat="1">
      <c r="A118" s="361">
        <v>11</v>
      </c>
      <c r="B118" s="361">
        <v>1</v>
      </c>
      <c r="C118" s="364" t="s">
        <v>2404</v>
      </c>
      <c r="D118" s="294">
        <v>108</v>
      </c>
      <c r="E118" s="305">
        <v>72</v>
      </c>
      <c r="F118" s="305">
        <v>24</v>
      </c>
      <c r="G118" s="294">
        <v>21</v>
      </c>
      <c r="H118" s="305">
        <f>(D118/E118)/(F118/G118)</f>
        <v>1.3125</v>
      </c>
      <c r="I118" s="305">
        <f>1-H118</f>
        <v>-0.3125</v>
      </c>
      <c r="K118" s="294">
        <v>0.65981999999999996</v>
      </c>
      <c r="L118" s="305">
        <v>0.50019999999999998</v>
      </c>
    </row>
    <row r="119" spans="1:12">
      <c r="A119" s="71">
        <v>11</v>
      </c>
      <c r="B119" s="71">
        <v>2</v>
      </c>
      <c r="C119" s="52" t="s">
        <v>2405</v>
      </c>
      <c r="D119" s="42">
        <v>2002</v>
      </c>
      <c r="E119" s="42">
        <v>2840</v>
      </c>
      <c r="F119" s="42">
        <v>494</v>
      </c>
      <c r="G119" s="42">
        <v>906</v>
      </c>
      <c r="H119" s="71">
        <f t="shared" ref="H119:H121" si="62">(D119/E119)/(F119/G119)</f>
        <v>1.2928465530022237</v>
      </c>
      <c r="J119" s="71">
        <f>1-H119</f>
        <v>-0.29284655300222373</v>
      </c>
      <c r="K119" s="71">
        <v>16.623999999999999</v>
      </c>
      <c r="L119" s="189">
        <v>4.9980000000000001E-4</v>
      </c>
    </row>
    <row r="120" spans="1:12">
      <c r="A120" s="71">
        <v>11</v>
      </c>
      <c r="B120" s="71">
        <v>3</v>
      </c>
      <c r="C120" s="52" t="s">
        <v>2406</v>
      </c>
      <c r="D120" s="42">
        <v>35</v>
      </c>
      <c r="E120" s="42">
        <v>50</v>
      </c>
      <c r="F120" s="42">
        <v>8</v>
      </c>
      <c r="G120" s="42">
        <v>13</v>
      </c>
      <c r="H120" s="71">
        <f t="shared" si="62"/>
        <v>1.1375</v>
      </c>
      <c r="I120" s="71">
        <f t="shared" ref="I120:I121" si="63">1-H120</f>
        <v>-0.13749999999999996</v>
      </c>
      <c r="K120" s="42">
        <v>6.6310999999999995E-2</v>
      </c>
      <c r="L120" s="42">
        <v>0.81659999999999999</v>
      </c>
    </row>
    <row r="121" spans="1:12">
      <c r="A121" s="71">
        <v>11</v>
      </c>
      <c r="B121" s="71">
        <v>4</v>
      </c>
      <c r="C121" s="52" t="s">
        <v>2407</v>
      </c>
      <c r="D121" s="42">
        <v>267</v>
      </c>
      <c r="E121" s="42">
        <v>106</v>
      </c>
      <c r="F121" s="42">
        <v>81</v>
      </c>
      <c r="G121" s="42">
        <v>38</v>
      </c>
      <c r="H121" s="71">
        <f t="shared" si="62"/>
        <v>1.1816911250873514</v>
      </c>
      <c r="I121" s="71">
        <f t="shared" si="63"/>
        <v>-0.18169112508735141</v>
      </c>
      <c r="K121" s="42">
        <v>0.53829000000000005</v>
      </c>
      <c r="L121" s="42">
        <v>0.49630000000000002</v>
      </c>
    </row>
    <row r="122" spans="1:12" s="305" customFormat="1">
      <c r="A122" s="361">
        <v>12</v>
      </c>
      <c r="B122" s="361">
        <v>1</v>
      </c>
      <c r="C122" s="361" t="s">
        <v>2408</v>
      </c>
      <c r="D122" s="294">
        <v>2084</v>
      </c>
      <c r="E122" s="305">
        <v>61</v>
      </c>
      <c r="F122" s="294">
        <v>523</v>
      </c>
      <c r="G122" s="305">
        <v>17</v>
      </c>
      <c r="H122" s="305">
        <f>(D122/E122)/(F122/G122)</f>
        <v>1.1104911763783971</v>
      </c>
      <c r="I122" s="305">
        <f>1-H122</f>
        <v>-0.11049117637839712</v>
      </c>
      <c r="K122" s="294">
        <v>0.14165</v>
      </c>
      <c r="L122" s="303">
        <v>0.78759999999999997</v>
      </c>
    </row>
    <row r="123" spans="1:12">
      <c r="A123" s="71">
        <v>12</v>
      </c>
      <c r="B123" s="71">
        <v>2</v>
      </c>
      <c r="C123" s="71" t="s">
        <v>2409</v>
      </c>
      <c r="D123" s="42">
        <v>19</v>
      </c>
      <c r="E123" s="71">
        <v>69</v>
      </c>
      <c r="F123" s="42">
        <v>3</v>
      </c>
      <c r="G123" s="52">
        <v>13</v>
      </c>
      <c r="H123" s="71">
        <f t="shared" ref="H123:H128" si="64">(D123/E123)/(F123/G123)</f>
        <v>1.1932367149758454</v>
      </c>
      <c r="I123" s="71">
        <f t="shared" ref="I123:I127" si="65">1-H123</f>
        <v>-0.19323671497584538</v>
      </c>
      <c r="K123" s="71">
        <v>6.5511E-2</v>
      </c>
      <c r="L123" s="71">
        <v>1</v>
      </c>
    </row>
    <row r="124" spans="1:12">
      <c r="A124" s="71">
        <v>12</v>
      </c>
      <c r="B124" s="71">
        <v>3</v>
      </c>
      <c r="C124" s="71" t="s">
        <v>2410</v>
      </c>
      <c r="D124" s="42">
        <v>91</v>
      </c>
      <c r="E124" s="42">
        <v>1319</v>
      </c>
      <c r="F124" s="42">
        <v>19</v>
      </c>
      <c r="G124" s="71">
        <v>301</v>
      </c>
      <c r="H124" s="71">
        <f t="shared" si="64"/>
        <v>1.0929731455249192</v>
      </c>
      <c r="I124" s="71">
        <f t="shared" si="65"/>
        <v>-9.2973145524919198E-2</v>
      </c>
      <c r="K124" s="42">
        <v>0.11681</v>
      </c>
      <c r="L124" s="105">
        <v>0.80459999999999998</v>
      </c>
    </row>
    <row r="125" spans="1:12">
      <c r="A125" s="71">
        <v>12</v>
      </c>
      <c r="B125" s="71">
        <v>4</v>
      </c>
      <c r="C125" s="71" t="s">
        <v>2411</v>
      </c>
      <c r="D125" s="42">
        <v>47</v>
      </c>
      <c r="E125" s="42">
        <v>816</v>
      </c>
      <c r="F125" s="42">
        <v>12</v>
      </c>
      <c r="G125" s="42">
        <v>316</v>
      </c>
      <c r="H125" s="71">
        <f t="shared" si="64"/>
        <v>1.5167483660130718</v>
      </c>
      <c r="I125" s="71">
        <f t="shared" si="65"/>
        <v>-0.51674836601307184</v>
      </c>
      <c r="K125" s="42">
        <v>1.613</v>
      </c>
      <c r="L125" s="76">
        <v>0.2404</v>
      </c>
    </row>
    <row r="126" spans="1:12">
      <c r="A126" s="71">
        <v>12</v>
      </c>
      <c r="B126" s="71">
        <v>5</v>
      </c>
      <c r="C126" s="71" t="s">
        <v>2412</v>
      </c>
      <c r="D126" s="42">
        <v>259</v>
      </c>
      <c r="E126" s="42">
        <v>984</v>
      </c>
      <c r="F126" s="42">
        <v>64</v>
      </c>
      <c r="G126" s="42">
        <v>310</v>
      </c>
      <c r="H126" s="71">
        <f t="shared" si="64"/>
        <v>1.2749301321138211</v>
      </c>
      <c r="I126" s="71">
        <f t="shared" si="65"/>
        <v>-0.27493013211382111</v>
      </c>
      <c r="K126" s="42">
        <v>2.4946999999999999</v>
      </c>
      <c r="L126" s="71">
        <v>0.13439999999999999</v>
      </c>
    </row>
    <row r="127" spans="1:12">
      <c r="A127" s="71">
        <v>12</v>
      </c>
      <c r="B127" s="71">
        <v>6</v>
      </c>
      <c r="C127" s="71" t="s">
        <v>2413</v>
      </c>
      <c r="D127" s="43">
        <v>152</v>
      </c>
      <c r="E127" s="42">
        <v>237</v>
      </c>
      <c r="F127" s="43">
        <v>25</v>
      </c>
      <c r="G127" s="42">
        <v>52</v>
      </c>
      <c r="H127" s="71">
        <f t="shared" si="64"/>
        <v>1.3340084388185656</v>
      </c>
      <c r="I127" s="71">
        <f t="shared" si="65"/>
        <v>-0.33400843881856557</v>
      </c>
      <c r="K127" s="42">
        <v>1.1911</v>
      </c>
      <c r="L127" s="76">
        <v>0.2989</v>
      </c>
    </row>
    <row r="128" spans="1:12">
      <c r="A128" s="71">
        <v>12</v>
      </c>
      <c r="B128" s="71">
        <v>7</v>
      </c>
      <c r="C128" s="71" t="s">
        <v>2414</v>
      </c>
      <c r="D128" s="42">
        <v>41</v>
      </c>
      <c r="E128" s="42">
        <v>943</v>
      </c>
      <c r="F128" s="42">
        <v>14</v>
      </c>
      <c r="G128" s="42">
        <v>258</v>
      </c>
      <c r="H128" s="71">
        <f t="shared" si="64"/>
        <v>0.80124223602484468</v>
      </c>
      <c r="I128" s="71">
        <f>1-H128</f>
        <v>0.19875776397515532</v>
      </c>
      <c r="K128" s="42">
        <v>0.48915999999999998</v>
      </c>
      <c r="L128" s="42">
        <v>0.49980000000000002</v>
      </c>
    </row>
    <row r="129" spans="1:12" s="305" customFormat="1">
      <c r="A129" s="361">
        <v>14</v>
      </c>
      <c r="B129" s="364">
        <v>1</v>
      </c>
      <c r="C129" s="361" t="s">
        <v>2415</v>
      </c>
      <c r="D129" s="294">
        <v>569</v>
      </c>
      <c r="E129" s="305">
        <v>202</v>
      </c>
      <c r="F129" s="305">
        <v>377</v>
      </c>
      <c r="G129" s="294">
        <v>101</v>
      </c>
      <c r="H129" s="305">
        <f>(D129/E129)/(F129/G129)</f>
        <v>0.75464190981432355</v>
      </c>
      <c r="J129" s="305">
        <f>1-H129</f>
        <v>0.24535809018567645</v>
      </c>
      <c r="K129" s="294">
        <v>4.1279000000000003</v>
      </c>
      <c r="L129" s="304">
        <v>4.648E-2</v>
      </c>
    </row>
    <row r="130" spans="1:12">
      <c r="A130" s="71">
        <v>14</v>
      </c>
      <c r="B130" s="71">
        <v>2</v>
      </c>
      <c r="C130" s="71" t="s">
        <v>2416</v>
      </c>
      <c r="D130" s="42">
        <v>415</v>
      </c>
      <c r="E130" s="42">
        <v>1136</v>
      </c>
      <c r="F130" s="42">
        <v>120</v>
      </c>
      <c r="G130" s="42">
        <v>315</v>
      </c>
      <c r="H130" s="71">
        <f t="shared" ref="H130:H132" si="66">(D130/E130)/(F130/G130)</f>
        <v>0.95895686619718312</v>
      </c>
      <c r="I130" s="71">
        <f>1-H130</f>
        <v>4.1043133802816878E-2</v>
      </c>
      <c r="K130" s="42">
        <v>0.1187</v>
      </c>
      <c r="L130" s="42">
        <v>0.74560000000000004</v>
      </c>
    </row>
    <row r="131" spans="1:12">
      <c r="A131" s="71">
        <v>14</v>
      </c>
      <c r="B131" s="71">
        <v>3</v>
      </c>
      <c r="C131" s="71" t="s">
        <v>2417</v>
      </c>
      <c r="D131" s="42">
        <v>83</v>
      </c>
      <c r="E131" s="42">
        <v>276</v>
      </c>
      <c r="F131" s="42">
        <v>31</v>
      </c>
      <c r="G131" s="42">
        <v>77</v>
      </c>
      <c r="H131" s="71">
        <f t="shared" si="66"/>
        <v>0.74696119682094431</v>
      </c>
      <c r="I131" s="71">
        <f>1-H131</f>
        <v>0.25303880317905569</v>
      </c>
      <c r="K131" s="71">
        <v>1.4029</v>
      </c>
      <c r="L131" s="71">
        <v>0.24640000000000001</v>
      </c>
    </row>
    <row r="132" spans="1:12">
      <c r="A132" s="71">
        <v>14</v>
      </c>
      <c r="B132" s="71">
        <v>4</v>
      </c>
      <c r="C132" s="71" t="s">
        <v>2418</v>
      </c>
      <c r="D132" s="42">
        <v>814</v>
      </c>
      <c r="E132" s="42">
        <v>1305</v>
      </c>
      <c r="F132" s="42">
        <v>258</v>
      </c>
      <c r="G132" s="42">
        <v>475</v>
      </c>
      <c r="H132" s="71">
        <f t="shared" si="66"/>
        <v>1.1483857554426922</v>
      </c>
      <c r="I132" s="71">
        <f t="shared" ref="I132" si="67">1-H132</f>
        <v>-0.14838575544269217</v>
      </c>
      <c r="K132" s="42">
        <v>2.4018000000000002</v>
      </c>
      <c r="L132" s="42">
        <v>0.12790000000000001</v>
      </c>
    </row>
    <row r="133" spans="1:12" s="305" customFormat="1">
      <c r="A133" s="361">
        <v>15</v>
      </c>
      <c r="B133" s="361">
        <v>1</v>
      </c>
      <c r="C133" s="361" t="s">
        <v>2419</v>
      </c>
      <c r="D133" s="294">
        <v>250</v>
      </c>
      <c r="E133" s="305">
        <v>725</v>
      </c>
      <c r="F133" s="294">
        <v>72</v>
      </c>
      <c r="G133" s="305">
        <v>272</v>
      </c>
      <c r="H133" s="305">
        <f>(D133/E133)/(F133/G133)</f>
        <v>1.3026819923371649</v>
      </c>
      <c r="I133" s="305">
        <f>1-H133</f>
        <v>-0.30268199233716486</v>
      </c>
      <c r="K133" s="294">
        <v>3.0581</v>
      </c>
      <c r="L133" s="294">
        <v>9.6949999999999995E-2</v>
      </c>
    </row>
    <row r="134" spans="1:12">
      <c r="A134" s="71">
        <v>15</v>
      </c>
      <c r="B134" s="71">
        <v>2</v>
      </c>
      <c r="C134" s="71" t="s">
        <v>2420</v>
      </c>
      <c r="D134" s="42">
        <v>435</v>
      </c>
      <c r="E134" s="71">
        <v>3718</v>
      </c>
      <c r="F134" s="42">
        <v>102</v>
      </c>
      <c r="G134" s="52">
        <v>1271</v>
      </c>
      <c r="H134" s="71">
        <f t="shared" ref="H134:H139" si="68">(D134/E134)/(F134/G134)</f>
        <v>1.4578916558554569</v>
      </c>
      <c r="J134" s="71">
        <f>1-H134</f>
        <v>-0.45789165585545688</v>
      </c>
      <c r="K134" s="42">
        <v>10.907999999999999</v>
      </c>
      <c r="L134" s="74">
        <v>9.9949999999999995E-4</v>
      </c>
    </row>
    <row r="135" spans="1:12">
      <c r="A135" s="71">
        <v>15</v>
      </c>
      <c r="B135" s="71">
        <v>3</v>
      </c>
      <c r="C135" s="71" t="s">
        <v>2421</v>
      </c>
      <c r="D135" s="42">
        <v>59</v>
      </c>
      <c r="E135" s="42">
        <v>80</v>
      </c>
      <c r="F135" s="42">
        <v>14</v>
      </c>
      <c r="G135" s="71">
        <v>12</v>
      </c>
      <c r="H135" s="71">
        <f t="shared" si="68"/>
        <v>0.63214285714285712</v>
      </c>
      <c r="I135" s="71">
        <f>1-H135</f>
        <v>0.36785714285714288</v>
      </c>
      <c r="K135" s="42">
        <v>1.1538999999999999</v>
      </c>
      <c r="L135" s="105">
        <v>0.38579999999999998</v>
      </c>
    </row>
    <row r="136" spans="1:12">
      <c r="A136" s="71">
        <v>15</v>
      </c>
      <c r="B136" s="71">
        <v>4</v>
      </c>
      <c r="C136" s="71" t="s">
        <v>2422</v>
      </c>
      <c r="D136" s="42">
        <v>1402</v>
      </c>
      <c r="E136" s="42">
        <v>160</v>
      </c>
      <c r="F136" s="42">
        <v>386</v>
      </c>
      <c r="G136" s="42">
        <v>62</v>
      </c>
      <c r="H136" s="71">
        <f t="shared" si="68"/>
        <v>1.4074481865284973</v>
      </c>
      <c r="J136" s="71">
        <f>1-H136</f>
        <v>-0.40744818652849735</v>
      </c>
      <c r="K136" s="42">
        <v>4.5822000000000003</v>
      </c>
      <c r="L136" s="98">
        <v>3.4479999999999997E-2</v>
      </c>
    </row>
    <row r="137" spans="1:12">
      <c r="A137" s="71">
        <v>15</v>
      </c>
      <c r="B137" s="71">
        <v>5</v>
      </c>
      <c r="C137" s="71" t="s">
        <v>2423</v>
      </c>
      <c r="D137" s="42">
        <v>305</v>
      </c>
      <c r="E137" s="42">
        <v>679</v>
      </c>
      <c r="F137" s="42">
        <v>84</v>
      </c>
      <c r="G137" s="42">
        <v>226</v>
      </c>
      <c r="H137" s="71">
        <f t="shared" si="68"/>
        <v>1.2085349603759028</v>
      </c>
      <c r="I137" s="71">
        <f t="shared" ref="I137:I138" si="69">1-H137</f>
        <v>-0.2085349603759028</v>
      </c>
      <c r="K137" s="42">
        <v>1.7045999999999999</v>
      </c>
      <c r="L137" s="71">
        <v>0.2009</v>
      </c>
    </row>
    <row r="138" spans="1:12">
      <c r="A138" s="71">
        <v>15</v>
      </c>
      <c r="B138" s="71">
        <v>6</v>
      </c>
      <c r="C138" s="71" t="s">
        <v>2424</v>
      </c>
      <c r="D138" s="43">
        <v>137</v>
      </c>
      <c r="E138" s="42">
        <v>132</v>
      </c>
      <c r="F138" s="43">
        <v>23</v>
      </c>
      <c r="G138" s="42">
        <v>35</v>
      </c>
      <c r="H138" s="71">
        <f t="shared" si="68"/>
        <v>1.5793807641633728</v>
      </c>
      <c r="I138" s="71">
        <f t="shared" si="69"/>
        <v>-0.57938076416337281</v>
      </c>
      <c r="K138" s="42">
        <v>2.427</v>
      </c>
      <c r="L138" s="76">
        <v>0.15540000000000001</v>
      </c>
    </row>
    <row r="139" spans="1:12">
      <c r="A139" s="71">
        <v>15</v>
      </c>
      <c r="B139" s="71">
        <v>7</v>
      </c>
      <c r="C139" s="71" t="s">
        <v>2425</v>
      </c>
      <c r="D139" s="42">
        <v>328</v>
      </c>
      <c r="E139" s="42">
        <v>4555</v>
      </c>
      <c r="F139" s="42">
        <v>154</v>
      </c>
      <c r="G139" s="42">
        <v>1459</v>
      </c>
      <c r="H139" s="71">
        <f t="shared" si="68"/>
        <v>0.682213066845339</v>
      </c>
      <c r="J139" s="71">
        <f>1-H139</f>
        <v>0.317786933154661</v>
      </c>
      <c r="K139" s="42">
        <v>14.138999999999999</v>
      </c>
      <c r="L139" s="189">
        <v>4.9980000000000001E-4</v>
      </c>
    </row>
    <row r="140" spans="1:12" s="305" customFormat="1">
      <c r="A140" s="361">
        <v>16</v>
      </c>
      <c r="B140" s="361">
        <v>1</v>
      </c>
      <c r="C140" s="364" t="s">
        <v>2426</v>
      </c>
      <c r="D140" s="294">
        <v>6</v>
      </c>
      <c r="E140" s="294">
        <v>1660</v>
      </c>
      <c r="F140" s="305">
        <v>4</v>
      </c>
      <c r="G140" s="294">
        <v>539</v>
      </c>
      <c r="H140" s="305">
        <v>0.48704819277108435</v>
      </c>
      <c r="I140" s="305">
        <v>0.51295180722891565</v>
      </c>
      <c r="K140" s="294">
        <v>1.2882</v>
      </c>
      <c r="L140" s="294">
        <v>0.28439999999999999</v>
      </c>
    </row>
    <row r="141" spans="1:12">
      <c r="A141" s="71">
        <v>16</v>
      </c>
      <c r="B141" s="71">
        <v>2</v>
      </c>
      <c r="C141" s="52" t="s">
        <v>2427</v>
      </c>
      <c r="D141" s="42">
        <v>271</v>
      </c>
      <c r="E141" s="42">
        <v>82</v>
      </c>
      <c r="F141" s="42">
        <v>132</v>
      </c>
      <c r="G141" s="71">
        <v>47</v>
      </c>
      <c r="H141" s="71">
        <v>1.1767368810051737</v>
      </c>
      <c r="J141" s="71">
        <v>-0.17673688100517371</v>
      </c>
      <c r="K141" s="42">
        <v>315.97000000000003</v>
      </c>
      <c r="L141" s="189">
        <v>4.9980000000000001E-4</v>
      </c>
    </row>
    <row r="142" spans="1:12">
      <c r="A142" s="71">
        <v>16</v>
      </c>
      <c r="B142" s="71">
        <v>3</v>
      </c>
      <c r="C142" s="52" t="s">
        <v>2428</v>
      </c>
      <c r="D142" s="42">
        <v>3</v>
      </c>
      <c r="E142" s="42">
        <v>255</v>
      </c>
      <c r="F142" s="42">
        <v>1</v>
      </c>
      <c r="G142" s="42">
        <v>69</v>
      </c>
      <c r="H142" s="71">
        <v>0.81176470588235294</v>
      </c>
      <c r="I142" s="71">
        <v>0.18823529411764706</v>
      </c>
      <c r="K142" s="42">
        <v>3.3454999999999999</v>
      </c>
      <c r="L142" s="71">
        <v>0.1024</v>
      </c>
    </row>
    <row r="143" spans="1:12">
      <c r="A143" s="71">
        <v>16</v>
      </c>
      <c r="B143" s="71">
        <v>4</v>
      </c>
      <c r="C143" s="52" t="s">
        <v>2429</v>
      </c>
      <c r="D143" s="42">
        <v>13</v>
      </c>
      <c r="E143" s="42">
        <v>562</v>
      </c>
      <c r="F143" s="42">
        <v>6</v>
      </c>
      <c r="G143" s="42">
        <v>201</v>
      </c>
      <c r="H143" s="71">
        <v>0.77491103202846967</v>
      </c>
      <c r="I143" s="71">
        <v>0.22508896797153033</v>
      </c>
      <c r="K143" s="42">
        <v>0.26107999999999998</v>
      </c>
      <c r="L143" s="105">
        <v>0.79110000000000003</v>
      </c>
    </row>
    <row r="144" spans="1:12">
      <c r="A144" s="71">
        <v>16</v>
      </c>
      <c r="B144" s="71">
        <v>5</v>
      </c>
      <c r="C144" s="52" t="s">
        <v>2430</v>
      </c>
      <c r="D144" s="42">
        <v>511</v>
      </c>
      <c r="E144" s="71">
        <v>656</v>
      </c>
      <c r="F144" s="42">
        <v>173</v>
      </c>
      <c r="G144" s="42">
        <v>164</v>
      </c>
      <c r="H144" s="71">
        <v>0.7384393063583814</v>
      </c>
      <c r="J144" s="71">
        <v>0.2615606936416186</v>
      </c>
      <c r="K144" s="71">
        <v>0.79110000000000003</v>
      </c>
      <c r="L144" s="189">
        <v>1.349E-2</v>
      </c>
    </row>
    <row r="145" spans="1:65" s="305" customFormat="1">
      <c r="A145" s="361">
        <v>18</v>
      </c>
      <c r="B145" s="364">
        <v>1</v>
      </c>
      <c r="C145" s="364" t="s">
        <v>2431</v>
      </c>
      <c r="D145" s="294">
        <v>1789</v>
      </c>
      <c r="E145" s="294">
        <v>2937</v>
      </c>
      <c r="F145" s="305">
        <v>528</v>
      </c>
      <c r="G145" s="294">
        <v>1306</v>
      </c>
      <c r="H145" s="305">
        <f>(D145/E145)/(F145/G145)</f>
        <v>1.5066613530607402</v>
      </c>
      <c r="J145" s="305">
        <f>1-H145</f>
        <v>-0.50666135306074023</v>
      </c>
      <c r="K145" s="294">
        <v>47.524999999999999</v>
      </c>
      <c r="L145" s="304">
        <v>4.9980000000000001E-4</v>
      </c>
    </row>
    <row r="146" spans="1:65" s="305" customFormat="1">
      <c r="A146" s="361">
        <v>20</v>
      </c>
      <c r="B146" s="364">
        <v>1</v>
      </c>
      <c r="C146" s="361" t="s">
        <v>2432</v>
      </c>
      <c r="D146" s="294">
        <v>44</v>
      </c>
      <c r="E146" s="305">
        <v>3852</v>
      </c>
      <c r="F146" s="305">
        <v>11</v>
      </c>
      <c r="G146" s="294">
        <v>1304</v>
      </c>
      <c r="H146" s="305">
        <f>(D146/E146)/(F146/G146)</f>
        <v>1.3541017653167187</v>
      </c>
      <c r="I146" s="305">
        <f>1-H146</f>
        <v>-0.35410176531671866</v>
      </c>
      <c r="K146" s="294">
        <v>0.80745</v>
      </c>
      <c r="L146" s="294">
        <v>0.42980000000000002</v>
      </c>
    </row>
    <row r="147" spans="1:65">
      <c r="A147" s="71">
        <v>20</v>
      </c>
      <c r="B147" s="71">
        <v>2</v>
      </c>
      <c r="C147" s="71" t="s">
        <v>2433</v>
      </c>
      <c r="D147" s="42">
        <v>157</v>
      </c>
      <c r="E147" s="42">
        <v>64</v>
      </c>
      <c r="F147" s="42">
        <v>56</v>
      </c>
      <c r="G147" s="42">
        <v>64</v>
      </c>
      <c r="H147" s="71">
        <f t="shared" ref="H147:H149" si="70">(D147/E147)/(F147/G147)</f>
        <v>2.8035714285714284</v>
      </c>
      <c r="J147" s="71">
        <f>1-H147</f>
        <v>-1.8035714285714284</v>
      </c>
      <c r="K147" s="42">
        <v>730.38</v>
      </c>
      <c r="L147" s="189">
        <v>4.9980000000000001E-4</v>
      </c>
    </row>
    <row r="148" spans="1:65">
      <c r="A148" s="71">
        <v>20</v>
      </c>
      <c r="B148" s="71">
        <v>3</v>
      </c>
      <c r="C148" s="71" t="s">
        <v>2434</v>
      </c>
      <c r="D148" s="42">
        <v>80</v>
      </c>
      <c r="E148" s="42">
        <v>375</v>
      </c>
      <c r="F148" s="42">
        <v>22</v>
      </c>
      <c r="G148" s="42">
        <v>74</v>
      </c>
      <c r="H148" s="71">
        <f t="shared" si="70"/>
        <v>0.71757575757575753</v>
      </c>
      <c r="J148" s="71">
        <f>1-H148</f>
        <v>0.28242424242424247</v>
      </c>
      <c r="K148" s="42">
        <v>159.09</v>
      </c>
      <c r="L148" s="189">
        <v>4.9980000000000001E-4</v>
      </c>
    </row>
    <row r="149" spans="1:65">
      <c r="A149" s="71">
        <v>20</v>
      </c>
      <c r="B149" s="71">
        <v>4</v>
      </c>
      <c r="C149" s="71" t="s">
        <v>2435</v>
      </c>
      <c r="D149" s="42">
        <v>336</v>
      </c>
      <c r="E149" s="42">
        <v>1784</v>
      </c>
      <c r="F149" s="42">
        <v>63</v>
      </c>
      <c r="G149" s="42">
        <v>641</v>
      </c>
      <c r="H149" s="71">
        <f t="shared" si="70"/>
        <v>1.9162929745889388</v>
      </c>
      <c r="J149" s="71">
        <f>1-H149</f>
        <v>-0.91629297458893877</v>
      </c>
      <c r="K149" s="42">
        <v>20.74</v>
      </c>
      <c r="L149" s="189">
        <v>4.9980000000000001E-4</v>
      </c>
    </row>
    <row r="150" spans="1:65" s="305" customFormat="1">
      <c r="A150" s="361">
        <v>21</v>
      </c>
      <c r="B150" s="361">
        <v>1</v>
      </c>
      <c r="C150" s="361" t="s">
        <v>2436</v>
      </c>
      <c r="D150" s="305">
        <v>891</v>
      </c>
      <c r="E150" s="294">
        <v>232</v>
      </c>
      <c r="F150" s="294">
        <v>268</v>
      </c>
      <c r="G150" s="294">
        <v>81</v>
      </c>
      <c r="H150" s="305">
        <v>1.1607533453422543</v>
      </c>
      <c r="I150" s="305">
        <v>-0.16075334534225427</v>
      </c>
      <c r="K150" s="365">
        <v>1.0343</v>
      </c>
      <c r="L150" s="311">
        <v>0.33479999999999999</v>
      </c>
    </row>
    <row r="151" spans="1:65">
      <c r="A151" s="71">
        <v>22</v>
      </c>
      <c r="B151" s="71">
        <v>1</v>
      </c>
      <c r="C151" s="338" t="s">
        <v>2437</v>
      </c>
      <c r="D151" s="181">
        <v>127</v>
      </c>
      <c r="E151" s="181">
        <v>117</v>
      </c>
      <c r="F151" s="176">
        <v>41</v>
      </c>
      <c r="G151" s="181">
        <v>30</v>
      </c>
      <c r="H151" s="176">
        <f>(D151/E151)/(F151/G151)</f>
        <v>0.79424640400250146</v>
      </c>
      <c r="I151" s="176">
        <f>1-H151</f>
        <v>0.20575359599749854</v>
      </c>
      <c r="K151" s="181">
        <v>0.71725000000000005</v>
      </c>
      <c r="L151" s="181">
        <v>0.41830000000000001</v>
      </c>
    </row>
    <row r="152" spans="1:65">
      <c r="A152" s="71">
        <v>22</v>
      </c>
      <c r="B152" s="71">
        <v>2</v>
      </c>
      <c r="C152" s="338" t="s">
        <v>2438</v>
      </c>
      <c r="D152" s="181">
        <v>21</v>
      </c>
      <c r="E152" s="181">
        <v>35</v>
      </c>
      <c r="F152" s="181">
        <v>9</v>
      </c>
      <c r="G152" s="176">
        <v>23</v>
      </c>
      <c r="H152" s="176">
        <f t="shared" ref="H152:H156" si="71">(D152/E152)/(F152/G152)</f>
        <v>1.5333333333333332</v>
      </c>
      <c r="I152" s="176">
        <f t="shared" ref="I152:I156" si="72">1-H152</f>
        <v>-0.53333333333333321</v>
      </c>
      <c r="K152" s="181">
        <v>0.79654999999999998</v>
      </c>
      <c r="L152" s="181">
        <v>0.48930000000000001</v>
      </c>
    </row>
    <row r="153" spans="1:65">
      <c r="A153" s="71">
        <v>22</v>
      </c>
      <c r="B153" s="71">
        <v>3</v>
      </c>
      <c r="C153" s="338" t="s">
        <v>2439</v>
      </c>
      <c r="D153" s="181">
        <v>274</v>
      </c>
      <c r="E153" s="181">
        <v>999</v>
      </c>
      <c r="F153" s="181">
        <v>177</v>
      </c>
      <c r="G153" s="181">
        <v>305</v>
      </c>
      <c r="H153" s="176">
        <f t="shared" si="71"/>
        <v>0.47261951216753473</v>
      </c>
      <c r="J153" s="176">
        <f>1-H153</f>
        <v>0.52738048783246527</v>
      </c>
      <c r="K153" s="181">
        <v>42.292999999999999</v>
      </c>
      <c r="L153" s="261">
        <v>4.9980000000000001E-4</v>
      </c>
    </row>
    <row r="154" spans="1:65">
      <c r="A154" s="71">
        <v>22</v>
      </c>
      <c r="B154" s="71">
        <v>4</v>
      </c>
      <c r="C154" s="338" t="s">
        <v>2440</v>
      </c>
      <c r="D154" s="181">
        <v>50</v>
      </c>
      <c r="E154" s="181">
        <v>999</v>
      </c>
      <c r="F154" s="181">
        <v>13</v>
      </c>
      <c r="G154" s="181">
        <v>305</v>
      </c>
      <c r="H154" s="176">
        <f t="shared" si="71"/>
        <v>1.1742511742511743</v>
      </c>
      <c r="I154" s="176">
        <f t="shared" si="72"/>
        <v>-0.17425117425117431</v>
      </c>
      <c r="K154" s="181">
        <v>0.25546000000000002</v>
      </c>
      <c r="L154" s="260">
        <v>0.65969999999999995</v>
      </c>
    </row>
    <row r="155" spans="1:65">
      <c r="A155" s="71">
        <v>22</v>
      </c>
      <c r="B155" s="71">
        <v>5</v>
      </c>
      <c r="C155" s="338" t="s">
        <v>2441</v>
      </c>
      <c r="D155" s="181">
        <v>3</v>
      </c>
      <c r="E155" s="176">
        <v>148</v>
      </c>
      <c r="F155" s="181">
        <v>1</v>
      </c>
      <c r="G155" s="181">
        <v>49</v>
      </c>
      <c r="H155" s="176">
        <f t="shared" si="71"/>
        <v>0.99324324324324342</v>
      </c>
      <c r="I155" s="176">
        <f>1-H155</f>
        <v>6.7567567567565767E-3</v>
      </c>
      <c r="K155" s="178">
        <v>3.3785000000000003E-5</v>
      </c>
      <c r="L155" s="181">
        <v>1</v>
      </c>
    </row>
    <row r="156" spans="1:65">
      <c r="A156" s="71">
        <v>22</v>
      </c>
      <c r="B156" s="71">
        <v>6</v>
      </c>
      <c r="C156" s="338" t="s">
        <v>2442</v>
      </c>
      <c r="D156" s="43">
        <v>235</v>
      </c>
      <c r="E156" s="181">
        <v>177</v>
      </c>
      <c r="F156" s="43">
        <v>52</v>
      </c>
      <c r="G156" s="181">
        <v>52</v>
      </c>
      <c r="H156" s="176">
        <f t="shared" si="71"/>
        <v>1.3276836158192091</v>
      </c>
      <c r="I156" s="176">
        <f t="shared" si="72"/>
        <v>-0.32768361581920913</v>
      </c>
      <c r="K156" s="176">
        <v>1.6667000000000001</v>
      </c>
      <c r="L156" s="260">
        <v>0.2389</v>
      </c>
      <c r="M156" s="71" t="s">
        <v>2713</v>
      </c>
    </row>
    <row r="157" spans="1:65">
      <c r="M157" s="71" t="s">
        <v>2714</v>
      </c>
    </row>
    <row r="158" spans="1:65">
      <c r="A158" s="366" t="s">
        <v>4</v>
      </c>
      <c r="N158" s="366" t="s">
        <v>9</v>
      </c>
      <c r="AA158" s="366" t="s">
        <v>15</v>
      </c>
      <c r="AN158" s="367" t="s">
        <v>12</v>
      </c>
      <c r="BA158" s="367" t="s">
        <v>1010</v>
      </c>
    </row>
    <row r="159" spans="1:65">
      <c r="A159" s="61" t="s">
        <v>2457</v>
      </c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 t="s">
        <v>2457</v>
      </c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 t="s">
        <v>2457</v>
      </c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 t="s">
        <v>2457</v>
      </c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 t="s">
        <v>2457</v>
      </c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</row>
    <row r="160" spans="1:65">
      <c r="A160" s="71" t="s">
        <v>2458</v>
      </c>
      <c r="B160" s="71" t="s">
        <v>2455</v>
      </c>
      <c r="C160" s="71" t="s">
        <v>2313</v>
      </c>
      <c r="D160" s="71" t="s">
        <v>2459</v>
      </c>
      <c r="E160" s="339" t="s">
        <v>2460</v>
      </c>
      <c r="F160" s="71" t="s">
        <v>2461</v>
      </c>
      <c r="G160" s="339" t="s">
        <v>2462</v>
      </c>
      <c r="H160" s="71" t="s">
        <v>2463</v>
      </c>
      <c r="I160" s="71" t="s">
        <v>2464</v>
      </c>
      <c r="K160" s="71" t="s">
        <v>2465</v>
      </c>
      <c r="L160" s="71" t="s">
        <v>2468</v>
      </c>
      <c r="M160" s="71" t="s">
        <v>2467</v>
      </c>
      <c r="N160" s="71" t="s">
        <v>2750</v>
      </c>
      <c r="O160" s="71" t="s">
        <v>2455</v>
      </c>
      <c r="P160" s="71" t="s">
        <v>2313</v>
      </c>
      <c r="Q160" s="71" t="s">
        <v>2459</v>
      </c>
      <c r="R160" s="339" t="s">
        <v>2460</v>
      </c>
      <c r="S160" s="71" t="s">
        <v>2461</v>
      </c>
      <c r="T160" s="339" t="s">
        <v>2462</v>
      </c>
      <c r="U160" s="71" t="s">
        <v>2463</v>
      </c>
      <c r="V160" s="71" t="s">
        <v>2464</v>
      </c>
      <c r="X160" s="71" t="s">
        <v>2465</v>
      </c>
      <c r="Y160" s="71" t="s">
        <v>2468</v>
      </c>
      <c r="Z160" s="71" t="s">
        <v>2467</v>
      </c>
      <c r="AA160" s="71" t="s">
        <v>2458</v>
      </c>
      <c r="AB160" s="71" t="s">
        <v>2455</v>
      </c>
      <c r="AC160" s="71" t="s">
        <v>2313</v>
      </c>
      <c r="AD160" s="71" t="s">
        <v>2459</v>
      </c>
      <c r="AE160" s="339" t="s">
        <v>2460</v>
      </c>
      <c r="AF160" s="71" t="s">
        <v>2461</v>
      </c>
      <c r="AG160" s="339" t="s">
        <v>2462</v>
      </c>
      <c r="AH160" s="71" t="s">
        <v>2463</v>
      </c>
      <c r="AI160" s="71" t="s">
        <v>2464</v>
      </c>
      <c r="AK160" s="71" t="s">
        <v>2465</v>
      </c>
      <c r="AL160" s="71" t="s">
        <v>2468</v>
      </c>
      <c r="AM160" s="71" t="s">
        <v>2467</v>
      </c>
      <c r="AN160" s="71" t="s">
        <v>2750</v>
      </c>
      <c r="AO160" s="71" t="s">
        <v>2455</v>
      </c>
      <c r="AP160" s="71" t="s">
        <v>2313</v>
      </c>
      <c r="AQ160" s="71" t="s">
        <v>2459</v>
      </c>
      <c r="AR160" s="339" t="s">
        <v>2460</v>
      </c>
      <c r="AS160" s="71" t="s">
        <v>2461</v>
      </c>
      <c r="AT160" s="339" t="s">
        <v>2462</v>
      </c>
      <c r="AU160" s="71" t="s">
        <v>2463</v>
      </c>
      <c r="AV160" s="71" t="s">
        <v>2464</v>
      </c>
      <c r="AW160" s="71" t="s">
        <v>2465</v>
      </c>
      <c r="AX160" s="71" t="s">
        <v>2468</v>
      </c>
      <c r="AY160" s="71" t="s">
        <v>2467</v>
      </c>
      <c r="AZ160" s="71" t="s">
        <v>2750</v>
      </c>
      <c r="BA160" s="71" t="s">
        <v>2455</v>
      </c>
      <c r="BB160" s="71" t="s">
        <v>2313</v>
      </c>
      <c r="BC160" s="71" t="s">
        <v>2459</v>
      </c>
      <c r="BD160" s="339" t="s">
        <v>2460</v>
      </c>
      <c r="BE160" s="71" t="s">
        <v>2461</v>
      </c>
      <c r="BF160" s="339" t="s">
        <v>2462</v>
      </c>
      <c r="BG160" s="71" t="s">
        <v>2463</v>
      </c>
      <c r="BH160" s="71" t="s">
        <v>2464</v>
      </c>
      <c r="BJ160" s="71" t="s">
        <v>2465</v>
      </c>
      <c r="BK160" s="71" t="s">
        <v>2468</v>
      </c>
      <c r="BL160" s="71" t="s">
        <v>2467</v>
      </c>
    </row>
    <row r="161" spans="1:64" s="305" customFormat="1">
      <c r="A161" s="361">
        <v>1</v>
      </c>
      <c r="B161" s="361">
        <v>1</v>
      </c>
      <c r="C161" s="361" t="s">
        <v>2316</v>
      </c>
      <c r="D161" s="294">
        <v>20</v>
      </c>
      <c r="E161" s="294">
        <v>39</v>
      </c>
      <c r="F161" s="294">
        <v>11</v>
      </c>
      <c r="G161" s="294">
        <v>17</v>
      </c>
      <c r="H161" s="305">
        <v>0.79254079254079246</v>
      </c>
      <c r="I161" s="305">
        <v>0.20745920745920754</v>
      </c>
      <c r="K161" s="294">
        <v>0.24029</v>
      </c>
      <c r="L161" s="294">
        <v>0.64570000000000005</v>
      </c>
      <c r="N161" s="361">
        <v>1</v>
      </c>
      <c r="O161" s="361">
        <v>1</v>
      </c>
      <c r="P161" s="361" t="s">
        <v>2316</v>
      </c>
      <c r="Q161" s="361">
        <v>19</v>
      </c>
      <c r="R161" s="361">
        <v>32</v>
      </c>
      <c r="S161" s="361">
        <v>11</v>
      </c>
      <c r="T161" s="361">
        <v>20</v>
      </c>
      <c r="U161" s="361">
        <v>1.0795454545454544</v>
      </c>
      <c r="W161" s="362">
        <v>-7.9545454545454364E-2</v>
      </c>
      <c r="X161" s="368">
        <v>2.6065999999999999E-2</v>
      </c>
      <c r="Y161" s="361">
        <v>1</v>
      </c>
      <c r="AA161" s="361">
        <v>1</v>
      </c>
      <c r="AB161" s="361">
        <v>1</v>
      </c>
      <c r="AC161" s="361" t="s">
        <v>2316</v>
      </c>
      <c r="AD161" s="361">
        <v>23</v>
      </c>
      <c r="AE161" s="361">
        <v>35</v>
      </c>
      <c r="AF161" s="361">
        <v>11</v>
      </c>
      <c r="AG161" s="361">
        <v>17</v>
      </c>
      <c r="AH161" s="361">
        <v>1.0155844155844156</v>
      </c>
      <c r="AI161" s="361">
        <v>-1.558441558441559E-2</v>
      </c>
      <c r="AK161" s="362">
        <v>1.0782999999999999E-3</v>
      </c>
      <c r="AL161" s="363">
        <v>1</v>
      </c>
      <c r="AM161" s="361"/>
      <c r="AN161" s="361">
        <v>1</v>
      </c>
      <c r="AO161" s="361">
        <v>1</v>
      </c>
      <c r="AP161" s="361" t="s">
        <v>2316</v>
      </c>
      <c r="AQ161" s="361">
        <v>16</v>
      </c>
      <c r="AR161" s="361">
        <v>34</v>
      </c>
      <c r="AS161" s="361">
        <v>10</v>
      </c>
      <c r="AT161" s="361">
        <v>19</v>
      </c>
      <c r="AU161" s="361">
        <v>0.89411764705882357</v>
      </c>
      <c r="AV161" s="361">
        <v>0.10588235294117643</v>
      </c>
      <c r="AW161" s="362">
        <v>5.1241000000000002E-2</v>
      </c>
      <c r="AX161" s="369">
        <v>1</v>
      </c>
      <c r="AY161" s="361"/>
      <c r="AZ161" s="361">
        <v>1</v>
      </c>
      <c r="BA161" s="361">
        <v>1</v>
      </c>
      <c r="BB161" s="361" t="s">
        <v>2316</v>
      </c>
      <c r="BC161" s="361">
        <v>17</v>
      </c>
      <c r="BD161" s="361">
        <v>34</v>
      </c>
      <c r="BE161" s="361">
        <v>12</v>
      </c>
      <c r="BF161" s="361">
        <v>19</v>
      </c>
      <c r="BG161" s="361">
        <v>0.79166666666666674</v>
      </c>
      <c r="BH161" s="361">
        <v>0.20833333333333326</v>
      </c>
      <c r="BJ161" s="362">
        <v>8.7912000000000004E-2</v>
      </c>
      <c r="BK161" s="369">
        <v>0.8206</v>
      </c>
      <c r="BL161" s="361"/>
    </row>
    <row r="162" spans="1:64">
      <c r="A162" s="71">
        <v>1</v>
      </c>
      <c r="B162" s="71">
        <v>2</v>
      </c>
      <c r="C162" s="71" t="s">
        <v>2317</v>
      </c>
      <c r="D162" s="42">
        <v>55</v>
      </c>
      <c r="E162" s="42">
        <v>131</v>
      </c>
      <c r="F162" s="42">
        <v>21</v>
      </c>
      <c r="G162" s="42">
        <v>47</v>
      </c>
      <c r="H162" s="71">
        <v>0.93965830607051981</v>
      </c>
      <c r="I162" s="71">
        <v>6.0341693929480189E-2</v>
      </c>
      <c r="K162" s="42">
        <v>4.0906999999999999E-2</v>
      </c>
      <c r="L162" s="42">
        <v>0.87360000000000004</v>
      </c>
      <c r="N162" s="71">
        <v>1</v>
      </c>
      <c r="O162" s="71">
        <v>2</v>
      </c>
      <c r="P162" s="71" t="s">
        <v>2317</v>
      </c>
      <c r="Q162" s="71">
        <v>44</v>
      </c>
      <c r="R162" s="71">
        <v>100</v>
      </c>
      <c r="S162" s="71">
        <v>21</v>
      </c>
      <c r="T162" s="71">
        <v>46</v>
      </c>
      <c r="U162" s="71">
        <v>0.96380952380952389</v>
      </c>
      <c r="V162" s="71">
        <v>3.6190476190476106E-2</v>
      </c>
      <c r="X162" s="71">
        <v>1.3311E-2</v>
      </c>
      <c r="Y162" s="71">
        <v>1</v>
      </c>
      <c r="AA162" s="71">
        <v>1</v>
      </c>
      <c r="AB162" s="71">
        <v>2</v>
      </c>
      <c r="AC162" s="71" t="s">
        <v>2317</v>
      </c>
      <c r="AD162" s="71">
        <v>41</v>
      </c>
      <c r="AE162" s="71">
        <v>103</v>
      </c>
      <c r="AF162" s="71">
        <v>23</v>
      </c>
      <c r="AG162" s="71">
        <v>49</v>
      </c>
      <c r="AH162" s="71">
        <v>0.84803714647530593</v>
      </c>
      <c r="AI162" s="71">
        <v>0.15196285352469407</v>
      </c>
      <c r="AK162" s="71">
        <v>0.27755000000000002</v>
      </c>
      <c r="AL162" s="71">
        <v>0.64270000000000005</v>
      </c>
      <c r="AN162" s="71">
        <v>1</v>
      </c>
      <c r="AO162" s="71">
        <v>2</v>
      </c>
      <c r="AP162" s="71" t="s">
        <v>2317</v>
      </c>
      <c r="AQ162" s="71">
        <v>38</v>
      </c>
      <c r="AR162" s="71">
        <v>92</v>
      </c>
      <c r="AS162" s="71">
        <v>21</v>
      </c>
      <c r="AT162" s="71">
        <v>48</v>
      </c>
      <c r="AU162" s="71">
        <v>0.94409937888198758</v>
      </c>
      <c r="AV162" s="71">
        <v>5.5900621118012417E-2</v>
      </c>
      <c r="AW162" s="71">
        <v>3.1328000000000002E-2</v>
      </c>
      <c r="AX162" s="71">
        <v>0.85809999999999997</v>
      </c>
      <c r="AZ162" s="71">
        <v>1</v>
      </c>
      <c r="BA162" s="71">
        <v>2</v>
      </c>
      <c r="BB162" s="71" t="s">
        <v>2317</v>
      </c>
      <c r="BC162" s="71">
        <v>41</v>
      </c>
      <c r="BD162" s="71">
        <v>92</v>
      </c>
      <c r="BE162" s="71">
        <v>21</v>
      </c>
      <c r="BF162" s="71">
        <v>50</v>
      </c>
      <c r="BG162" s="71">
        <v>1.0610766045548654</v>
      </c>
      <c r="BH162" s="71">
        <v>-6.107660455486541E-2</v>
      </c>
      <c r="BJ162" s="71">
        <v>3.9554E-4</v>
      </c>
      <c r="BK162" s="71">
        <v>1</v>
      </c>
    </row>
    <row r="163" spans="1:64">
      <c r="A163" s="71">
        <v>1</v>
      </c>
      <c r="B163" s="71">
        <v>3</v>
      </c>
      <c r="C163" s="71" t="s">
        <v>2318</v>
      </c>
      <c r="D163" s="42">
        <v>45</v>
      </c>
      <c r="E163" s="42">
        <v>2060</v>
      </c>
      <c r="F163" s="42">
        <v>15</v>
      </c>
      <c r="G163" s="42">
        <v>1079</v>
      </c>
      <c r="H163" s="71">
        <v>1.571359223300971</v>
      </c>
      <c r="I163" s="71">
        <v>-0.571359223300971</v>
      </c>
      <c r="K163" s="42">
        <v>2.2989999999999999</v>
      </c>
      <c r="L163" s="42">
        <v>0.13589999999999999</v>
      </c>
      <c r="N163" s="71">
        <v>1</v>
      </c>
      <c r="O163" s="71">
        <v>3</v>
      </c>
      <c r="P163" s="71" t="s">
        <v>2318</v>
      </c>
      <c r="Q163" s="71">
        <v>35</v>
      </c>
      <c r="R163" s="71">
        <v>1796</v>
      </c>
      <c r="S163" s="71">
        <v>15</v>
      </c>
      <c r="T163" s="71">
        <v>1097</v>
      </c>
      <c r="U163" s="71">
        <v>1.4252041573867855</v>
      </c>
      <c r="V163" s="71">
        <v>-0.42520415738678552</v>
      </c>
      <c r="X163" s="71">
        <v>1.3111999999999999</v>
      </c>
      <c r="Y163" s="71">
        <v>0.29189999999999999</v>
      </c>
      <c r="AA163" s="71">
        <v>1</v>
      </c>
      <c r="AB163" s="71">
        <v>3</v>
      </c>
      <c r="AC163" s="71" t="s">
        <v>2318</v>
      </c>
      <c r="AD163" s="71">
        <v>34</v>
      </c>
      <c r="AE163" s="71">
        <v>1882</v>
      </c>
      <c r="AF163" s="71">
        <v>16</v>
      </c>
      <c r="AG163" s="71">
        <v>1101</v>
      </c>
      <c r="AH163" s="71">
        <v>1.2431588735387886</v>
      </c>
      <c r="AI163" s="71">
        <v>-0.24315887353878862</v>
      </c>
      <c r="AK163" s="71">
        <v>0.50939999999999996</v>
      </c>
      <c r="AL163" s="71">
        <v>0.56469999999999998</v>
      </c>
      <c r="AN163" s="71">
        <v>1</v>
      </c>
      <c r="AO163" s="71">
        <v>3</v>
      </c>
      <c r="AP163" s="71" t="s">
        <v>2318</v>
      </c>
      <c r="AQ163" s="71">
        <v>36</v>
      </c>
      <c r="AR163" s="71">
        <v>1639</v>
      </c>
      <c r="AS163" s="71">
        <v>16</v>
      </c>
      <c r="AT163" s="71">
        <v>1123</v>
      </c>
      <c r="AU163" s="71">
        <v>1.541641244661379</v>
      </c>
      <c r="AV163" s="71">
        <v>-0.54164124466137897</v>
      </c>
      <c r="AW163" s="71">
        <v>2.0720000000000001</v>
      </c>
      <c r="AX163" s="71">
        <v>0.15790000000000001</v>
      </c>
      <c r="AZ163" s="71">
        <v>1</v>
      </c>
      <c r="BA163" s="71">
        <v>3</v>
      </c>
      <c r="BB163" s="71" t="s">
        <v>2318</v>
      </c>
      <c r="BC163" s="71">
        <v>32</v>
      </c>
      <c r="BD163" s="71">
        <v>1639</v>
      </c>
      <c r="BE163" s="71">
        <v>16</v>
      </c>
      <c r="BF163" s="71">
        <v>1120</v>
      </c>
      <c r="BG163" s="71">
        <v>1.366687004270897</v>
      </c>
      <c r="BH163" s="71">
        <v>-0.36668700427089695</v>
      </c>
      <c r="BJ163" s="71">
        <v>0.93045999999999995</v>
      </c>
      <c r="BK163" s="71">
        <v>0.38829999999999998</v>
      </c>
    </row>
    <row r="164" spans="1:64">
      <c r="A164" s="71">
        <v>1</v>
      </c>
      <c r="B164" s="71">
        <v>4</v>
      </c>
      <c r="C164" s="71" t="s">
        <v>2319</v>
      </c>
      <c r="D164" s="42">
        <v>12</v>
      </c>
      <c r="E164" s="42">
        <v>182</v>
      </c>
      <c r="F164" s="71">
        <v>6</v>
      </c>
      <c r="G164" s="42">
        <v>99</v>
      </c>
      <c r="H164" s="71">
        <v>1.0879120879120878</v>
      </c>
      <c r="I164" s="71">
        <v>-8.7912087912087822E-2</v>
      </c>
      <c r="K164" s="42">
        <v>2.6745000000000001E-2</v>
      </c>
      <c r="L164" s="42">
        <v>1</v>
      </c>
      <c r="N164" s="71">
        <v>1</v>
      </c>
      <c r="O164" s="71">
        <v>4</v>
      </c>
      <c r="P164" s="71" t="s">
        <v>2319</v>
      </c>
      <c r="Q164" s="71">
        <v>8</v>
      </c>
      <c r="R164" s="71">
        <v>155</v>
      </c>
      <c r="S164" s="71">
        <v>6</v>
      </c>
      <c r="T164" s="71">
        <v>100</v>
      </c>
      <c r="U164" s="71">
        <v>0.86021505376344087</v>
      </c>
      <c r="V164" s="42">
        <v>0.13978494623655913</v>
      </c>
      <c r="X164" s="42">
        <v>7.3702000000000004E-2</v>
      </c>
      <c r="Y164" s="71">
        <v>1</v>
      </c>
      <c r="AA164" s="71">
        <v>1</v>
      </c>
      <c r="AB164" s="71">
        <v>4</v>
      </c>
      <c r="AC164" s="71" t="s">
        <v>2319</v>
      </c>
      <c r="AD164" s="71">
        <v>11</v>
      </c>
      <c r="AE164" s="71">
        <v>164</v>
      </c>
      <c r="AF164" s="71">
        <v>6</v>
      </c>
      <c r="AG164" s="71">
        <v>99</v>
      </c>
      <c r="AH164" s="71">
        <v>1.1067073170731707</v>
      </c>
      <c r="AI164" s="71">
        <v>-0.10670731707317072</v>
      </c>
      <c r="AK164" s="42">
        <v>3.7574999999999997E-2</v>
      </c>
      <c r="AL164" s="42">
        <v>1</v>
      </c>
      <c r="AN164" s="71">
        <v>1</v>
      </c>
      <c r="AO164" s="71">
        <v>4</v>
      </c>
      <c r="AP164" s="71" t="s">
        <v>2319</v>
      </c>
      <c r="AQ164" s="71">
        <v>8</v>
      </c>
      <c r="AR164" s="71">
        <v>159</v>
      </c>
      <c r="AS164" s="71">
        <v>6</v>
      </c>
      <c r="AT164" s="71">
        <v>100</v>
      </c>
      <c r="AU164" s="71">
        <v>0.83857442348008393</v>
      </c>
      <c r="AV164" s="71">
        <v>0.16142557651991607</v>
      </c>
      <c r="AW164" s="42">
        <v>0.10087</v>
      </c>
      <c r="AX164" s="42">
        <v>0.77459999999999996</v>
      </c>
      <c r="AZ164" s="71">
        <v>1</v>
      </c>
      <c r="BA164" s="71">
        <v>4</v>
      </c>
      <c r="BB164" s="71" t="s">
        <v>2319</v>
      </c>
      <c r="BC164" s="71">
        <v>6</v>
      </c>
      <c r="BD164" s="71">
        <v>159</v>
      </c>
      <c r="BE164" s="71">
        <v>6</v>
      </c>
      <c r="BF164" s="71">
        <v>99</v>
      </c>
      <c r="BG164" s="71">
        <v>0.62264150943396224</v>
      </c>
      <c r="BH164" s="71">
        <v>0.37735849056603776</v>
      </c>
      <c r="BJ164" s="42">
        <v>0.56579999999999997</v>
      </c>
      <c r="BK164" s="42">
        <v>0.55220000000000002</v>
      </c>
    </row>
    <row r="165" spans="1:64">
      <c r="A165" s="71">
        <v>1</v>
      </c>
      <c r="B165" s="71">
        <v>5</v>
      </c>
      <c r="C165" s="71" t="s">
        <v>2320</v>
      </c>
      <c r="D165" s="42">
        <v>41</v>
      </c>
      <c r="E165" s="42">
        <v>134</v>
      </c>
      <c r="F165" s="42">
        <v>24</v>
      </c>
      <c r="G165" s="42">
        <v>63</v>
      </c>
      <c r="H165" s="71">
        <v>0.80317164179104483</v>
      </c>
      <c r="I165" s="71">
        <v>0.19682835820895517</v>
      </c>
      <c r="K165" s="42">
        <v>0.53847999999999996</v>
      </c>
      <c r="L165" s="42">
        <v>0.55920000000000003</v>
      </c>
      <c r="N165" s="71">
        <v>1</v>
      </c>
      <c r="O165" s="71">
        <v>5</v>
      </c>
      <c r="P165" s="71" t="s">
        <v>2320</v>
      </c>
      <c r="Q165" s="71">
        <v>38</v>
      </c>
      <c r="R165" s="71">
        <v>115</v>
      </c>
      <c r="S165" s="71">
        <v>23</v>
      </c>
      <c r="T165" s="71">
        <v>65</v>
      </c>
      <c r="U165" s="71">
        <v>0.93383742911153111</v>
      </c>
      <c r="W165" s="71">
        <v>6.6162570888468886E-2</v>
      </c>
      <c r="X165" s="74">
        <v>4.9924999999999997E-2</v>
      </c>
      <c r="Y165" s="71">
        <v>0.86909999999999998</v>
      </c>
      <c r="AA165" s="71">
        <v>1</v>
      </c>
      <c r="AB165" s="71">
        <v>5</v>
      </c>
      <c r="AC165" s="71" t="s">
        <v>2320</v>
      </c>
      <c r="AD165" s="71">
        <v>39</v>
      </c>
      <c r="AE165" s="71">
        <v>128</v>
      </c>
      <c r="AF165" s="71">
        <v>22</v>
      </c>
      <c r="AG165" s="71">
        <v>66</v>
      </c>
      <c r="AH165" s="71">
        <v>0.9140625</v>
      </c>
      <c r="AI165" s="71">
        <v>8.59375E-2</v>
      </c>
      <c r="AK165" s="71">
        <v>8.5870000000000002E-2</v>
      </c>
      <c r="AL165" s="105">
        <v>0.88660000000000005</v>
      </c>
      <c r="AN165" s="71">
        <v>1</v>
      </c>
      <c r="AO165" s="71">
        <v>5</v>
      </c>
      <c r="AP165" s="71" t="s">
        <v>2320</v>
      </c>
      <c r="AQ165" s="71">
        <v>41</v>
      </c>
      <c r="AR165" s="71">
        <v>111</v>
      </c>
      <c r="AS165" s="71">
        <v>23</v>
      </c>
      <c r="AT165" s="71">
        <v>67</v>
      </c>
      <c r="AU165" s="71">
        <v>1.0759890325107717</v>
      </c>
      <c r="AV165" s="71">
        <v>-7.5989032510771715E-2</v>
      </c>
      <c r="AW165" s="71">
        <v>5.8443000000000002E-2</v>
      </c>
      <c r="AX165" s="188">
        <v>0.88009999999999999</v>
      </c>
      <c r="AZ165" s="71">
        <v>1</v>
      </c>
      <c r="BA165" s="71">
        <v>5</v>
      </c>
      <c r="BB165" s="71" t="s">
        <v>2320</v>
      </c>
      <c r="BC165" s="71">
        <v>43</v>
      </c>
      <c r="BD165" s="71">
        <v>111</v>
      </c>
      <c r="BE165" s="71">
        <v>25</v>
      </c>
      <c r="BF165" s="71">
        <v>70</v>
      </c>
      <c r="BG165" s="71">
        <v>1.0846846846846847</v>
      </c>
      <c r="BH165" s="71">
        <v>-8.4684684684684708E-2</v>
      </c>
      <c r="BJ165" s="71">
        <v>1.2896000000000001E-4</v>
      </c>
      <c r="BK165" s="188">
        <v>1</v>
      </c>
    </row>
    <row r="166" spans="1:64">
      <c r="A166" s="71">
        <v>1</v>
      </c>
      <c r="B166" s="71">
        <v>6</v>
      </c>
      <c r="C166" s="71" t="s">
        <v>2321</v>
      </c>
      <c r="D166" s="43">
        <v>41</v>
      </c>
      <c r="E166" s="42">
        <v>530</v>
      </c>
      <c r="F166" s="43">
        <v>18</v>
      </c>
      <c r="G166" s="42">
        <v>209</v>
      </c>
      <c r="H166" s="71">
        <v>0.89821802935010475</v>
      </c>
      <c r="I166" s="71">
        <v>0.10178197064989525</v>
      </c>
      <c r="K166" s="42">
        <v>0.13313</v>
      </c>
      <c r="L166" s="42">
        <v>0.75760000000000005</v>
      </c>
      <c r="N166" s="71">
        <v>1</v>
      </c>
      <c r="O166" s="71">
        <v>6</v>
      </c>
      <c r="P166" s="71" t="s">
        <v>2321</v>
      </c>
      <c r="Q166" s="71">
        <v>34</v>
      </c>
      <c r="R166" s="71">
        <v>467</v>
      </c>
      <c r="S166" s="71">
        <v>18</v>
      </c>
      <c r="T166" s="71">
        <v>213</v>
      </c>
      <c r="U166" s="71">
        <v>0.86152748037116345</v>
      </c>
      <c r="V166" s="42">
        <v>0.13847251962883655</v>
      </c>
      <c r="X166" s="42">
        <v>0.24235999999999999</v>
      </c>
      <c r="Y166" s="71">
        <v>0.63270000000000004</v>
      </c>
      <c r="AA166" s="71">
        <v>1</v>
      </c>
      <c r="AB166" s="71">
        <v>6</v>
      </c>
      <c r="AC166" s="71" t="s">
        <v>2321</v>
      </c>
      <c r="AD166" s="71">
        <v>41</v>
      </c>
      <c r="AE166" s="71">
        <v>454</v>
      </c>
      <c r="AF166" s="71">
        <v>18</v>
      </c>
      <c r="AG166" s="71">
        <v>213</v>
      </c>
      <c r="AH166" s="71">
        <v>1.0686490455212923</v>
      </c>
      <c r="AI166" s="71">
        <v>-6.8649045521292251E-2</v>
      </c>
      <c r="AK166" s="42">
        <v>5.0777000000000003E-2</v>
      </c>
      <c r="AL166" s="42">
        <v>0.88060000000000005</v>
      </c>
      <c r="AN166" s="71">
        <v>1</v>
      </c>
      <c r="AO166" s="71">
        <v>6</v>
      </c>
      <c r="AP166" s="71" t="s">
        <v>2321</v>
      </c>
      <c r="AQ166" s="71">
        <v>32</v>
      </c>
      <c r="AR166" s="71">
        <v>428</v>
      </c>
      <c r="AS166" s="71">
        <v>18</v>
      </c>
      <c r="AT166" s="71">
        <v>214</v>
      </c>
      <c r="AU166" s="71">
        <v>0.88888888888888884</v>
      </c>
      <c r="AV166" s="71">
        <v>0.11111111111111116</v>
      </c>
      <c r="AW166" s="42">
        <v>0.14801</v>
      </c>
      <c r="AX166" s="42">
        <v>0.74360000000000004</v>
      </c>
      <c r="AZ166" s="71">
        <v>1</v>
      </c>
      <c r="BA166" s="71">
        <v>6</v>
      </c>
      <c r="BB166" s="71" t="s">
        <v>2321</v>
      </c>
      <c r="BC166" s="71">
        <v>35</v>
      </c>
      <c r="BD166" s="71">
        <v>428</v>
      </c>
      <c r="BE166" s="71">
        <v>18</v>
      </c>
      <c r="BF166" s="71">
        <v>214</v>
      </c>
      <c r="BG166" s="71">
        <v>0.97222222222222221</v>
      </c>
      <c r="BH166" s="71">
        <v>2.777777777777779E-2</v>
      </c>
      <c r="BJ166" s="42">
        <v>1.304E-2</v>
      </c>
      <c r="BK166" s="42">
        <v>1</v>
      </c>
    </row>
    <row r="167" spans="1:64">
      <c r="A167" s="71">
        <v>1</v>
      </c>
      <c r="B167" s="71">
        <v>7</v>
      </c>
      <c r="C167" s="71" t="s">
        <v>2322</v>
      </c>
      <c r="D167" s="42">
        <v>4</v>
      </c>
      <c r="E167" s="42">
        <v>29</v>
      </c>
      <c r="F167" s="42">
        <v>1</v>
      </c>
      <c r="G167" s="42">
        <v>12</v>
      </c>
      <c r="H167" s="71">
        <v>1.6551724137931034</v>
      </c>
      <c r="I167" s="71">
        <v>-0.65517241379310343</v>
      </c>
      <c r="K167" s="42">
        <v>0.18881999999999999</v>
      </c>
      <c r="L167" s="71">
        <v>1</v>
      </c>
      <c r="N167" s="71">
        <v>1</v>
      </c>
      <c r="O167" s="71">
        <v>7</v>
      </c>
      <c r="P167" s="71" t="s">
        <v>2322</v>
      </c>
      <c r="Q167" s="71">
        <v>3</v>
      </c>
      <c r="R167" s="71">
        <v>29</v>
      </c>
      <c r="S167" s="71">
        <v>1</v>
      </c>
      <c r="T167" s="71">
        <v>12</v>
      </c>
      <c r="U167" s="71">
        <v>1.2413793103448276</v>
      </c>
      <c r="V167" s="42">
        <v>-0.24137931034482762</v>
      </c>
      <c r="X167" s="71">
        <v>3.2320000000000002E-2</v>
      </c>
      <c r="Y167" s="71">
        <v>1</v>
      </c>
      <c r="AA167" s="71">
        <v>1</v>
      </c>
      <c r="AB167" s="71">
        <v>7</v>
      </c>
      <c r="AC167" s="71" t="s">
        <v>2322</v>
      </c>
      <c r="AD167" s="71">
        <v>4</v>
      </c>
      <c r="AE167" s="71">
        <v>28</v>
      </c>
      <c r="AF167" s="71">
        <v>1</v>
      </c>
      <c r="AG167" s="71">
        <v>12</v>
      </c>
      <c r="AH167" s="71">
        <v>1.7142857142857142</v>
      </c>
      <c r="AI167" s="71">
        <v>-0.71428571428571419</v>
      </c>
      <c r="AK167" s="42">
        <v>0.21634999999999999</v>
      </c>
      <c r="AL167" s="71">
        <v>1</v>
      </c>
      <c r="AN167" s="71">
        <v>1</v>
      </c>
      <c r="AO167" s="71">
        <v>7</v>
      </c>
      <c r="AP167" s="71" t="s">
        <v>2322</v>
      </c>
      <c r="AQ167" s="71">
        <v>5</v>
      </c>
      <c r="AR167" s="71">
        <v>29</v>
      </c>
      <c r="AS167" s="71">
        <v>1</v>
      </c>
      <c r="AT167" s="71">
        <v>12</v>
      </c>
      <c r="AU167" s="71">
        <v>2.0689655172413794</v>
      </c>
      <c r="AV167" s="71">
        <v>-1.0689655172413794</v>
      </c>
      <c r="AW167" s="42">
        <v>0.41539999999999999</v>
      </c>
      <c r="AX167" s="71">
        <v>0.66569999999999996</v>
      </c>
      <c r="AZ167" s="71">
        <v>1</v>
      </c>
      <c r="BA167" s="71">
        <v>7</v>
      </c>
      <c r="BB167" s="71" t="s">
        <v>2322</v>
      </c>
      <c r="BC167" s="71">
        <v>3</v>
      </c>
      <c r="BD167" s="71">
        <v>29</v>
      </c>
      <c r="BE167" s="71">
        <v>1</v>
      </c>
      <c r="BF167" s="71">
        <v>12</v>
      </c>
      <c r="BG167" s="71">
        <v>1.2413793103448276</v>
      </c>
      <c r="BH167" s="71">
        <v>-0.24137931034482762</v>
      </c>
      <c r="BJ167" s="42">
        <v>0.13929</v>
      </c>
      <c r="BK167" s="71">
        <v>1</v>
      </c>
    </row>
    <row r="168" spans="1:64">
      <c r="A168" s="71">
        <v>1</v>
      </c>
      <c r="B168" s="71">
        <v>8</v>
      </c>
      <c r="C168" s="71" t="s">
        <v>2323</v>
      </c>
      <c r="D168" s="42">
        <v>158</v>
      </c>
      <c r="E168" s="42">
        <v>165</v>
      </c>
      <c r="F168" s="42">
        <v>91</v>
      </c>
      <c r="G168" s="42">
        <v>73</v>
      </c>
      <c r="H168" s="71">
        <v>0.76816516816516811</v>
      </c>
      <c r="I168" s="71">
        <v>0.23183483183483189</v>
      </c>
      <c r="K168" s="42">
        <v>1.8797999999999999</v>
      </c>
      <c r="L168" s="42">
        <v>0.1739</v>
      </c>
      <c r="N168" s="71">
        <v>1</v>
      </c>
      <c r="O168" s="71">
        <v>8</v>
      </c>
      <c r="P168" s="71" t="s">
        <v>2323</v>
      </c>
      <c r="Q168" s="71">
        <v>139</v>
      </c>
      <c r="R168" s="71">
        <v>141</v>
      </c>
      <c r="S168" s="71">
        <v>95</v>
      </c>
      <c r="T168" s="71">
        <v>80</v>
      </c>
      <c r="U168" s="71">
        <v>0.83016050765210903</v>
      </c>
      <c r="V168" s="71">
        <v>0.16983949234789097</v>
      </c>
      <c r="X168" s="42">
        <v>0.92932999999999999</v>
      </c>
      <c r="Y168" s="71">
        <v>0.39129999999999998</v>
      </c>
      <c r="AA168" s="71">
        <v>1</v>
      </c>
      <c r="AB168" s="71">
        <v>8</v>
      </c>
      <c r="AC168" s="71" t="s">
        <v>2323</v>
      </c>
      <c r="AD168" s="71">
        <v>153</v>
      </c>
      <c r="AE168" s="71">
        <v>142</v>
      </c>
      <c r="AF168" s="71">
        <v>94</v>
      </c>
      <c r="AG168" s="71">
        <v>75</v>
      </c>
      <c r="AH168" s="71">
        <v>0.85967935271201668</v>
      </c>
      <c r="AI168" s="71">
        <v>0.14032064728798332</v>
      </c>
      <c r="AK168" s="71">
        <v>0.60916000000000003</v>
      </c>
      <c r="AL168" s="42">
        <v>0.44130000000000003</v>
      </c>
      <c r="AN168" s="71">
        <v>1</v>
      </c>
      <c r="AO168" s="71">
        <v>8</v>
      </c>
      <c r="AP168" s="71" t="s">
        <v>2323</v>
      </c>
      <c r="AQ168" s="71">
        <v>135</v>
      </c>
      <c r="AR168" s="71">
        <v>133</v>
      </c>
      <c r="AS168" s="71">
        <v>95</v>
      </c>
      <c r="AT168" s="71">
        <v>81</v>
      </c>
      <c r="AU168" s="71">
        <v>0.86545310645033635</v>
      </c>
      <c r="AV168" s="71">
        <v>0.13454689354966365</v>
      </c>
      <c r="AW168" s="71">
        <v>0.55269999999999997</v>
      </c>
      <c r="AX168" s="42">
        <v>0.50070000000000003</v>
      </c>
      <c r="AZ168" s="71">
        <v>1</v>
      </c>
      <c r="BA168" s="71">
        <v>8</v>
      </c>
      <c r="BB168" s="71" t="s">
        <v>2323</v>
      </c>
      <c r="BC168" s="71">
        <v>136</v>
      </c>
      <c r="BD168" s="71">
        <v>133</v>
      </c>
      <c r="BE168" s="71">
        <v>95</v>
      </c>
      <c r="BF168" s="71">
        <v>80</v>
      </c>
      <c r="BG168" s="71">
        <v>0.8611001187178472</v>
      </c>
      <c r="BH168" s="71">
        <v>0.1388998812821528</v>
      </c>
      <c r="BJ168" s="71">
        <v>0.99914999999999998</v>
      </c>
      <c r="BK168" s="42">
        <v>0.33179999999999998</v>
      </c>
    </row>
    <row r="169" spans="1:64">
      <c r="A169" s="71">
        <v>1</v>
      </c>
      <c r="B169" s="71">
        <v>9</v>
      </c>
      <c r="C169" s="71" t="s">
        <v>2324</v>
      </c>
      <c r="D169" s="42">
        <v>397</v>
      </c>
      <c r="E169" s="42">
        <v>336</v>
      </c>
      <c r="F169" s="42">
        <v>243</v>
      </c>
      <c r="G169" s="42">
        <v>150</v>
      </c>
      <c r="H169" s="71">
        <v>0.72935038212815984</v>
      </c>
      <c r="J169" s="71">
        <v>0.27064961787184016</v>
      </c>
      <c r="K169" s="42">
        <v>6.1367000000000003</v>
      </c>
      <c r="L169" s="74">
        <v>1.099E-2</v>
      </c>
      <c r="N169" s="71">
        <v>1</v>
      </c>
      <c r="O169" s="71">
        <v>9</v>
      </c>
      <c r="P169" s="71" t="s">
        <v>2324</v>
      </c>
      <c r="Q169" s="71">
        <v>344</v>
      </c>
      <c r="R169" s="71">
        <v>266</v>
      </c>
      <c r="S169" s="71">
        <v>248</v>
      </c>
      <c r="T169" s="71">
        <v>156</v>
      </c>
      <c r="U169" s="71">
        <v>0.81348532621877279</v>
      </c>
      <c r="V169" s="42">
        <v>0.18651467378122721</v>
      </c>
      <c r="X169" s="42">
        <v>2.4933999999999998</v>
      </c>
      <c r="Y169" s="71">
        <v>0.1079</v>
      </c>
      <c r="AA169" s="71">
        <v>1</v>
      </c>
      <c r="AB169" s="71">
        <v>9</v>
      </c>
      <c r="AC169" s="71" t="s">
        <v>2324</v>
      </c>
      <c r="AD169" s="71">
        <v>350</v>
      </c>
      <c r="AE169" s="71">
        <v>292</v>
      </c>
      <c r="AF169" s="71">
        <v>253</v>
      </c>
      <c r="AG169" s="71">
        <v>156</v>
      </c>
      <c r="AH169" s="71">
        <v>0.73907628999945851</v>
      </c>
      <c r="AJ169" s="71">
        <v>0.26092371000054149</v>
      </c>
      <c r="AK169" s="42">
        <v>5.5053000000000001</v>
      </c>
      <c r="AL169" s="189">
        <v>2.0490000000000001E-2</v>
      </c>
      <c r="AN169" s="71">
        <v>1</v>
      </c>
      <c r="AO169" s="71">
        <v>9</v>
      </c>
      <c r="AP169" s="71" t="s">
        <v>2324</v>
      </c>
      <c r="AQ169" s="71">
        <v>324</v>
      </c>
      <c r="AR169" s="71">
        <v>240</v>
      </c>
      <c r="AS169" s="71">
        <v>252</v>
      </c>
      <c r="AT169" s="71">
        <v>158</v>
      </c>
      <c r="AU169" s="71">
        <v>0.84642857142857142</v>
      </c>
      <c r="AV169" s="71">
        <v>0.15357142857142858</v>
      </c>
      <c r="AW169" s="42">
        <v>1.585</v>
      </c>
      <c r="AX169" s="42">
        <v>0.21840000000000001</v>
      </c>
      <c r="AZ169" s="71">
        <v>1</v>
      </c>
      <c r="BA169" s="71">
        <v>9</v>
      </c>
      <c r="BB169" s="71" t="s">
        <v>2324</v>
      </c>
      <c r="BC169" s="71">
        <v>331</v>
      </c>
      <c r="BD169" s="71">
        <v>240</v>
      </c>
      <c r="BE169" s="71">
        <v>252</v>
      </c>
      <c r="BF169" s="71">
        <v>156</v>
      </c>
      <c r="BG169" s="71">
        <v>0.85376984126984123</v>
      </c>
      <c r="BH169" s="71">
        <v>0.14623015873015877</v>
      </c>
      <c r="BJ169" s="42">
        <v>1.744</v>
      </c>
      <c r="BK169" s="42">
        <v>0.19539999999999999</v>
      </c>
    </row>
    <row r="170" spans="1:64">
      <c r="A170" s="71">
        <v>1</v>
      </c>
      <c r="B170" s="71">
        <v>10</v>
      </c>
      <c r="C170" s="71" t="s">
        <v>2325</v>
      </c>
      <c r="D170" s="42">
        <v>208</v>
      </c>
      <c r="E170" s="42">
        <v>498</v>
      </c>
      <c r="F170" s="42">
        <v>99</v>
      </c>
      <c r="G170" s="71">
        <v>244</v>
      </c>
      <c r="H170" s="71">
        <v>1.0294105715792461</v>
      </c>
      <c r="I170" s="71">
        <v>-2.9410571579246092E-2</v>
      </c>
      <c r="K170" s="42">
        <v>3.9982999999999998E-2</v>
      </c>
      <c r="L170" s="42">
        <v>0.88560000000000005</v>
      </c>
      <c r="N170" s="71">
        <v>1</v>
      </c>
      <c r="O170" s="71">
        <v>10</v>
      </c>
      <c r="P170" s="71" t="s">
        <v>2325</v>
      </c>
      <c r="Q170" s="71">
        <v>190</v>
      </c>
      <c r="R170" s="71">
        <v>415</v>
      </c>
      <c r="S170" s="71">
        <v>100</v>
      </c>
      <c r="T170" s="71">
        <v>249</v>
      </c>
      <c r="U170" s="71">
        <v>1.1399999999999999</v>
      </c>
      <c r="V170" s="71">
        <v>-0.1399999999999999</v>
      </c>
      <c r="X170" s="42">
        <v>0.79205000000000003</v>
      </c>
      <c r="Y170" s="71">
        <v>0.39929999999999999</v>
      </c>
      <c r="AA170" s="71">
        <v>1</v>
      </c>
      <c r="AB170" s="71">
        <v>10</v>
      </c>
      <c r="AC170" s="71" t="s">
        <v>2325</v>
      </c>
      <c r="AD170" s="71">
        <v>198</v>
      </c>
      <c r="AE170" s="71">
        <v>430</v>
      </c>
      <c r="AF170" s="71">
        <v>101</v>
      </c>
      <c r="AG170" s="71">
        <v>249</v>
      </c>
      <c r="AH170" s="71">
        <v>1.1352060787474096</v>
      </c>
      <c r="AI170" s="71">
        <v>-0.13520607874740964</v>
      </c>
      <c r="AK170" s="71">
        <v>0.75568999999999997</v>
      </c>
      <c r="AL170" s="42">
        <v>0.39229999999999998</v>
      </c>
      <c r="AN170" s="71">
        <v>1</v>
      </c>
      <c r="AO170" s="71">
        <v>10</v>
      </c>
      <c r="AP170" s="71" t="s">
        <v>2325</v>
      </c>
      <c r="AQ170" s="71">
        <v>172</v>
      </c>
      <c r="AR170" s="71">
        <v>401</v>
      </c>
      <c r="AS170" s="71">
        <v>102</v>
      </c>
      <c r="AT170" s="71">
        <v>249</v>
      </c>
      <c r="AU170" s="71">
        <v>1.047088161948071</v>
      </c>
      <c r="AV170" s="71">
        <v>-4.7088161948070972E-2</v>
      </c>
      <c r="AW170" s="71">
        <v>9.5687999999999995E-2</v>
      </c>
      <c r="AX170" s="42">
        <v>0.77459999999999996</v>
      </c>
      <c r="AZ170" s="71">
        <v>1</v>
      </c>
      <c r="BA170" s="71">
        <v>10</v>
      </c>
      <c r="BB170" s="71" t="s">
        <v>2325</v>
      </c>
      <c r="BC170" s="71">
        <v>173</v>
      </c>
      <c r="BD170" s="71">
        <v>401</v>
      </c>
      <c r="BE170" s="71">
        <v>103</v>
      </c>
      <c r="BF170" s="71">
        <v>255</v>
      </c>
      <c r="BG170" s="71">
        <v>1.06808222163039</v>
      </c>
      <c r="BH170" s="71">
        <v>-6.8082221630390016E-2</v>
      </c>
      <c r="BJ170" s="71">
        <v>0.46765000000000001</v>
      </c>
      <c r="BK170" s="42">
        <v>0.49630000000000002</v>
      </c>
    </row>
    <row r="171" spans="1:64" s="305" customFormat="1">
      <c r="A171" s="361">
        <v>2</v>
      </c>
      <c r="B171" s="361">
        <v>1</v>
      </c>
      <c r="C171" s="361" t="s">
        <v>2326</v>
      </c>
      <c r="D171" s="294">
        <v>3383</v>
      </c>
      <c r="E171" s="294">
        <v>10</v>
      </c>
      <c r="F171" s="294">
        <v>2743</v>
      </c>
      <c r="G171" s="294">
        <v>4</v>
      </c>
      <c r="H171" s="305">
        <f t="shared" ref="H171:H187" si="73">(D171/E171)/(F171/G171)</f>
        <v>0.49332847247539191</v>
      </c>
      <c r="I171" s="305">
        <f t="shared" ref="I171:I186" si="74">1-H171</f>
        <v>0.50667152752460809</v>
      </c>
      <c r="K171" s="294">
        <v>1.4836</v>
      </c>
      <c r="L171" s="294">
        <v>0.27439999999999998</v>
      </c>
      <c r="N171" s="361">
        <v>2</v>
      </c>
      <c r="O171" s="361">
        <v>1</v>
      </c>
      <c r="P171" s="361" t="s">
        <v>2326</v>
      </c>
      <c r="Q171" s="294">
        <v>3139</v>
      </c>
      <c r="R171" s="294">
        <v>6</v>
      </c>
      <c r="S171" s="294">
        <v>2744</v>
      </c>
      <c r="T171" s="294">
        <v>4</v>
      </c>
      <c r="U171" s="305">
        <f t="shared" ref="U171:U187" si="75">(Q171/R171)/(S171/T171)</f>
        <v>0.76263362487852282</v>
      </c>
      <c r="V171" s="305">
        <f t="shared" ref="V171:V186" si="76">1-U171</f>
        <v>0.23736637512147718</v>
      </c>
      <c r="X171" s="294">
        <v>0.17701</v>
      </c>
      <c r="Y171" s="294">
        <v>0.7641</v>
      </c>
      <c r="AA171" s="361">
        <v>2</v>
      </c>
      <c r="AB171" s="361">
        <v>1</v>
      </c>
      <c r="AC171" s="361" t="s">
        <v>2326</v>
      </c>
      <c r="AD171" s="294">
        <v>3210</v>
      </c>
      <c r="AE171" s="294">
        <v>7</v>
      </c>
      <c r="AF171" s="294">
        <v>2744</v>
      </c>
      <c r="AG171" s="294">
        <v>4</v>
      </c>
      <c r="AH171" s="305">
        <f t="shared" ref="AH171:AH187" si="77">(AD171/AE171)/(AF171/AG171)</f>
        <v>0.66847147022074138</v>
      </c>
      <c r="AI171" s="305">
        <f t="shared" ref="AI171:AI186" si="78">1-AH171</f>
        <v>0.33152852977925862</v>
      </c>
      <c r="AK171" s="294">
        <v>0.41777999999999998</v>
      </c>
      <c r="AL171" s="294">
        <v>0.55420000000000003</v>
      </c>
      <c r="AN171" s="361">
        <v>2</v>
      </c>
      <c r="AO171" s="361">
        <v>1</v>
      </c>
      <c r="AP171" s="361" t="s">
        <v>2326</v>
      </c>
      <c r="AQ171" s="294">
        <v>3147</v>
      </c>
      <c r="AR171" s="294">
        <v>7</v>
      </c>
      <c r="AS171" s="294">
        <v>2746</v>
      </c>
      <c r="AT171" s="294">
        <v>4</v>
      </c>
      <c r="AU171" s="305">
        <f t="shared" ref="AU171:AU187" si="79">(AQ171/AR171)/(AS171/AT171)</f>
        <v>0.65487462282800957</v>
      </c>
      <c r="AV171" s="305">
        <f t="shared" ref="AV171:AV186" si="80">1-AU171</f>
        <v>0.34512537717199043</v>
      </c>
      <c r="AW171" s="294">
        <v>0.46214</v>
      </c>
      <c r="AX171" s="294">
        <v>0.54720000000000002</v>
      </c>
      <c r="AZ171" s="361">
        <v>2</v>
      </c>
      <c r="BA171" s="361">
        <v>1</v>
      </c>
      <c r="BB171" s="361" t="s">
        <v>2326</v>
      </c>
      <c r="BC171" s="294">
        <v>3158</v>
      </c>
      <c r="BD171" s="294">
        <v>5</v>
      </c>
      <c r="BE171" s="294">
        <v>2745</v>
      </c>
      <c r="BF171" s="294">
        <v>4</v>
      </c>
      <c r="BG171" s="305">
        <f t="shared" ref="BG171:BG191" si="81">(BC171/BD171)/(BE171/BF171)</f>
        <v>0.92036429872495451</v>
      </c>
      <c r="BH171" s="305">
        <f t="shared" ref="BH171:BH191" si="82">1-BG171</f>
        <v>7.963570127504549E-2</v>
      </c>
      <c r="BJ171" s="294">
        <v>1.5289000000000001E-2</v>
      </c>
      <c r="BK171" s="294">
        <v>1</v>
      </c>
    </row>
    <row r="172" spans="1:64">
      <c r="A172" s="71">
        <v>2</v>
      </c>
      <c r="B172" s="71">
        <v>2</v>
      </c>
      <c r="C172" s="71" t="s">
        <v>2327</v>
      </c>
      <c r="D172" s="42">
        <v>44</v>
      </c>
      <c r="E172" s="42">
        <v>10</v>
      </c>
      <c r="F172" s="71">
        <v>4</v>
      </c>
      <c r="G172" s="42">
        <v>4</v>
      </c>
      <c r="H172" s="71">
        <f t="shared" si="73"/>
        <v>4.4000000000000004</v>
      </c>
      <c r="I172" s="71">
        <f>1-H172</f>
        <v>-3.4000000000000004</v>
      </c>
      <c r="K172" s="42">
        <v>3.9502000000000002</v>
      </c>
      <c r="L172" s="232">
        <v>6.7470000000000002E-2</v>
      </c>
      <c r="N172" s="71">
        <v>2</v>
      </c>
      <c r="O172" s="71">
        <v>2</v>
      </c>
      <c r="P172" s="71" t="s">
        <v>2327</v>
      </c>
      <c r="Q172" s="42">
        <v>30</v>
      </c>
      <c r="R172" s="42">
        <v>6</v>
      </c>
      <c r="S172" s="71">
        <v>4</v>
      </c>
      <c r="T172" s="42">
        <v>4</v>
      </c>
      <c r="U172" s="71">
        <f t="shared" si="75"/>
        <v>5</v>
      </c>
      <c r="V172" s="71">
        <f t="shared" si="76"/>
        <v>-4</v>
      </c>
      <c r="X172" s="42">
        <v>4.1412000000000004</v>
      </c>
      <c r="Y172" s="87">
        <v>5.7970000000000001E-2</v>
      </c>
      <c r="AA172" s="71">
        <v>2</v>
      </c>
      <c r="AB172" s="71">
        <v>2</v>
      </c>
      <c r="AC172" s="71" t="s">
        <v>2327</v>
      </c>
      <c r="AD172" s="42">
        <v>23</v>
      </c>
      <c r="AE172" s="42">
        <v>7</v>
      </c>
      <c r="AF172" s="71">
        <v>4</v>
      </c>
      <c r="AG172" s="42">
        <v>4</v>
      </c>
      <c r="AH172" s="71">
        <f t="shared" si="77"/>
        <v>3.2857142857142856</v>
      </c>
      <c r="AI172" s="71">
        <f t="shared" si="78"/>
        <v>-2.2857142857142856</v>
      </c>
      <c r="AK172" s="42">
        <v>2.1836000000000002</v>
      </c>
      <c r="AL172" s="42">
        <v>0.18190000000000001</v>
      </c>
      <c r="AN172" s="71">
        <v>2</v>
      </c>
      <c r="AO172" s="71">
        <v>2</v>
      </c>
      <c r="AP172" s="71" t="s">
        <v>2327</v>
      </c>
      <c r="AQ172" s="42">
        <v>27</v>
      </c>
      <c r="AR172" s="42">
        <v>7</v>
      </c>
      <c r="AS172" s="71">
        <v>4</v>
      </c>
      <c r="AT172" s="42">
        <v>4</v>
      </c>
      <c r="AU172" s="71">
        <f t="shared" si="79"/>
        <v>3.8571428571428572</v>
      </c>
      <c r="AV172" s="71">
        <f t="shared" si="80"/>
        <v>-2.8571428571428572</v>
      </c>
      <c r="AW172" s="42">
        <v>2.8980999999999999</v>
      </c>
      <c r="AX172" s="42">
        <v>0.16489999999999999</v>
      </c>
      <c r="AZ172" s="71">
        <v>2</v>
      </c>
      <c r="BA172" s="71">
        <v>2</v>
      </c>
      <c r="BB172" s="71" t="s">
        <v>2327</v>
      </c>
      <c r="BC172" s="42">
        <v>29</v>
      </c>
      <c r="BD172" s="42">
        <v>5</v>
      </c>
      <c r="BE172" s="71">
        <v>4</v>
      </c>
      <c r="BF172" s="42">
        <v>4</v>
      </c>
      <c r="BG172" s="71">
        <f t="shared" si="81"/>
        <v>5.8</v>
      </c>
      <c r="BH172" s="71">
        <f t="shared" si="82"/>
        <v>-4.8</v>
      </c>
      <c r="BJ172" s="42">
        <v>4.7914000000000003</v>
      </c>
      <c r="BK172" s="87">
        <v>5.6469999999999999E-2</v>
      </c>
    </row>
    <row r="173" spans="1:64">
      <c r="A173" s="71">
        <v>2</v>
      </c>
      <c r="B173" s="71">
        <v>3</v>
      </c>
      <c r="C173" s="71" t="s">
        <v>2328</v>
      </c>
      <c r="D173" s="42">
        <v>137</v>
      </c>
      <c r="E173" s="42">
        <v>10</v>
      </c>
      <c r="F173" s="42">
        <v>41</v>
      </c>
      <c r="G173" s="42">
        <v>4</v>
      </c>
      <c r="H173" s="71">
        <f t="shared" si="73"/>
        <v>1.3365853658536584</v>
      </c>
      <c r="I173" s="71">
        <f t="shared" si="74"/>
        <v>-0.33658536585365839</v>
      </c>
      <c r="K173" s="42">
        <v>0.22181000000000001</v>
      </c>
      <c r="L173" s="42">
        <v>0.74260000000000004</v>
      </c>
      <c r="N173" s="71">
        <v>2</v>
      </c>
      <c r="O173" s="71">
        <v>3</v>
      </c>
      <c r="P173" s="71" t="s">
        <v>2328</v>
      </c>
      <c r="Q173" s="42">
        <v>110</v>
      </c>
      <c r="R173" s="42">
        <v>6</v>
      </c>
      <c r="S173" s="71">
        <v>41</v>
      </c>
      <c r="T173" s="42">
        <v>4</v>
      </c>
      <c r="U173" s="71">
        <f t="shared" si="75"/>
        <v>1.7886178861788617</v>
      </c>
      <c r="V173" s="71">
        <f t="shared" si="76"/>
        <v>-0.78861788617886175</v>
      </c>
      <c r="X173" s="42">
        <v>0.76873999999999998</v>
      </c>
      <c r="Y173" s="42">
        <v>0.46529999999999999</v>
      </c>
      <c r="AA173" s="71">
        <v>2</v>
      </c>
      <c r="AB173" s="71">
        <v>3</v>
      </c>
      <c r="AC173" s="71" t="s">
        <v>2328</v>
      </c>
      <c r="AD173" s="42">
        <v>118</v>
      </c>
      <c r="AE173" s="42">
        <v>7</v>
      </c>
      <c r="AF173" s="71">
        <v>42</v>
      </c>
      <c r="AG173" s="42">
        <v>4</v>
      </c>
      <c r="AH173" s="71">
        <f t="shared" si="77"/>
        <v>1.6054421768707483</v>
      </c>
      <c r="AI173" s="71">
        <f t="shared" si="78"/>
        <v>-0.60544217687074831</v>
      </c>
      <c r="AK173" s="42">
        <v>0.53537000000000001</v>
      </c>
      <c r="AL173" s="42">
        <v>0.4798</v>
      </c>
      <c r="AN173" s="71">
        <v>2</v>
      </c>
      <c r="AO173" s="71">
        <v>3</v>
      </c>
      <c r="AP173" s="71" t="s">
        <v>2328</v>
      </c>
      <c r="AQ173" s="42">
        <v>107</v>
      </c>
      <c r="AR173" s="42">
        <v>7</v>
      </c>
      <c r="AS173" s="42">
        <v>41</v>
      </c>
      <c r="AT173" s="42">
        <v>4</v>
      </c>
      <c r="AU173" s="71">
        <f t="shared" si="79"/>
        <v>1.491289198606272</v>
      </c>
      <c r="AV173" s="71">
        <f t="shared" si="80"/>
        <v>-0.49128919860627196</v>
      </c>
      <c r="AW173" s="42">
        <v>0.3785</v>
      </c>
      <c r="AX173" s="42">
        <v>0.71860000000000002</v>
      </c>
      <c r="AZ173" s="71">
        <v>2</v>
      </c>
      <c r="BA173" s="71">
        <v>3</v>
      </c>
      <c r="BB173" s="71" t="s">
        <v>2328</v>
      </c>
      <c r="BC173" s="42">
        <v>131</v>
      </c>
      <c r="BD173" s="42">
        <v>5</v>
      </c>
      <c r="BE173" s="42">
        <v>41</v>
      </c>
      <c r="BF173" s="42">
        <v>4</v>
      </c>
      <c r="BG173" s="71">
        <f t="shared" si="81"/>
        <v>2.5560975609756098</v>
      </c>
      <c r="BH173" s="71">
        <f t="shared" si="82"/>
        <v>-1.5560975609756098</v>
      </c>
      <c r="BJ173" s="42">
        <v>1.9441999999999999</v>
      </c>
      <c r="BK173" s="42">
        <v>0.21290000000000001</v>
      </c>
    </row>
    <row r="174" spans="1:64">
      <c r="A174" s="71">
        <v>2</v>
      </c>
      <c r="B174" s="71">
        <v>4</v>
      </c>
      <c r="C174" s="71" t="s">
        <v>2329</v>
      </c>
      <c r="D174" s="42">
        <v>9</v>
      </c>
      <c r="E174" s="42">
        <v>1052</v>
      </c>
      <c r="F174" s="71">
        <v>6</v>
      </c>
      <c r="G174" s="71">
        <v>499</v>
      </c>
      <c r="H174" s="71">
        <f t="shared" si="73"/>
        <v>0.71150190114068446</v>
      </c>
      <c r="I174" s="71">
        <f t="shared" si="74"/>
        <v>0.28849809885931554</v>
      </c>
      <c r="K174" s="42">
        <v>0.41658000000000001</v>
      </c>
      <c r="L174" s="42">
        <v>0.58220000000000005</v>
      </c>
      <c r="N174" s="71">
        <v>2</v>
      </c>
      <c r="O174" s="71">
        <v>4</v>
      </c>
      <c r="P174" s="71" t="s">
        <v>2329</v>
      </c>
      <c r="Q174" s="42">
        <v>10</v>
      </c>
      <c r="R174" s="42">
        <v>873</v>
      </c>
      <c r="S174" s="71">
        <v>6</v>
      </c>
      <c r="T174" s="42">
        <v>509</v>
      </c>
      <c r="U174" s="71">
        <f t="shared" si="75"/>
        <v>0.97174494081710572</v>
      </c>
      <c r="V174" s="71">
        <f t="shared" si="76"/>
        <v>2.8255059182894282E-2</v>
      </c>
      <c r="X174" s="42">
        <v>3.0452999999999999E-3</v>
      </c>
      <c r="Y174" s="71">
        <v>1</v>
      </c>
      <c r="AA174" s="71">
        <v>2</v>
      </c>
      <c r="AB174" s="71">
        <v>4</v>
      </c>
      <c r="AC174" s="71" t="s">
        <v>2329</v>
      </c>
      <c r="AD174" s="42">
        <v>9</v>
      </c>
      <c r="AE174" s="42">
        <v>942</v>
      </c>
      <c r="AF174" s="71">
        <v>6</v>
      </c>
      <c r="AG174" s="42">
        <v>512</v>
      </c>
      <c r="AH174" s="71">
        <f t="shared" si="77"/>
        <v>0.81528662420382159</v>
      </c>
      <c r="AI174" s="71">
        <f t="shared" si="78"/>
        <v>0.18471337579617841</v>
      </c>
      <c r="AK174" s="42">
        <v>0.14902000000000001</v>
      </c>
      <c r="AL174" s="42">
        <v>0.77859999999999996</v>
      </c>
      <c r="AN174" s="71">
        <v>2</v>
      </c>
      <c r="AO174" s="71">
        <v>4</v>
      </c>
      <c r="AP174" s="71" t="s">
        <v>2329</v>
      </c>
      <c r="AQ174" s="42">
        <v>7</v>
      </c>
      <c r="AR174" s="42">
        <v>823</v>
      </c>
      <c r="AS174" s="71">
        <v>6</v>
      </c>
      <c r="AT174" s="42">
        <v>512</v>
      </c>
      <c r="AU174" s="71">
        <f t="shared" si="79"/>
        <v>0.72579991899554475</v>
      </c>
      <c r="AV174" s="71">
        <f t="shared" si="80"/>
        <v>0.27420008100445525</v>
      </c>
      <c r="AW174" s="42">
        <v>0.33119999999999999</v>
      </c>
      <c r="AX174" s="42">
        <v>0.58069999999999999</v>
      </c>
      <c r="AZ174" s="71">
        <v>2</v>
      </c>
      <c r="BA174" s="71">
        <v>4</v>
      </c>
      <c r="BB174" s="71" t="s">
        <v>2329</v>
      </c>
      <c r="BC174" s="42">
        <v>9</v>
      </c>
      <c r="BD174" s="42">
        <v>840</v>
      </c>
      <c r="BE174" s="71">
        <v>6</v>
      </c>
      <c r="BF174" s="42">
        <v>514</v>
      </c>
      <c r="BG174" s="71">
        <f t="shared" si="81"/>
        <v>0.91785714285714282</v>
      </c>
      <c r="BH174" s="71">
        <f t="shared" si="82"/>
        <v>8.2142857142857184E-2</v>
      </c>
      <c r="BJ174" s="42">
        <v>2.6169000000000001E-2</v>
      </c>
      <c r="BK174" s="71">
        <v>1</v>
      </c>
    </row>
    <row r="175" spans="1:64">
      <c r="A175" s="71">
        <v>2</v>
      </c>
      <c r="B175" s="71">
        <v>5</v>
      </c>
      <c r="C175" s="71" t="s">
        <v>2330</v>
      </c>
      <c r="D175" s="42">
        <v>1131</v>
      </c>
      <c r="E175" s="42">
        <v>236</v>
      </c>
      <c r="F175" s="42">
        <v>664</v>
      </c>
      <c r="G175" s="42">
        <v>108</v>
      </c>
      <c r="H175" s="71">
        <f t="shared" si="73"/>
        <v>0.77948233612415774</v>
      </c>
      <c r="J175" s="71">
        <f>1-H175</f>
        <v>0.22051766387584226</v>
      </c>
      <c r="K175" s="42">
        <v>3.9197000000000002</v>
      </c>
      <c r="L175" s="189">
        <v>4.9480000000000003E-2</v>
      </c>
      <c r="N175" s="71">
        <v>2</v>
      </c>
      <c r="O175" s="71">
        <v>5</v>
      </c>
      <c r="P175" s="71" t="s">
        <v>2330</v>
      </c>
      <c r="Q175" s="42">
        <v>996</v>
      </c>
      <c r="R175" s="42">
        <v>203</v>
      </c>
      <c r="S175" s="42">
        <v>679</v>
      </c>
      <c r="T175" s="42">
        <v>111</v>
      </c>
      <c r="U175" s="71">
        <f t="shared" si="75"/>
        <v>0.80207781655143384</v>
      </c>
      <c r="V175" s="71">
        <f t="shared" si="76"/>
        <v>0.19792218344856616</v>
      </c>
      <c r="X175" s="42">
        <v>2.9714</v>
      </c>
      <c r="Y175" s="42">
        <v>0.10539999999999999</v>
      </c>
      <c r="AA175" s="71">
        <v>2</v>
      </c>
      <c r="AB175" s="71">
        <v>5</v>
      </c>
      <c r="AC175" s="71" t="s">
        <v>2330</v>
      </c>
      <c r="AD175" s="42">
        <v>1007</v>
      </c>
      <c r="AE175" s="42">
        <v>191</v>
      </c>
      <c r="AF175" s="42">
        <v>668</v>
      </c>
      <c r="AG175" s="42">
        <v>112</v>
      </c>
      <c r="AH175" s="71">
        <f t="shared" si="77"/>
        <v>0.88397027933661476</v>
      </c>
      <c r="AI175" s="71">
        <f t="shared" si="78"/>
        <v>0.11602972066338524</v>
      </c>
      <c r="AK175" s="42">
        <v>0.91405999999999998</v>
      </c>
      <c r="AL175" s="42">
        <v>0.3553</v>
      </c>
      <c r="AN175" s="71">
        <v>2</v>
      </c>
      <c r="AO175" s="71">
        <v>5</v>
      </c>
      <c r="AP175" s="71" t="s">
        <v>2330</v>
      </c>
      <c r="AQ175" s="42">
        <v>906</v>
      </c>
      <c r="AR175" s="42">
        <v>177</v>
      </c>
      <c r="AS175" s="42">
        <v>685</v>
      </c>
      <c r="AT175" s="42">
        <v>115</v>
      </c>
      <c r="AU175" s="71">
        <f t="shared" si="79"/>
        <v>0.85933440554249663</v>
      </c>
      <c r="AV175" s="71">
        <f t="shared" si="80"/>
        <v>0.14066559445750337</v>
      </c>
      <c r="AW175" s="42">
        <v>1.3608</v>
      </c>
      <c r="AX175" s="42">
        <v>0.24690000000000001</v>
      </c>
      <c r="AZ175" s="71">
        <v>2</v>
      </c>
      <c r="BA175" s="71">
        <v>5</v>
      </c>
      <c r="BB175" s="71" t="s">
        <v>2330</v>
      </c>
      <c r="BC175" s="42">
        <v>903</v>
      </c>
      <c r="BD175" s="42">
        <v>166</v>
      </c>
      <c r="BE175" s="42">
        <v>688</v>
      </c>
      <c r="BF175" s="42">
        <v>121</v>
      </c>
      <c r="BG175" s="71">
        <f t="shared" si="81"/>
        <v>0.95670180722891573</v>
      </c>
      <c r="BH175" s="71">
        <f t="shared" si="82"/>
        <v>4.3298192771084265E-2</v>
      </c>
      <c r="BJ175" s="42">
        <v>0.11629</v>
      </c>
      <c r="BK175" s="42">
        <v>0.74260000000000004</v>
      </c>
    </row>
    <row r="176" spans="1:64">
      <c r="A176" s="71">
        <v>2</v>
      </c>
      <c r="B176" s="71">
        <v>6</v>
      </c>
      <c r="C176" s="71" t="s">
        <v>2331</v>
      </c>
      <c r="D176" s="43">
        <v>36</v>
      </c>
      <c r="E176" s="42">
        <v>637</v>
      </c>
      <c r="F176" s="71">
        <v>17</v>
      </c>
      <c r="G176" s="42">
        <v>307</v>
      </c>
      <c r="H176" s="71">
        <f t="shared" si="73"/>
        <v>1.0205928525256258</v>
      </c>
      <c r="I176" s="71">
        <f t="shared" si="74"/>
        <v>-2.0592852525625815E-2</v>
      </c>
      <c r="K176" s="42">
        <v>4.5446000000000002E-3</v>
      </c>
      <c r="L176" s="71">
        <v>1</v>
      </c>
      <c r="N176" s="71">
        <v>2</v>
      </c>
      <c r="O176" s="71">
        <v>6</v>
      </c>
      <c r="P176" s="71" t="s">
        <v>2331</v>
      </c>
      <c r="Q176" s="43">
        <v>28</v>
      </c>
      <c r="R176" s="42">
        <v>543</v>
      </c>
      <c r="S176" s="42">
        <v>17</v>
      </c>
      <c r="T176" s="42">
        <v>315</v>
      </c>
      <c r="U176" s="71">
        <f t="shared" si="75"/>
        <v>0.95547611309717251</v>
      </c>
      <c r="V176" s="71">
        <f t="shared" si="76"/>
        <v>4.4523886902827492E-2</v>
      </c>
      <c r="X176" s="42">
        <v>2.0840000000000001E-2</v>
      </c>
      <c r="Y176" s="71">
        <v>1</v>
      </c>
      <c r="AA176" s="71">
        <v>2</v>
      </c>
      <c r="AB176" s="71">
        <v>6</v>
      </c>
      <c r="AC176" s="71" t="s">
        <v>2331</v>
      </c>
      <c r="AD176" s="43">
        <v>26</v>
      </c>
      <c r="AE176" s="42">
        <v>576</v>
      </c>
      <c r="AF176" s="71">
        <v>17</v>
      </c>
      <c r="AG176" s="42">
        <v>311</v>
      </c>
      <c r="AH176" s="71">
        <f t="shared" si="77"/>
        <v>0.82577614379084963</v>
      </c>
      <c r="AI176" s="71">
        <f t="shared" si="78"/>
        <v>0.17422385620915037</v>
      </c>
      <c r="AK176" s="42">
        <v>0.3594</v>
      </c>
      <c r="AL176" s="42">
        <v>0.63619999999999999</v>
      </c>
      <c r="AN176" s="71">
        <v>2</v>
      </c>
      <c r="AO176" s="71">
        <v>6</v>
      </c>
      <c r="AP176" s="71" t="s">
        <v>2331</v>
      </c>
      <c r="AQ176" s="43">
        <v>24</v>
      </c>
      <c r="AR176" s="42">
        <v>502</v>
      </c>
      <c r="AS176" s="42">
        <v>17</v>
      </c>
      <c r="AT176" s="42">
        <v>317</v>
      </c>
      <c r="AU176" s="71">
        <f t="shared" si="79"/>
        <v>0.89149285212092799</v>
      </c>
      <c r="AV176" s="71">
        <f t="shared" si="80"/>
        <v>0.10850714787907201</v>
      </c>
      <c r="AW176" s="42">
        <v>0.125</v>
      </c>
      <c r="AX176" s="42">
        <v>0.73660000000000003</v>
      </c>
      <c r="AZ176" s="71">
        <v>2</v>
      </c>
      <c r="BA176" s="71">
        <v>6</v>
      </c>
      <c r="BB176" s="71" t="s">
        <v>2331</v>
      </c>
      <c r="BC176" s="43">
        <v>24</v>
      </c>
      <c r="BD176" s="42">
        <v>508</v>
      </c>
      <c r="BE176" s="42">
        <v>17</v>
      </c>
      <c r="BF176" s="42">
        <v>317</v>
      </c>
      <c r="BG176" s="71">
        <f t="shared" si="81"/>
        <v>0.88096340898564152</v>
      </c>
      <c r="BH176" s="71">
        <f t="shared" si="82"/>
        <v>0.11903659101435848</v>
      </c>
      <c r="BJ176" s="42">
        <v>0.15226999999999999</v>
      </c>
      <c r="BK176" s="42">
        <v>0.74009999999999998</v>
      </c>
    </row>
    <row r="177" spans="1:64">
      <c r="A177" s="71">
        <v>2</v>
      </c>
      <c r="B177" s="71">
        <v>7</v>
      </c>
      <c r="C177" s="71" t="s">
        <v>2332</v>
      </c>
      <c r="D177" s="42">
        <v>91</v>
      </c>
      <c r="E177" s="42">
        <v>1412</v>
      </c>
      <c r="F177" s="42">
        <v>57</v>
      </c>
      <c r="G177" s="42">
        <v>639</v>
      </c>
      <c r="H177" s="71">
        <f t="shared" si="73"/>
        <v>0.72249142686745194</v>
      </c>
      <c r="I177" s="71">
        <f t="shared" si="74"/>
        <v>0.27750857313254806</v>
      </c>
      <c r="K177" s="42">
        <v>3.4546000000000001</v>
      </c>
      <c r="L177" s="232">
        <v>7.3959999999999998E-2</v>
      </c>
      <c r="N177" s="71">
        <v>2</v>
      </c>
      <c r="O177" s="71">
        <v>7</v>
      </c>
      <c r="P177" s="71" t="s">
        <v>2332</v>
      </c>
      <c r="Q177" s="42">
        <v>86</v>
      </c>
      <c r="R177" s="42">
        <v>1165</v>
      </c>
      <c r="S177" s="42">
        <v>59</v>
      </c>
      <c r="T177" s="42">
        <v>651</v>
      </c>
      <c r="U177" s="71">
        <f t="shared" si="75"/>
        <v>0.8145195315341528</v>
      </c>
      <c r="V177" s="71">
        <f t="shared" si="76"/>
        <v>0.1854804684658472</v>
      </c>
      <c r="X177" s="42">
        <v>1.3628</v>
      </c>
      <c r="Y177" s="42">
        <v>0.2334</v>
      </c>
      <c r="AA177" s="71">
        <v>2</v>
      </c>
      <c r="AB177" s="71">
        <v>7</v>
      </c>
      <c r="AC177" s="71" t="s">
        <v>2332</v>
      </c>
      <c r="AD177" s="42">
        <v>88</v>
      </c>
      <c r="AE177" s="42">
        <v>1164</v>
      </c>
      <c r="AF177" s="42">
        <v>58</v>
      </c>
      <c r="AG177" s="42">
        <v>655</v>
      </c>
      <c r="AH177" s="71">
        <f t="shared" si="77"/>
        <v>0.853774143855907</v>
      </c>
      <c r="AI177" s="71">
        <f t="shared" si="78"/>
        <v>0.146225856144093</v>
      </c>
      <c r="AK177" s="42">
        <v>0.80778000000000005</v>
      </c>
      <c r="AL177" s="42">
        <v>0.36480000000000001</v>
      </c>
      <c r="AN177" s="71">
        <v>2</v>
      </c>
      <c r="AO177" s="71">
        <v>7</v>
      </c>
      <c r="AP177" s="71" t="s">
        <v>2332</v>
      </c>
      <c r="AQ177" s="42">
        <v>86</v>
      </c>
      <c r="AR177" s="42">
        <v>1125</v>
      </c>
      <c r="AS177" s="42">
        <v>59</v>
      </c>
      <c r="AT177" s="42">
        <v>660</v>
      </c>
      <c r="AU177" s="71">
        <f t="shared" si="79"/>
        <v>0.85514124293785299</v>
      </c>
      <c r="AV177" s="71">
        <f t="shared" si="80"/>
        <v>0.14485875706214701</v>
      </c>
      <c r="AW177" s="42">
        <v>0.79173000000000004</v>
      </c>
      <c r="AX177" s="42">
        <v>0.43080000000000002</v>
      </c>
      <c r="AZ177" s="71">
        <v>2</v>
      </c>
      <c r="BA177" s="71">
        <v>7</v>
      </c>
      <c r="BB177" s="71" t="s">
        <v>2332</v>
      </c>
      <c r="BC177" s="42">
        <v>85</v>
      </c>
      <c r="BD177" s="42">
        <v>1085</v>
      </c>
      <c r="BE177" s="42">
        <v>59</v>
      </c>
      <c r="BF177" s="42">
        <v>663</v>
      </c>
      <c r="BG177" s="71">
        <f t="shared" si="81"/>
        <v>0.88034054518472227</v>
      </c>
      <c r="BH177" s="71">
        <f t="shared" si="82"/>
        <v>0.11965945481527773</v>
      </c>
      <c r="BJ177" s="42">
        <v>0.52210000000000001</v>
      </c>
      <c r="BK177" s="42">
        <v>0.46229999999999999</v>
      </c>
    </row>
    <row r="178" spans="1:64" s="305" customFormat="1">
      <c r="A178" s="361">
        <v>3</v>
      </c>
      <c r="B178" s="361">
        <v>1</v>
      </c>
      <c r="C178" s="361" t="s">
        <v>2333</v>
      </c>
      <c r="D178" s="294">
        <v>40</v>
      </c>
      <c r="E178" s="294">
        <v>431</v>
      </c>
      <c r="F178" s="305">
        <v>6</v>
      </c>
      <c r="G178" s="294">
        <v>231</v>
      </c>
      <c r="H178" s="305">
        <f t="shared" si="73"/>
        <v>3.5730858468677491</v>
      </c>
      <c r="I178" s="305">
        <f t="shared" si="74"/>
        <v>-2.5730858468677491</v>
      </c>
      <c r="K178" s="294">
        <v>9.2218</v>
      </c>
      <c r="L178" s="299">
        <v>3.9979999999999998E-3</v>
      </c>
      <c r="N178" s="361">
        <v>3</v>
      </c>
      <c r="O178" s="361">
        <v>1</v>
      </c>
      <c r="P178" s="361" t="s">
        <v>2333</v>
      </c>
      <c r="Q178" s="294">
        <v>31</v>
      </c>
      <c r="R178" s="294">
        <v>355</v>
      </c>
      <c r="S178" s="305">
        <v>7</v>
      </c>
      <c r="T178" s="294">
        <v>236</v>
      </c>
      <c r="U178" s="305">
        <f t="shared" si="75"/>
        <v>2.944064386317907</v>
      </c>
      <c r="W178" s="305">
        <f>1-U178</f>
        <v>-1.944064386317907</v>
      </c>
      <c r="X178" s="294">
        <v>6.9687999999999999</v>
      </c>
      <c r="Y178" s="299">
        <v>1.099E-2</v>
      </c>
      <c r="AA178" s="361">
        <v>3</v>
      </c>
      <c r="AB178" s="361">
        <v>1</v>
      </c>
      <c r="AC178" s="361" t="s">
        <v>2333</v>
      </c>
      <c r="AD178" s="294">
        <v>33</v>
      </c>
      <c r="AE178" s="294">
        <v>361</v>
      </c>
      <c r="AF178" s="305">
        <v>7</v>
      </c>
      <c r="AG178" s="294">
        <v>233</v>
      </c>
      <c r="AH178" s="305">
        <f t="shared" si="77"/>
        <v>3.042738425009893</v>
      </c>
      <c r="AJ178" s="305">
        <f>1-AH178</f>
        <v>-2.042738425009893</v>
      </c>
      <c r="AK178" s="294">
        <v>7.5191999999999997</v>
      </c>
      <c r="AL178" s="299">
        <v>4.9979999999999998E-3</v>
      </c>
      <c r="AN178" s="361">
        <v>3</v>
      </c>
      <c r="AO178" s="361">
        <v>1</v>
      </c>
      <c r="AP178" s="361" t="s">
        <v>2333</v>
      </c>
      <c r="AQ178" s="294">
        <v>25</v>
      </c>
      <c r="AR178" s="294">
        <v>345</v>
      </c>
      <c r="AS178" s="305">
        <v>15</v>
      </c>
      <c r="AT178" s="294">
        <v>237</v>
      </c>
      <c r="AU178" s="305">
        <f t="shared" si="79"/>
        <v>1.144927536231884</v>
      </c>
      <c r="AV178" s="305">
        <f t="shared" si="80"/>
        <v>-0.14492753623188404</v>
      </c>
      <c r="AW178" s="294">
        <v>0.16119</v>
      </c>
      <c r="AX178" s="294">
        <v>0.72860000000000003</v>
      </c>
      <c r="AZ178" s="361">
        <v>3</v>
      </c>
      <c r="BA178" s="361">
        <v>1</v>
      </c>
      <c r="BB178" s="361" t="s">
        <v>2333</v>
      </c>
      <c r="BC178" s="294">
        <v>25</v>
      </c>
      <c r="BD178" s="294">
        <v>347</v>
      </c>
      <c r="BE178" s="294">
        <v>15</v>
      </c>
      <c r="BF178" s="294">
        <v>239</v>
      </c>
      <c r="BG178" s="305">
        <f t="shared" si="81"/>
        <v>1.1479346781940443</v>
      </c>
      <c r="BH178" s="305">
        <f t="shared" si="82"/>
        <v>-0.14793467819404427</v>
      </c>
      <c r="BJ178" s="294">
        <v>0.16758000000000001</v>
      </c>
      <c r="BK178" s="294">
        <v>0.74709999999999999</v>
      </c>
    </row>
    <row r="179" spans="1:64">
      <c r="A179" s="71">
        <v>3</v>
      </c>
      <c r="B179" s="71">
        <v>2</v>
      </c>
      <c r="C179" s="71" t="s">
        <v>2334</v>
      </c>
      <c r="D179" s="42">
        <v>14</v>
      </c>
      <c r="E179" s="42">
        <v>53</v>
      </c>
      <c r="F179" s="42">
        <v>6</v>
      </c>
      <c r="G179" s="42">
        <v>28</v>
      </c>
      <c r="H179" s="71">
        <f t="shared" si="73"/>
        <v>1.2327044025157232</v>
      </c>
      <c r="I179" s="71">
        <f t="shared" si="74"/>
        <v>-0.23270440251572322</v>
      </c>
      <c r="K179" s="42">
        <v>0.14987</v>
      </c>
      <c r="L179" s="42">
        <v>0.78459999999999996</v>
      </c>
      <c r="N179" s="71">
        <v>3</v>
      </c>
      <c r="O179" s="71">
        <v>2</v>
      </c>
      <c r="P179" s="71" t="s">
        <v>2334</v>
      </c>
      <c r="Q179" s="42">
        <v>15</v>
      </c>
      <c r="R179" s="42">
        <v>51</v>
      </c>
      <c r="S179" s="42">
        <v>6</v>
      </c>
      <c r="T179" s="42">
        <v>29</v>
      </c>
      <c r="U179" s="71">
        <f t="shared" si="75"/>
        <v>1.4215686274509804</v>
      </c>
      <c r="V179" s="71">
        <f t="shared" si="76"/>
        <v>-0.42156862745098045</v>
      </c>
      <c r="X179" s="42">
        <v>0.43308999999999997</v>
      </c>
      <c r="Y179" s="42">
        <v>0.59919999999999995</v>
      </c>
      <c r="AA179" s="71">
        <v>3</v>
      </c>
      <c r="AB179" s="71">
        <v>2</v>
      </c>
      <c r="AC179" s="71" t="s">
        <v>2334</v>
      </c>
      <c r="AD179" s="42">
        <v>12</v>
      </c>
      <c r="AE179" s="42">
        <v>44</v>
      </c>
      <c r="AF179" s="42">
        <v>6</v>
      </c>
      <c r="AG179" s="42">
        <v>28</v>
      </c>
      <c r="AH179" s="71">
        <f t="shared" si="77"/>
        <v>1.2727272727272727</v>
      </c>
      <c r="AI179" s="71">
        <f t="shared" si="78"/>
        <v>-0.27272727272727271</v>
      </c>
      <c r="AK179" s="42">
        <v>0.18908</v>
      </c>
      <c r="AL179" s="42">
        <v>0.79010000000000002</v>
      </c>
      <c r="AN179" s="71">
        <v>3</v>
      </c>
      <c r="AO179" s="71">
        <v>2</v>
      </c>
      <c r="AP179" s="71" t="s">
        <v>2334</v>
      </c>
      <c r="AQ179" s="42">
        <v>11</v>
      </c>
      <c r="AR179" s="42">
        <v>46</v>
      </c>
      <c r="AS179" s="42">
        <v>6</v>
      </c>
      <c r="AT179" s="42">
        <v>29</v>
      </c>
      <c r="AU179" s="71">
        <f t="shared" si="79"/>
        <v>1.1557971014492754</v>
      </c>
      <c r="AV179" s="71">
        <f t="shared" si="80"/>
        <v>-0.15579710144927539</v>
      </c>
      <c r="AW179" s="42">
        <v>6.6876000000000005E-2</v>
      </c>
      <c r="AX179" s="71">
        <v>1</v>
      </c>
      <c r="AZ179" s="71">
        <v>3</v>
      </c>
      <c r="BA179" s="71">
        <v>2</v>
      </c>
      <c r="BB179" s="71" t="s">
        <v>2334</v>
      </c>
      <c r="BC179" s="42">
        <v>14</v>
      </c>
      <c r="BD179" s="42">
        <v>41</v>
      </c>
      <c r="BE179" s="42">
        <v>6</v>
      </c>
      <c r="BF179" s="42">
        <v>29</v>
      </c>
      <c r="BG179" s="71">
        <f t="shared" si="81"/>
        <v>1.6504065040650409</v>
      </c>
      <c r="BH179" s="71">
        <f t="shared" si="82"/>
        <v>-0.65040650406504086</v>
      </c>
      <c r="BJ179" s="42">
        <v>0.85492000000000001</v>
      </c>
      <c r="BK179" s="42">
        <v>0.44280000000000003</v>
      </c>
    </row>
    <row r="180" spans="1:64">
      <c r="A180" s="71">
        <v>3</v>
      </c>
      <c r="B180" s="71">
        <v>3</v>
      </c>
      <c r="C180" s="71" t="s">
        <v>2335</v>
      </c>
      <c r="D180" s="71">
        <v>25</v>
      </c>
      <c r="E180" s="42">
        <v>674</v>
      </c>
      <c r="F180" s="42">
        <v>1</v>
      </c>
      <c r="G180" s="42">
        <v>431</v>
      </c>
      <c r="H180" s="71">
        <f t="shared" si="73"/>
        <v>15.986646884272997</v>
      </c>
      <c r="J180" s="71">
        <f>1-H180</f>
        <v>-14.986646884272997</v>
      </c>
      <c r="K180" s="42">
        <v>13.301</v>
      </c>
      <c r="L180" s="74">
        <v>1.4989999999999999E-3</v>
      </c>
      <c r="N180" s="71">
        <v>3</v>
      </c>
      <c r="O180" s="71">
        <v>3</v>
      </c>
      <c r="P180" s="71" t="s">
        <v>2335</v>
      </c>
      <c r="Q180" s="42">
        <v>23</v>
      </c>
      <c r="R180" s="42">
        <v>592</v>
      </c>
      <c r="S180" s="42">
        <v>1</v>
      </c>
      <c r="T180" s="42">
        <v>436</v>
      </c>
      <c r="U180" s="71">
        <f t="shared" si="75"/>
        <v>16.939189189189186</v>
      </c>
      <c r="W180" s="71">
        <f>1-U180</f>
        <v>-15.939189189189186</v>
      </c>
      <c r="X180" s="42">
        <v>14.125999999999999</v>
      </c>
      <c r="Y180" s="74">
        <v>4.9980000000000001E-4</v>
      </c>
      <c r="AA180" s="71">
        <v>3</v>
      </c>
      <c r="AB180" s="71">
        <v>3</v>
      </c>
      <c r="AC180" s="71" t="s">
        <v>2335</v>
      </c>
      <c r="AD180" s="42">
        <v>23</v>
      </c>
      <c r="AE180" s="42">
        <v>627</v>
      </c>
      <c r="AF180" s="42">
        <v>1</v>
      </c>
      <c r="AG180" s="42">
        <v>434</v>
      </c>
      <c r="AH180" s="71">
        <f t="shared" si="77"/>
        <v>15.920255183413079</v>
      </c>
      <c r="AJ180" s="71">
        <f>1-AH180</f>
        <v>-14.920255183413079</v>
      </c>
      <c r="AK180" s="42">
        <v>13.188000000000001</v>
      </c>
      <c r="AL180" s="74">
        <v>4.9980000000000001E-4</v>
      </c>
      <c r="AN180" s="71">
        <v>3</v>
      </c>
      <c r="AO180" s="71">
        <v>3</v>
      </c>
      <c r="AP180" s="71" t="s">
        <v>2335</v>
      </c>
      <c r="AQ180" s="42">
        <v>25</v>
      </c>
      <c r="AR180" s="42">
        <v>582</v>
      </c>
      <c r="AS180" s="42">
        <v>1</v>
      </c>
      <c r="AT180" s="42">
        <v>434</v>
      </c>
      <c r="AU180" s="71">
        <f t="shared" si="79"/>
        <v>18.642611683848799</v>
      </c>
      <c r="AV180" s="71">
        <f>1-AU180</f>
        <v>-17.642611683848799</v>
      </c>
      <c r="AW180" s="71">
        <v>15.750999999999999</v>
      </c>
      <c r="AX180" s="74">
        <v>4.9980000000000001E-4</v>
      </c>
      <c r="AZ180" s="71">
        <v>3</v>
      </c>
      <c r="BA180" s="71">
        <v>3</v>
      </c>
      <c r="BB180" s="71" t="s">
        <v>2335</v>
      </c>
      <c r="BC180" s="42">
        <v>21</v>
      </c>
      <c r="BD180" s="42">
        <v>602</v>
      </c>
      <c r="BE180" s="42">
        <v>1</v>
      </c>
      <c r="BF180" s="42">
        <v>434</v>
      </c>
      <c r="BG180" s="71">
        <f t="shared" si="81"/>
        <v>15.13953488372093</v>
      </c>
      <c r="BI180" s="71">
        <f>1-BG180</f>
        <v>-14.13953488372093</v>
      </c>
      <c r="BJ180" s="42">
        <v>12.41</v>
      </c>
      <c r="BK180" s="74">
        <v>1.4989999999999999E-3</v>
      </c>
    </row>
    <row r="181" spans="1:64">
      <c r="A181" s="71">
        <v>3</v>
      </c>
      <c r="B181" s="71">
        <v>4</v>
      </c>
      <c r="C181" s="71" t="s">
        <v>2336</v>
      </c>
      <c r="D181" s="42">
        <v>848</v>
      </c>
      <c r="E181" s="42">
        <v>456</v>
      </c>
      <c r="F181" s="42">
        <v>445</v>
      </c>
      <c r="G181" s="42">
        <v>145</v>
      </c>
      <c r="H181" s="71">
        <f t="shared" si="73"/>
        <v>0.60595308495958999</v>
      </c>
      <c r="J181" s="71">
        <f>1-H181</f>
        <v>0.39404691504041001</v>
      </c>
      <c r="K181" s="42">
        <v>20.254999999999999</v>
      </c>
      <c r="L181" s="74">
        <v>4.9980000000000001E-4</v>
      </c>
      <c r="N181" s="71">
        <v>3</v>
      </c>
      <c r="O181" s="71">
        <v>4</v>
      </c>
      <c r="P181" s="71" t="s">
        <v>2336</v>
      </c>
      <c r="Q181" s="42">
        <v>734</v>
      </c>
      <c r="R181" s="42">
        <v>350</v>
      </c>
      <c r="S181" s="42">
        <v>453</v>
      </c>
      <c r="T181" s="42">
        <v>147</v>
      </c>
      <c r="U181" s="71">
        <f t="shared" si="75"/>
        <v>0.68052980132450325</v>
      </c>
      <c r="W181" s="71">
        <f>1-U181</f>
        <v>0.31947019867549675</v>
      </c>
      <c r="X181" s="42">
        <v>11.26</v>
      </c>
      <c r="Y181" s="74">
        <v>9.9949999999999995E-4</v>
      </c>
      <c r="AA181" s="71">
        <v>3</v>
      </c>
      <c r="AB181" s="71">
        <v>4</v>
      </c>
      <c r="AC181" s="71" t="s">
        <v>2336</v>
      </c>
      <c r="AD181" s="42">
        <v>789</v>
      </c>
      <c r="AE181" s="42">
        <v>361</v>
      </c>
      <c r="AF181" s="42">
        <v>453</v>
      </c>
      <c r="AG181" s="42">
        <v>146</v>
      </c>
      <c r="AH181" s="71">
        <f t="shared" si="77"/>
        <v>0.70440828456641769</v>
      </c>
      <c r="AJ181" s="71">
        <f>1-AH181</f>
        <v>0.29559171543358231</v>
      </c>
      <c r="AK181" s="42">
        <v>9.4216999999999995</v>
      </c>
      <c r="AL181" s="74">
        <v>3.9979999999999998E-3</v>
      </c>
      <c r="AN181" s="71">
        <v>3</v>
      </c>
      <c r="AO181" s="71">
        <v>4</v>
      </c>
      <c r="AP181" s="71" t="s">
        <v>2336</v>
      </c>
      <c r="AQ181" s="42">
        <v>708</v>
      </c>
      <c r="AR181" s="42">
        <v>347</v>
      </c>
      <c r="AS181" s="42">
        <v>460</v>
      </c>
      <c r="AT181" s="42">
        <v>146</v>
      </c>
      <c r="AU181" s="71">
        <f t="shared" si="79"/>
        <v>0.647588021551184</v>
      </c>
      <c r="AV181" s="71">
        <f>1-AU181</f>
        <v>0.352411978448816</v>
      </c>
      <c r="AW181" s="42">
        <v>14.276999999999999</v>
      </c>
      <c r="AX181" s="74">
        <v>9.9949999999999995E-4</v>
      </c>
      <c r="AZ181" s="71">
        <v>3</v>
      </c>
      <c r="BA181" s="71">
        <v>4</v>
      </c>
      <c r="BB181" s="71" t="s">
        <v>2336</v>
      </c>
      <c r="BC181" s="42">
        <v>713</v>
      </c>
      <c r="BD181" s="42">
        <v>342</v>
      </c>
      <c r="BE181" s="42">
        <v>456</v>
      </c>
      <c r="BF181" s="42">
        <v>148</v>
      </c>
      <c r="BG181" s="71">
        <f t="shared" si="81"/>
        <v>0.67664409561916494</v>
      </c>
      <c r="BI181" s="71">
        <f>1-BG181</f>
        <v>0.32335590438083506</v>
      </c>
      <c r="BJ181" s="42">
        <v>11.558</v>
      </c>
      <c r="BK181" s="74">
        <v>1.9989999999999999E-3</v>
      </c>
    </row>
    <row r="182" spans="1:64">
      <c r="A182" s="71">
        <v>3</v>
      </c>
      <c r="B182" s="71">
        <v>5</v>
      </c>
      <c r="C182" s="71" t="s">
        <v>2337</v>
      </c>
      <c r="D182" s="42">
        <v>46</v>
      </c>
      <c r="E182" s="42">
        <v>2349</v>
      </c>
      <c r="F182" s="42">
        <v>24</v>
      </c>
      <c r="G182" s="42">
        <v>1232</v>
      </c>
      <c r="H182" s="71">
        <f t="shared" si="73"/>
        <v>1.0052504611891584</v>
      </c>
      <c r="I182" s="71">
        <f t="shared" si="74"/>
        <v>-5.2504611891583952E-3</v>
      </c>
      <c r="K182" s="42">
        <v>4.2423E-4</v>
      </c>
      <c r="L182" s="42">
        <v>1</v>
      </c>
      <c r="N182" s="71">
        <v>3</v>
      </c>
      <c r="O182" s="71">
        <v>5</v>
      </c>
      <c r="P182" s="71" t="s">
        <v>2337</v>
      </c>
      <c r="Q182" s="42">
        <v>40</v>
      </c>
      <c r="R182" s="42">
        <v>1996</v>
      </c>
      <c r="S182" s="42">
        <v>25</v>
      </c>
      <c r="T182" s="42">
        <v>1240</v>
      </c>
      <c r="U182" s="71">
        <f t="shared" si="75"/>
        <v>0.9939879759519038</v>
      </c>
      <c r="V182" s="71">
        <f t="shared" si="76"/>
        <v>6.0120240480961984E-3</v>
      </c>
      <c r="X182" s="42">
        <v>5.4839999999999999E-4</v>
      </c>
      <c r="Y182" s="42">
        <v>1</v>
      </c>
      <c r="AA182" s="71">
        <v>3</v>
      </c>
      <c r="AB182" s="71">
        <v>5</v>
      </c>
      <c r="AC182" s="71" t="s">
        <v>2337</v>
      </c>
      <c r="AD182" s="42">
        <v>41</v>
      </c>
      <c r="AE182" s="42">
        <v>2068</v>
      </c>
      <c r="AF182" s="42">
        <v>27</v>
      </c>
      <c r="AG182" s="42">
        <v>1245</v>
      </c>
      <c r="AH182" s="71">
        <f t="shared" si="77"/>
        <v>0.91419514291854709</v>
      </c>
      <c r="AI182" s="71">
        <f t="shared" si="78"/>
        <v>8.5804857081452912E-2</v>
      </c>
      <c r="AK182" s="42">
        <v>0.12841</v>
      </c>
      <c r="AL182" s="42">
        <v>0.79459999999999997</v>
      </c>
      <c r="AN182" s="71">
        <v>3</v>
      </c>
      <c r="AO182" s="71">
        <v>5</v>
      </c>
      <c r="AP182" s="71" t="s">
        <v>2337</v>
      </c>
      <c r="AQ182" s="42">
        <v>40</v>
      </c>
      <c r="AR182" s="42">
        <v>1930</v>
      </c>
      <c r="AS182" s="42">
        <v>26</v>
      </c>
      <c r="AT182" s="42">
        <v>1250</v>
      </c>
      <c r="AU182" s="71">
        <f t="shared" si="79"/>
        <v>0.99641291351135919</v>
      </c>
      <c r="AV182" s="71">
        <f t="shared" si="80"/>
        <v>3.5870864886408116E-3</v>
      </c>
      <c r="AW182" s="42">
        <v>1.9934999999999999E-4</v>
      </c>
      <c r="AX182" s="42">
        <v>1</v>
      </c>
      <c r="AZ182" s="71">
        <v>3</v>
      </c>
      <c r="BA182" s="71">
        <v>5</v>
      </c>
      <c r="BB182" s="71" t="s">
        <v>2337</v>
      </c>
      <c r="BC182" s="42">
        <v>37</v>
      </c>
      <c r="BD182" s="42">
        <v>1844</v>
      </c>
      <c r="BE182" s="42">
        <v>27</v>
      </c>
      <c r="BF182" s="42">
        <v>1282</v>
      </c>
      <c r="BG182" s="71">
        <f t="shared" si="81"/>
        <v>0.95271953081063709</v>
      </c>
      <c r="BH182" s="71">
        <f t="shared" si="82"/>
        <v>4.7280469189362906E-2</v>
      </c>
      <c r="BJ182" s="42">
        <v>3.5883999999999999E-2</v>
      </c>
      <c r="BK182" s="42">
        <v>0.91</v>
      </c>
    </row>
    <row r="183" spans="1:64" s="305" customFormat="1">
      <c r="A183" s="361">
        <v>4</v>
      </c>
      <c r="B183" s="361">
        <v>1</v>
      </c>
      <c r="C183" s="361" t="s">
        <v>2338</v>
      </c>
      <c r="D183" s="379">
        <v>131</v>
      </c>
      <c r="E183" s="379">
        <v>27</v>
      </c>
      <c r="F183" s="379">
        <v>73</v>
      </c>
      <c r="G183" s="379">
        <v>9</v>
      </c>
      <c r="H183" s="305">
        <f t="shared" si="73"/>
        <v>0.59817351598173518</v>
      </c>
      <c r="I183" s="305">
        <f t="shared" si="74"/>
        <v>0.40182648401826482</v>
      </c>
      <c r="K183" s="379">
        <v>1.5822000000000001</v>
      </c>
      <c r="L183" s="379">
        <v>0.2359</v>
      </c>
      <c r="N183" s="361">
        <v>4</v>
      </c>
      <c r="O183" s="361">
        <v>1</v>
      </c>
      <c r="P183" s="361" t="s">
        <v>2338</v>
      </c>
      <c r="Q183" s="379">
        <v>111</v>
      </c>
      <c r="R183" s="379">
        <v>20</v>
      </c>
      <c r="S183" s="379">
        <v>75</v>
      </c>
      <c r="T183" s="294">
        <v>9</v>
      </c>
      <c r="U183" s="305">
        <f t="shared" si="75"/>
        <v>0.66599999999999993</v>
      </c>
      <c r="V183" s="305">
        <f t="shared" si="76"/>
        <v>0.33400000000000007</v>
      </c>
      <c r="X183" s="379">
        <v>0.90919000000000005</v>
      </c>
      <c r="Y183" s="379">
        <v>0.4088</v>
      </c>
      <c r="AA183" s="361">
        <v>4</v>
      </c>
      <c r="AB183" s="361">
        <v>1</v>
      </c>
      <c r="AC183" s="361" t="s">
        <v>2338</v>
      </c>
      <c r="AD183" s="379">
        <v>124</v>
      </c>
      <c r="AE183" s="379">
        <v>20</v>
      </c>
      <c r="AF183" s="379">
        <v>75</v>
      </c>
      <c r="AG183" s="294">
        <v>9</v>
      </c>
      <c r="AH183" s="305">
        <f t="shared" si="77"/>
        <v>0.74399999999999999</v>
      </c>
      <c r="AI183" s="305">
        <f t="shared" si="78"/>
        <v>0.25600000000000001</v>
      </c>
      <c r="AK183" s="379">
        <v>0.48161999999999999</v>
      </c>
      <c r="AL183" s="379">
        <v>0.54420000000000002</v>
      </c>
      <c r="AN183" s="361">
        <v>4</v>
      </c>
      <c r="AO183" s="361">
        <v>1</v>
      </c>
      <c r="AP183" s="361" t="s">
        <v>2338</v>
      </c>
      <c r="AQ183" s="379">
        <v>111</v>
      </c>
      <c r="AR183" s="379">
        <v>16</v>
      </c>
      <c r="AS183" s="379">
        <v>75</v>
      </c>
      <c r="AT183" s="294">
        <v>9</v>
      </c>
      <c r="AU183" s="305">
        <f t="shared" si="79"/>
        <v>0.83249999999999991</v>
      </c>
      <c r="AV183" s="305">
        <f t="shared" si="80"/>
        <v>0.16750000000000009</v>
      </c>
      <c r="AW183" s="379">
        <v>0.17185</v>
      </c>
      <c r="AX183" s="379">
        <v>0.84160000000000001</v>
      </c>
      <c r="AZ183" s="361">
        <v>4</v>
      </c>
      <c r="BA183" s="361">
        <v>1</v>
      </c>
      <c r="BB183" s="361" t="s">
        <v>2338</v>
      </c>
      <c r="BC183" s="379">
        <v>112</v>
      </c>
      <c r="BD183" s="379">
        <v>16</v>
      </c>
      <c r="BE183" s="379">
        <v>75</v>
      </c>
      <c r="BF183" s="294">
        <v>9</v>
      </c>
      <c r="BG183" s="305">
        <f t="shared" si="81"/>
        <v>0.84</v>
      </c>
      <c r="BH183" s="305">
        <f t="shared" si="82"/>
        <v>0.16000000000000003</v>
      </c>
      <c r="BJ183" s="379">
        <v>0.15548000000000001</v>
      </c>
      <c r="BK183" s="379">
        <v>0.82509999999999994</v>
      </c>
    </row>
    <row r="184" spans="1:64">
      <c r="A184" s="71">
        <v>4</v>
      </c>
      <c r="B184" s="71">
        <v>2</v>
      </c>
      <c r="C184" s="71" t="s">
        <v>2339</v>
      </c>
      <c r="D184" s="338">
        <v>210</v>
      </c>
      <c r="E184" s="338">
        <v>470</v>
      </c>
      <c r="F184" s="338">
        <v>134</v>
      </c>
      <c r="G184" s="338">
        <v>287</v>
      </c>
      <c r="H184" s="71">
        <f t="shared" si="73"/>
        <v>0.95697046681486186</v>
      </c>
      <c r="I184" s="71">
        <f t="shared" si="74"/>
        <v>4.3029533185138136E-2</v>
      </c>
      <c r="K184" s="338">
        <v>0.10846</v>
      </c>
      <c r="L184" s="338">
        <v>0.77359999999999995</v>
      </c>
      <c r="N184" s="71">
        <v>4</v>
      </c>
      <c r="O184" s="71">
        <v>2</v>
      </c>
      <c r="P184" s="71" t="s">
        <v>2339</v>
      </c>
      <c r="Q184" s="338">
        <v>185</v>
      </c>
      <c r="R184" s="338">
        <v>415</v>
      </c>
      <c r="S184" s="338">
        <v>135</v>
      </c>
      <c r="T184" s="338">
        <v>289</v>
      </c>
      <c r="U184" s="71">
        <f t="shared" si="75"/>
        <v>0.9543061133422579</v>
      </c>
      <c r="V184" s="71">
        <f t="shared" si="76"/>
        <v>4.56938866577421E-2</v>
      </c>
      <c r="X184" s="338">
        <v>0.1171</v>
      </c>
      <c r="Y184" s="338">
        <v>0.78359999999999996</v>
      </c>
      <c r="AA184" s="71">
        <v>4</v>
      </c>
      <c r="AB184" s="71">
        <v>2</v>
      </c>
      <c r="AC184" s="71" t="s">
        <v>2339</v>
      </c>
      <c r="AD184" s="338">
        <v>184</v>
      </c>
      <c r="AE184" s="338">
        <v>416</v>
      </c>
      <c r="AF184" s="338">
        <v>134</v>
      </c>
      <c r="AG184" s="338">
        <v>287</v>
      </c>
      <c r="AH184" s="71">
        <f t="shared" si="77"/>
        <v>0.94733065442020659</v>
      </c>
      <c r="AI184" s="71">
        <f t="shared" si="78"/>
        <v>5.2669345579793414E-2</v>
      </c>
      <c r="AK184" s="338">
        <v>0.15586</v>
      </c>
      <c r="AL184" s="338">
        <v>0.73209999999999997</v>
      </c>
      <c r="AN184" s="71">
        <v>4</v>
      </c>
      <c r="AO184" s="71">
        <v>2</v>
      </c>
      <c r="AP184" s="71" t="s">
        <v>2339</v>
      </c>
      <c r="AQ184" s="338">
        <v>176</v>
      </c>
      <c r="AR184" s="338">
        <v>375</v>
      </c>
      <c r="AS184" s="338">
        <v>135</v>
      </c>
      <c r="AT184" s="338">
        <v>289</v>
      </c>
      <c r="AU184" s="71">
        <f t="shared" si="79"/>
        <v>1.0047209876543211</v>
      </c>
      <c r="AV184" s="71">
        <f t="shared" si="80"/>
        <v>-4.7209876543210516E-3</v>
      </c>
      <c r="AW184" s="338">
        <v>1.1544000000000001E-3</v>
      </c>
      <c r="AX184" s="42">
        <v>1</v>
      </c>
      <c r="AZ184" s="71">
        <v>4</v>
      </c>
      <c r="BA184" s="71">
        <v>2</v>
      </c>
      <c r="BB184" s="71" t="s">
        <v>2339</v>
      </c>
      <c r="BC184" s="338">
        <v>179</v>
      </c>
      <c r="BD184" s="338">
        <v>400</v>
      </c>
      <c r="BE184" s="338">
        <v>133</v>
      </c>
      <c r="BF184" s="338">
        <v>290</v>
      </c>
      <c r="BG184" s="71">
        <f t="shared" si="81"/>
        <v>0.97575187969924815</v>
      </c>
      <c r="BH184" s="71">
        <f t="shared" si="82"/>
        <v>2.4248120300751852E-2</v>
      </c>
      <c r="BJ184" s="338">
        <v>3.1625E-2</v>
      </c>
      <c r="BK184" s="338">
        <v>0.89359999999999995</v>
      </c>
    </row>
    <row r="185" spans="1:64">
      <c r="A185" s="71">
        <v>4</v>
      </c>
      <c r="B185" s="71">
        <v>3</v>
      </c>
      <c r="C185" s="71" t="s">
        <v>2340</v>
      </c>
      <c r="D185" s="338">
        <v>339</v>
      </c>
      <c r="E185" s="338">
        <v>177</v>
      </c>
      <c r="F185" s="338">
        <v>148</v>
      </c>
      <c r="G185" s="338">
        <v>57</v>
      </c>
      <c r="H185" s="71">
        <f t="shared" si="73"/>
        <v>0.7376316994961063</v>
      </c>
      <c r="I185" s="71">
        <f t="shared" si="74"/>
        <v>0.2623683005038937</v>
      </c>
      <c r="K185" s="338">
        <v>2.8254000000000001</v>
      </c>
      <c r="L185" s="338">
        <v>0.1014</v>
      </c>
      <c r="N185" s="71">
        <v>4</v>
      </c>
      <c r="O185" s="71">
        <v>3</v>
      </c>
      <c r="P185" s="71" t="s">
        <v>2340</v>
      </c>
      <c r="Q185" s="338">
        <v>295</v>
      </c>
      <c r="R185" s="338">
        <v>149</v>
      </c>
      <c r="S185" s="338">
        <v>153</v>
      </c>
      <c r="T185" s="338">
        <v>57</v>
      </c>
      <c r="U185" s="71">
        <f t="shared" si="75"/>
        <v>0.7375970522437163</v>
      </c>
      <c r="V185" s="71">
        <f t="shared" si="76"/>
        <v>0.2624029477562837</v>
      </c>
      <c r="X185" s="338">
        <v>2.7197</v>
      </c>
      <c r="Y185" s="338">
        <v>9.7449999999999995E-2</v>
      </c>
      <c r="AA185" s="71">
        <v>4</v>
      </c>
      <c r="AB185" s="71">
        <v>3</v>
      </c>
      <c r="AC185" s="71" t="s">
        <v>2340</v>
      </c>
      <c r="AD185" s="338">
        <v>296</v>
      </c>
      <c r="AE185" s="338">
        <v>145</v>
      </c>
      <c r="AF185" s="338">
        <v>158</v>
      </c>
      <c r="AG185" s="338">
        <v>58</v>
      </c>
      <c r="AH185" s="71">
        <f t="shared" si="77"/>
        <v>0.74936708860759504</v>
      </c>
      <c r="AI185" s="71">
        <f t="shared" si="78"/>
        <v>0.25063291139240496</v>
      </c>
      <c r="AK185" s="338">
        <v>2.4674</v>
      </c>
      <c r="AL185" s="338">
        <v>0.12590000000000001</v>
      </c>
      <c r="AN185" s="71">
        <v>4</v>
      </c>
      <c r="AO185" s="71">
        <v>3</v>
      </c>
      <c r="AP185" s="71" t="s">
        <v>2340</v>
      </c>
      <c r="AQ185" s="338">
        <v>278</v>
      </c>
      <c r="AR185" s="42">
        <v>130</v>
      </c>
      <c r="AS185" s="338">
        <v>160</v>
      </c>
      <c r="AT185" s="338">
        <v>58</v>
      </c>
      <c r="AU185" s="71">
        <f t="shared" si="79"/>
        <v>0.77519230769230763</v>
      </c>
      <c r="AV185" s="71">
        <f t="shared" si="80"/>
        <v>0.22480769230769237</v>
      </c>
      <c r="AW185" s="338">
        <v>1.8689</v>
      </c>
      <c r="AX185" s="338">
        <v>0.19589999999999999</v>
      </c>
      <c r="AZ185" s="71">
        <v>4</v>
      </c>
      <c r="BA185" s="71">
        <v>3</v>
      </c>
      <c r="BB185" s="71" t="s">
        <v>2340</v>
      </c>
      <c r="BC185" s="338">
        <v>290</v>
      </c>
      <c r="BD185" s="338">
        <v>138</v>
      </c>
      <c r="BE185" s="338">
        <v>161</v>
      </c>
      <c r="BF185" s="338">
        <v>59</v>
      </c>
      <c r="BG185" s="71">
        <f t="shared" si="81"/>
        <v>0.77009631830047709</v>
      </c>
      <c r="BH185" s="71">
        <f t="shared" si="82"/>
        <v>0.22990368169952291</v>
      </c>
      <c r="BJ185" s="338">
        <v>2.0209999999999999</v>
      </c>
      <c r="BK185" s="338">
        <v>0.1789</v>
      </c>
    </row>
    <row r="186" spans="1:64">
      <c r="A186" s="71">
        <v>4</v>
      </c>
      <c r="B186" s="71">
        <v>4</v>
      </c>
      <c r="C186" s="71" t="s">
        <v>2341</v>
      </c>
      <c r="D186" s="338">
        <v>73</v>
      </c>
      <c r="E186" s="338">
        <v>806</v>
      </c>
      <c r="F186" s="338">
        <v>33</v>
      </c>
      <c r="G186" s="338">
        <v>381</v>
      </c>
      <c r="H186" s="71">
        <f t="shared" si="73"/>
        <v>1.0456801263252875</v>
      </c>
      <c r="I186" s="71">
        <f t="shared" si="74"/>
        <v>-4.5680126325287507E-2</v>
      </c>
      <c r="K186" s="338">
        <v>4.1687000000000002E-2</v>
      </c>
      <c r="L186" s="338">
        <v>0.91249999999999998</v>
      </c>
      <c r="N186" s="71">
        <v>4</v>
      </c>
      <c r="O186" s="71">
        <v>4</v>
      </c>
      <c r="P186" s="71" t="s">
        <v>2341</v>
      </c>
      <c r="Q186" s="338">
        <v>60</v>
      </c>
      <c r="R186" s="338">
        <v>690</v>
      </c>
      <c r="S186" s="338">
        <v>34</v>
      </c>
      <c r="T186" s="338">
        <v>390</v>
      </c>
      <c r="U186" s="71">
        <f t="shared" si="75"/>
        <v>0.99744245524296682</v>
      </c>
      <c r="V186" s="71">
        <f t="shared" si="76"/>
        <v>2.5575447570331811E-3</v>
      </c>
      <c r="X186" s="338">
        <v>1.3092E-4</v>
      </c>
      <c r="Y186" s="105">
        <v>1</v>
      </c>
      <c r="AA186" s="71">
        <v>4</v>
      </c>
      <c r="AB186" s="71">
        <v>4</v>
      </c>
      <c r="AC186" s="71" t="s">
        <v>2341</v>
      </c>
      <c r="AD186" s="338">
        <v>69</v>
      </c>
      <c r="AE186" s="338">
        <v>729</v>
      </c>
      <c r="AF186" s="338">
        <v>33</v>
      </c>
      <c r="AG186" s="338">
        <v>387</v>
      </c>
      <c r="AH186" s="71">
        <f t="shared" si="77"/>
        <v>1.1099887766554433</v>
      </c>
      <c r="AI186" s="71">
        <f t="shared" si="78"/>
        <v>-0.10998877665544327</v>
      </c>
      <c r="AK186" s="338">
        <v>0.22352</v>
      </c>
      <c r="AL186" s="338">
        <v>0.65369999999999995</v>
      </c>
      <c r="AN186" s="71">
        <v>4</v>
      </c>
      <c r="AO186" s="71">
        <v>4</v>
      </c>
      <c r="AP186" s="71" t="s">
        <v>2341</v>
      </c>
      <c r="AQ186" s="338">
        <v>60</v>
      </c>
      <c r="AR186" s="338">
        <v>668</v>
      </c>
      <c r="AS186" s="338">
        <v>34</v>
      </c>
      <c r="AT186" s="338">
        <v>402</v>
      </c>
      <c r="AU186" s="71">
        <f t="shared" si="79"/>
        <v>1.0619936597393449</v>
      </c>
      <c r="AV186" s="71">
        <f t="shared" si="80"/>
        <v>-6.1993659739344897E-2</v>
      </c>
      <c r="AW186" s="338">
        <v>7.2281999999999999E-2</v>
      </c>
      <c r="AX186" s="338">
        <v>0.8256</v>
      </c>
      <c r="AZ186" s="71">
        <v>4</v>
      </c>
      <c r="BA186" s="71">
        <v>4</v>
      </c>
      <c r="BB186" s="71" t="s">
        <v>2341</v>
      </c>
      <c r="BC186" s="338">
        <v>54</v>
      </c>
      <c r="BD186" s="338">
        <v>680</v>
      </c>
      <c r="BE186" s="338">
        <v>33</v>
      </c>
      <c r="BF186" s="338">
        <v>402</v>
      </c>
      <c r="BG186" s="71">
        <f t="shared" si="81"/>
        <v>0.96737967914438494</v>
      </c>
      <c r="BH186" s="71">
        <f t="shared" si="82"/>
        <v>3.2620320855615059E-2</v>
      </c>
      <c r="BJ186" s="338">
        <v>2.0840000000000001E-2</v>
      </c>
      <c r="BK186" s="338">
        <v>0.90849999999999997</v>
      </c>
    </row>
    <row r="187" spans="1:64">
      <c r="A187" s="71">
        <v>4</v>
      </c>
      <c r="B187" s="71">
        <v>5</v>
      </c>
      <c r="C187" s="71" t="s">
        <v>2342</v>
      </c>
      <c r="D187" s="338">
        <v>198</v>
      </c>
      <c r="E187" s="338">
        <v>563</v>
      </c>
      <c r="F187" s="338">
        <v>97</v>
      </c>
      <c r="G187" s="338">
        <v>182</v>
      </c>
      <c r="H187" s="71">
        <f t="shared" si="73"/>
        <v>0.65986705974986726</v>
      </c>
      <c r="J187" s="71">
        <f>1-H187</f>
        <v>0.34013294025013274</v>
      </c>
      <c r="K187" s="338">
        <v>7.69</v>
      </c>
      <c r="L187" s="372">
        <v>3.4979999999999998E-3</v>
      </c>
      <c r="N187" s="71">
        <v>4</v>
      </c>
      <c r="O187" s="71">
        <v>5</v>
      </c>
      <c r="P187" s="71" t="s">
        <v>2342</v>
      </c>
      <c r="Q187" s="338">
        <v>157</v>
      </c>
      <c r="R187" s="338">
        <v>465</v>
      </c>
      <c r="S187" s="338">
        <v>96</v>
      </c>
      <c r="T187" s="338">
        <v>185</v>
      </c>
      <c r="U187" s="71">
        <f t="shared" si="75"/>
        <v>0.65064964157706096</v>
      </c>
      <c r="W187" s="71">
        <f>1-U187</f>
        <v>0.34935035842293904</v>
      </c>
      <c r="X187" s="338">
        <v>7.6406000000000001</v>
      </c>
      <c r="Y187" s="372">
        <v>6.9969999999999997E-3</v>
      </c>
      <c r="AA187" s="71">
        <v>4</v>
      </c>
      <c r="AB187" s="71">
        <v>5</v>
      </c>
      <c r="AC187" s="71" t="s">
        <v>2342</v>
      </c>
      <c r="AD187" s="338">
        <v>167</v>
      </c>
      <c r="AE187" s="338">
        <v>477</v>
      </c>
      <c r="AF187" s="42">
        <v>95</v>
      </c>
      <c r="AG187" s="338">
        <v>184</v>
      </c>
      <c r="AH187" s="71">
        <f t="shared" si="77"/>
        <v>0.67809776012357947</v>
      </c>
      <c r="AJ187" s="71">
        <f>1-AH187</f>
        <v>0.32190223987642053</v>
      </c>
      <c r="AK187" s="338">
        <v>6.3116000000000003</v>
      </c>
      <c r="AL187" s="372">
        <v>1.4489999999999999E-2</v>
      </c>
      <c r="AN187" s="71">
        <v>4</v>
      </c>
      <c r="AO187" s="71">
        <v>5</v>
      </c>
      <c r="AP187" s="71" t="s">
        <v>2342</v>
      </c>
      <c r="AQ187" s="338">
        <v>142</v>
      </c>
      <c r="AR187" s="338">
        <v>445</v>
      </c>
      <c r="AS187" s="42">
        <v>97</v>
      </c>
      <c r="AT187" s="338">
        <v>186</v>
      </c>
      <c r="AU187" s="71">
        <f t="shared" si="79"/>
        <v>0.61188462875014482</v>
      </c>
      <c r="AV187" s="71">
        <f>1-AU187</f>
        <v>0.38811537124985518</v>
      </c>
      <c r="AW187" s="338">
        <v>9.7466000000000008</v>
      </c>
      <c r="AX187" s="372">
        <v>2.9989999999999999E-3</v>
      </c>
      <c r="AZ187" s="71">
        <v>4</v>
      </c>
      <c r="BA187" s="71">
        <v>5</v>
      </c>
      <c r="BB187" s="71" t="s">
        <v>2342</v>
      </c>
      <c r="BC187" s="338">
        <v>144</v>
      </c>
      <c r="BD187" s="338">
        <v>395</v>
      </c>
      <c r="BE187" s="338">
        <v>95</v>
      </c>
      <c r="BF187" s="338">
        <v>189</v>
      </c>
      <c r="BG187" s="71">
        <f t="shared" si="81"/>
        <v>0.72527648234510322</v>
      </c>
      <c r="BI187" s="71">
        <f>1-BG187</f>
        <v>0.27472351765489678</v>
      </c>
      <c r="BJ187" s="338">
        <v>4.0937000000000001</v>
      </c>
      <c r="BK187" s="372">
        <v>4.0480000000000002E-2</v>
      </c>
    </row>
    <row r="188" spans="1:64" s="305" customFormat="1">
      <c r="A188" s="361">
        <v>5</v>
      </c>
      <c r="B188" s="361">
        <v>1</v>
      </c>
      <c r="C188" s="361" t="s">
        <v>2343</v>
      </c>
      <c r="D188" s="305">
        <v>230</v>
      </c>
      <c r="E188" s="294">
        <v>446</v>
      </c>
      <c r="F188" s="305">
        <v>91</v>
      </c>
      <c r="G188" s="294">
        <v>187</v>
      </c>
      <c r="H188" s="305">
        <f>(D188/E188)/(F188/G188)</f>
        <v>1.0597250283348938</v>
      </c>
      <c r="I188" s="305">
        <f>1-H188</f>
        <v>-5.9725028334893793E-2</v>
      </c>
      <c r="K188" s="294">
        <v>0.14680000000000001</v>
      </c>
      <c r="L188" s="294">
        <v>0.70760000000000001</v>
      </c>
      <c r="N188" s="361">
        <v>5</v>
      </c>
      <c r="O188" s="361">
        <v>1</v>
      </c>
      <c r="P188" s="361" t="s">
        <v>2343</v>
      </c>
      <c r="Q188" s="305">
        <v>179</v>
      </c>
      <c r="R188" s="294">
        <v>377</v>
      </c>
      <c r="S188" s="305">
        <v>91</v>
      </c>
      <c r="T188" s="294">
        <v>190</v>
      </c>
      <c r="U188" s="305">
        <f>(Q188/R188)/(S188/T188)</f>
        <v>0.99134287463199933</v>
      </c>
      <c r="V188" s="305">
        <f>1-U188</f>
        <v>8.6571253680006732E-3</v>
      </c>
      <c r="X188" s="294">
        <v>3.0999999999999999E-3</v>
      </c>
      <c r="Y188" s="305">
        <v>1</v>
      </c>
      <c r="Z188" s="361"/>
      <c r="AA188" s="361">
        <v>5</v>
      </c>
      <c r="AB188" s="361">
        <v>1</v>
      </c>
      <c r="AC188" s="361" t="s">
        <v>2343</v>
      </c>
      <c r="AD188" s="294">
        <v>179</v>
      </c>
      <c r="AE188" s="294">
        <v>386</v>
      </c>
      <c r="AF188" s="294">
        <v>91</v>
      </c>
      <c r="AG188" s="294">
        <v>193</v>
      </c>
      <c r="AH188" s="305">
        <f>(AD188/AE188)/(AF188/AG188)</f>
        <v>0.98351648351648346</v>
      </c>
      <c r="AI188" s="305">
        <f>1-AH188</f>
        <v>1.6483516483516536E-2</v>
      </c>
      <c r="AK188" s="294">
        <v>1.1299999999999999E-2</v>
      </c>
      <c r="AL188" s="305">
        <v>0.94650000000000001</v>
      </c>
      <c r="AM188" s="361"/>
      <c r="AN188" s="361">
        <v>5</v>
      </c>
      <c r="AO188" s="361">
        <v>1</v>
      </c>
      <c r="AP188" s="361" t="s">
        <v>2343</v>
      </c>
      <c r="AQ188" s="294">
        <v>157</v>
      </c>
      <c r="AR188" s="294">
        <v>346</v>
      </c>
      <c r="AS188" s="294">
        <v>90</v>
      </c>
      <c r="AT188" s="294">
        <v>195</v>
      </c>
      <c r="AU188" s="305">
        <f>(AQ188/AR188)/(AS188/AT188)</f>
        <v>0.98314065510597304</v>
      </c>
      <c r="AV188" s="305">
        <f>1-AU188</f>
        <v>1.6859344894026962E-2</v>
      </c>
      <c r="AW188" s="294">
        <v>1.1299999999999999E-2</v>
      </c>
      <c r="AX188" s="294">
        <v>0.93200000000000005</v>
      </c>
      <c r="AY188" s="361"/>
      <c r="AZ188" s="361">
        <v>5</v>
      </c>
      <c r="BA188" s="361">
        <v>1</v>
      </c>
      <c r="BB188" s="361" t="s">
        <v>2343</v>
      </c>
      <c r="BC188" s="294">
        <v>171</v>
      </c>
      <c r="BD188" s="294">
        <v>366</v>
      </c>
      <c r="BE188" s="294">
        <v>91</v>
      </c>
      <c r="BF188" s="294">
        <v>193</v>
      </c>
      <c r="BG188" s="305">
        <f t="shared" si="81"/>
        <v>0.99090254008286793</v>
      </c>
      <c r="BH188" s="305">
        <f t="shared" si="82"/>
        <v>9.0974599171320669E-3</v>
      </c>
      <c r="BJ188" s="294">
        <v>3.3999999999999998E-3</v>
      </c>
      <c r="BK188" s="294">
        <v>1</v>
      </c>
      <c r="BL188" s="361"/>
    </row>
    <row r="189" spans="1:64">
      <c r="A189" s="71">
        <v>5</v>
      </c>
      <c r="B189" s="71">
        <v>2</v>
      </c>
      <c r="C189" s="71" t="s">
        <v>2344</v>
      </c>
      <c r="D189" s="71">
        <v>380</v>
      </c>
      <c r="E189" s="42">
        <v>137</v>
      </c>
      <c r="F189" s="71">
        <v>100</v>
      </c>
      <c r="G189" s="42">
        <v>34</v>
      </c>
      <c r="H189" s="71">
        <f>(D189/E189)/(F189/G189)</f>
        <v>0.94306569343065694</v>
      </c>
      <c r="I189" s="71">
        <f t="shared" ref="I189:I191" si="83">1-H189</f>
        <v>5.6934306569343063E-2</v>
      </c>
      <c r="K189" s="71">
        <v>6.9699999999999998E-2</v>
      </c>
      <c r="L189" s="71">
        <v>0.83309999999999995</v>
      </c>
      <c r="N189" s="71">
        <v>5</v>
      </c>
      <c r="O189" s="71">
        <v>2</v>
      </c>
      <c r="P189" s="71" t="s">
        <v>2344</v>
      </c>
      <c r="Q189" s="71">
        <v>312</v>
      </c>
      <c r="R189" s="42">
        <v>105</v>
      </c>
      <c r="S189" s="71">
        <v>101</v>
      </c>
      <c r="T189" s="42">
        <v>34</v>
      </c>
      <c r="U189" s="71">
        <f>(Q189/R189)/(S189/T189)</f>
        <v>1.0002828854314003</v>
      </c>
      <c r="V189" s="71">
        <f t="shared" ref="V189:V191" si="84">1-U189</f>
        <v>-2.8288543140031486E-4</v>
      </c>
      <c r="X189" s="42">
        <v>0</v>
      </c>
      <c r="Y189" s="71">
        <v>1</v>
      </c>
      <c r="AA189" s="71">
        <v>5</v>
      </c>
      <c r="AB189" s="71">
        <v>2</v>
      </c>
      <c r="AC189" s="71" t="s">
        <v>2344</v>
      </c>
      <c r="AD189" s="42">
        <v>338</v>
      </c>
      <c r="AE189" s="42">
        <v>124</v>
      </c>
      <c r="AF189" s="42">
        <v>103</v>
      </c>
      <c r="AG189" s="42">
        <v>34</v>
      </c>
      <c r="AH189" s="71">
        <f t="shared" ref="AH189:AH191" si="85">(AD189/AE189)/(AF189/AG189)</f>
        <v>0.89978077043532723</v>
      </c>
      <c r="AI189" s="71">
        <f t="shared" ref="AI189:AI191" si="86">1-AH189</f>
        <v>0.10021922956467277</v>
      </c>
      <c r="AK189" s="42">
        <v>0.2225</v>
      </c>
      <c r="AL189" s="42">
        <v>0.66569999999999996</v>
      </c>
      <c r="AN189" s="71">
        <v>5</v>
      </c>
      <c r="AO189" s="71">
        <v>2</v>
      </c>
      <c r="AP189" s="71" t="s">
        <v>2344</v>
      </c>
      <c r="AQ189" s="42">
        <v>311</v>
      </c>
      <c r="AR189" s="42">
        <v>115</v>
      </c>
      <c r="AS189" s="42">
        <v>102</v>
      </c>
      <c r="AT189" s="42">
        <v>34</v>
      </c>
      <c r="AU189" s="71">
        <f t="shared" ref="AU189:AU191" si="87">(AQ189/AR189)/(AS189/AT189)</f>
        <v>0.90144927536231878</v>
      </c>
      <c r="AV189" s="71">
        <f t="shared" ref="AV189:AV191" si="88">1-AU189</f>
        <v>9.855072463768122E-2</v>
      </c>
      <c r="AW189" s="42">
        <v>0.2107</v>
      </c>
      <c r="AX189" s="42">
        <v>0.65769999999999995</v>
      </c>
      <c r="AZ189" s="71">
        <v>5</v>
      </c>
      <c r="BA189" s="71">
        <v>2</v>
      </c>
      <c r="BB189" s="71" t="s">
        <v>2344</v>
      </c>
      <c r="BC189" s="42">
        <v>329</v>
      </c>
      <c r="BD189" s="42">
        <v>111</v>
      </c>
      <c r="BE189" s="42">
        <v>103</v>
      </c>
      <c r="BF189" s="42">
        <v>35</v>
      </c>
      <c r="BG189" s="71">
        <f t="shared" si="81"/>
        <v>1.0071722207644538</v>
      </c>
      <c r="BH189" s="71">
        <f t="shared" si="82"/>
        <v>-7.172220764453785E-3</v>
      </c>
      <c r="BJ189" s="42">
        <v>1E-3</v>
      </c>
      <c r="BK189" s="42">
        <v>1</v>
      </c>
    </row>
    <row r="190" spans="1:64">
      <c r="A190" s="71">
        <v>5</v>
      </c>
      <c r="B190" s="71">
        <v>3</v>
      </c>
      <c r="C190" s="71" t="s">
        <v>2345</v>
      </c>
      <c r="D190" s="71">
        <v>130</v>
      </c>
      <c r="E190" s="42">
        <v>120</v>
      </c>
      <c r="F190" s="71">
        <v>75</v>
      </c>
      <c r="G190" s="42">
        <v>67</v>
      </c>
      <c r="H190" s="71">
        <f t="shared" ref="H190:H191" si="89">(D190/E190)/(F190/G190)</f>
        <v>0.96777777777777785</v>
      </c>
      <c r="I190" s="71">
        <f t="shared" si="83"/>
        <v>3.2222222222222152E-2</v>
      </c>
      <c r="K190" s="42">
        <v>2.4199999999999999E-2</v>
      </c>
      <c r="L190" s="71">
        <v>0.91749999999999998</v>
      </c>
      <c r="N190" s="71">
        <v>5</v>
      </c>
      <c r="O190" s="71">
        <v>3</v>
      </c>
      <c r="P190" s="71" t="s">
        <v>2345</v>
      </c>
      <c r="Q190" s="71">
        <v>115</v>
      </c>
      <c r="R190" s="42">
        <v>93</v>
      </c>
      <c r="S190" s="71">
        <v>77</v>
      </c>
      <c r="T190" s="42">
        <v>67</v>
      </c>
      <c r="U190" s="71">
        <f>(Q190/R190)/(S190/T190)</f>
        <v>1.0759670437089792</v>
      </c>
      <c r="V190" s="71">
        <f t="shared" si="84"/>
        <v>-7.5967043708979221E-2</v>
      </c>
      <c r="X190" s="42">
        <v>0.1132</v>
      </c>
      <c r="Y190" s="42">
        <v>0.74609999999999999</v>
      </c>
      <c r="AA190" s="71">
        <v>5</v>
      </c>
      <c r="AB190" s="71">
        <v>3</v>
      </c>
      <c r="AC190" s="71" t="s">
        <v>2345</v>
      </c>
      <c r="AD190" s="42">
        <v>115</v>
      </c>
      <c r="AE190" s="42">
        <v>115</v>
      </c>
      <c r="AF190" s="71">
        <v>75</v>
      </c>
      <c r="AG190" s="42">
        <v>66</v>
      </c>
      <c r="AH190" s="71">
        <f t="shared" si="85"/>
        <v>0.87999999999999989</v>
      </c>
      <c r="AI190" s="71">
        <f t="shared" si="86"/>
        <v>0.12000000000000011</v>
      </c>
      <c r="AK190" s="71">
        <v>0.35630000000000001</v>
      </c>
      <c r="AL190" s="42">
        <v>0.59619999999999995</v>
      </c>
      <c r="AN190" s="71">
        <v>5</v>
      </c>
      <c r="AO190" s="71">
        <v>3</v>
      </c>
      <c r="AP190" s="71" t="s">
        <v>2345</v>
      </c>
      <c r="AQ190" s="71">
        <v>114</v>
      </c>
      <c r="AR190" s="42">
        <v>98</v>
      </c>
      <c r="AS190" s="42">
        <v>75</v>
      </c>
      <c r="AT190" s="42">
        <v>67</v>
      </c>
      <c r="AU190" s="71">
        <f t="shared" si="87"/>
        <v>1.0391836734693878</v>
      </c>
      <c r="AV190" s="71">
        <f t="shared" si="88"/>
        <v>-3.9183673469387781E-2</v>
      </c>
      <c r="AW190" s="42">
        <v>3.1300000000000001E-2</v>
      </c>
      <c r="AX190" s="42">
        <v>0.92200000000000004</v>
      </c>
      <c r="AZ190" s="71">
        <v>5</v>
      </c>
      <c r="BA190" s="71">
        <v>3</v>
      </c>
      <c r="BB190" s="71" t="s">
        <v>2345</v>
      </c>
      <c r="BC190" s="42">
        <v>111</v>
      </c>
      <c r="BD190" s="42">
        <v>94</v>
      </c>
      <c r="BE190" s="42">
        <v>76</v>
      </c>
      <c r="BF190" s="42">
        <v>66</v>
      </c>
      <c r="BG190" s="71">
        <f t="shared" si="81"/>
        <v>1.0254759238521836</v>
      </c>
      <c r="BH190" s="71">
        <f t="shared" si="82"/>
        <v>-2.5475923852183557E-2</v>
      </c>
      <c r="BJ190" s="71">
        <v>1.32E-2</v>
      </c>
      <c r="BK190" s="71">
        <v>0.91649999999999998</v>
      </c>
    </row>
    <row r="191" spans="1:64">
      <c r="A191" s="71">
        <v>5</v>
      </c>
      <c r="B191" s="71">
        <v>4</v>
      </c>
      <c r="C191" s="71" t="s">
        <v>2346</v>
      </c>
      <c r="D191" s="71">
        <v>319</v>
      </c>
      <c r="E191" s="42">
        <v>209</v>
      </c>
      <c r="F191" s="71">
        <v>158</v>
      </c>
      <c r="G191" s="42">
        <v>117</v>
      </c>
      <c r="H191" s="71">
        <f t="shared" si="89"/>
        <v>1.1302465023317787</v>
      </c>
      <c r="I191" s="71">
        <f t="shared" si="83"/>
        <v>-0.1302465023317787</v>
      </c>
      <c r="K191" s="71">
        <v>0.65790000000000004</v>
      </c>
      <c r="L191" s="42">
        <v>0.43130000000000002</v>
      </c>
      <c r="N191" s="71">
        <v>5</v>
      </c>
      <c r="O191" s="71">
        <v>4</v>
      </c>
      <c r="P191" s="71" t="s">
        <v>2346</v>
      </c>
      <c r="Q191" s="71">
        <v>252</v>
      </c>
      <c r="R191" s="42">
        <v>185</v>
      </c>
      <c r="S191" s="71">
        <v>158</v>
      </c>
      <c r="T191" s="42">
        <v>116</v>
      </c>
      <c r="U191" s="71">
        <f t="shared" ref="U191" si="90">(Q191/R191)/(S191/T191)</f>
        <v>1.0000684228532331</v>
      </c>
      <c r="V191" s="71">
        <f t="shared" si="84"/>
        <v>-6.8422853233052194E-5</v>
      </c>
      <c r="X191" s="42">
        <v>0</v>
      </c>
      <c r="Y191" s="71">
        <v>1</v>
      </c>
      <c r="AA191" s="71">
        <v>5</v>
      </c>
      <c r="AB191" s="71">
        <v>4</v>
      </c>
      <c r="AC191" s="71" t="s">
        <v>2346</v>
      </c>
      <c r="AD191" s="42">
        <v>270</v>
      </c>
      <c r="AE191" s="42">
        <v>189</v>
      </c>
      <c r="AF191" s="71">
        <v>157</v>
      </c>
      <c r="AG191" s="42">
        <v>118</v>
      </c>
      <c r="AH191" s="71">
        <f t="shared" si="85"/>
        <v>1.0737033666969973</v>
      </c>
      <c r="AI191" s="71">
        <f t="shared" si="86"/>
        <v>-7.3703366696997286E-2</v>
      </c>
      <c r="AK191" s="42">
        <v>0.2122</v>
      </c>
      <c r="AL191" s="42">
        <v>0.71209999999999996</v>
      </c>
      <c r="AN191" s="71">
        <v>5</v>
      </c>
      <c r="AO191" s="71">
        <v>4</v>
      </c>
      <c r="AP191" s="71" t="s">
        <v>2346</v>
      </c>
      <c r="AQ191" s="71">
        <v>257</v>
      </c>
      <c r="AR191" s="42">
        <v>170</v>
      </c>
      <c r="AS191" s="42">
        <v>163</v>
      </c>
      <c r="AT191" s="42">
        <v>115</v>
      </c>
      <c r="AU191" s="71">
        <f t="shared" si="87"/>
        <v>1.0665824612053409</v>
      </c>
      <c r="AV191" s="71">
        <f t="shared" si="88"/>
        <v>-6.6582461205340948E-2</v>
      </c>
      <c r="AW191" s="71">
        <v>0.16889999999999999</v>
      </c>
      <c r="AX191" s="42">
        <v>0.71260000000000001</v>
      </c>
      <c r="AZ191" s="71">
        <v>5</v>
      </c>
      <c r="BA191" s="71">
        <v>4</v>
      </c>
      <c r="BB191" s="71" t="s">
        <v>2346</v>
      </c>
      <c r="BC191" s="42">
        <v>272</v>
      </c>
      <c r="BD191" s="71">
        <v>179</v>
      </c>
      <c r="BE191" s="42">
        <v>164</v>
      </c>
      <c r="BF191" s="42">
        <v>114</v>
      </c>
      <c r="BG191" s="71">
        <f t="shared" si="81"/>
        <v>1.0562746968251804</v>
      </c>
      <c r="BH191" s="71">
        <f t="shared" si="82"/>
        <v>-5.6274696825180381E-2</v>
      </c>
      <c r="BJ191" s="42">
        <v>0.1242</v>
      </c>
      <c r="BK191" s="71">
        <v>0.7631</v>
      </c>
    </row>
    <row r="192" spans="1:64" s="305" customFormat="1">
      <c r="A192" s="361">
        <v>6</v>
      </c>
      <c r="B192" s="361">
        <v>1</v>
      </c>
      <c r="C192" s="364" t="s">
        <v>2347</v>
      </c>
      <c r="D192" s="380">
        <v>225</v>
      </c>
      <c r="E192" s="294">
        <v>751</v>
      </c>
      <c r="F192" s="294">
        <v>97</v>
      </c>
      <c r="G192" s="294">
        <v>364</v>
      </c>
      <c r="H192" s="305">
        <f>(D192/E192)/(F192/G192)</f>
        <v>1.124274163658078</v>
      </c>
      <c r="I192" s="305">
        <f>1-H192</f>
        <v>-0.12427416365807797</v>
      </c>
      <c r="K192" s="294">
        <v>0.72906000000000004</v>
      </c>
      <c r="L192" s="294">
        <v>0.41930000000000001</v>
      </c>
      <c r="N192" s="361">
        <v>6</v>
      </c>
      <c r="O192" s="361">
        <v>1</v>
      </c>
      <c r="P192" s="364" t="s">
        <v>2347</v>
      </c>
      <c r="Q192" s="294">
        <v>179</v>
      </c>
      <c r="R192" s="305">
        <v>637</v>
      </c>
      <c r="S192" s="294">
        <v>95</v>
      </c>
      <c r="T192" s="294">
        <v>368</v>
      </c>
      <c r="U192" s="305">
        <f>(Q192/R192)/(S192/T192)</f>
        <v>1.0885235065686194</v>
      </c>
      <c r="V192" s="305">
        <f>1-U192</f>
        <v>-8.8523506568619403E-2</v>
      </c>
      <c r="X192" s="311">
        <v>0.44469999999999998</v>
      </c>
      <c r="Y192" s="305">
        <v>0.50485899999999995</v>
      </c>
      <c r="Z192" s="361"/>
      <c r="AA192" s="361">
        <v>6</v>
      </c>
      <c r="AB192" s="361">
        <v>1</v>
      </c>
      <c r="AC192" s="364" t="s">
        <v>2347</v>
      </c>
      <c r="AD192" s="294">
        <v>201</v>
      </c>
      <c r="AE192" s="294">
        <v>709</v>
      </c>
      <c r="AF192" s="294">
        <v>94</v>
      </c>
      <c r="AG192" s="294">
        <v>368</v>
      </c>
      <c r="AH192" s="305">
        <f>(AD192/AE192)/(AF192/AG192)</f>
        <v>1.109864057857936</v>
      </c>
      <c r="AI192" s="305">
        <f>1-AH192</f>
        <v>-0.10986405785793596</v>
      </c>
      <c r="AK192" s="294">
        <v>0.55066999999999999</v>
      </c>
      <c r="AL192" s="294">
        <v>0.4768</v>
      </c>
      <c r="AM192" s="361"/>
      <c r="AN192" s="361">
        <v>6</v>
      </c>
      <c r="AO192" s="361">
        <v>1</v>
      </c>
      <c r="AP192" s="364" t="s">
        <v>2347</v>
      </c>
      <c r="AQ192" s="294">
        <v>168</v>
      </c>
      <c r="AR192" s="294">
        <v>600</v>
      </c>
      <c r="AS192" s="294">
        <v>97</v>
      </c>
      <c r="AT192" s="294">
        <v>374</v>
      </c>
      <c r="AU192" s="305">
        <f>(AQ192/AR192)/(AS192/AT192)</f>
        <v>1.0795876288659796</v>
      </c>
      <c r="AV192" s="305">
        <f>1-AU192</f>
        <v>-7.9587628865979587E-2</v>
      </c>
      <c r="AW192" s="294">
        <v>0.28471999999999997</v>
      </c>
      <c r="AX192" s="294">
        <v>0.61419999999999997</v>
      </c>
      <c r="AY192" s="361"/>
      <c r="AZ192" s="361">
        <v>6</v>
      </c>
      <c r="BA192" s="361">
        <v>1</v>
      </c>
      <c r="BB192" s="364" t="s">
        <v>2347</v>
      </c>
      <c r="BC192" s="294">
        <v>180</v>
      </c>
      <c r="BD192" s="294">
        <v>611</v>
      </c>
      <c r="BE192" s="294">
        <v>98</v>
      </c>
      <c r="BF192" s="294">
        <v>373</v>
      </c>
      <c r="BG192" s="305">
        <f>(BC192/BD192)/(BE192/BF192)</f>
        <v>1.1212799358696015</v>
      </c>
      <c r="BH192" s="305">
        <f>1-BG192</f>
        <v>-0.12127993586960151</v>
      </c>
      <c r="BJ192" s="294">
        <v>0.65303</v>
      </c>
      <c r="BK192" s="294">
        <v>0.43430000000000002</v>
      </c>
      <c r="BL192" s="361"/>
    </row>
    <row r="193" spans="1:63">
      <c r="A193" s="71">
        <v>6</v>
      </c>
      <c r="B193" s="71">
        <v>2</v>
      </c>
      <c r="C193" s="52" t="s">
        <v>2348</v>
      </c>
      <c r="D193" s="375">
        <v>256</v>
      </c>
      <c r="E193" s="176">
        <v>74</v>
      </c>
      <c r="F193" s="42">
        <v>119</v>
      </c>
      <c r="G193" s="176">
        <v>35</v>
      </c>
      <c r="H193" s="71">
        <f t="shared" ref="H193:H208" si="91">(D193/E193)/(F193/G193)</f>
        <v>1.0174880763116059</v>
      </c>
      <c r="I193" s="71">
        <f t="shared" ref="I193:I208" si="92">1-H193</f>
        <v>-1.7488076311605871E-2</v>
      </c>
      <c r="K193" s="71">
        <v>5.5258E-3</v>
      </c>
      <c r="L193" s="42">
        <v>1</v>
      </c>
      <c r="N193" s="71">
        <v>6</v>
      </c>
      <c r="O193" s="71">
        <v>2</v>
      </c>
      <c r="P193" s="52" t="s">
        <v>2348</v>
      </c>
      <c r="Q193" s="71">
        <v>220</v>
      </c>
      <c r="R193" s="52">
        <v>75</v>
      </c>
      <c r="S193" s="42">
        <v>120</v>
      </c>
      <c r="T193" s="52">
        <v>35</v>
      </c>
      <c r="U193" s="71">
        <f t="shared" ref="U193:U208" si="93">(Q193/R193)/(S193/T193)</f>
        <v>0.85555555555555551</v>
      </c>
      <c r="V193" s="71">
        <f t="shared" ref="V193:V208" si="94">1-U193</f>
        <v>0.14444444444444449</v>
      </c>
      <c r="X193" s="42">
        <v>0.44470999999999999</v>
      </c>
      <c r="Y193" s="42">
        <v>0.58169999999999999</v>
      </c>
      <c r="AA193" s="71">
        <v>6</v>
      </c>
      <c r="AB193" s="71">
        <v>2</v>
      </c>
      <c r="AC193" s="52" t="s">
        <v>2348</v>
      </c>
      <c r="AD193" s="42">
        <v>260</v>
      </c>
      <c r="AE193" s="52">
        <v>85</v>
      </c>
      <c r="AF193" s="42">
        <v>119</v>
      </c>
      <c r="AG193" s="52">
        <v>36</v>
      </c>
      <c r="AH193" s="71">
        <f t="shared" ref="AH193:AH208" si="95">(AD193/AE193)/(AF193/AG193)</f>
        <v>0.92535837864557591</v>
      </c>
      <c r="AI193" s="71">
        <f t="shared" ref="AI193:AI208" si="96">1-AH193</f>
        <v>7.4641621354424093E-2</v>
      </c>
      <c r="AK193" s="42">
        <v>0.11622</v>
      </c>
      <c r="AL193" s="42">
        <v>0.72509999999999997</v>
      </c>
      <c r="AN193" s="71">
        <v>6</v>
      </c>
      <c r="AO193" s="71">
        <v>2</v>
      </c>
      <c r="AP193" s="52" t="s">
        <v>2348</v>
      </c>
      <c r="AQ193" s="42">
        <v>233</v>
      </c>
      <c r="AR193" s="176">
        <v>78</v>
      </c>
      <c r="AS193" s="42">
        <v>118</v>
      </c>
      <c r="AT193" s="176">
        <v>34</v>
      </c>
      <c r="AU193" s="71">
        <f t="shared" ref="AU193:AU208" si="97">(AQ193/AR193)/(AS193/AT193)</f>
        <v>0.86071273359408951</v>
      </c>
      <c r="AV193" s="71">
        <f t="shared" ref="AV193:AV208" si="98">1-AU193</f>
        <v>0.13928726640591049</v>
      </c>
      <c r="AW193" s="42">
        <v>0.40948000000000001</v>
      </c>
      <c r="AX193" s="42">
        <v>0.56220000000000003</v>
      </c>
      <c r="AZ193" s="71">
        <v>6</v>
      </c>
      <c r="BA193" s="71">
        <v>2</v>
      </c>
      <c r="BB193" s="52" t="s">
        <v>2348</v>
      </c>
      <c r="BC193" s="42">
        <v>226</v>
      </c>
      <c r="BD193" s="176">
        <v>75</v>
      </c>
      <c r="BE193" s="42">
        <v>119</v>
      </c>
      <c r="BF193" s="176">
        <v>35</v>
      </c>
      <c r="BG193" s="71">
        <f t="shared" ref="BG193:BG208" si="99">(BC193/BD193)/(BE193/BF193)</f>
        <v>0.88627450980392153</v>
      </c>
      <c r="BH193" s="71">
        <f t="shared" ref="BH193:BH208" si="100">1-BG193</f>
        <v>0.11372549019607847</v>
      </c>
      <c r="BJ193" s="42">
        <v>0.26646999999999998</v>
      </c>
      <c r="BK193" s="42">
        <v>0.63719999999999999</v>
      </c>
    </row>
    <row r="194" spans="1:63">
      <c r="A194" s="71">
        <v>6</v>
      </c>
      <c r="B194" s="71">
        <v>3</v>
      </c>
      <c r="C194" s="52" t="s">
        <v>2349</v>
      </c>
      <c r="D194" s="375">
        <v>203</v>
      </c>
      <c r="E194" s="71">
        <v>100</v>
      </c>
      <c r="F194" s="42">
        <v>97</v>
      </c>
      <c r="G194" s="71">
        <v>51</v>
      </c>
      <c r="H194" s="71">
        <f t="shared" si="91"/>
        <v>1.0673195876288659</v>
      </c>
      <c r="I194" s="71">
        <f t="shared" si="92"/>
        <v>-6.7319587628865918E-2</v>
      </c>
      <c r="K194" s="42">
        <v>9.4667000000000001E-2</v>
      </c>
      <c r="L194" s="42">
        <v>0.8306</v>
      </c>
      <c r="N194" s="71">
        <v>6</v>
      </c>
      <c r="O194" s="71">
        <v>3</v>
      </c>
      <c r="P194" s="52" t="s">
        <v>2349</v>
      </c>
      <c r="Q194" s="42">
        <v>182</v>
      </c>
      <c r="R194" s="71">
        <v>87</v>
      </c>
      <c r="S194" s="42">
        <v>99</v>
      </c>
      <c r="T194" s="71">
        <v>52</v>
      </c>
      <c r="U194" s="71">
        <f t="shared" si="93"/>
        <v>1.0988041332868919</v>
      </c>
      <c r="V194" s="71">
        <f t="shared" si="94"/>
        <v>-9.880413328689186E-2</v>
      </c>
      <c r="X194" s="42">
        <v>0.19172</v>
      </c>
      <c r="Y194" s="42">
        <v>0.66769999999999996</v>
      </c>
      <c r="AA194" s="71">
        <v>6</v>
      </c>
      <c r="AB194" s="71">
        <v>3</v>
      </c>
      <c r="AC194" s="52" t="s">
        <v>2349</v>
      </c>
      <c r="AD194" s="42">
        <v>215</v>
      </c>
      <c r="AE194" s="71">
        <v>94</v>
      </c>
      <c r="AF194" s="71">
        <v>99</v>
      </c>
      <c r="AG194" s="71">
        <v>51</v>
      </c>
      <c r="AH194" s="71">
        <f t="shared" si="95"/>
        <v>1.1782720825274016</v>
      </c>
      <c r="AI194" s="71">
        <f t="shared" si="96"/>
        <v>-0.17827208252740157</v>
      </c>
      <c r="AK194" s="42">
        <v>0.59863</v>
      </c>
      <c r="AL194" s="105">
        <v>0.44429999999999997</v>
      </c>
      <c r="AN194" s="71">
        <v>6</v>
      </c>
      <c r="AO194" s="71">
        <v>3</v>
      </c>
      <c r="AP194" s="52" t="s">
        <v>2349</v>
      </c>
      <c r="AQ194" s="71">
        <v>182</v>
      </c>
      <c r="AR194" s="71">
        <v>84</v>
      </c>
      <c r="AS194" s="42">
        <v>99</v>
      </c>
      <c r="AT194" s="71">
        <v>51</v>
      </c>
      <c r="AU194" s="71">
        <f t="shared" si="97"/>
        <v>1.1161616161616161</v>
      </c>
      <c r="AV194" s="71">
        <f t="shared" si="98"/>
        <v>-0.11616161616161613</v>
      </c>
      <c r="AW194" s="42">
        <v>0.25646999999999998</v>
      </c>
      <c r="AX194" s="42">
        <v>0.65569999999999995</v>
      </c>
      <c r="AZ194" s="71">
        <v>6</v>
      </c>
      <c r="BA194" s="71">
        <v>3</v>
      </c>
      <c r="BB194" s="52" t="s">
        <v>2349</v>
      </c>
      <c r="BC194" s="42">
        <v>195</v>
      </c>
      <c r="BD194" s="71">
        <v>88</v>
      </c>
      <c r="BE194" s="42">
        <v>99</v>
      </c>
      <c r="BF194" s="71">
        <v>52</v>
      </c>
      <c r="BG194" s="71">
        <f t="shared" si="99"/>
        <v>1.1639118457300275</v>
      </c>
      <c r="BH194" s="71">
        <f t="shared" si="100"/>
        <v>-0.16391184573002748</v>
      </c>
      <c r="BJ194" s="42">
        <v>0.50316000000000005</v>
      </c>
      <c r="BK194" s="42">
        <v>0.5212</v>
      </c>
    </row>
    <row r="195" spans="1:63">
      <c r="A195" s="71">
        <v>6</v>
      </c>
      <c r="B195" s="71">
        <v>4</v>
      </c>
      <c r="C195" s="52" t="s">
        <v>2350</v>
      </c>
      <c r="D195" s="375">
        <v>121</v>
      </c>
      <c r="E195" s="71">
        <v>251</v>
      </c>
      <c r="F195" s="42">
        <v>55</v>
      </c>
      <c r="G195" s="71">
        <v>126</v>
      </c>
      <c r="H195" s="71">
        <f t="shared" si="91"/>
        <v>1.104382470119522</v>
      </c>
      <c r="I195" s="71">
        <f t="shared" si="92"/>
        <v>-0.10438247011952195</v>
      </c>
      <c r="K195" s="42">
        <v>0.25702999999999998</v>
      </c>
      <c r="L195" s="105">
        <v>0.63670000000000004</v>
      </c>
      <c r="N195" s="71">
        <v>6</v>
      </c>
      <c r="O195" s="71">
        <v>4</v>
      </c>
      <c r="P195" s="52" t="s">
        <v>2350</v>
      </c>
      <c r="Q195" s="42">
        <v>93</v>
      </c>
      <c r="R195" s="71">
        <v>219</v>
      </c>
      <c r="S195" s="42">
        <v>55</v>
      </c>
      <c r="T195" s="71">
        <v>125</v>
      </c>
      <c r="U195" s="71">
        <f t="shared" si="93"/>
        <v>0.96513075965130757</v>
      </c>
      <c r="V195" s="71">
        <f t="shared" si="94"/>
        <v>3.4869240348692432E-2</v>
      </c>
      <c r="X195" s="42">
        <v>3.0353999999999999E-2</v>
      </c>
      <c r="Y195" s="105">
        <v>0.90449999999999997</v>
      </c>
      <c r="AA195" s="71">
        <v>6</v>
      </c>
      <c r="AB195" s="71">
        <v>4</v>
      </c>
      <c r="AC195" s="52" t="s">
        <v>2350</v>
      </c>
      <c r="AD195" s="42">
        <v>112</v>
      </c>
      <c r="AE195" s="71">
        <v>248</v>
      </c>
      <c r="AF195" s="71">
        <v>48</v>
      </c>
      <c r="AG195" s="71">
        <v>118</v>
      </c>
      <c r="AH195" s="71">
        <f t="shared" si="95"/>
        <v>1.1102150537634408</v>
      </c>
      <c r="AI195" s="71">
        <f t="shared" si="96"/>
        <v>-0.11021505376344076</v>
      </c>
      <c r="AK195" s="42">
        <v>0.25873000000000002</v>
      </c>
      <c r="AL195" s="42">
        <v>0.69120000000000004</v>
      </c>
      <c r="AN195" s="71">
        <v>6</v>
      </c>
      <c r="AO195" s="71">
        <v>4</v>
      </c>
      <c r="AP195" s="52" t="s">
        <v>2350</v>
      </c>
      <c r="AQ195" s="71">
        <v>91</v>
      </c>
      <c r="AR195" s="71">
        <v>222</v>
      </c>
      <c r="AS195" s="42">
        <v>55</v>
      </c>
      <c r="AT195" s="71">
        <v>125</v>
      </c>
      <c r="AU195" s="71">
        <f t="shared" si="97"/>
        <v>0.93161343161343158</v>
      </c>
      <c r="AV195" s="71">
        <f t="shared" si="98"/>
        <v>6.8386568386568425E-2</v>
      </c>
      <c r="AW195" s="42">
        <v>0.12043</v>
      </c>
      <c r="AX195" s="188">
        <v>0.74409999999999998</v>
      </c>
      <c r="AZ195" s="71">
        <v>6</v>
      </c>
      <c r="BA195" s="71">
        <v>4</v>
      </c>
      <c r="BB195" s="52" t="s">
        <v>2350</v>
      </c>
      <c r="BC195" s="42">
        <v>95</v>
      </c>
      <c r="BD195" s="71">
        <v>225</v>
      </c>
      <c r="BE195" s="42">
        <v>56</v>
      </c>
      <c r="BF195" s="71">
        <v>125</v>
      </c>
      <c r="BG195" s="71">
        <f t="shared" si="99"/>
        <v>0.94246031746031744</v>
      </c>
      <c r="BH195" s="71">
        <f t="shared" si="100"/>
        <v>5.7539682539682557E-2</v>
      </c>
      <c r="BJ195" s="42">
        <v>8.6027999999999993E-2</v>
      </c>
      <c r="BK195" s="188">
        <v>0.83260000000000001</v>
      </c>
    </row>
    <row r="196" spans="1:63">
      <c r="A196" s="71">
        <v>6</v>
      </c>
      <c r="B196" s="71">
        <v>5</v>
      </c>
      <c r="C196" s="52" t="s">
        <v>2351</v>
      </c>
      <c r="D196" s="375">
        <v>153</v>
      </c>
      <c r="E196" s="71">
        <v>163</v>
      </c>
      <c r="F196" s="71">
        <v>62</v>
      </c>
      <c r="G196" s="71">
        <v>57</v>
      </c>
      <c r="H196" s="71">
        <f t="shared" si="91"/>
        <v>0.86295270136552538</v>
      </c>
      <c r="I196" s="71">
        <f t="shared" si="92"/>
        <v>0.13704729863447462</v>
      </c>
      <c r="K196" s="42">
        <v>0.46912999999999999</v>
      </c>
      <c r="L196" s="42">
        <v>0.51119999999999999</v>
      </c>
      <c r="N196" s="71">
        <v>6</v>
      </c>
      <c r="O196" s="71">
        <v>5</v>
      </c>
      <c r="P196" s="52" t="s">
        <v>2351</v>
      </c>
      <c r="Q196" s="71">
        <v>132</v>
      </c>
      <c r="R196" s="71">
        <v>122</v>
      </c>
      <c r="S196" s="71">
        <v>63</v>
      </c>
      <c r="T196" s="71">
        <v>57</v>
      </c>
      <c r="U196" s="71">
        <f t="shared" si="93"/>
        <v>0.97892271662763464</v>
      </c>
      <c r="V196" s="71">
        <f t="shared" si="94"/>
        <v>2.1077283372365363E-2</v>
      </c>
      <c r="X196" s="42">
        <v>9.2256999999999999E-3</v>
      </c>
      <c r="Y196" s="42">
        <v>1</v>
      </c>
      <c r="AA196" s="71">
        <v>6</v>
      </c>
      <c r="AB196" s="71">
        <v>5</v>
      </c>
      <c r="AC196" s="52" t="s">
        <v>2351</v>
      </c>
      <c r="AD196" s="71">
        <v>138</v>
      </c>
      <c r="AE196" s="71">
        <v>137</v>
      </c>
      <c r="AF196" s="71">
        <v>61</v>
      </c>
      <c r="AG196" s="71">
        <v>56</v>
      </c>
      <c r="AH196" s="71">
        <f t="shared" si="95"/>
        <v>0.92473375613258368</v>
      </c>
      <c r="AI196" s="71">
        <f t="shared" si="96"/>
        <v>7.5266243867416316E-2</v>
      </c>
      <c r="AK196" s="42">
        <v>0.1255</v>
      </c>
      <c r="AL196" s="105">
        <v>0.75160000000000005</v>
      </c>
      <c r="AN196" s="71">
        <v>6</v>
      </c>
      <c r="AO196" s="71">
        <v>5</v>
      </c>
      <c r="AP196" s="52" t="s">
        <v>2351</v>
      </c>
      <c r="AQ196" s="71">
        <v>121</v>
      </c>
      <c r="AR196" s="71">
        <v>123</v>
      </c>
      <c r="AS196" s="71">
        <v>62</v>
      </c>
      <c r="AT196" s="71">
        <v>57</v>
      </c>
      <c r="AU196" s="71">
        <f t="shared" si="97"/>
        <v>0.90440597954366642</v>
      </c>
      <c r="AV196" s="71">
        <f t="shared" si="98"/>
        <v>9.5594020456333584E-2</v>
      </c>
      <c r="AW196" s="42">
        <v>0.20169999999999999</v>
      </c>
      <c r="AX196" s="42">
        <v>0.66569999999999996</v>
      </c>
      <c r="AZ196" s="71">
        <v>6</v>
      </c>
      <c r="BA196" s="71">
        <v>5</v>
      </c>
      <c r="BB196" s="52" t="s">
        <v>2351</v>
      </c>
      <c r="BC196" s="71">
        <v>123</v>
      </c>
      <c r="BD196" s="71">
        <v>128</v>
      </c>
      <c r="BE196" s="71">
        <v>60</v>
      </c>
      <c r="BF196" s="71">
        <v>58</v>
      </c>
      <c r="BG196" s="71">
        <f t="shared" si="99"/>
        <v>0.92890624999999993</v>
      </c>
      <c r="BH196" s="71">
        <f t="shared" si="100"/>
        <v>7.1093750000000067E-2</v>
      </c>
      <c r="BJ196" s="42">
        <v>0.10911999999999999</v>
      </c>
      <c r="BK196" s="42">
        <v>0.81859999999999999</v>
      </c>
    </row>
    <row r="197" spans="1:63">
      <c r="A197" s="71">
        <v>6</v>
      </c>
      <c r="B197" s="71">
        <v>6</v>
      </c>
      <c r="C197" s="52" t="s">
        <v>2352</v>
      </c>
      <c r="D197" s="375">
        <v>151</v>
      </c>
      <c r="E197" s="71">
        <v>89</v>
      </c>
      <c r="F197" s="42">
        <v>51</v>
      </c>
      <c r="G197" s="71">
        <v>38</v>
      </c>
      <c r="H197" s="71">
        <f t="shared" si="91"/>
        <v>1.2641551002423441</v>
      </c>
      <c r="I197" s="71">
        <f t="shared" si="92"/>
        <v>-0.26415510024234412</v>
      </c>
      <c r="K197" s="42">
        <v>0.86312999999999995</v>
      </c>
      <c r="L197" s="105">
        <v>0.37580000000000002</v>
      </c>
      <c r="N197" s="71">
        <v>6</v>
      </c>
      <c r="O197" s="71">
        <v>6</v>
      </c>
      <c r="P197" s="52" t="s">
        <v>2352</v>
      </c>
      <c r="Q197" s="42">
        <v>104</v>
      </c>
      <c r="R197" s="71">
        <v>66</v>
      </c>
      <c r="S197" s="42">
        <v>52</v>
      </c>
      <c r="T197" s="71">
        <v>40</v>
      </c>
      <c r="U197" s="71">
        <f t="shared" si="93"/>
        <v>1.2121212121212119</v>
      </c>
      <c r="V197" s="71">
        <f t="shared" si="94"/>
        <v>-0.21212121212121193</v>
      </c>
      <c r="X197" s="42">
        <v>0.53690000000000004</v>
      </c>
      <c r="Y197" s="105">
        <v>0.51619999999999999</v>
      </c>
      <c r="AA197" s="71">
        <v>6</v>
      </c>
      <c r="AB197" s="71">
        <v>6</v>
      </c>
      <c r="AC197" s="52" t="s">
        <v>2352</v>
      </c>
      <c r="AD197" s="71">
        <v>122</v>
      </c>
      <c r="AE197" s="71">
        <v>81</v>
      </c>
      <c r="AF197" s="42">
        <v>50</v>
      </c>
      <c r="AG197" s="71">
        <v>40</v>
      </c>
      <c r="AH197" s="71">
        <f t="shared" si="95"/>
        <v>1.2049382716049384</v>
      </c>
      <c r="AI197" s="71">
        <f t="shared" si="96"/>
        <v>-0.20493827160493838</v>
      </c>
      <c r="AK197" s="42">
        <v>0.53085000000000004</v>
      </c>
      <c r="AL197" s="105">
        <v>0.51819999999999999</v>
      </c>
      <c r="AN197" s="71">
        <v>6</v>
      </c>
      <c r="AO197" s="71">
        <v>6</v>
      </c>
      <c r="AP197" s="52" t="s">
        <v>2352</v>
      </c>
      <c r="AQ197" s="42">
        <v>110</v>
      </c>
      <c r="AR197" s="71">
        <v>67</v>
      </c>
      <c r="AS197" s="71">
        <v>50</v>
      </c>
      <c r="AT197" s="71">
        <v>37</v>
      </c>
      <c r="AU197" s="71">
        <f t="shared" si="97"/>
        <v>1.2149253731343284</v>
      </c>
      <c r="AV197" s="71">
        <f t="shared" si="98"/>
        <v>-0.21492537313432836</v>
      </c>
      <c r="AW197" s="42">
        <v>0.53410000000000002</v>
      </c>
      <c r="AX197" s="188">
        <v>0.50470000000000004</v>
      </c>
      <c r="AZ197" s="71">
        <v>6</v>
      </c>
      <c r="BA197" s="71">
        <v>6</v>
      </c>
      <c r="BB197" s="52" t="s">
        <v>2352</v>
      </c>
      <c r="BC197" s="71">
        <v>94</v>
      </c>
      <c r="BD197" s="71">
        <v>65</v>
      </c>
      <c r="BE197" s="42">
        <v>52</v>
      </c>
      <c r="BF197" s="71">
        <v>39</v>
      </c>
      <c r="BG197" s="71">
        <f t="shared" si="99"/>
        <v>1.0846153846153848</v>
      </c>
      <c r="BH197" s="71">
        <f t="shared" si="100"/>
        <v>-8.4615384615384759E-2</v>
      </c>
      <c r="BJ197" s="42">
        <v>9.3077999999999994E-2</v>
      </c>
      <c r="BK197" s="188">
        <v>0.79810000000000003</v>
      </c>
    </row>
    <row r="198" spans="1:63">
      <c r="A198" s="71">
        <v>6</v>
      </c>
      <c r="B198" s="71">
        <v>7</v>
      </c>
      <c r="C198" s="52" t="s">
        <v>2353</v>
      </c>
      <c r="D198" s="375">
        <v>148</v>
      </c>
      <c r="E198" s="71">
        <v>373</v>
      </c>
      <c r="F198" s="71">
        <v>39</v>
      </c>
      <c r="G198" s="71">
        <v>163</v>
      </c>
      <c r="H198" s="71">
        <f t="shared" si="91"/>
        <v>1.6583488004399531</v>
      </c>
      <c r="J198" s="71">
        <f>1-H198</f>
        <v>-0.65834880043995314</v>
      </c>
      <c r="K198" s="42">
        <v>5.5910000000000002</v>
      </c>
      <c r="L198" s="189">
        <v>2.7990000000000001E-2</v>
      </c>
      <c r="N198" s="71">
        <v>6</v>
      </c>
      <c r="O198" s="71">
        <v>7</v>
      </c>
      <c r="P198" s="52" t="s">
        <v>2353</v>
      </c>
      <c r="Q198" s="71">
        <v>144</v>
      </c>
      <c r="R198" s="71">
        <v>323</v>
      </c>
      <c r="S198" s="71">
        <v>40</v>
      </c>
      <c r="T198" s="71">
        <v>167</v>
      </c>
      <c r="U198" s="71">
        <f t="shared" si="93"/>
        <v>1.8613003095975231</v>
      </c>
      <c r="W198" s="71">
        <f>1-U198</f>
        <v>-0.86130030959752313</v>
      </c>
      <c r="X198" s="42">
        <v>9.5762</v>
      </c>
      <c r="Y198" s="74">
        <v>4.9979999999999998E-3</v>
      </c>
      <c r="AA198" s="71">
        <v>6</v>
      </c>
      <c r="AB198" s="71">
        <v>7</v>
      </c>
      <c r="AC198" s="52" t="s">
        <v>2353</v>
      </c>
      <c r="AD198" s="71">
        <v>161</v>
      </c>
      <c r="AE198" s="71">
        <v>339</v>
      </c>
      <c r="AF198" s="71">
        <v>39</v>
      </c>
      <c r="AG198" s="71">
        <v>164</v>
      </c>
      <c r="AH198" s="71">
        <f t="shared" si="95"/>
        <v>1.9971257847364041</v>
      </c>
      <c r="AJ198" s="71">
        <f>1-AH198</f>
        <v>-0.99712578473640412</v>
      </c>
      <c r="AK198" s="42">
        <v>11.965</v>
      </c>
      <c r="AL198" s="74">
        <v>9.9949999999999995E-4</v>
      </c>
      <c r="AN198" s="71">
        <v>6</v>
      </c>
      <c r="AO198" s="71">
        <v>7</v>
      </c>
      <c r="AP198" s="52" t="s">
        <v>2353</v>
      </c>
      <c r="AQ198" s="71">
        <v>146</v>
      </c>
      <c r="AR198" s="71">
        <v>315</v>
      </c>
      <c r="AS198" s="71">
        <v>39</v>
      </c>
      <c r="AT198" s="71">
        <v>166</v>
      </c>
      <c r="AU198" s="71">
        <f t="shared" si="97"/>
        <v>1.9728123728123728</v>
      </c>
      <c r="AV198" s="71">
        <f>1-AU198</f>
        <v>-0.97281237281237276</v>
      </c>
      <c r="AW198" s="42">
        <v>11.311</v>
      </c>
      <c r="AX198" s="74">
        <v>9.9949999999999995E-4</v>
      </c>
      <c r="AZ198" s="71">
        <v>6</v>
      </c>
      <c r="BA198" s="71">
        <v>7</v>
      </c>
      <c r="BB198" s="52" t="s">
        <v>2353</v>
      </c>
      <c r="BC198" s="71">
        <v>138</v>
      </c>
      <c r="BD198" s="71">
        <v>315</v>
      </c>
      <c r="BE198" s="71">
        <v>39</v>
      </c>
      <c r="BF198" s="71">
        <v>165</v>
      </c>
      <c r="BG198" s="71">
        <f t="shared" si="99"/>
        <v>1.8534798534798536</v>
      </c>
      <c r="BI198" s="71">
        <f>1-BG198</f>
        <v>-0.85347985347985356</v>
      </c>
      <c r="BJ198" s="42">
        <v>9.1994000000000007</v>
      </c>
      <c r="BK198" s="74">
        <v>5.9969999999999997E-3</v>
      </c>
    </row>
    <row r="199" spans="1:63">
      <c r="A199" s="71">
        <v>6</v>
      </c>
      <c r="B199" s="71">
        <v>8</v>
      </c>
      <c r="C199" s="52" t="s">
        <v>2354</v>
      </c>
      <c r="D199" s="375">
        <v>51</v>
      </c>
      <c r="E199" s="71">
        <v>373</v>
      </c>
      <c r="F199" s="42">
        <v>22</v>
      </c>
      <c r="G199" s="71">
        <v>163</v>
      </c>
      <c r="H199" s="71">
        <f t="shared" si="91"/>
        <v>1.0130392395807946</v>
      </c>
      <c r="I199" s="71">
        <f t="shared" si="92"/>
        <v>-1.3039239580794559E-2</v>
      </c>
      <c r="K199" s="42">
        <v>2.2717000000000002E-3</v>
      </c>
      <c r="L199" s="188">
        <v>1</v>
      </c>
      <c r="N199" s="71">
        <v>6</v>
      </c>
      <c r="O199" s="71">
        <v>8</v>
      </c>
      <c r="P199" s="52" t="s">
        <v>2354</v>
      </c>
      <c r="Q199" s="71">
        <v>40</v>
      </c>
      <c r="R199" s="71">
        <v>323</v>
      </c>
      <c r="S199" s="71">
        <v>22</v>
      </c>
      <c r="T199" s="71">
        <v>167</v>
      </c>
      <c r="U199" s="71">
        <f t="shared" si="93"/>
        <v>0.9400506614128904</v>
      </c>
      <c r="V199" s="71">
        <f t="shared" si="94"/>
        <v>5.9949338587109602E-2</v>
      </c>
      <c r="X199" s="42">
        <v>4.8062000000000001E-2</v>
      </c>
      <c r="Y199" s="105">
        <v>0.8891</v>
      </c>
      <c r="AA199" s="71">
        <v>6</v>
      </c>
      <c r="AB199" s="71">
        <v>8</v>
      </c>
      <c r="AC199" s="52" t="s">
        <v>2354</v>
      </c>
      <c r="AD199" s="71">
        <v>51</v>
      </c>
      <c r="AE199" s="71">
        <v>339</v>
      </c>
      <c r="AF199" s="71">
        <v>22</v>
      </c>
      <c r="AG199" s="71">
        <v>164</v>
      </c>
      <c r="AH199" s="71">
        <f t="shared" si="95"/>
        <v>1.1214802896218825</v>
      </c>
      <c r="AI199" s="71">
        <f t="shared" si="96"/>
        <v>-0.12148028962188251</v>
      </c>
      <c r="AK199" s="71">
        <v>0.17749999999999999</v>
      </c>
      <c r="AL199" s="105">
        <v>0.69769999999999999</v>
      </c>
      <c r="AN199" s="71">
        <v>6</v>
      </c>
      <c r="AO199" s="71">
        <v>8</v>
      </c>
      <c r="AP199" s="52" t="s">
        <v>2354</v>
      </c>
      <c r="AQ199" s="71">
        <v>47</v>
      </c>
      <c r="AR199" s="71">
        <v>315</v>
      </c>
      <c r="AS199" s="71">
        <v>22</v>
      </c>
      <c r="AT199" s="71">
        <v>166</v>
      </c>
      <c r="AU199" s="71">
        <f t="shared" si="97"/>
        <v>1.1258297258297256</v>
      </c>
      <c r="AV199" s="71">
        <f t="shared" si="98"/>
        <v>-0.12582972582972562</v>
      </c>
      <c r="AW199" s="42">
        <v>0.18515000000000001</v>
      </c>
      <c r="AX199" s="188">
        <v>0.70609999999999995</v>
      </c>
      <c r="AZ199" s="71">
        <v>6</v>
      </c>
      <c r="BA199" s="71">
        <v>8</v>
      </c>
      <c r="BB199" s="52" t="s">
        <v>2354</v>
      </c>
      <c r="BC199" s="71">
        <v>42</v>
      </c>
      <c r="BD199" s="71">
        <v>315</v>
      </c>
      <c r="BE199" s="71">
        <v>22</v>
      </c>
      <c r="BF199" s="71">
        <v>165</v>
      </c>
      <c r="BG199" s="71">
        <f t="shared" si="99"/>
        <v>1</v>
      </c>
      <c r="BH199" s="71">
        <f t="shared" si="100"/>
        <v>0</v>
      </c>
      <c r="BJ199" s="42">
        <v>0</v>
      </c>
      <c r="BK199" s="188">
        <v>1</v>
      </c>
    </row>
    <row r="200" spans="1:63">
      <c r="A200" s="71">
        <v>6</v>
      </c>
      <c r="B200" s="71">
        <v>9</v>
      </c>
      <c r="C200" s="52" t="s">
        <v>2355</v>
      </c>
      <c r="D200" s="375">
        <v>34</v>
      </c>
      <c r="E200" s="42">
        <v>1383</v>
      </c>
      <c r="F200" s="71">
        <v>20</v>
      </c>
      <c r="G200" s="42">
        <v>609</v>
      </c>
      <c r="H200" s="71">
        <f t="shared" si="91"/>
        <v>0.74859002169197386</v>
      </c>
      <c r="I200" s="71">
        <f t="shared" si="92"/>
        <v>0.25140997830802614</v>
      </c>
      <c r="K200" s="71">
        <v>1.032</v>
      </c>
      <c r="L200" s="188">
        <v>0.37930000000000003</v>
      </c>
      <c r="N200" s="71">
        <v>6</v>
      </c>
      <c r="O200" s="71">
        <v>9</v>
      </c>
      <c r="P200" s="52" t="s">
        <v>2355</v>
      </c>
      <c r="Q200" s="71">
        <v>29</v>
      </c>
      <c r="R200" s="42">
        <v>1147</v>
      </c>
      <c r="S200" s="71">
        <v>20</v>
      </c>
      <c r="T200" s="42">
        <v>617</v>
      </c>
      <c r="U200" s="71">
        <f t="shared" si="93"/>
        <v>0.77999128160418485</v>
      </c>
      <c r="V200" s="71">
        <f t="shared" si="94"/>
        <v>0.22000871839581515</v>
      </c>
      <c r="X200" s="71">
        <v>0.71321999999999997</v>
      </c>
      <c r="Y200" s="105">
        <v>0.45379999999999998</v>
      </c>
      <c r="AA200" s="71">
        <v>6</v>
      </c>
      <c r="AB200" s="71">
        <v>9</v>
      </c>
      <c r="AC200" s="52" t="s">
        <v>2355</v>
      </c>
      <c r="AD200" s="71">
        <v>32</v>
      </c>
      <c r="AE200" s="71">
        <v>1217</v>
      </c>
      <c r="AF200" s="71">
        <v>20</v>
      </c>
      <c r="AG200" s="71">
        <v>615</v>
      </c>
      <c r="AH200" s="71">
        <f t="shared" si="95"/>
        <v>0.80854560394412478</v>
      </c>
      <c r="AI200" s="71">
        <f t="shared" si="96"/>
        <v>0.19145439605587522</v>
      </c>
      <c r="AK200" s="42">
        <v>0.54149000000000003</v>
      </c>
      <c r="AL200" s="42">
        <v>0.55620000000000003</v>
      </c>
      <c r="AN200" s="71">
        <v>6</v>
      </c>
      <c r="AO200" s="71">
        <v>9</v>
      </c>
      <c r="AP200" s="52" t="s">
        <v>2355</v>
      </c>
      <c r="AQ200" s="71">
        <v>30</v>
      </c>
      <c r="AR200" s="71">
        <v>1104</v>
      </c>
      <c r="AS200" s="71">
        <v>20</v>
      </c>
      <c r="AT200" s="71">
        <v>621</v>
      </c>
      <c r="AU200" s="71">
        <f t="shared" si="97"/>
        <v>0.84375</v>
      </c>
      <c r="AV200" s="71">
        <f t="shared" si="98"/>
        <v>0.15625</v>
      </c>
      <c r="AW200" s="71">
        <v>0.33698</v>
      </c>
      <c r="AX200" s="188">
        <v>0.66120000000000001</v>
      </c>
      <c r="AZ200" s="71">
        <v>6</v>
      </c>
      <c r="BA200" s="71">
        <v>9</v>
      </c>
      <c r="BB200" s="52" t="s">
        <v>2355</v>
      </c>
      <c r="BC200" s="71">
        <v>26</v>
      </c>
      <c r="BD200" s="42">
        <v>1053</v>
      </c>
      <c r="BE200" s="71">
        <v>20</v>
      </c>
      <c r="BF200" s="42">
        <v>655</v>
      </c>
      <c r="BG200" s="71">
        <f t="shared" si="99"/>
        <v>0.80864197530864201</v>
      </c>
      <c r="BH200" s="71">
        <f t="shared" si="100"/>
        <v>0.19135802469135799</v>
      </c>
      <c r="BJ200" s="71">
        <v>0.49781999999999998</v>
      </c>
      <c r="BK200" s="188">
        <v>0.55269999999999997</v>
      </c>
    </row>
    <row r="201" spans="1:63">
      <c r="A201" s="71">
        <v>6</v>
      </c>
      <c r="B201" s="71">
        <v>10</v>
      </c>
      <c r="C201" s="52" t="s">
        <v>2356</v>
      </c>
      <c r="D201" s="375">
        <v>411</v>
      </c>
      <c r="E201" s="71">
        <v>261</v>
      </c>
      <c r="F201" s="71">
        <v>196</v>
      </c>
      <c r="G201" s="71">
        <v>123</v>
      </c>
      <c r="H201" s="71">
        <f t="shared" si="91"/>
        <v>0.98821252638986623</v>
      </c>
      <c r="I201" s="71">
        <f t="shared" si="92"/>
        <v>1.178747361013377E-2</v>
      </c>
      <c r="K201" s="42">
        <v>7.2115E-3</v>
      </c>
      <c r="L201" s="42">
        <v>0.95299999999999996</v>
      </c>
      <c r="N201" s="71">
        <v>6</v>
      </c>
      <c r="O201" s="71">
        <v>10</v>
      </c>
      <c r="P201" s="52" t="s">
        <v>2356</v>
      </c>
      <c r="Q201" s="71">
        <v>340</v>
      </c>
      <c r="R201" s="71">
        <v>218</v>
      </c>
      <c r="S201" s="71">
        <v>197</v>
      </c>
      <c r="T201" s="71">
        <v>126</v>
      </c>
      <c r="U201" s="71">
        <f t="shared" si="93"/>
        <v>0.99753178410096399</v>
      </c>
      <c r="V201" s="71">
        <f t="shared" si="94"/>
        <v>2.4682158990360081E-3</v>
      </c>
      <c r="X201" s="42">
        <v>2.9732000000000001E-4</v>
      </c>
      <c r="Y201" s="42">
        <v>1</v>
      </c>
      <c r="AA201" s="71">
        <v>6</v>
      </c>
      <c r="AB201" s="71">
        <v>10</v>
      </c>
      <c r="AC201" s="52" t="s">
        <v>2356</v>
      </c>
      <c r="AD201" s="71">
        <v>359</v>
      </c>
      <c r="AE201" s="42">
        <v>226</v>
      </c>
      <c r="AF201" s="71">
        <v>196</v>
      </c>
      <c r="AG201" s="42">
        <v>125</v>
      </c>
      <c r="AH201" s="71">
        <f t="shared" si="95"/>
        <v>1.0130711576666063</v>
      </c>
      <c r="AI201" s="71">
        <f t="shared" si="96"/>
        <v>-1.307115766660627E-2</v>
      </c>
      <c r="AK201" s="42">
        <v>8.3028000000000008E-3</v>
      </c>
      <c r="AL201" s="42">
        <v>0.94099999999999995</v>
      </c>
      <c r="AN201" s="71">
        <v>6</v>
      </c>
      <c r="AO201" s="71">
        <v>10</v>
      </c>
      <c r="AP201" s="52" t="s">
        <v>2356</v>
      </c>
      <c r="AQ201" s="71">
        <v>327</v>
      </c>
      <c r="AR201" s="42">
        <v>199</v>
      </c>
      <c r="AS201" s="71">
        <v>201</v>
      </c>
      <c r="AT201" s="42">
        <v>126</v>
      </c>
      <c r="AU201" s="71">
        <f t="shared" si="97"/>
        <v>1.0300757518937973</v>
      </c>
      <c r="AV201" s="71">
        <f t="shared" si="98"/>
        <v>-3.0075751893797298E-2</v>
      </c>
      <c r="AW201" s="42">
        <v>4.1824E-2</v>
      </c>
      <c r="AX201" s="42">
        <v>0.87909999999999999</v>
      </c>
      <c r="AZ201" s="71">
        <v>6</v>
      </c>
      <c r="BA201" s="71">
        <v>10</v>
      </c>
      <c r="BB201" s="52" t="s">
        <v>2356</v>
      </c>
      <c r="BC201" s="71">
        <v>329</v>
      </c>
      <c r="BD201" s="71">
        <v>204</v>
      </c>
      <c r="BE201" s="71">
        <v>199</v>
      </c>
      <c r="BF201" s="71">
        <v>128</v>
      </c>
      <c r="BG201" s="71">
        <f t="shared" si="99"/>
        <v>1.0373435806483398</v>
      </c>
      <c r="BH201" s="71">
        <f t="shared" si="100"/>
        <v>-3.7343580648339758E-2</v>
      </c>
      <c r="BJ201" s="42">
        <v>6.4692E-2</v>
      </c>
      <c r="BK201" s="42">
        <v>0.82609999999999995</v>
      </c>
    </row>
    <row r="202" spans="1:63">
      <c r="A202" s="71">
        <v>6</v>
      </c>
      <c r="B202" s="71">
        <v>11</v>
      </c>
      <c r="C202" s="52" t="s">
        <v>2357</v>
      </c>
      <c r="D202" s="375">
        <v>416</v>
      </c>
      <c r="E202" s="42">
        <v>383</v>
      </c>
      <c r="F202" s="338">
        <v>161</v>
      </c>
      <c r="G202" s="42">
        <v>183</v>
      </c>
      <c r="H202" s="71">
        <f t="shared" si="91"/>
        <v>1.2345815156576878</v>
      </c>
      <c r="I202" s="71">
        <f t="shared" si="92"/>
        <v>-0.23458151565768781</v>
      </c>
      <c r="K202" s="42">
        <v>2.6642999999999999</v>
      </c>
      <c r="L202" s="42">
        <v>9.2950000000000005E-2</v>
      </c>
      <c r="N202" s="71">
        <v>6</v>
      </c>
      <c r="O202" s="71">
        <v>11</v>
      </c>
      <c r="P202" s="52" t="s">
        <v>2357</v>
      </c>
      <c r="Q202" s="338">
        <v>343</v>
      </c>
      <c r="R202" s="42">
        <v>321</v>
      </c>
      <c r="S202" s="338">
        <v>164</v>
      </c>
      <c r="T202" s="42">
        <v>184</v>
      </c>
      <c r="U202" s="71">
        <f t="shared" si="93"/>
        <v>1.1988450725628752</v>
      </c>
      <c r="V202" s="71">
        <f t="shared" si="94"/>
        <v>-0.1988450725628752</v>
      </c>
      <c r="X202" s="42">
        <v>1.8744000000000001</v>
      </c>
      <c r="Y202" s="42">
        <v>0.1759</v>
      </c>
      <c r="AA202" s="71">
        <v>6</v>
      </c>
      <c r="AB202" s="71">
        <v>11</v>
      </c>
      <c r="AC202" s="52" t="s">
        <v>2357</v>
      </c>
      <c r="AD202" s="338">
        <v>352</v>
      </c>
      <c r="AE202" s="71">
        <v>327</v>
      </c>
      <c r="AF202" s="338">
        <v>163</v>
      </c>
      <c r="AG202" s="71">
        <v>184</v>
      </c>
      <c r="AH202" s="71">
        <f t="shared" si="95"/>
        <v>1.2151366766101948</v>
      </c>
      <c r="AI202" s="71">
        <f t="shared" si="96"/>
        <v>-0.21513667661019475</v>
      </c>
      <c r="AK202" s="42">
        <v>2.1758000000000002</v>
      </c>
      <c r="AL202" s="105">
        <v>0.1389</v>
      </c>
      <c r="AN202" s="71">
        <v>6</v>
      </c>
      <c r="AO202" s="71">
        <v>11</v>
      </c>
      <c r="AP202" s="52" t="s">
        <v>2357</v>
      </c>
      <c r="AQ202" s="338">
        <v>311</v>
      </c>
      <c r="AR202" s="71">
        <v>305</v>
      </c>
      <c r="AS202" s="338">
        <v>163</v>
      </c>
      <c r="AT202" s="71">
        <v>188</v>
      </c>
      <c r="AU202" s="71">
        <f t="shared" si="97"/>
        <v>1.1760635623051392</v>
      </c>
      <c r="AV202" s="71">
        <f t="shared" si="98"/>
        <v>-0.1760635623051392</v>
      </c>
      <c r="AW202" s="42">
        <v>1.4662999999999999</v>
      </c>
      <c r="AX202" s="42">
        <v>0.2399</v>
      </c>
      <c r="AZ202" s="71">
        <v>6</v>
      </c>
      <c r="BA202" s="71">
        <v>11</v>
      </c>
      <c r="BB202" s="52" t="s">
        <v>2357</v>
      </c>
      <c r="BC202" s="338">
        <v>318</v>
      </c>
      <c r="BD202" s="71">
        <v>327</v>
      </c>
      <c r="BE202" s="338">
        <v>164</v>
      </c>
      <c r="BF202" s="71">
        <v>187</v>
      </c>
      <c r="BG202" s="71">
        <f t="shared" si="99"/>
        <v>1.1088610427388679</v>
      </c>
      <c r="BH202" s="71">
        <f t="shared" si="100"/>
        <v>-0.10886104273886787</v>
      </c>
      <c r="BJ202" s="42">
        <v>1.6140000000000001</v>
      </c>
      <c r="BK202" s="42">
        <v>0.21390000000000001</v>
      </c>
    </row>
    <row r="203" spans="1:63">
      <c r="A203" s="71">
        <v>6</v>
      </c>
      <c r="B203" s="71">
        <v>12</v>
      </c>
      <c r="C203" s="52" t="s">
        <v>2358</v>
      </c>
      <c r="D203" s="375">
        <v>93</v>
      </c>
      <c r="E203" s="71">
        <v>155</v>
      </c>
      <c r="F203" s="71">
        <v>38</v>
      </c>
      <c r="G203" s="71">
        <v>83</v>
      </c>
      <c r="H203" s="71">
        <f t="shared" si="91"/>
        <v>1.3105263157894738</v>
      </c>
      <c r="I203" s="71">
        <f t="shared" si="92"/>
        <v>-0.31052631578947376</v>
      </c>
      <c r="K203" s="42">
        <v>1.3193999999999999</v>
      </c>
      <c r="L203" s="188">
        <v>0.30730000000000002</v>
      </c>
      <c r="N203" s="71">
        <v>6</v>
      </c>
      <c r="O203" s="71">
        <v>12</v>
      </c>
      <c r="P203" s="52" t="s">
        <v>2358</v>
      </c>
      <c r="Q203" s="71">
        <v>69</v>
      </c>
      <c r="R203" s="71">
        <v>139</v>
      </c>
      <c r="S203" s="71">
        <v>38</v>
      </c>
      <c r="T203" s="71">
        <v>82</v>
      </c>
      <c r="U203" s="71">
        <f t="shared" si="93"/>
        <v>1.071185157137448</v>
      </c>
      <c r="V203" s="71">
        <f t="shared" si="94"/>
        <v>-7.1185157137447996E-2</v>
      </c>
      <c r="X203" s="42">
        <v>7.8564999999999996E-2</v>
      </c>
      <c r="Y203" s="188">
        <v>0.82609999999999995</v>
      </c>
      <c r="AA203" s="71">
        <v>6</v>
      </c>
      <c r="AB203" s="71">
        <v>12</v>
      </c>
      <c r="AC203" s="52" t="s">
        <v>2358</v>
      </c>
      <c r="AD203" s="71">
        <v>84</v>
      </c>
      <c r="AE203" s="42">
        <v>142</v>
      </c>
      <c r="AF203" s="71">
        <v>38</v>
      </c>
      <c r="AG203" s="42">
        <v>84</v>
      </c>
      <c r="AH203" s="71">
        <f t="shared" si="95"/>
        <v>1.30763528539659</v>
      </c>
      <c r="AI203" s="71">
        <f t="shared" si="96"/>
        <v>-0.30763528539659002</v>
      </c>
      <c r="AK203" s="42">
        <v>1.2614000000000001</v>
      </c>
      <c r="AL203" s="71">
        <v>0.28439999999999999</v>
      </c>
      <c r="AN203" s="71">
        <v>6</v>
      </c>
      <c r="AO203" s="71">
        <v>12</v>
      </c>
      <c r="AP203" s="52" t="s">
        <v>2358</v>
      </c>
      <c r="AQ203" s="71">
        <v>69</v>
      </c>
      <c r="AR203" s="42">
        <v>126</v>
      </c>
      <c r="AS203" s="71">
        <v>37</v>
      </c>
      <c r="AT203" s="42">
        <v>84</v>
      </c>
      <c r="AU203" s="71">
        <f t="shared" si="97"/>
        <v>1.2432432432432434</v>
      </c>
      <c r="AV203" s="71">
        <f t="shared" si="98"/>
        <v>-0.24324324324324342</v>
      </c>
      <c r="AW203" s="42">
        <v>0.77368999999999999</v>
      </c>
      <c r="AX203" s="188">
        <v>0.39879999999999999</v>
      </c>
      <c r="AZ203" s="71">
        <v>6</v>
      </c>
      <c r="BA203" s="71">
        <v>12</v>
      </c>
      <c r="BB203" s="52" t="s">
        <v>2358</v>
      </c>
      <c r="BC203" s="71">
        <v>75</v>
      </c>
      <c r="BD203" s="42">
        <v>123</v>
      </c>
      <c r="BE203" s="71">
        <v>38</v>
      </c>
      <c r="BF203" s="42">
        <v>84</v>
      </c>
      <c r="BG203" s="71">
        <f t="shared" si="99"/>
        <v>1.3478818998716302</v>
      </c>
      <c r="BH203" s="71">
        <f t="shared" si="100"/>
        <v>-0.34788189987163021</v>
      </c>
      <c r="BJ203" s="42">
        <v>1.4973000000000001</v>
      </c>
      <c r="BK203" s="188">
        <v>0.21840000000000001</v>
      </c>
    </row>
    <row r="204" spans="1:63">
      <c r="A204" s="71">
        <v>6</v>
      </c>
      <c r="B204" s="71">
        <v>13</v>
      </c>
      <c r="C204" s="52" t="s">
        <v>2359</v>
      </c>
      <c r="D204" s="375">
        <v>264</v>
      </c>
      <c r="E204" s="42">
        <v>361</v>
      </c>
      <c r="F204" s="71">
        <v>170</v>
      </c>
      <c r="G204" s="42">
        <v>201</v>
      </c>
      <c r="H204" s="71">
        <f t="shared" si="91"/>
        <v>0.86465699853348543</v>
      </c>
      <c r="I204" s="71">
        <f t="shared" si="92"/>
        <v>0.13534300146651457</v>
      </c>
      <c r="K204" s="42">
        <v>1.2150000000000001</v>
      </c>
      <c r="L204" s="71">
        <v>0.27339999999999998</v>
      </c>
      <c r="N204" s="71">
        <v>6</v>
      </c>
      <c r="O204" s="71">
        <v>13</v>
      </c>
      <c r="P204" s="52" t="s">
        <v>2359</v>
      </c>
      <c r="Q204" s="71">
        <v>232</v>
      </c>
      <c r="R204" s="42">
        <v>310</v>
      </c>
      <c r="S204" s="71">
        <v>172</v>
      </c>
      <c r="T204" s="42">
        <v>205</v>
      </c>
      <c r="U204" s="71">
        <f t="shared" si="93"/>
        <v>0.89197299324831214</v>
      </c>
      <c r="V204" s="71">
        <f t="shared" si="94"/>
        <v>0.10802700675168786</v>
      </c>
      <c r="X204" s="42">
        <v>0.71718999999999999</v>
      </c>
      <c r="Y204" s="71">
        <v>0.43330000000000002</v>
      </c>
      <c r="AA204" s="71">
        <v>6</v>
      </c>
      <c r="AB204" s="71">
        <v>13</v>
      </c>
      <c r="AC204" s="52" t="s">
        <v>2359</v>
      </c>
      <c r="AD204" s="71">
        <v>249</v>
      </c>
      <c r="AE204" s="71">
        <v>334</v>
      </c>
      <c r="AF204" s="71">
        <v>171</v>
      </c>
      <c r="AG204" s="71">
        <v>206</v>
      </c>
      <c r="AH204" s="71">
        <f t="shared" si="95"/>
        <v>0.89809853976258025</v>
      </c>
      <c r="AI204" s="71">
        <f t="shared" si="96"/>
        <v>0.10190146023741975</v>
      </c>
      <c r="AK204" s="42">
        <v>0.65232999999999997</v>
      </c>
      <c r="AL204" s="105">
        <v>0.41980000000000001</v>
      </c>
      <c r="AN204" s="71">
        <v>6</v>
      </c>
      <c r="AO204" s="71">
        <v>13</v>
      </c>
      <c r="AP204" s="52" t="s">
        <v>2359</v>
      </c>
      <c r="AQ204" s="71">
        <v>225</v>
      </c>
      <c r="AR204" s="71">
        <v>299</v>
      </c>
      <c r="AS204" s="71">
        <v>174</v>
      </c>
      <c r="AT204" s="71">
        <v>204</v>
      </c>
      <c r="AU204" s="71">
        <f t="shared" si="97"/>
        <v>0.88225118210125719</v>
      </c>
      <c r="AV204" s="71">
        <f t="shared" si="98"/>
        <v>0.11774881789874281</v>
      </c>
      <c r="AW204" s="42">
        <v>0.85152000000000005</v>
      </c>
      <c r="AX204" s="71">
        <v>0.35730000000000001</v>
      </c>
      <c r="AZ204" s="71">
        <v>6</v>
      </c>
      <c r="BA204" s="71">
        <v>13</v>
      </c>
      <c r="BB204" s="52" t="s">
        <v>2359</v>
      </c>
      <c r="BC204" s="71">
        <v>247</v>
      </c>
      <c r="BD204" s="71">
        <v>305</v>
      </c>
      <c r="BE204" s="71">
        <v>173</v>
      </c>
      <c r="BF204" s="71">
        <v>205</v>
      </c>
      <c r="BG204" s="71">
        <f t="shared" si="99"/>
        <v>0.95963233203828302</v>
      </c>
      <c r="BH204" s="71">
        <f t="shared" si="100"/>
        <v>4.036766796171698E-2</v>
      </c>
      <c r="BJ204" s="42">
        <v>9.4404000000000002E-2</v>
      </c>
      <c r="BK204" s="71">
        <v>0.79110000000000003</v>
      </c>
    </row>
    <row r="205" spans="1:63">
      <c r="A205" s="71">
        <v>6</v>
      </c>
      <c r="B205" s="71">
        <v>14</v>
      </c>
      <c r="C205" s="71" t="s">
        <v>2360</v>
      </c>
      <c r="D205" s="375">
        <v>140</v>
      </c>
      <c r="E205" s="71">
        <v>105</v>
      </c>
      <c r="F205" s="45">
        <v>61</v>
      </c>
      <c r="G205" s="71">
        <v>33</v>
      </c>
      <c r="H205" s="71">
        <f t="shared" si="91"/>
        <v>0.72131147540983609</v>
      </c>
      <c r="I205" s="71">
        <f t="shared" si="92"/>
        <v>0.27868852459016391</v>
      </c>
      <c r="K205" s="42">
        <v>1.6909000000000001</v>
      </c>
      <c r="L205" s="188">
        <v>0.21740000000000001</v>
      </c>
      <c r="N205" s="71">
        <v>6</v>
      </c>
      <c r="O205" s="71">
        <v>14</v>
      </c>
      <c r="P205" s="71" t="s">
        <v>2360</v>
      </c>
      <c r="Q205" s="45">
        <v>105</v>
      </c>
      <c r="R205" s="71">
        <v>76</v>
      </c>
      <c r="S205" s="45">
        <v>62</v>
      </c>
      <c r="T205" s="71">
        <v>31</v>
      </c>
      <c r="U205" s="71">
        <f t="shared" si="93"/>
        <v>0.69078947368421051</v>
      </c>
      <c r="V205" s="71">
        <f t="shared" si="94"/>
        <v>0.30921052631578949</v>
      </c>
      <c r="X205" s="42">
        <v>1.9338</v>
      </c>
      <c r="Y205" s="105">
        <v>0.18440000000000001</v>
      </c>
      <c r="AA205" s="71">
        <v>6</v>
      </c>
      <c r="AB205" s="71">
        <v>14</v>
      </c>
      <c r="AC205" s="71" t="s">
        <v>2360</v>
      </c>
      <c r="AD205" s="45">
        <v>114</v>
      </c>
      <c r="AE205" s="42">
        <v>91</v>
      </c>
      <c r="AF205" s="45">
        <v>61</v>
      </c>
      <c r="AG205" s="42">
        <v>32</v>
      </c>
      <c r="AH205" s="71">
        <f t="shared" si="95"/>
        <v>0.65717888668708335</v>
      </c>
      <c r="AI205" s="71">
        <f t="shared" si="96"/>
        <v>0.34282111331291665</v>
      </c>
      <c r="AK205" s="42">
        <v>2.6297000000000001</v>
      </c>
      <c r="AL205" s="71">
        <v>0.1239</v>
      </c>
      <c r="AN205" s="71">
        <v>6</v>
      </c>
      <c r="AO205" s="71">
        <v>14</v>
      </c>
      <c r="AP205" s="71" t="s">
        <v>2360</v>
      </c>
      <c r="AQ205" s="45">
        <v>104</v>
      </c>
      <c r="AR205" s="42">
        <v>79</v>
      </c>
      <c r="AS205" s="45">
        <v>62</v>
      </c>
      <c r="AT205" s="42">
        <v>32</v>
      </c>
      <c r="AU205" s="71">
        <f t="shared" si="97"/>
        <v>0.67946100449162916</v>
      </c>
      <c r="AV205" s="71">
        <f t="shared" si="98"/>
        <v>0.32053899550837084</v>
      </c>
      <c r="AW205" s="42">
        <v>2.1541000000000001</v>
      </c>
      <c r="AX205" s="188">
        <v>0.15240000000000001</v>
      </c>
      <c r="AZ205" s="71">
        <v>6</v>
      </c>
      <c r="BA205" s="71">
        <v>14</v>
      </c>
      <c r="BB205" s="71" t="s">
        <v>2360</v>
      </c>
      <c r="BC205" s="45">
        <v>101</v>
      </c>
      <c r="BD205" s="42">
        <v>88</v>
      </c>
      <c r="BE205" s="45">
        <v>62</v>
      </c>
      <c r="BF205" s="42">
        <v>32</v>
      </c>
      <c r="BG205" s="71">
        <f t="shared" si="99"/>
        <v>0.59237536656891498</v>
      </c>
      <c r="BH205" s="71">
        <f t="shared" si="100"/>
        <v>0.40762463343108502</v>
      </c>
      <c r="BJ205" s="42">
        <v>4.0281000000000002</v>
      </c>
      <c r="BK205" s="187">
        <v>5.8470000000000001E-2</v>
      </c>
    </row>
    <row r="206" spans="1:63">
      <c r="A206" s="71">
        <v>6</v>
      </c>
      <c r="B206" s="71">
        <v>15</v>
      </c>
      <c r="C206" s="71" t="s">
        <v>2361</v>
      </c>
      <c r="D206" s="375">
        <v>82</v>
      </c>
      <c r="E206" s="42">
        <v>340</v>
      </c>
      <c r="F206" s="185">
        <v>33</v>
      </c>
      <c r="G206" s="42">
        <v>121</v>
      </c>
      <c r="H206" s="71">
        <f t="shared" si="91"/>
        <v>0.88431372549019616</v>
      </c>
      <c r="I206" s="71">
        <f t="shared" si="92"/>
        <v>0.11568627450980384</v>
      </c>
      <c r="K206" s="42">
        <v>0.28166999999999998</v>
      </c>
      <c r="L206" s="71">
        <v>0.63070000000000004</v>
      </c>
      <c r="N206" s="71">
        <v>6</v>
      </c>
      <c r="O206" s="71">
        <v>15</v>
      </c>
      <c r="P206" s="71" t="s">
        <v>2361</v>
      </c>
      <c r="Q206" s="71">
        <v>61</v>
      </c>
      <c r="R206" s="42">
        <v>276</v>
      </c>
      <c r="S206" s="71">
        <v>34</v>
      </c>
      <c r="T206" s="42">
        <v>127</v>
      </c>
      <c r="U206" s="71">
        <f t="shared" si="93"/>
        <v>0.82555413469735717</v>
      </c>
      <c r="V206" s="71">
        <f t="shared" si="94"/>
        <v>0.17444586530264283</v>
      </c>
      <c r="X206" s="42">
        <v>0.64244999999999997</v>
      </c>
      <c r="Y206" s="71">
        <v>0.46429999999999999</v>
      </c>
      <c r="AA206" s="71">
        <v>6</v>
      </c>
      <c r="AB206" s="71">
        <v>15</v>
      </c>
      <c r="AC206" s="71" t="s">
        <v>2361</v>
      </c>
      <c r="AD206" s="71">
        <v>71</v>
      </c>
      <c r="AE206" s="42">
        <v>322</v>
      </c>
      <c r="AF206" s="71">
        <v>33</v>
      </c>
      <c r="AG206" s="42">
        <v>123</v>
      </c>
      <c r="AH206" s="71">
        <f t="shared" si="95"/>
        <v>0.82185206098249575</v>
      </c>
      <c r="AI206" s="71">
        <f t="shared" si="96"/>
        <v>0.17814793901750425</v>
      </c>
      <c r="AK206" s="42">
        <v>0.69337000000000004</v>
      </c>
      <c r="AL206" s="42">
        <v>0.4763</v>
      </c>
      <c r="AN206" s="71">
        <v>6</v>
      </c>
      <c r="AO206" s="71">
        <v>15</v>
      </c>
      <c r="AP206" s="71" t="s">
        <v>2361</v>
      </c>
      <c r="AQ206" s="71">
        <v>53</v>
      </c>
      <c r="AR206" s="42">
        <v>253</v>
      </c>
      <c r="AS206" s="71">
        <v>34</v>
      </c>
      <c r="AT206" s="42">
        <v>125</v>
      </c>
      <c r="AU206" s="71">
        <f t="shared" si="97"/>
        <v>0.77016972797023941</v>
      </c>
      <c r="AV206" s="71">
        <f t="shared" si="98"/>
        <v>0.22983027202976059</v>
      </c>
      <c r="AW206" s="42">
        <v>1.1358999999999999</v>
      </c>
      <c r="AX206" s="71">
        <v>0.32329999999999998</v>
      </c>
      <c r="AZ206" s="71">
        <v>6</v>
      </c>
      <c r="BA206" s="71">
        <v>15</v>
      </c>
      <c r="BB206" s="71" t="s">
        <v>2361</v>
      </c>
      <c r="BC206" s="71">
        <v>49</v>
      </c>
      <c r="BD206" s="42">
        <v>288</v>
      </c>
      <c r="BE206" s="71">
        <v>34</v>
      </c>
      <c r="BF206" s="42">
        <v>128</v>
      </c>
      <c r="BG206" s="71">
        <f t="shared" si="99"/>
        <v>0.64052287581699352</v>
      </c>
      <c r="BH206" s="71">
        <f t="shared" si="100"/>
        <v>0.35947712418300648</v>
      </c>
      <c r="BJ206" s="42">
        <v>3.28</v>
      </c>
      <c r="BK206" s="192">
        <v>7.2959999999999997E-2</v>
      </c>
    </row>
    <row r="207" spans="1:63">
      <c r="A207" s="71">
        <v>6</v>
      </c>
      <c r="B207" s="71">
        <v>16</v>
      </c>
      <c r="C207" s="71" t="s">
        <v>2362</v>
      </c>
      <c r="D207" s="375">
        <v>167</v>
      </c>
      <c r="E207" s="42">
        <v>415</v>
      </c>
      <c r="F207" s="176">
        <v>46</v>
      </c>
      <c r="G207" s="42">
        <v>196</v>
      </c>
      <c r="H207" s="71">
        <f t="shared" si="91"/>
        <v>1.7146149816657934</v>
      </c>
      <c r="J207" s="71">
        <f>1-H207</f>
        <v>-0.7146149816657934</v>
      </c>
      <c r="K207" s="42">
        <v>8.3660999999999994</v>
      </c>
      <c r="L207" s="189">
        <v>2.9989999999999999E-3</v>
      </c>
      <c r="N207" s="71">
        <v>6</v>
      </c>
      <c r="O207" s="71">
        <v>16</v>
      </c>
      <c r="P207" s="71" t="s">
        <v>2362</v>
      </c>
      <c r="Q207" s="176">
        <v>129</v>
      </c>
      <c r="R207" s="42">
        <v>358</v>
      </c>
      <c r="S207" s="176">
        <v>44</v>
      </c>
      <c r="T207" s="42">
        <v>200</v>
      </c>
      <c r="U207" s="71">
        <f t="shared" si="93"/>
        <v>1.637887252412392</v>
      </c>
      <c r="W207" s="71">
        <f>1-U207</f>
        <v>-0.63788725241239197</v>
      </c>
      <c r="X207" s="42">
        <v>6.4339000000000004</v>
      </c>
      <c r="Y207" s="189">
        <v>1.299E-2</v>
      </c>
      <c r="AA207" s="71">
        <v>6</v>
      </c>
      <c r="AB207" s="71">
        <v>16</v>
      </c>
      <c r="AC207" s="71" t="s">
        <v>2362</v>
      </c>
      <c r="AD207" s="176">
        <v>133</v>
      </c>
      <c r="AE207" s="42">
        <v>389</v>
      </c>
      <c r="AF207" s="176">
        <v>44</v>
      </c>
      <c r="AG207" s="42">
        <v>199</v>
      </c>
      <c r="AH207" s="71">
        <f t="shared" si="95"/>
        <v>1.5463309184388874</v>
      </c>
      <c r="AJ207" s="71">
        <f>1-AH207</f>
        <v>-0.54633091843888737</v>
      </c>
      <c r="AK207" s="42">
        <v>5.0670000000000002</v>
      </c>
      <c r="AL207" s="189">
        <v>3.0980000000000001E-2</v>
      </c>
      <c r="AN207" s="71">
        <v>6</v>
      </c>
      <c r="AO207" s="71">
        <v>16</v>
      </c>
      <c r="AP207" s="71" t="s">
        <v>2362</v>
      </c>
      <c r="AQ207" s="176">
        <v>117</v>
      </c>
      <c r="AR207" s="42">
        <v>341</v>
      </c>
      <c r="AS207" s="176">
        <v>46</v>
      </c>
      <c r="AT207" s="42">
        <v>202</v>
      </c>
      <c r="AU207" s="71">
        <f t="shared" si="97"/>
        <v>1.5066938671426748</v>
      </c>
      <c r="AV207" s="71">
        <f>1-AU207</f>
        <v>-0.50669386714267484</v>
      </c>
      <c r="AW207" s="42">
        <v>4.4362000000000004</v>
      </c>
      <c r="AX207" s="189">
        <v>4.2479999999999997E-2</v>
      </c>
      <c r="AZ207" s="71">
        <v>6</v>
      </c>
      <c r="BA207" s="71">
        <v>16</v>
      </c>
      <c r="BB207" s="71" t="s">
        <v>2362</v>
      </c>
      <c r="BC207" s="176">
        <v>104</v>
      </c>
      <c r="BD207" s="42">
        <v>345</v>
      </c>
      <c r="BE207" s="176">
        <v>50</v>
      </c>
      <c r="BF207" s="42">
        <v>206</v>
      </c>
      <c r="BG207" s="71">
        <f t="shared" si="99"/>
        <v>1.2419710144927536</v>
      </c>
      <c r="BH207" s="71">
        <f t="shared" si="100"/>
        <v>-0.2419710144927536</v>
      </c>
      <c r="BJ207" s="42">
        <v>1.2593000000000001</v>
      </c>
      <c r="BK207" s="42">
        <v>0.29239999999999999</v>
      </c>
    </row>
    <row r="208" spans="1:63">
      <c r="A208" s="71">
        <v>6</v>
      </c>
      <c r="B208" s="71">
        <v>17</v>
      </c>
      <c r="C208" s="71" t="s">
        <v>2363</v>
      </c>
      <c r="D208" s="375">
        <v>50</v>
      </c>
      <c r="E208" s="42">
        <v>147</v>
      </c>
      <c r="F208" s="176">
        <v>32</v>
      </c>
      <c r="G208" s="42">
        <v>83</v>
      </c>
      <c r="H208" s="71">
        <f t="shared" si="91"/>
        <v>0.8822278911564625</v>
      </c>
      <c r="I208" s="71">
        <f t="shared" si="92"/>
        <v>0.1177721088435375</v>
      </c>
      <c r="K208" s="42">
        <v>1.58</v>
      </c>
      <c r="L208" s="42">
        <v>0.2054</v>
      </c>
      <c r="N208" s="71">
        <v>6</v>
      </c>
      <c r="O208" s="71">
        <v>17</v>
      </c>
      <c r="P208" s="71" t="s">
        <v>2363</v>
      </c>
      <c r="Q208" s="71">
        <v>46</v>
      </c>
      <c r="R208" s="42">
        <v>124</v>
      </c>
      <c r="S208" s="71">
        <v>32</v>
      </c>
      <c r="T208" s="42">
        <v>83</v>
      </c>
      <c r="U208" s="71">
        <f t="shared" si="93"/>
        <v>0.96219758064516125</v>
      </c>
      <c r="V208" s="71">
        <f t="shared" si="94"/>
        <v>3.7802419354838745E-2</v>
      </c>
      <c r="X208" s="42">
        <v>0.79347999999999996</v>
      </c>
      <c r="Y208" s="42">
        <v>0.39629999999999999</v>
      </c>
      <c r="AA208" s="71">
        <v>6</v>
      </c>
      <c r="AB208" s="71">
        <v>17</v>
      </c>
      <c r="AC208" s="71" t="s">
        <v>2363</v>
      </c>
      <c r="AD208" s="71">
        <v>48</v>
      </c>
      <c r="AE208" s="42">
        <v>126</v>
      </c>
      <c r="AF208" s="71">
        <v>32</v>
      </c>
      <c r="AG208" s="42">
        <v>83</v>
      </c>
      <c r="AH208" s="71">
        <f t="shared" si="95"/>
        <v>0.98809523809523803</v>
      </c>
      <c r="AI208" s="71">
        <f t="shared" si="96"/>
        <v>1.1904761904761973E-2</v>
      </c>
      <c r="AK208" s="71">
        <v>1.1798</v>
      </c>
      <c r="AL208" s="71">
        <v>0.33429999999999999</v>
      </c>
      <c r="AN208" s="71">
        <v>6</v>
      </c>
      <c r="AO208" s="71">
        <v>17</v>
      </c>
      <c r="AP208" s="71" t="s">
        <v>2363</v>
      </c>
      <c r="AQ208" s="71">
        <v>47</v>
      </c>
      <c r="AR208" s="42">
        <v>113</v>
      </c>
      <c r="AS208" s="71">
        <v>32</v>
      </c>
      <c r="AT208" s="42">
        <v>83</v>
      </c>
      <c r="AU208" s="71">
        <f t="shared" si="97"/>
        <v>1.0788163716814159</v>
      </c>
      <c r="AV208" s="71">
        <f t="shared" si="98"/>
        <v>-7.8816371681415864E-2</v>
      </c>
      <c r="AW208" s="42">
        <v>0.32112000000000002</v>
      </c>
      <c r="AX208" s="42">
        <v>0.59870000000000001</v>
      </c>
      <c r="AZ208" s="71">
        <v>6</v>
      </c>
      <c r="BA208" s="71">
        <v>17</v>
      </c>
      <c r="BB208" s="71" t="s">
        <v>2363</v>
      </c>
      <c r="BC208" s="71">
        <v>48</v>
      </c>
      <c r="BD208" s="42">
        <v>116</v>
      </c>
      <c r="BE208" s="71">
        <v>32</v>
      </c>
      <c r="BF208" s="42">
        <v>81</v>
      </c>
      <c r="BG208" s="71">
        <f t="shared" si="99"/>
        <v>1.0474137931034484</v>
      </c>
      <c r="BH208" s="71">
        <f t="shared" si="100"/>
        <v>-4.7413793103448398E-2</v>
      </c>
      <c r="BJ208" s="42">
        <v>0.78102000000000005</v>
      </c>
      <c r="BK208" s="42">
        <v>0.4713</v>
      </c>
    </row>
    <row r="209" spans="1:64" s="305" customFormat="1">
      <c r="A209" s="361">
        <v>7</v>
      </c>
      <c r="B209" s="361">
        <v>1</v>
      </c>
      <c r="C209" s="364" t="s">
        <v>2364</v>
      </c>
      <c r="D209" s="294">
        <v>6</v>
      </c>
      <c r="E209" s="294">
        <v>268</v>
      </c>
      <c r="F209" s="302">
        <v>1</v>
      </c>
      <c r="G209" s="294">
        <v>126</v>
      </c>
      <c r="H209" s="305">
        <f>(D209/E209)/(F209/G209)</f>
        <v>2.8208955223880596</v>
      </c>
      <c r="I209" s="305">
        <f>1-H209</f>
        <v>-1.8208955223880596</v>
      </c>
      <c r="K209" s="294">
        <v>2.8010999999999999</v>
      </c>
      <c r="L209" s="301">
        <v>0.18640000000000001</v>
      </c>
      <c r="N209" s="361">
        <v>7</v>
      </c>
      <c r="O209" s="361">
        <v>1</v>
      </c>
      <c r="P209" s="364" t="s">
        <v>2364</v>
      </c>
      <c r="Q209" s="294">
        <v>3</v>
      </c>
      <c r="R209" s="294">
        <v>221</v>
      </c>
      <c r="S209" s="302">
        <v>1</v>
      </c>
      <c r="T209" s="294">
        <v>128</v>
      </c>
      <c r="U209" s="305">
        <f>(Q209/R209)/(S209/T209)</f>
        <v>1.7375565610859729</v>
      </c>
      <c r="V209" s="305">
        <f>1-U209</f>
        <v>-0.73755656108597289</v>
      </c>
      <c r="X209" s="294">
        <v>1.7290000000000001</v>
      </c>
      <c r="Y209" s="303">
        <v>0.30580000000000002</v>
      </c>
      <c r="Z209" s="361"/>
      <c r="AA209" s="361">
        <v>7</v>
      </c>
      <c r="AB209" s="361">
        <v>1</v>
      </c>
      <c r="AC209" s="364" t="s">
        <v>2364</v>
      </c>
      <c r="AD209" s="294">
        <v>4</v>
      </c>
      <c r="AE209" s="294">
        <v>234</v>
      </c>
      <c r="AF209" s="302">
        <v>1</v>
      </c>
      <c r="AG209" s="294">
        <v>129</v>
      </c>
      <c r="AH209" s="305">
        <f>(AD209/AE209)/(AF209/AG209)</f>
        <v>2.2051282051282053</v>
      </c>
      <c r="AI209" s="305">
        <f>1-AH209</f>
        <v>-1.2051282051282053</v>
      </c>
      <c r="AK209" s="294">
        <v>2.1920000000000002</v>
      </c>
      <c r="AL209" s="301">
        <v>0.30230000000000001</v>
      </c>
      <c r="AM209" s="361"/>
      <c r="AN209" s="361">
        <v>7</v>
      </c>
      <c r="AO209" s="361">
        <v>1</v>
      </c>
      <c r="AP209" s="364" t="s">
        <v>2364</v>
      </c>
      <c r="AQ209" s="294">
        <v>1</v>
      </c>
      <c r="AR209" s="294">
        <v>215</v>
      </c>
      <c r="AS209" s="302">
        <v>1</v>
      </c>
      <c r="AT209" s="294">
        <v>128</v>
      </c>
      <c r="AU209" s="305">
        <f>(AQ209/AR209)/(AS209/AT209)</f>
        <v>0.59534883720930232</v>
      </c>
      <c r="AV209" s="305">
        <f>1-AU209</f>
        <v>0.40465116279069768</v>
      </c>
      <c r="AW209" s="294">
        <v>0.59431999999999996</v>
      </c>
      <c r="AX209" s="303">
        <v>1</v>
      </c>
      <c r="AY209" s="361"/>
      <c r="AZ209" s="361">
        <v>7</v>
      </c>
      <c r="BA209" s="361">
        <v>1</v>
      </c>
      <c r="BB209" s="364" t="s">
        <v>2364</v>
      </c>
      <c r="BC209" s="294">
        <v>2</v>
      </c>
      <c r="BD209" s="294">
        <v>216</v>
      </c>
      <c r="BE209" s="294">
        <v>1</v>
      </c>
      <c r="BF209" s="294">
        <v>128</v>
      </c>
      <c r="BG209" s="305">
        <f>(BC209/BD209)/(BE209/BF209)</f>
        <v>1.1851851851851851</v>
      </c>
      <c r="BH209" s="305">
        <f>1-BG209</f>
        <v>-0.18518518518518512</v>
      </c>
      <c r="BJ209" s="294">
        <v>1.1811</v>
      </c>
      <c r="BK209" s="303">
        <v>0.53420000000000001</v>
      </c>
      <c r="BL209" s="361"/>
    </row>
    <row r="210" spans="1:64">
      <c r="A210" s="71">
        <v>7</v>
      </c>
      <c r="B210" s="71">
        <v>2</v>
      </c>
      <c r="C210" s="52" t="s">
        <v>2365</v>
      </c>
      <c r="D210" s="42">
        <v>14</v>
      </c>
      <c r="E210" s="42">
        <v>679</v>
      </c>
      <c r="F210" s="42">
        <v>4</v>
      </c>
      <c r="G210" s="42">
        <v>246</v>
      </c>
      <c r="H210" s="71">
        <f t="shared" ref="H210:H220" si="101">(D210/E210)/(F210/G210)</f>
        <v>1.268041237113402</v>
      </c>
      <c r="I210" s="71">
        <f t="shared" ref="I210:I220" si="102">1-H210</f>
        <v>-0.268041237113402</v>
      </c>
      <c r="K210" s="42">
        <v>0.17326</v>
      </c>
      <c r="L210" s="71">
        <v>0.78510000000000002</v>
      </c>
      <c r="N210" s="71">
        <v>7</v>
      </c>
      <c r="O210" s="71">
        <v>2</v>
      </c>
      <c r="P210" s="52" t="s">
        <v>2365</v>
      </c>
      <c r="Q210" s="42">
        <v>12</v>
      </c>
      <c r="R210" s="42">
        <v>531</v>
      </c>
      <c r="S210" s="42">
        <v>4</v>
      </c>
      <c r="T210" s="42">
        <v>252</v>
      </c>
      <c r="U210" s="71">
        <f t="shared" ref="U210:U220" si="103">(Q210/R210)/(S210/T210)</f>
        <v>1.423728813559322</v>
      </c>
      <c r="V210" s="71">
        <f t="shared" ref="V210:V220" si="104">1-U210</f>
        <v>-0.42372881355932202</v>
      </c>
      <c r="X210" s="42">
        <v>0.37163000000000002</v>
      </c>
      <c r="Y210" s="71">
        <v>0.61119999999999997</v>
      </c>
      <c r="AA210" s="71">
        <v>7</v>
      </c>
      <c r="AB210" s="71">
        <v>2</v>
      </c>
      <c r="AC210" s="52" t="s">
        <v>2365</v>
      </c>
      <c r="AD210" s="42">
        <v>11</v>
      </c>
      <c r="AE210" s="42">
        <v>564</v>
      </c>
      <c r="AF210" s="42">
        <v>4</v>
      </c>
      <c r="AG210" s="42">
        <v>248</v>
      </c>
      <c r="AH210" s="71">
        <f t="shared" ref="AH210:AH220" si="105">(AD210/AE210)/(AF210/AG210)</f>
        <v>1.2092198581560285</v>
      </c>
      <c r="AI210" s="71">
        <f t="shared" ref="AI210:AI220" si="106">1-AH210</f>
        <v>-0.2092198581560285</v>
      </c>
      <c r="AK210" s="42">
        <v>0.10439</v>
      </c>
      <c r="AL210" s="71">
        <v>0.79259999999999997</v>
      </c>
      <c r="AN210" s="71">
        <v>7</v>
      </c>
      <c r="AO210" s="71">
        <v>2</v>
      </c>
      <c r="AP210" s="52" t="s">
        <v>2365</v>
      </c>
      <c r="AQ210" s="42">
        <v>16</v>
      </c>
      <c r="AR210" s="42">
        <v>480</v>
      </c>
      <c r="AS210" s="42">
        <v>4</v>
      </c>
      <c r="AT210" s="42">
        <v>255</v>
      </c>
      <c r="AU210" s="71">
        <f t="shared" ref="AU210:AU220" si="107">(AQ210/AR210)/(AS210/AT210)</f>
        <v>2.125</v>
      </c>
      <c r="AV210" s="71">
        <f t="shared" ref="AV210:AV220" si="108">1-AU210</f>
        <v>-1.125</v>
      </c>
      <c r="AW210" s="42">
        <v>1.8653</v>
      </c>
      <c r="AX210" s="71">
        <v>0.2404</v>
      </c>
      <c r="AZ210" s="71">
        <v>7</v>
      </c>
      <c r="BA210" s="71">
        <v>2</v>
      </c>
      <c r="BB210" s="52" t="s">
        <v>2365</v>
      </c>
      <c r="BC210" s="71">
        <v>13</v>
      </c>
      <c r="BD210" s="42">
        <v>493</v>
      </c>
      <c r="BE210" s="42">
        <v>4</v>
      </c>
      <c r="BF210" s="42">
        <v>252</v>
      </c>
      <c r="BG210" s="71">
        <f t="shared" ref="BG210:BG220" si="109">(BC210/BD210)/(BE210/BF210)</f>
        <v>1.6612576064908722</v>
      </c>
      <c r="BH210" s="71">
        <f t="shared" ref="BH210:BH220" si="110">1-BG210</f>
        <v>-0.66125760649087217</v>
      </c>
      <c r="BJ210" s="42">
        <v>0.78979999999999995</v>
      </c>
      <c r="BK210" s="71">
        <v>0.45879999999999999</v>
      </c>
    </row>
    <row r="211" spans="1:64">
      <c r="A211" s="71">
        <v>7</v>
      </c>
      <c r="B211" s="71">
        <v>3</v>
      </c>
      <c r="C211" s="52" t="s">
        <v>2366</v>
      </c>
      <c r="D211" s="71">
        <v>191</v>
      </c>
      <c r="E211" s="71">
        <v>867</v>
      </c>
      <c r="F211" s="42">
        <v>94</v>
      </c>
      <c r="G211" s="71">
        <v>412</v>
      </c>
      <c r="H211" s="71">
        <f t="shared" si="101"/>
        <v>0.96556970723207936</v>
      </c>
      <c r="I211" s="71">
        <f t="shared" si="102"/>
        <v>3.4430292767920645E-2</v>
      </c>
      <c r="K211" s="42">
        <v>6.3104999999999994E-2</v>
      </c>
      <c r="L211" s="42">
        <v>0.8306</v>
      </c>
      <c r="N211" s="71">
        <v>7</v>
      </c>
      <c r="O211" s="71">
        <v>3</v>
      </c>
      <c r="P211" s="52" t="s">
        <v>2366</v>
      </c>
      <c r="Q211" s="71">
        <v>159</v>
      </c>
      <c r="R211" s="71">
        <v>721</v>
      </c>
      <c r="S211" s="42">
        <v>96</v>
      </c>
      <c r="T211" s="71">
        <v>412</v>
      </c>
      <c r="U211" s="71">
        <f t="shared" si="103"/>
        <v>0.94642857142857151</v>
      </c>
      <c r="V211" s="71">
        <f t="shared" si="104"/>
        <v>5.3571428571428492E-2</v>
      </c>
      <c r="X211" s="42">
        <v>0.14776</v>
      </c>
      <c r="Y211" s="42">
        <v>0.71709999999999996</v>
      </c>
      <c r="AA211" s="71">
        <v>7</v>
      </c>
      <c r="AB211" s="71">
        <v>3</v>
      </c>
      <c r="AC211" s="52" t="s">
        <v>2366</v>
      </c>
      <c r="AD211" s="71">
        <v>166</v>
      </c>
      <c r="AE211" s="71">
        <v>760</v>
      </c>
      <c r="AF211" s="42">
        <v>94</v>
      </c>
      <c r="AG211" s="71">
        <v>412</v>
      </c>
      <c r="AH211" s="71">
        <f t="shared" si="105"/>
        <v>0.95733482642777157</v>
      </c>
      <c r="AI211" s="71">
        <f t="shared" si="106"/>
        <v>4.2665173572228432E-2</v>
      </c>
      <c r="AK211" s="42">
        <v>9.3176999999999996E-2</v>
      </c>
      <c r="AL211" s="42">
        <v>0.7611</v>
      </c>
      <c r="AN211" s="71">
        <v>7</v>
      </c>
      <c r="AO211" s="71">
        <v>3</v>
      </c>
      <c r="AP211" s="52" t="s">
        <v>2366</v>
      </c>
      <c r="AQ211" s="71">
        <v>144</v>
      </c>
      <c r="AR211" s="71">
        <v>706</v>
      </c>
      <c r="AS211" s="42">
        <v>95</v>
      </c>
      <c r="AT211" s="71">
        <v>414</v>
      </c>
      <c r="AU211" s="71">
        <f t="shared" si="107"/>
        <v>0.88886238258535855</v>
      </c>
      <c r="AV211" s="71">
        <f t="shared" si="108"/>
        <v>0.11113761741464145</v>
      </c>
      <c r="AW211" s="42">
        <v>0.65200000000000002</v>
      </c>
      <c r="AX211" s="42">
        <v>0.45779999999999998</v>
      </c>
      <c r="AZ211" s="71">
        <v>7</v>
      </c>
      <c r="BA211" s="71">
        <v>3</v>
      </c>
      <c r="BB211" s="52" t="s">
        <v>2366</v>
      </c>
      <c r="BC211" s="42">
        <v>156</v>
      </c>
      <c r="BD211" s="71">
        <v>710</v>
      </c>
      <c r="BE211" s="42">
        <v>95</v>
      </c>
      <c r="BF211" s="71">
        <v>416</v>
      </c>
      <c r="BG211" s="71">
        <f t="shared" si="109"/>
        <v>0.96213491475166801</v>
      </c>
      <c r="BH211" s="71">
        <f t="shared" si="110"/>
        <v>3.7865085248331987E-2</v>
      </c>
      <c r="BJ211" s="42">
        <v>7.1817000000000006E-2</v>
      </c>
      <c r="BK211" s="42">
        <v>0.81410000000000005</v>
      </c>
    </row>
    <row r="212" spans="1:64">
      <c r="A212" s="71">
        <v>7</v>
      </c>
      <c r="B212" s="71">
        <v>4</v>
      </c>
      <c r="C212" s="52" t="s">
        <v>2367</v>
      </c>
      <c r="D212" s="42">
        <v>14</v>
      </c>
      <c r="E212" s="71">
        <v>261</v>
      </c>
      <c r="F212" s="42">
        <v>5</v>
      </c>
      <c r="G212" s="71">
        <v>106</v>
      </c>
      <c r="H212" s="71">
        <f t="shared" si="101"/>
        <v>1.1371647509578544</v>
      </c>
      <c r="I212" s="71">
        <f t="shared" si="102"/>
        <v>-0.13716475095785441</v>
      </c>
      <c r="K212" s="71">
        <v>5.8105999999999998E-2</v>
      </c>
      <c r="L212" s="42">
        <v>1</v>
      </c>
      <c r="N212" s="71">
        <v>7</v>
      </c>
      <c r="O212" s="71">
        <v>4</v>
      </c>
      <c r="P212" s="52" t="s">
        <v>2367</v>
      </c>
      <c r="Q212" s="42">
        <v>14</v>
      </c>
      <c r="R212" s="71">
        <v>214</v>
      </c>
      <c r="S212" s="42">
        <v>5</v>
      </c>
      <c r="T212" s="71">
        <v>109</v>
      </c>
      <c r="U212" s="71">
        <f t="shared" si="103"/>
        <v>1.4261682242990652</v>
      </c>
      <c r="V212" s="71">
        <f t="shared" si="104"/>
        <v>-0.4261682242990652</v>
      </c>
      <c r="X212" s="71">
        <v>4.2556999999999998E-2</v>
      </c>
      <c r="Y212" s="42">
        <v>1</v>
      </c>
      <c r="AA212" s="71">
        <v>7</v>
      </c>
      <c r="AB212" s="71">
        <v>4</v>
      </c>
      <c r="AC212" s="52" t="s">
        <v>2367</v>
      </c>
      <c r="AD212" s="42">
        <v>15</v>
      </c>
      <c r="AE212" s="71">
        <v>234</v>
      </c>
      <c r="AF212" s="42">
        <v>5</v>
      </c>
      <c r="AG212" s="71">
        <v>107</v>
      </c>
      <c r="AH212" s="71">
        <f t="shared" si="105"/>
        <v>1.3717948717948718</v>
      </c>
      <c r="AI212" s="71">
        <f t="shared" si="106"/>
        <v>-0.37179487179487181</v>
      </c>
      <c r="AK212" s="71">
        <v>0.35915999999999998</v>
      </c>
      <c r="AL212" s="42">
        <v>0.62019999999999997</v>
      </c>
      <c r="AN212" s="71">
        <v>7</v>
      </c>
      <c r="AO212" s="71">
        <v>4</v>
      </c>
      <c r="AP212" s="52" t="s">
        <v>2367</v>
      </c>
      <c r="AQ212" s="42">
        <v>10</v>
      </c>
      <c r="AR212" s="71">
        <v>200</v>
      </c>
      <c r="AS212" s="42">
        <v>5</v>
      </c>
      <c r="AT212" s="71">
        <v>110</v>
      </c>
      <c r="AU212" s="71">
        <f t="shared" si="107"/>
        <v>1.1000000000000001</v>
      </c>
      <c r="AV212" s="71">
        <f t="shared" si="108"/>
        <v>-0.10000000000000009</v>
      </c>
      <c r="AW212" s="71">
        <v>2.8941000000000001E-2</v>
      </c>
      <c r="AX212" s="42">
        <v>1</v>
      </c>
      <c r="AZ212" s="71">
        <v>7</v>
      </c>
      <c r="BA212" s="71">
        <v>4</v>
      </c>
      <c r="BB212" s="52" t="s">
        <v>2367</v>
      </c>
      <c r="BC212" s="42">
        <v>9</v>
      </c>
      <c r="BD212" s="71">
        <v>209</v>
      </c>
      <c r="BE212" s="42">
        <v>5</v>
      </c>
      <c r="BF212" s="71">
        <v>112</v>
      </c>
      <c r="BG212" s="71">
        <f t="shared" si="109"/>
        <v>0.96459330143540678</v>
      </c>
      <c r="BH212" s="71">
        <f t="shared" si="110"/>
        <v>3.540669856459322E-2</v>
      </c>
      <c r="BJ212" s="71">
        <v>4.0010000000000002E-3</v>
      </c>
      <c r="BK212" s="42">
        <v>1</v>
      </c>
    </row>
    <row r="213" spans="1:64">
      <c r="A213" s="71">
        <v>7</v>
      </c>
      <c r="B213" s="71">
        <v>5</v>
      </c>
      <c r="C213" s="52" t="s">
        <v>2368</v>
      </c>
      <c r="D213" s="42">
        <v>84</v>
      </c>
      <c r="E213" s="42">
        <v>1153</v>
      </c>
      <c r="F213" s="187">
        <v>1</v>
      </c>
      <c r="G213" s="42">
        <v>282</v>
      </c>
      <c r="H213" s="71">
        <f t="shared" si="101"/>
        <v>20.544666088464872</v>
      </c>
      <c r="J213" s="71">
        <f>1-H213</f>
        <v>-19.544666088464872</v>
      </c>
      <c r="K213" s="71">
        <v>20.271000000000001</v>
      </c>
      <c r="L213" s="189">
        <v>4.9980000000000001E-4</v>
      </c>
      <c r="N213" s="71">
        <v>7</v>
      </c>
      <c r="O213" s="71">
        <v>5</v>
      </c>
      <c r="P213" s="52" t="s">
        <v>2368</v>
      </c>
      <c r="Q213" s="42">
        <v>56</v>
      </c>
      <c r="R213" s="42">
        <v>869</v>
      </c>
      <c r="S213" s="187">
        <v>1</v>
      </c>
      <c r="T213" s="42">
        <v>286</v>
      </c>
      <c r="U213" s="71">
        <f t="shared" si="103"/>
        <v>18.430379746835445</v>
      </c>
      <c r="W213" s="71">
        <f>1-U213</f>
        <v>-17.430379746835445</v>
      </c>
      <c r="X213" s="71">
        <v>18.154</v>
      </c>
      <c r="Y213" s="189">
        <v>4.9980000000000001E-4</v>
      </c>
      <c r="AA213" s="71">
        <v>7</v>
      </c>
      <c r="AB213" s="71">
        <v>5</v>
      </c>
      <c r="AC213" s="52" t="s">
        <v>2368</v>
      </c>
      <c r="AD213" s="42">
        <v>59</v>
      </c>
      <c r="AE213" s="42">
        <v>981</v>
      </c>
      <c r="AF213" s="187">
        <v>1</v>
      </c>
      <c r="AG213" s="42">
        <v>285</v>
      </c>
      <c r="AH213" s="71">
        <f t="shared" si="105"/>
        <v>17.140672782874617</v>
      </c>
      <c r="AJ213" s="71">
        <f>1-AH213</f>
        <v>-16.140672782874617</v>
      </c>
      <c r="AK213" s="71">
        <v>16.922000000000001</v>
      </c>
      <c r="AL213" s="189">
        <v>4.9980000000000001E-4</v>
      </c>
      <c r="AN213" s="71">
        <v>7</v>
      </c>
      <c r="AO213" s="71">
        <v>5</v>
      </c>
      <c r="AP213" s="52" t="s">
        <v>2368</v>
      </c>
      <c r="AQ213" s="42">
        <v>42</v>
      </c>
      <c r="AR213" s="42">
        <v>865</v>
      </c>
      <c r="AS213" s="187">
        <v>1</v>
      </c>
      <c r="AT213" s="42">
        <v>291</v>
      </c>
      <c r="AU213" s="71">
        <f t="shared" si="107"/>
        <v>14.129479768786126</v>
      </c>
      <c r="AV213" s="71">
        <f>1-AU213</f>
        <v>-13.129479768786126</v>
      </c>
      <c r="AW213" s="71">
        <v>13.965</v>
      </c>
      <c r="AX213" s="189">
        <v>4.9980000000000001E-4</v>
      </c>
      <c r="AZ213" s="71">
        <v>7</v>
      </c>
      <c r="BA213" s="71">
        <v>5</v>
      </c>
      <c r="BB213" s="52" t="s">
        <v>2368</v>
      </c>
      <c r="BC213" s="42">
        <v>53</v>
      </c>
      <c r="BD213" s="42">
        <v>868</v>
      </c>
      <c r="BE213" s="42">
        <v>1</v>
      </c>
      <c r="BF213" s="42">
        <v>274</v>
      </c>
      <c r="BG213" s="71">
        <f t="shared" si="109"/>
        <v>16.730414746543779</v>
      </c>
      <c r="BI213" s="71">
        <f>1-BG213</f>
        <v>-15.730414746543779</v>
      </c>
      <c r="BJ213" s="71">
        <v>16.498999999999999</v>
      </c>
      <c r="BK213" s="189">
        <v>4.9980000000000001E-4</v>
      </c>
    </row>
    <row r="214" spans="1:64">
      <c r="A214" s="71">
        <v>7</v>
      </c>
      <c r="B214" s="71">
        <v>6</v>
      </c>
      <c r="C214" s="52" t="s">
        <v>2369</v>
      </c>
      <c r="D214" s="43">
        <v>690</v>
      </c>
      <c r="E214" s="42">
        <v>1262</v>
      </c>
      <c r="F214" s="43">
        <v>362</v>
      </c>
      <c r="G214" s="42">
        <v>803</v>
      </c>
      <c r="H214" s="71">
        <f t="shared" si="101"/>
        <v>1.2128210067331517</v>
      </c>
      <c r="J214" s="71">
        <f>1-H214</f>
        <v>-0.21282100673315174</v>
      </c>
      <c r="K214" s="42">
        <v>5.9642999999999997</v>
      </c>
      <c r="L214" s="189">
        <v>1.8489999999999999E-2</v>
      </c>
      <c r="N214" s="71">
        <v>7</v>
      </c>
      <c r="O214" s="71">
        <v>6</v>
      </c>
      <c r="P214" s="52" t="s">
        <v>2369</v>
      </c>
      <c r="Q214" s="43">
        <v>615</v>
      </c>
      <c r="R214" s="42">
        <v>1148</v>
      </c>
      <c r="S214" s="43">
        <v>365</v>
      </c>
      <c r="T214" s="42">
        <v>812</v>
      </c>
      <c r="U214" s="71">
        <f t="shared" si="103"/>
        <v>1.1917808219178083</v>
      </c>
      <c r="W214" s="71">
        <f>1-U214</f>
        <v>-0.19178082191780832</v>
      </c>
      <c r="X214" s="42">
        <v>4.7633999999999999</v>
      </c>
      <c r="Y214" s="189">
        <v>3.2480000000000002E-2</v>
      </c>
      <c r="AA214" s="71">
        <v>7</v>
      </c>
      <c r="AB214" s="71">
        <v>6</v>
      </c>
      <c r="AC214" s="52" t="s">
        <v>2369</v>
      </c>
      <c r="AD214" s="43">
        <v>617</v>
      </c>
      <c r="AE214" s="42">
        <v>1138</v>
      </c>
      <c r="AF214" s="43">
        <v>364</v>
      </c>
      <c r="AG214" s="42">
        <v>811</v>
      </c>
      <c r="AH214" s="71">
        <f t="shared" si="105"/>
        <v>1.2079873114583133</v>
      </c>
      <c r="AJ214" s="71">
        <f>1-AH214</f>
        <v>-0.20798731145831328</v>
      </c>
      <c r="AK214" s="42">
        <v>5.5160999999999998</v>
      </c>
      <c r="AL214" s="189">
        <v>2.4989999999999998E-2</v>
      </c>
      <c r="AN214" s="71">
        <v>7</v>
      </c>
      <c r="AO214" s="71">
        <v>6</v>
      </c>
      <c r="AP214" s="52" t="s">
        <v>2369</v>
      </c>
      <c r="AQ214" s="71">
        <v>543</v>
      </c>
      <c r="AR214" s="42">
        <v>1063</v>
      </c>
      <c r="AS214" s="43">
        <v>364</v>
      </c>
      <c r="AT214" s="42">
        <v>810</v>
      </c>
      <c r="AU214" s="71">
        <f t="shared" si="107"/>
        <v>1.1367113601356311</v>
      </c>
      <c r="AV214" s="71">
        <f t="shared" si="108"/>
        <v>-0.13671136013563112</v>
      </c>
      <c r="AW214" s="42">
        <v>2.4285999999999999</v>
      </c>
      <c r="AX214" s="42">
        <v>0.1094</v>
      </c>
      <c r="AZ214" s="71">
        <v>7</v>
      </c>
      <c r="BA214" s="71">
        <v>6</v>
      </c>
      <c r="BB214" s="52" t="s">
        <v>2369</v>
      </c>
      <c r="BC214" s="43">
        <v>580</v>
      </c>
      <c r="BD214" s="42">
        <v>1074</v>
      </c>
      <c r="BE214" s="43">
        <v>364</v>
      </c>
      <c r="BF214" s="42">
        <v>808</v>
      </c>
      <c r="BG214" s="71">
        <f t="shared" si="109"/>
        <v>1.1987639920600814</v>
      </c>
      <c r="BI214" s="71">
        <f>1-BG214</f>
        <v>-0.19876399206008144</v>
      </c>
      <c r="BJ214" s="42">
        <v>4.9545000000000003</v>
      </c>
      <c r="BK214" s="189">
        <v>2.4490000000000001E-2</v>
      </c>
    </row>
    <row r="215" spans="1:64">
      <c r="A215" s="71">
        <v>7</v>
      </c>
      <c r="B215" s="71">
        <v>7</v>
      </c>
      <c r="C215" s="52" t="s">
        <v>2370</v>
      </c>
      <c r="D215" s="42">
        <v>287</v>
      </c>
      <c r="E215" s="42">
        <v>1561</v>
      </c>
      <c r="F215" s="42">
        <v>150</v>
      </c>
      <c r="G215" s="42">
        <v>1369</v>
      </c>
      <c r="H215" s="71">
        <f t="shared" si="101"/>
        <v>1.6779970104633783</v>
      </c>
      <c r="J215" s="71">
        <f>1-H215</f>
        <v>-0.67799701046337835</v>
      </c>
      <c r="K215" s="42">
        <v>23.609000000000002</v>
      </c>
      <c r="L215" s="190">
        <v>4.9980000000000001E-4</v>
      </c>
      <c r="N215" s="71">
        <v>7</v>
      </c>
      <c r="O215" s="71">
        <v>7</v>
      </c>
      <c r="P215" s="52" t="s">
        <v>2370</v>
      </c>
      <c r="Q215" s="42">
        <v>260</v>
      </c>
      <c r="R215" s="42">
        <v>1533</v>
      </c>
      <c r="S215" s="42">
        <v>151</v>
      </c>
      <c r="T215" s="42">
        <v>1375</v>
      </c>
      <c r="U215" s="71">
        <f t="shared" si="103"/>
        <v>1.5443898688024607</v>
      </c>
      <c r="W215" s="71">
        <f>1-U215</f>
        <v>-0.54438986880246065</v>
      </c>
      <c r="X215" s="42">
        <v>16.117000000000001</v>
      </c>
      <c r="Y215" s="190">
        <v>4.9980000000000001E-4</v>
      </c>
      <c r="AA215" s="71">
        <v>7</v>
      </c>
      <c r="AB215" s="71">
        <v>7</v>
      </c>
      <c r="AC215" s="52" t="s">
        <v>2370</v>
      </c>
      <c r="AD215" s="42">
        <v>270</v>
      </c>
      <c r="AE215" s="42">
        <v>1544</v>
      </c>
      <c r="AF215" s="42">
        <v>152</v>
      </c>
      <c r="AG215" s="42">
        <v>1369</v>
      </c>
      <c r="AH215" s="71">
        <f t="shared" si="105"/>
        <v>1.5749846604854105</v>
      </c>
      <c r="AJ215" s="71">
        <f>1-AH215</f>
        <v>-0.57498466048541053</v>
      </c>
      <c r="AK215" s="42">
        <v>17.905000000000001</v>
      </c>
      <c r="AL215" s="98">
        <v>4.9980000000000001E-4</v>
      </c>
      <c r="AN215" s="71">
        <v>7</v>
      </c>
      <c r="AO215" s="71">
        <v>7</v>
      </c>
      <c r="AP215" s="52" t="s">
        <v>2370</v>
      </c>
      <c r="AQ215" s="42">
        <v>237</v>
      </c>
      <c r="AR215" s="42">
        <v>1488</v>
      </c>
      <c r="AS215" s="42">
        <v>155</v>
      </c>
      <c r="AT215" s="42">
        <v>1382</v>
      </c>
      <c r="AU215" s="71">
        <f t="shared" si="107"/>
        <v>1.4201092611862642</v>
      </c>
      <c r="AV215" s="71">
        <f>1-AU215</f>
        <v>-0.42010926118626424</v>
      </c>
      <c r="AW215" s="42">
        <v>10.266999999999999</v>
      </c>
      <c r="AX215" s="98">
        <v>9.9949999999999995E-4</v>
      </c>
      <c r="AZ215" s="71">
        <v>7</v>
      </c>
      <c r="BA215" s="71">
        <v>7</v>
      </c>
      <c r="BB215" s="52" t="s">
        <v>2370</v>
      </c>
      <c r="BC215" s="42">
        <v>261</v>
      </c>
      <c r="BD215" s="42">
        <v>1495</v>
      </c>
      <c r="BE215" s="42">
        <v>151</v>
      </c>
      <c r="BF215" s="42">
        <v>1374</v>
      </c>
      <c r="BG215" s="71">
        <f t="shared" si="109"/>
        <v>1.5885800349952379</v>
      </c>
      <c r="BI215" s="71">
        <f>1-BG215</f>
        <v>-0.58858003499523792</v>
      </c>
      <c r="BJ215" s="42">
        <v>18.298999999999999</v>
      </c>
      <c r="BK215" s="190">
        <v>4.9980000000000001E-4</v>
      </c>
    </row>
    <row r="216" spans="1:64">
      <c r="A216" s="71">
        <v>7</v>
      </c>
      <c r="B216" s="71">
        <v>8</v>
      </c>
      <c r="C216" s="52" t="s">
        <v>2371</v>
      </c>
      <c r="D216" s="42">
        <v>155</v>
      </c>
      <c r="E216" s="42">
        <v>21</v>
      </c>
      <c r="F216" s="42">
        <v>62</v>
      </c>
      <c r="G216" s="42">
        <v>8</v>
      </c>
      <c r="H216" s="71">
        <f t="shared" si="101"/>
        <v>0.95238095238095244</v>
      </c>
      <c r="I216" s="71">
        <f t="shared" si="102"/>
        <v>4.7619047619047561E-2</v>
      </c>
      <c r="K216" s="42">
        <v>1.2197E-2</v>
      </c>
      <c r="L216" s="105">
        <v>1</v>
      </c>
      <c r="N216" s="71">
        <v>7</v>
      </c>
      <c r="O216" s="71">
        <v>8</v>
      </c>
      <c r="P216" s="52" t="s">
        <v>2371</v>
      </c>
      <c r="Q216" s="42">
        <v>123</v>
      </c>
      <c r="R216" s="42">
        <v>21</v>
      </c>
      <c r="S216" s="42">
        <v>63</v>
      </c>
      <c r="T216" s="42">
        <v>8</v>
      </c>
      <c r="U216" s="71">
        <f t="shared" si="103"/>
        <v>0.74376417233560088</v>
      </c>
      <c r="V216" s="71">
        <f t="shared" si="104"/>
        <v>0.25623582766439912</v>
      </c>
      <c r="X216" s="42">
        <v>0.44802999999999998</v>
      </c>
      <c r="Y216" s="105">
        <v>0.51819999999999999</v>
      </c>
      <c r="AA216" s="71">
        <v>7</v>
      </c>
      <c r="AB216" s="71">
        <v>8</v>
      </c>
      <c r="AC216" s="52" t="s">
        <v>2371</v>
      </c>
      <c r="AD216" s="42">
        <v>133</v>
      </c>
      <c r="AE216" s="42">
        <v>16</v>
      </c>
      <c r="AF216" s="42">
        <v>61</v>
      </c>
      <c r="AG216" s="42">
        <v>8</v>
      </c>
      <c r="AH216" s="71">
        <f t="shared" si="105"/>
        <v>1.0901639344262295</v>
      </c>
      <c r="AI216" s="71">
        <f t="shared" si="106"/>
        <v>-9.0163934426229497E-2</v>
      </c>
      <c r="AK216" s="42">
        <v>3.5267E-2</v>
      </c>
      <c r="AL216" s="105">
        <v>1</v>
      </c>
      <c r="AN216" s="71">
        <v>7</v>
      </c>
      <c r="AO216" s="71">
        <v>8</v>
      </c>
      <c r="AP216" s="52" t="s">
        <v>2371</v>
      </c>
      <c r="AQ216" s="42">
        <v>129</v>
      </c>
      <c r="AR216" s="42">
        <v>15</v>
      </c>
      <c r="AS216" s="42">
        <v>64</v>
      </c>
      <c r="AT216" s="42">
        <v>8</v>
      </c>
      <c r="AU216" s="71">
        <f t="shared" si="107"/>
        <v>1.075</v>
      </c>
      <c r="AV216" s="71">
        <f t="shared" si="108"/>
        <v>-7.4999999999999956E-2</v>
      </c>
      <c r="AW216" s="42">
        <v>2.4330000000000001E-2</v>
      </c>
      <c r="AX216" s="105">
        <v>1</v>
      </c>
      <c r="AZ216" s="71">
        <v>7</v>
      </c>
      <c r="BA216" s="71">
        <v>8</v>
      </c>
      <c r="BB216" s="52" t="s">
        <v>2371</v>
      </c>
      <c r="BC216" s="42">
        <v>122</v>
      </c>
      <c r="BD216" s="42">
        <v>18</v>
      </c>
      <c r="BE216" s="42">
        <v>63</v>
      </c>
      <c r="BF216" s="42">
        <v>8</v>
      </c>
      <c r="BG216" s="71">
        <f t="shared" si="109"/>
        <v>0.86067019400352729</v>
      </c>
      <c r="BH216" s="71">
        <f t="shared" si="110"/>
        <v>0.13932980599647271</v>
      </c>
      <c r="BJ216" s="42">
        <v>0.11017</v>
      </c>
      <c r="BK216" s="105">
        <v>0.83160000000000001</v>
      </c>
    </row>
    <row r="217" spans="1:64">
      <c r="A217" s="71">
        <v>7</v>
      </c>
      <c r="B217" s="71">
        <v>9</v>
      </c>
      <c r="C217" s="52" t="s">
        <v>2372</v>
      </c>
      <c r="D217" s="42">
        <v>16</v>
      </c>
      <c r="E217" s="42">
        <v>1056</v>
      </c>
      <c r="F217" s="42">
        <v>16</v>
      </c>
      <c r="G217" s="42">
        <v>832</v>
      </c>
      <c r="H217" s="71">
        <f t="shared" si="101"/>
        <v>0.78787878787878785</v>
      </c>
      <c r="I217" s="71">
        <f t="shared" si="102"/>
        <v>0.21212121212121215</v>
      </c>
      <c r="K217" s="42">
        <v>0.44905</v>
      </c>
      <c r="L217" s="76">
        <v>0.60870000000000002</v>
      </c>
      <c r="N217" s="71">
        <v>7</v>
      </c>
      <c r="O217" s="71">
        <v>9</v>
      </c>
      <c r="P217" s="52" t="s">
        <v>2372</v>
      </c>
      <c r="Q217" s="42">
        <v>16</v>
      </c>
      <c r="R217" s="42">
        <v>994</v>
      </c>
      <c r="S217" s="42">
        <v>16</v>
      </c>
      <c r="T217" s="42">
        <v>834</v>
      </c>
      <c r="U217" s="71">
        <f t="shared" si="103"/>
        <v>0.8390342052313885</v>
      </c>
      <c r="V217" s="71">
        <f t="shared" si="104"/>
        <v>0.1609657947686115</v>
      </c>
      <c r="X217" s="42">
        <v>0.24273</v>
      </c>
      <c r="Y217" s="76">
        <v>0.7056</v>
      </c>
      <c r="AA217" s="71">
        <v>7</v>
      </c>
      <c r="AB217" s="71">
        <v>9</v>
      </c>
      <c r="AC217" s="52" t="s">
        <v>2372</v>
      </c>
      <c r="AD217" s="42">
        <v>16</v>
      </c>
      <c r="AE217" s="42">
        <v>1011</v>
      </c>
      <c r="AF217" s="42">
        <v>16</v>
      </c>
      <c r="AG217" s="42">
        <v>831</v>
      </c>
      <c r="AH217" s="71">
        <f t="shared" si="105"/>
        <v>0.82195845697329373</v>
      </c>
      <c r="AI217" s="71">
        <f t="shared" si="106"/>
        <v>0.17804154302670627</v>
      </c>
      <c r="AK217" s="42">
        <v>0.30314999999999998</v>
      </c>
      <c r="AL217" s="76">
        <v>0.58819999999999995</v>
      </c>
      <c r="AN217" s="71">
        <v>7</v>
      </c>
      <c r="AO217" s="71">
        <v>9</v>
      </c>
      <c r="AP217" s="52" t="s">
        <v>2372</v>
      </c>
      <c r="AQ217" s="42">
        <v>16</v>
      </c>
      <c r="AR217" s="42">
        <v>978</v>
      </c>
      <c r="AS217" s="42">
        <v>16</v>
      </c>
      <c r="AT217" s="42">
        <v>834</v>
      </c>
      <c r="AU217" s="71">
        <f t="shared" si="107"/>
        <v>0.8527607361963192</v>
      </c>
      <c r="AV217" s="71">
        <f t="shared" si="108"/>
        <v>0.1472392638036808</v>
      </c>
      <c r="AW217" s="42">
        <v>0.19980999999999999</v>
      </c>
      <c r="AX217" s="76">
        <v>0.70960000000000001</v>
      </c>
      <c r="AZ217" s="71">
        <v>7</v>
      </c>
      <c r="BA217" s="71">
        <v>9</v>
      </c>
      <c r="BB217" s="52" t="s">
        <v>2372</v>
      </c>
      <c r="BC217" s="42">
        <v>16</v>
      </c>
      <c r="BD217" s="42">
        <v>988</v>
      </c>
      <c r="BE217" s="42">
        <v>16</v>
      </c>
      <c r="BF217" s="42">
        <v>831</v>
      </c>
      <c r="BG217" s="71">
        <f t="shared" si="109"/>
        <v>0.84109311740890691</v>
      </c>
      <c r="BH217" s="71">
        <f t="shared" si="110"/>
        <v>0.15890688259109309</v>
      </c>
      <c r="BJ217" s="42">
        <v>0.23596</v>
      </c>
      <c r="BK217" s="76">
        <v>0.72609999999999997</v>
      </c>
    </row>
    <row r="218" spans="1:64">
      <c r="A218" s="71">
        <v>7</v>
      </c>
      <c r="B218" s="71">
        <v>10</v>
      </c>
      <c r="C218" s="52" t="s">
        <v>2373</v>
      </c>
      <c r="D218" s="42">
        <v>58</v>
      </c>
      <c r="E218" s="42">
        <v>336</v>
      </c>
      <c r="F218" s="42">
        <v>24</v>
      </c>
      <c r="G218" s="42">
        <v>192</v>
      </c>
      <c r="H218" s="71">
        <f t="shared" si="101"/>
        <v>1.3809523809523809</v>
      </c>
      <c r="I218" s="71">
        <f t="shared" si="102"/>
        <v>-0.38095238095238093</v>
      </c>
      <c r="K218" s="42">
        <v>1.5623</v>
      </c>
      <c r="L218" s="105">
        <v>0.21190000000000001</v>
      </c>
      <c r="N218" s="71">
        <v>7</v>
      </c>
      <c r="O218" s="71">
        <v>10</v>
      </c>
      <c r="P218" s="52" t="s">
        <v>2373</v>
      </c>
      <c r="Q218" s="42">
        <v>43</v>
      </c>
      <c r="R218" s="42">
        <v>284</v>
      </c>
      <c r="S218" s="42">
        <v>24</v>
      </c>
      <c r="T218" s="42">
        <v>203</v>
      </c>
      <c r="U218" s="71">
        <f t="shared" si="103"/>
        <v>1.280663145539906</v>
      </c>
      <c r="V218" s="71">
        <f t="shared" si="104"/>
        <v>-0.28066314553990601</v>
      </c>
      <c r="X218" s="42">
        <v>0.83706999999999998</v>
      </c>
      <c r="Y218" s="105">
        <v>0.43230000000000002</v>
      </c>
      <c r="AA218" s="71">
        <v>7</v>
      </c>
      <c r="AB218" s="71">
        <v>10</v>
      </c>
      <c r="AC218" s="52" t="s">
        <v>2373</v>
      </c>
      <c r="AD218" s="42">
        <v>49</v>
      </c>
      <c r="AE218" s="42">
        <v>318</v>
      </c>
      <c r="AF218" s="42">
        <v>24</v>
      </c>
      <c r="AG218" s="42">
        <v>193</v>
      </c>
      <c r="AH218" s="71">
        <f t="shared" si="105"/>
        <v>1.2391247379454926</v>
      </c>
      <c r="AI218" s="71">
        <f t="shared" si="106"/>
        <v>-0.2391247379454926</v>
      </c>
      <c r="AK218" s="42">
        <v>0.65473999999999999</v>
      </c>
      <c r="AL218" s="105">
        <v>0.45379999999999998</v>
      </c>
      <c r="AN218" s="71">
        <v>7</v>
      </c>
      <c r="AO218" s="71">
        <v>10</v>
      </c>
      <c r="AP218" s="52" t="s">
        <v>2373</v>
      </c>
      <c r="AQ218" s="42">
        <v>36</v>
      </c>
      <c r="AR218" s="42">
        <v>292</v>
      </c>
      <c r="AS218" s="42">
        <v>26</v>
      </c>
      <c r="AT218" s="42">
        <v>203</v>
      </c>
      <c r="AU218" s="71">
        <f t="shared" si="107"/>
        <v>0.96259220231822962</v>
      </c>
      <c r="AV218" s="71">
        <f t="shared" si="108"/>
        <v>3.7407797681770383E-2</v>
      </c>
      <c r="AW218" s="42">
        <v>1.9488999999999999E-2</v>
      </c>
      <c r="AX218" s="105">
        <v>0.89859999999999995</v>
      </c>
      <c r="AZ218" s="71">
        <v>7</v>
      </c>
      <c r="BA218" s="71">
        <v>10</v>
      </c>
      <c r="BB218" s="52" t="s">
        <v>2373</v>
      </c>
      <c r="BC218" s="42">
        <v>35</v>
      </c>
      <c r="BD218" s="42">
        <v>278</v>
      </c>
      <c r="BE218" s="42">
        <v>27</v>
      </c>
      <c r="BF218" s="42">
        <v>203</v>
      </c>
      <c r="BG218" s="71">
        <f t="shared" si="109"/>
        <v>0.94657607247535303</v>
      </c>
      <c r="BH218" s="71">
        <f t="shared" si="110"/>
        <v>5.3423927524646975E-2</v>
      </c>
      <c r="BJ218" s="42">
        <v>4.0670999999999999E-2</v>
      </c>
      <c r="BK218" s="105">
        <v>0.88360000000000005</v>
      </c>
    </row>
    <row r="219" spans="1:64">
      <c r="A219" s="71">
        <v>7</v>
      </c>
      <c r="B219" s="71">
        <v>11</v>
      </c>
      <c r="C219" s="52" t="s">
        <v>2374</v>
      </c>
      <c r="D219" s="42">
        <v>68</v>
      </c>
      <c r="E219" s="42">
        <v>367</v>
      </c>
      <c r="F219" s="42">
        <v>32</v>
      </c>
      <c r="G219" s="42">
        <v>139</v>
      </c>
      <c r="H219" s="71">
        <f t="shared" si="101"/>
        <v>0.80483651226158026</v>
      </c>
      <c r="I219" s="71">
        <f t="shared" si="102"/>
        <v>0.19516348773841974</v>
      </c>
      <c r="K219" s="42">
        <v>0.8458</v>
      </c>
      <c r="L219" s="76">
        <v>0.39079999999999998</v>
      </c>
      <c r="N219" s="71">
        <v>7</v>
      </c>
      <c r="O219" s="71">
        <v>11</v>
      </c>
      <c r="P219" s="52" t="s">
        <v>2374</v>
      </c>
      <c r="Q219" s="42">
        <v>56</v>
      </c>
      <c r="R219" s="42">
        <v>322</v>
      </c>
      <c r="S219" s="42">
        <v>33</v>
      </c>
      <c r="T219" s="42">
        <v>140</v>
      </c>
      <c r="U219" s="71">
        <f t="shared" si="103"/>
        <v>0.7378129117259552</v>
      </c>
      <c r="V219" s="71">
        <f t="shared" si="104"/>
        <v>0.2621870882740448</v>
      </c>
      <c r="X219" s="42">
        <v>1.5905</v>
      </c>
      <c r="Y219" s="76">
        <v>0.21690000000000001</v>
      </c>
      <c r="AA219" s="71">
        <v>7</v>
      </c>
      <c r="AB219" s="71">
        <v>11</v>
      </c>
      <c r="AC219" s="52" t="s">
        <v>2374</v>
      </c>
      <c r="AD219" s="42">
        <v>63</v>
      </c>
      <c r="AE219" s="42">
        <v>303</v>
      </c>
      <c r="AF219" s="42">
        <v>33</v>
      </c>
      <c r="AG219" s="42">
        <v>140</v>
      </c>
      <c r="AH219" s="71">
        <f t="shared" si="105"/>
        <v>0.88208820882088201</v>
      </c>
      <c r="AI219" s="71">
        <f t="shared" si="106"/>
        <v>0.11791179117911799</v>
      </c>
      <c r="AK219" s="42">
        <v>0.27823999999999999</v>
      </c>
      <c r="AL219" s="76">
        <v>0.63919999999999999</v>
      </c>
      <c r="AN219" s="71">
        <v>7</v>
      </c>
      <c r="AO219" s="71">
        <v>11</v>
      </c>
      <c r="AP219" s="52" t="s">
        <v>2374</v>
      </c>
      <c r="AQ219" s="42">
        <v>60</v>
      </c>
      <c r="AR219" s="42">
        <v>290</v>
      </c>
      <c r="AS219" s="42">
        <v>33</v>
      </c>
      <c r="AT219" s="42">
        <v>140</v>
      </c>
      <c r="AU219" s="71">
        <f t="shared" si="107"/>
        <v>0.87774294670846398</v>
      </c>
      <c r="AV219" s="71">
        <f t="shared" si="108"/>
        <v>0.12225705329153602</v>
      </c>
      <c r="AW219" s="42">
        <v>0.29566999999999999</v>
      </c>
      <c r="AX219" s="76">
        <v>0.63019999999999998</v>
      </c>
      <c r="AZ219" s="71">
        <v>7</v>
      </c>
      <c r="BA219" s="71">
        <v>11</v>
      </c>
      <c r="BB219" s="52" t="s">
        <v>2374</v>
      </c>
      <c r="BC219" s="42">
        <v>53</v>
      </c>
      <c r="BD219" s="42">
        <v>294</v>
      </c>
      <c r="BE219" s="42">
        <v>32</v>
      </c>
      <c r="BF219" s="42">
        <v>141</v>
      </c>
      <c r="BG219" s="71">
        <f t="shared" si="109"/>
        <v>0.79432397959183676</v>
      </c>
      <c r="BH219" s="71">
        <f t="shared" si="110"/>
        <v>0.20567602040816324</v>
      </c>
      <c r="BJ219" s="42">
        <v>0.87717000000000001</v>
      </c>
      <c r="BK219" s="76">
        <v>0.38879999999999998</v>
      </c>
    </row>
    <row r="220" spans="1:64">
      <c r="A220" s="71">
        <v>7</v>
      </c>
      <c r="B220" s="71">
        <v>12</v>
      </c>
      <c r="C220" s="52" t="s">
        <v>2375</v>
      </c>
      <c r="D220" s="42">
        <v>113</v>
      </c>
      <c r="E220" s="42">
        <v>87</v>
      </c>
      <c r="F220" s="42">
        <v>69</v>
      </c>
      <c r="G220" s="42">
        <v>48</v>
      </c>
      <c r="H220" s="71">
        <f t="shared" si="101"/>
        <v>0.90354822588705652</v>
      </c>
      <c r="I220" s="71">
        <f t="shared" si="102"/>
        <v>9.6451774112943478E-2</v>
      </c>
      <c r="K220" s="42">
        <v>0.18484</v>
      </c>
      <c r="L220" s="42">
        <v>0.72560000000000002</v>
      </c>
      <c r="N220" s="71">
        <v>7</v>
      </c>
      <c r="O220" s="71">
        <v>12</v>
      </c>
      <c r="P220" s="52" t="s">
        <v>2375</v>
      </c>
      <c r="Q220" s="42">
        <v>104</v>
      </c>
      <c r="R220" s="42">
        <v>77</v>
      </c>
      <c r="S220" s="42">
        <v>70</v>
      </c>
      <c r="T220" s="42">
        <v>50</v>
      </c>
      <c r="U220" s="71">
        <f t="shared" si="103"/>
        <v>0.96474953617810766</v>
      </c>
      <c r="V220" s="71">
        <f t="shared" si="104"/>
        <v>3.5250463821892342E-2</v>
      </c>
      <c r="X220" s="42">
        <v>2.2638999999999999E-2</v>
      </c>
      <c r="Y220" s="42">
        <v>0.91200000000000003</v>
      </c>
      <c r="AA220" s="71">
        <v>7</v>
      </c>
      <c r="AB220" s="71">
        <v>12</v>
      </c>
      <c r="AC220" s="52" t="s">
        <v>2375</v>
      </c>
      <c r="AD220" s="42">
        <v>101</v>
      </c>
      <c r="AE220" s="42">
        <v>85</v>
      </c>
      <c r="AF220" s="42">
        <v>69</v>
      </c>
      <c r="AG220" s="42">
        <v>50</v>
      </c>
      <c r="AH220" s="71">
        <f t="shared" si="105"/>
        <v>0.86104006820119361</v>
      </c>
      <c r="AI220" s="71">
        <f t="shared" si="106"/>
        <v>0.13895993179880639</v>
      </c>
      <c r="AK220" s="42">
        <v>0.39882000000000001</v>
      </c>
      <c r="AL220" s="42">
        <v>0.53769999999999996</v>
      </c>
      <c r="AN220" s="71">
        <v>7</v>
      </c>
      <c r="AO220" s="71">
        <v>12</v>
      </c>
      <c r="AP220" s="52" t="s">
        <v>2375</v>
      </c>
      <c r="AQ220" s="42">
        <v>102</v>
      </c>
      <c r="AR220" s="42">
        <v>77</v>
      </c>
      <c r="AS220" s="42">
        <v>70</v>
      </c>
      <c r="AT220" s="42">
        <v>50</v>
      </c>
      <c r="AU220" s="71">
        <f t="shared" si="107"/>
        <v>0.94619666048237483</v>
      </c>
      <c r="AV220" s="71">
        <f t="shared" si="108"/>
        <v>5.3803339517625171E-2</v>
      </c>
      <c r="AW220" s="42">
        <v>5.3592000000000001E-2</v>
      </c>
      <c r="AX220" s="42">
        <v>0.9</v>
      </c>
      <c r="AZ220" s="71">
        <v>7</v>
      </c>
      <c r="BA220" s="71">
        <v>12</v>
      </c>
      <c r="BB220" s="52" t="s">
        <v>2375</v>
      </c>
      <c r="BC220" s="42">
        <v>102</v>
      </c>
      <c r="BD220" s="42">
        <v>81</v>
      </c>
      <c r="BE220" s="42">
        <v>71</v>
      </c>
      <c r="BF220" s="42">
        <v>50</v>
      </c>
      <c r="BG220" s="71">
        <f t="shared" si="109"/>
        <v>0.88680229525299958</v>
      </c>
      <c r="BH220" s="71">
        <f t="shared" si="110"/>
        <v>0.11319770474700042</v>
      </c>
      <c r="BJ220" s="42">
        <v>0.25673000000000001</v>
      </c>
      <c r="BK220" s="42">
        <v>0.64770000000000005</v>
      </c>
    </row>
    <row r="221" spans="1:64" s="305" customFormat="1">
      <c r="A221" s="361">
        <v>8</v>
      </c>
      <c r="B221" s="361">
        <v>1</v>
      </c>
      <c r="C221" s="361" t="s">
        <v>2376</v>
      </c>
      <c r="D221" s="294">
        <v>222</v>
      </c>
      <c r="E221" s="294">
        <v>78</v>
      </c>
      <c r="F221" s="302">
        <v>1</v>
      </c>
      <c r="G221" s="302">
        <v>1</v>
      </c>
      <c r="H221" s="305">
        <f>(D221/E221)/(F221/G221)</f>
        <v>2.8461538461538463</v>
      </c>
      <c r="I221" s="305">
        <f>1-H221</f>
        <v>-1.8461538461538463</v>
      </c>
      <c r="K221" s="312">
        <v>0.59240000000000004</v>
      </c>
      <c r="L221" s="312">
        <v>0.44147500000000001</v>
      </c>
      <c r="N221" s="361">
        <v>8</v>
      </c>
      <c r="O221" s="361">
        <v>1</v>
      </c>
      <c r="P221" s="361" t="s">
        <v>2376</v>
      </c>
      <c r="Q221" s="294">
        <v>163</v>
      </c>
      <c r="R221" s="294">
        <v>24</v>
      </c>
      <c r="S221" s="302">
        <v>1</v>
      </c>
      <c r="T221" s="302">
        <v>1</v>
      </c>
      <c r="U221" s="305">
        <f>(Q221/R221)/(S221/T221)</f>
        <v>6.791666666666667</v>
      </c>
      <c r="V221" s="305">
        <f>1-U221</f>
        <v>-5.791666666666667</v>
      </c>
      <c r="X221" s="294">
        <v>2.3814000000000002</v>
      </c>
      <c r="Y221" s="294">
        <v>0.12278600000000001</v>
      </c>
      <c r="Z221" s="361"/>
      <c r="AA221" s="361">
        <v>8</v>
      </c>
      <c r="AB221" s="361">
        <v>1</v>
      </c>
      <c r="AC221" s="361" t="s">
        <v>2376</v>
      </c>
      <c r="AD221" s="294">
        <v>172</v>
      </c>
      <c r="AE221" s="294">
        <v>26</v>
      </c>
      <c r="AF221" s="302">
        <v>1</v>
      </c>
      <c r="AG221" s="302">
        <v>1</v>
      </c>
      <c r="AH221" s="305">
        <f>(AD221/AE221)/(AF221/AG221)</f>
        <v>6.615384615384615</v>
      </c>
      <c r="AI221" s="305">
        <f>1-AH221</f>
        <v>-5.615384615384615</v>
      </c>
      <c r="AK221" s="312">
        <v>2.3048000000000002</v>
      </c>
      <c r="AL221" s="312">
        <v>0.12897600000000001</v>
      </c>
      <c r="AM221" s="361"/>
      <c r="AN221" s="361">
        <v>8</v>
      </c>
      <c r="AO221" s="361">
        <v>1</v>
      </c>
      <c r="AP221" s="361" t="s">
        <v>2376</v>
      </c>
      <c r="AQ221" s="294">
        <v>117</v>
      </c>
      <c r="AR221" s="305">
        <v>17</v>
      </c>
      <c r="AS221" s="302">
        <v>1</v>
      </c>
      <c r="AT221" s="302">
        <v>1</v>
      </c>
      <c r="AU221" s="305">
        <f>(AQ221/AR221)/(AS221/AT221)</f>
        <v>6.882352941176471</v>
      </c>
      <c r="AV221" s="305">
        <f>1-AU221</f>
        <v>-5.882352941176471</v>
      </c>
      <c r="AW221" s="312">
        <v>2.3892000000000002</v>
      </c>
      <c r="AX221" s="294">
        <v>0.12217699999999999</v>
      </c>
      <c r="AY221" s="361"/>
      <c r="AZ221" s="361">
        <v>8</v>
      </c>
      <c r="BA221" s="361">
        <v>1</v>
      </c>
      <c r="BB221" s="361" t="s">
        <v>2376</v>
      </c>
      <c r="BC221" s="294">
        <v>138</v>
      </c>
      <c r="BD221" s="294">
        <v>26</v>
      </c>
      <c r="BE221" s="302">
        <v>1</v>
      </c>
      <c r="BF221" s="302">
        <v>1</v>
      </c>
      <c r="BG221" s="305">
        <f>(BC221/BD221)/(BE221/BF221)</f>
        <v>5.3076923076923075</v>
      </c>
      <c r="BH221" s="305">
        <f>1-BG221</f>
        <v>-4.3076923076923075</v>
      </c>
      <c r="BJ221" s="294">
        <v>1.6916</v>
      </c>
      <c r="BK221" s="294">
        <v>0.19339300000000001</v>
      </c>
      <c r="BL221" s="361"/>
    </row>
    <row r="222" spans="1:64">
      <c r="A222" s="71">
        <v>8</v>
      </c>
      <c r="B222" s="71">
        <v>2</v>
      </c>
      <c r="C222" s="71" t="s">
        <v>2377</v>
      </c>
      <c r="D222" s="42">
        <v>38</v>
      </c>
      <c r="E222" s="42">
        <v>427</v>
      </c>
      <c r="F222" s="42">
        <v>12</v>
      </c>
      <c r="G222" s="71">
        <v>131</v>
      </c>
      <c r="H222" s="71">
        <f t="shared" ref="H222:H225" si="111">(D222/E222)/(F222/G222)</f>
        <v>0.97150663544106164</v>
      </c>
      <c r="I222" s="71">
        <f t="shared" ref="I222:I225" si="112">1-H222</f>
        <v>2.8493364558938361E-2</v>
      </c>
      <c r="K222" s="42">
        <v>1.7000999999999999</v>
      </c>
      <c r="L222" s="42">
        <v>0.19689999999999999</v>
      </c>
      <c r="N222" s="71">
        <v>8</v>
      </c>
      <c r="O222" s="71">
        <v>2</v>
      </c>
      <c r="P222" s="71" t="s">
        <v>2377</v>
      </c>
      <c r="Q222" s="42">
        <v>30</v>
      </c>
      <c r="R222" s="71">
        <v>245</v>
      </c>
      <c r="S222" s="42">
        <v>12</v>
      </c>
      <c r="T222" s="71">
        <v>143</v>
      </c>
      <c r="U222" s="71">
        <f t="shared" ref="U222:U225" si="113">(Q222/R222)/(S222/T222)</f>
        <v>1.4591836734693877</v>
      </c>
      <c r="V222" s="71">
        <f t="shared" ref="V222:V225" si="114">1-U222</f>
        <v>-0.45918367346938771</v>
      </c>
      <c r="X222" s="42">
        <v>1.1282000000000001</v>
      </c>
      <c r="Y222" s="42">
        <v>0.32979999999999998</v>
      </c>
      <c r="AA222" s="71">
        <v>8</v>
      </c>
      <c r="AB222" s="71">
        <v>2</v>
      </c>
      <c r="AC222" s="71" t="s">
        <v>2377</v>
      </c>
      <c r="AD222" s="42">
        <v>26</v>
      </c>
      <c r="AE222" s="71">
        <v>247</v>
      </c>
      <c r="AF222" s="42">
        <v>12</v>
      </c>
      <c r="AG222" s="71">
        <v>144</v>
      </c>
      <c r="AH222" s="71">
        <f t="shared" ref="AH222:AH225" si="115">(AD222/AE222)/(AF222/AG222)</f>
        <v>1.263157894736842</v>
      </c>
      <c r="AI222" s="71">
        <f t="shared" ref="AI222:AI225" si="116">1-AH222</f>
        <v>-0.26315789473684204</v>
      </c>
      <c r="AK222" s="42">
        <v>0.41248000000000001</v>
      </c>
      <c r="AL222" s="42">
        <v>0.58420000000000005</v>
      </c>
      <c r="AN222" s="71">
        <v>8</v>
      </c>
      <c r="AO222" s="71">
        <v>2</v>
      </c>
      <c r="AP222" s="71" t="s">
        <v>2377</v>
      </c>
      <c r="AQ222" s="42">
        <v>27</v>
      </c>
      <c r="AR222" s="71">
        <v>234</v>
      </c>
      <c r="AS222" s="42">
        <v>12</v>
      </c>
      <c r="AT222" s="71">
        <v>146</v>
      </c>
      <c r="AU222" s="71">
        <f t="shared" ref="AU222:AU225" si="117">(AQ222/AR222)/(AS222/AT222)</f>
        <v>1.403846153846154</v>
      </c>
      <c r="AV222" s="71">
        <f t="shared" ref="AV222:AV225" si="118">1-AU222</f>
        <v>-0.40384615384615397</v>
      </c>
      <c r="AW222" s="42">
        <v>0.88165000000000004</v>
      </c>
      <c r="AX222" s="42">
        <v>0.38379999999999997</v>
      </c>
      <c r="AZ222" s="71">
        <v>8</v>
      </c>
      <c r="BA222" s="71">
        <v>2</v>
      </c>
      <c r="BB222" s="71" t="s">
        <v>2377</v>
      </c>
      <c r="BC222" s="42">
        <v>26</v>
      </c>
      <c r="BD222" s="71">
        <v>229</v>
      </c>
      <c r="BE222" s="42">
        <v>12</v>
      </c>
      <c r="BF222" s="71">
        <v>148</v>
      </c>
      <c r="BG222" s="71">
        <f t="shared" ref="BG222:BG225" si="119">(BC222/BD222)/(BE222/BF222)</f>
        <v>1.4002911208151383</v>
      </c>
      <c r="BH222" s="71">
        <f t="shared" ref="BH222:BH225" si="120">1-BG222</f>
        <v>-0.40029112081513829</v>
      </c>
      <c r="BJ222" s="42">
        <v>0.85911000000000004</v>
      </c>
      <c r="BK222" s="42">
        <v>0.39079999999999998</v>
      </c>
    </row>
    <row r="223" spans="1:64">
      <c r="A223" s="71">
        <v>8</v>
      </c>
      <c r="B223" s="71">
        <v>3</v>
      </c>
      <c r="C223" s="71" t="s">
        <v>2378</v>
      </c>
      <c r="D223" s="71">
        <v>61</v>
      </c>
      <c r="E223" s="42">
        <v>264</v>
      </c>
      <c r="F223" s="42">
        <v>23</v>
      </c>
      <c r="G223" s="42">
        <v>79</v>
      </c>
      <c r="H223" s="71">
        <f t="shared" si="111"/>
        <v>0.79364295125164686</v>
      </c>
      <c r="I223" s="71">
        <f t="shared" si="112"/>
        <v>0.20635704874835314</v>
      </c>
      <c r="K223" s="42">
        <v>0.40953000000000001</v>
      </c>
      <c r="L223" s="71">
        <v>0.5897</v>
      </c>
      <c r="N223" s="71">
        <v>8</v>
      </c>
      <c r="O223" s="71">
        <v>3</v>
      </c>
      <c r="P223" s="71" t="s">
        <v>2378</v>
      </c>
      <c r="Q223" s="71">
        <v>41</v>
      </c>
      <c r="R223" s="42">
        <v>134</v>
      </c>
      <c r="S223" s="42">
        <v>26</v>
      </c>
      <c r="T223" s="42">
        <v>83</v>
      </c>
      <c r="U223" s="71">
        <f t="shared" si="113"/>
        <v>0.97675086107921927</v>
      </c>
      <c r="V223" s="71">
        <f t="shared" si="114"/>
        <v>2.3249138920780732E-2</v>
      </c>
      <c r="X223" s="42">
        <v>6.7187999999999996E-3</v>
      </c>
      <c r="Y223" s="71">
        <v>1</v>
      </c>
      <c r="AA223" s="71">
        <v>8</v>
      </c>
      <c r="AB223" s="71">
        <v>3</v>
      </c>
      <c r="AC223" s="71" t="s">
        <v>2378</v>
      </c>
      <c r="AD223" s="71">
        <v>51</v>
      </c>
      <c r="AE223" s="42">
        <v>137</v>
      </c>
      <c r="AF223" s="42">
        <v>25</v>
      </c>
      <c r="AG223" s="42">
        <v>83</v>
      </c>
      <c r="AH223" s="71">
        <f t="shared" si="115"/>
        <v>1.235912408759124</v>
      </c>
      <c r="AI223" s="71">
        <f t="shared" si="116"/>
        <v>-0.235912408759124</v>
      </c>
      <c r="AK223" s="42">
        <v>0.56923999999999997</v>
      </c>
      <c r="AL223" s="71">
        <v>0.49480000000000002</v>
      </c>
      <c r="AN223" s="71">
        <v>8</v>
      </c>
      <c r="AO223" s="71">
        <v>3</v>
      </c>
      <c r="AP223" s="71" t="s">
        <v>2378</v>
      </c>
      <c r="AQ223" s="71">
        <v>39</v>
      </c>
      <c r="AR223" s="42">
        <v>121</v>
      </c>
      <c r="AS223" s="42">
        <v>26</v>
      </c>
      <c r="AT223" s="42">
        <v>85</v>
      </c>
      <c r="AU223" s="71">
        <f t="shared" si="117"/>
        <v>1.0537190082644627</v>
      </c>
      <c r="AV223" s="71">
        <f t="shared" si="118"/>
        <v>-5.3719008264462742E-2</v>
      </c>
      <c r="AW223" s="42">
        <v>3.2548000000000001E-2</v>
      </c>
      <c r="AX223" s="71">
        <v>0.87060000000000004</v>
      </c>
      <c r="AZ223" s="71">
        <v>8</v>
      </c>
      <c r="BA223" s="71">
        <v>3</v>
      </c>
      <c r="BB223" s="71" t="s">
        <v>2378</v>
      </c>
      <c r="BC223" s="71">
        <v>43</v>
      </c>
      <c r="BD223" s="42">
        <v>131</v>
      </c>
      <c r="BE223" s="42">
        <v>26</v>
      </c>
      <c r="BF223" s="42">
        <v>83</v>
      </c>
      <c r="BG223" s="71">
        <f t="shared" si="119"/>
        <v>1.0478567234292424</v>
      </c>
      <c r="BH223" s="71">
        <f t="shared" si="120"/>
        <v>-4.7856723429242409E-2</v>
      </c>
      <c r="BJ223" s="42">
        <v>2.6849000000000001E-2</v>
      </c>
      <c r="BK223" s="71">
        <v>0.89059999999999995</v>
      </c>
    </row>
    <row r="224" spans="1:64">
      <c r="A224" s="71">
        <v>8</v>
      </c>
      <c r="B224" s="71">
        <v>4</v>
      </c>
      <c r="C224" s="71" t="s">
        <v>2379</v>
      </c>
      <c r="D224" s="71">
        <v>84</v>
      </c>
      <c r="E224" s="42">
        <v>361</v>
      </c>
      <c r="F224" s="42">
        <v>45</v>
      </c>
      <c r="G224" s="42">
        <v>102</v>
      </c>
      <c r="H224" s="71">
        <f t="shared" si="111"/>
        <v>0.52742382271468147</v>
      </c>
      <c r="I224" s="71">
        <f t="shared" si="112"/>
        <v>0.47257617728531853</v>
      </c>
      <c r="K224" s="42">
        <v>0.80776000000000003</v>
      </c>
      <c r="L224" s="188">
        <v>0.36680000000000001</v>
      </c>
      <c r="N224" s="71">
        <v>8</v>
      </c>
      <c r="O224" s="71">
        <v>4</v>
      </c>
      <c r="P224" s="71" t="s">
        <v>2379</v>
      </c>
      <c r="Q224" s="42">
        <v>70</v>
      </c>
      <c r="R224" s="42">
        <v>206</v>
      </c>
      <c r="S224" s="42">
        <v>45</v>
      </c>
      <c r="T224" s="42">
        <v>111</v>
      </c>
      <c r="U224" s="71">
        <f t="shared" si="113"/>
        <v>0.8381877022653722</v>
      </c>
      <c r="V224" s="71">
        <f t="shared" si="114"/>
        <v>0.1618122977346278</v>
      </c>
      <c r="X224" s="42">
        <v>0.61926000000000003</v>
      </c>
      <c r="Y224" s="188">
        <v>0.49080000000000001</v>
      </c>
      <c r="AA224" s="71">
        <v>8</v>
      </c>
      <c r="AB224" s="71">
        <v>4</v>
      </c>
      <c r="AC224" s="71" t="s">
        <v>2379</v>
      </c>
      <c r="AD224" s="42">
        <v>74</v>
      </c>
      <c r="AE224" s="42">
        <v>219</v>
      </c>
      <c r="AF224" s="42">
        <v>45</v>
      </c>
      <c r="AG224" s="42">
        <v>109</v>
      </c>
      <c r="AH224" s="71">
        <f t="shared" si="115"/>
        <v>0.81846778285134436</v>
      </c>
      <c r="AI224" s="71">
        <f t="shared" si="116"/>
        <v>0.18153221714865564</v>
      </c>
      <c r="AK224" s="42">
        <v>0.81230000000000002</v>
      </c>
      <c r="AL224" s="188">
        <v>0.35830000000000001</v>
      </c>
      <c r="AN224" s="71">
        <v>8</v>
      </c>
      <c r="AO224" s="71">
        <v>4</v>
      </c>
      <c r="AP224" s="71" t="s">
        <v>2379</v>
      </c>
      <c r="AQ224" s="42">
        <v>72</v>
      </c>
      <c r="AR224" s="42">
        <v>181</v>
      </c>
      <c r="AS224" s="42">
        <v>47</v>
      </c>
      <c r="AT224" s="42">
        <v>108</v>
      </c>
      <c r="AU224" s="71">
        <f t="shared" si="117"/>
        <v>0.91407076525214526</v>
      </c>
      <c r="AV224" s="71">
        <f t="shared" si="118"/>
        <v>8.5929234747854744E-2</v>
      </c>
      <c r="AW224" s="42">
        <v>0.16166</v>
      </c>
      <c r="AX224" s="188">
        <v>0.73160000000000003</v>
      </c>
      <c r="AZ224" s="71">
        <v>8</v>
      </c>
      <c r="BA224" s="71">
        <v>4</v>
      </c>
      <c r="BB224" s="71" t="s">
        <v>2379</v>
      </c>
      <c r="BC224" s="42">
        <v>69</v>
      </c>
      <c r="BD224" s="42">
        <v>194</v>
      </c>
      <c r="BE224" s="42">
        <v>45</v>
      </c>
      <c r="BF224" s="42">
        <v>111</v>
      </c>
      <c r="BG224" s="71">
        <f t="shared" si="119"/>
        <v>0.87731958762886597</v>
      </c>
      <c r="BH224" s="71">
        <f t="shared" si="120"/>
        <v>0.12268041237113403</v>
      </c>
      <c r="BJ224" s="42">
        <v>0.33690999999999999</v>
      </c>
      <c r="BK224" s="188">
        <v>0.5827</v>
      </c>
    </row>
    <row r="225" spans="1:64">
      <c r="A225" s="71">
        <v>8</v>
      </c>
      <c r="B225" s="71">
        <v>5</v>
      </c>
      <c r="C225" s="71" t="s">
        <v>2380</v>
      </c>
      <c r="D225" s="42">
        <v>79</v>
      </c>
      <c r="E225" s="71">
        <v>446</v>
      </c>
      <c r="F225" s="42">
        <v>27</v>
      </c>
      <c r="G225" s="42">
        <v>73</v>
      </c>
      <c r="H225" s="71">
        <f t="shared" si="111"/>
        <v>0.47890715827935565</v>
      </c>
      <c r="I225" s="71">
        <f t="shared" si="112"/>
        <v>0.52109284172064441</v>
      </c>
      <c r="K225" s="71">
        <v>1.3917999999999999</v>
      </c>
      <c r="L225" s="42">
        <v>0.27739999999999998</v>
      </c>
      <c r="N225" s="71">
        <v>8</v>
      </c>
      <c r="O225" s="71">
        <v>5</v>
      </c>
      <c r="P225" s="71" t="s">
        <v>2380</v>
      </c>
      <c r="Q225" s="42">
        <v>64</v>
      </c>
      <c r="R225" s="42">
        <v>226</v>
      </c>
      <c r="S225" s="42">
        <v>29</v>
      </c>
      <c r="T225" s="42">
        <v>78</v>
      </c>
      <c r="U225" s="71">
        <f t="shared" si="113"/>
        <v>0.76167226121452547</v>
      </c>
      <c r="V225" s="71">
        <f t="shared" si="114"/>
        <v>0.23832773878547453</v>
      </c>
      <c r="X225" s="71">
        <v>1.1041000000000001</v>
      </c>
      <c r="Y225" s="42">
        <v>0.3483</v>
      </c>
      <c r="AA225" s="71">
        <v>8</v>
      </c>
      <c r="AB225" s="71">
        <v>5</v>
      </c>
      <c r="AC225" s="71" t="s">
        <v>2380</v>
      </c>
      <c r="AD225" s="42">
        <v>65</v>
      </c>
      <c r="AE225" s="42">
        <v>259</v>
      </c>
      <c r="AF225" s="42">
        <v>29</v>
      </c>
      <c r="AG225" s="42">
        <v>75</v>
      </c>
      <c r="AH225" s="71">
        <f t="shared" si="115"/>
        <v>0.64904806284116634</v>
      </c>
      <c r="AI225" s="71">
        <f t="shared" si="116"/>
        <v>0.35095193715883366</v>
      </c>
      <c r="AK225" s="71">
        <v>2.8111000000000002</v>
      </c>
      <c r="AL225" s="42">
        <v>9.5949999999999994E-2</v>
      </c>
      <c r="AN225" s="71">
        <v>8</v>
      </c>
      <c r="AO225" s="71">
        <v>5</v>
      </c>
      <c r="AP225" s="71" t="s">
        <v>2380</v>
      </c>
      <c r="AQ225" s="42">
        <v>64</v>
      </c>
      <c r="AR225" s="42">
        <v>225</v>
      </c>
      <c r="AS225" s="42">
        <v>29</v>
      </c>
      <c r="AT225" s="42">
        <v>78</v>
      </c>
      <c r="AU225" s="71">
        <f t="shared" si="117"/>
        <v>0.76505747126436774</v>
      </c>
      <c r="AV225" s="71">
        <f t="shared" si="118"/>
        <v>0.23494252873563226</v>
      </c>
      <c r="AW225" s="71">
        <v>1.0680000000000001</v>
      </c>
      <c r="AX225" s="42">
        <v>0.3548</v>
      </c>
      <c r="AZ225" s="71">
        <v>8</v>
      </c>
      <c r="BA225" s="71">
        <v>5</v>
      </c>
      <c r="BB225" s="71" t="s">
        <v>2380</v>
      </c>
      <c r="BC225" s="42">
        <v>67</v>
      </c>
      <c r="BD225" s="42">
        <v>230</v>
      </c>
      <c r="BE225" s="42">
        <v>29</v>
      </c>
      <c r="BF225" s="42">
        <v>79</v>
      </c>
      <c r="BG225" s="71">
        <f t="shared" si="119"/>
        <v>0.79355322338830581</v>
      </c>
      <c r="BH225" s="71">
        <f t="shared" si="120"/>
        <v>0.20644677661169419</v>
      </c>
      <c r="BJ225" s="71">
        <v>0.80706999999999995</v>
      </c>
      <c r="BK225" s="42">
        <v>0.42980000000000002</v>
      </c>
    </row>
    <row r="226" spans="1:64" s="305" customFormat="1">
      <c r="A226" s="361">
        <v>9</v>
      </c>
      <c r="B226" s="361">
        <v>1</v>
      </c>
      <c r="C226" s="361" t="s">
        <v>2381</v>
      </c>
      <c r="D226" s="306">
        <v>531</v>
      </c>
      <c r="E226" s="294">
        <v>257</v>
      </c>
      <c r="F226" s="294">
        <v>214</v>
      </c>
      <c r="G226" s="294">
        <v>60</v>
      </c>
      <c r="H226" s="307">
        <f>(D226/E226)/(F226/G226)</f>
        <v>0.57929379250154556</v>
      </c>
      <c r="I226" s="307"/>
      <c r="K226" s="294">
        <v>0.40539999999999998</v>
      </c>
      <c r="L226" s="294">
        <v>0.55820000000000003</v>
      </c>
      <c r="N226" s="361">
        <v>9</v>
      </c>
      <c r="O226" s="361">
        <v>1</v>
      </c>
      <c r="P226" s="361" t="s">
        <v>2381</v>
      </c>
      <c r="Q226" s="294">
        <v>445</v>
      </c>
      <c r="R226" s="294">
        <v>257</v>
      </c>
      <c r="S226" s="294">
        <v>217</v>
      </c>
      <c r="T226" s="294">
        <v>62</v>
      </c>
      <c r="U226" s="305">
        <f>(Q226/R226)/(S226/T226)</f>
        <v>0.49471928849360758</v>
      </c>
      <c r="V226" s="305">
        <f>1-U226</f>
        <v>0.50528071150639242</v>
      </c>
      <c r="X226" s="294">
        <v>0.14951999999999999</v>
      </c>
      <c r="Y226" s="294">
        <v>0.70960000000000001</v>
      </c>
      <c r="Z226" s="361"/>
      <c r="AA226" s="361">
        <v>9</v>
      </c>
      <c r="AB226" s="361">
        <v>1</v>
      </c>
      <c r="AC226" s="361" t="s">
        <v>2381</v>
      </c>
      <c r="AD226" s="294">
        <v>476</v>
      </c>
      <c r="AE226" s="294">
        <v>257</v>
      </c>
      <c r="AF226" s="294">
        <v>213</v>
      </c>
      <c r="AG226" s="294">
        <v>63</v>
      </c>
      <c r="AH226" s="305">
        <f>(AD226/AE226)/(AF226/AG226)</f>
        <v>0.54781607935551058</v>
      </c>
      <c r="AI226" s="305">
        <f>1-AH226</f>
        <v>0.45218392064448942</v>
      </c>
      <c r="AK226" s="294">
        <v>2.9382999999999999E-2</v>
      </c>
      <c r="AL226" s="294">
        <v>0.93049999999999999</v>
      </c>
      <c r="AM226" s="361"/>
      <c r="AN226" s="361">
        <v>9</v>
      </c>
      <c r="AO226" s="361">
        <v>1</v>
      </c>
      <c r="AP226" s="361" t="s">
        <v>2381</v>
      </c>
      <c r="AQ226" s="294">
        <v>396</v>
      </c>
      <c r="AR226" s="294">
        <v>257</v>
      </c>
      <c r="AS226" s="294">
        <v>214</v>
      </c>
      <c r="AT226" s="294">
        <v>63</v>
      </c>
      <c r="AU226" s="305">
        <f>(AQ226/AR226)/(AS226/AT226)</f>
        <v>0.45361649514527802</v>
      </c>
      <c r="AV226" s="305">
        <f>1-AU226</f>
        <v>0.54638350485472198</v>
      </c>
      <c r="AW226" s="294">
        <v>6.6064999999999999E-2</v>
      </c>
      <c r="AX226" s="294">
        <v>0.85509999999999997</v>
      </c>
      <c r="AY226" s="361"/>
      <c r="AZ226" s="361">
        <v>9</v>
      </c>
      <c r="BA226" s="361">
        <v>1</v>
      </c>
      <c r="BB226" s="361" t="s">
        <v>2381</v>
      </c>
      <c r="BC226" s="294">
        <v>402</v>
      </c>
      <c r="BD226" s="305">
        <v>257</v>
      </c>
      <c r="BE226" s="294">
        <v>220</v>
      </c>
      <c r="BF226" s="294">
        <v>63</v>
      </c>
      <c r="BG226" s="305">
        <f>(BC226/BD226)/(BE226/BF226)</f>
        <v>0.44793066855323665</v>
      </c>
      <c r="BH226" s="305">
        <f>1-BG226</f>
        <v>0.55206933144676329</v>
      </c>
      <c r="BJ226" s="294">
        <v>4.1584000000000003E-2</v>
      </c>
      <c r="BK226" s="294">
        <v>0.85309999999999997</v>
      </c>
      <c r="BL226" s="361"/>
    </row>
    <row r="227" spans="1:64">
      <c r="A227" s="71">
        <v>9</v>
      </c>
      <c r="B227" s="71">
        <v>2</v>
      </c>
      <c r="C227" s="71" t="s">
        <v>2382</v>
      </c>
      <c r="D227" s="227">
        <v>157</v>
      </c>
      <c r="E227" s="52">
        <v>38</v>
      </c>
      <c r="F227" s="42">
        <v>56</v>
      </c>
      <c r="G227" s="52">
        <v>20</v>
      </c>
      <c r="H227" s="210">
        <f>(D227/E227)/(F227/G227)</f>
        <v>1.4755639097744362</v>
      </c>
      <c r="I227" s="210">
        <f>1-H227</f>
        <v>-0.47556390977443619</v>
      </c>
      <c r="K227" s="198">
        <v>1.5159</v>
      </c>
      <c r="L227" s="198">
        <v>0.26840000000000003</v>
      </c>
      <c r="N227" s="71">
        <v>9</v>
      </c>
      <c r="O227" s="71">
        <v>2</v>
      </c>
      <c r="P227" s="71" t="s">
        <v>2382</v>
      </c>
      <c r="Q227" s="71">
        <v>123</v>
      </c>
      <c r="R227" s="199">
        <v>30</v>
      </c>
      <c r="S227" s="198">
        <v>57</v>
      </c>
      <c r="T227" s="52">
        <v>20</v>
      </c>
      <c r="U227" s="71">
        <f t="shared" ref="U227:U240" si="121">(Q227/R227)/(S227/T227)</f>
        <v>1.43859649122807</v>
      </c>
      <c r="V227" s="71">
        <f t="shared" ref="V227:V240" si="122">1-U227</f>
        <v>-0.43859649122806998</v>
      </c>
      <c r="X227" s="42">
        <v>1.2202</v>
      </c>
      <c r="Y227" s="42">
        <v>0.29289999999999999</v>
      </c>
      <c r="AA227" s="71">
        <v>9</v>
      </c>
      <c r="AB227" s="71">
        <v>2</v>
      </c>
      <c r="AC227" s="71" t="s">
        <v>2382</v>
      </c>
      <c r="AD227" s="42">
        <v>135</v>
      </c>
      <c r="AE227" s="52">
        <v>33</v>
      </c>
      <c r="AF227" s="42">
        <v>55</v>
      </c>
      <c r="AG227" s="176">
        <v>20</v>
      </c>
      <c r="AH227" s="71">
        <f t="shared" ref="AH227:AH240" si="123">(AD227/AE227)/(AF227/AG227)</f>
        <v>1.4876033057851239</v>
      </c>
      <c r="AI227" s="71">
        <f t="shared" ref="AI227:AI240" si="124">1-AH227</f>
        <v>-0.4876033057851239</v>
      </c>
      <c r="AK227" s="42">
        <v>1.5</v>
      </c>
      <c r="AL227" s="42">
        <v>0.24340000000000001</v>
      </c>
      <c r="AN227" s="71">
        <v>9</v>
      </c>
      <c r="AO227" s="71">
        <v>2</v>
      </c>
      <c r="AP227" s="71" t="s">
        <v>2382</v>
      </c>
      <c r="AQ227" s="42">
        <v>118</v>
      </c>
      <c r="AR227" s="52">
        <v>31</v>
      </c>
      <c r="AS227" s="42">
        <v>55</v>
      </c>
      <c r="AT227" s="176">
        <v>19</v>
      </c>
      <c r="AU227" s="71">
        <f t="shared" ref="AU227:AU240" si="125">(AQ227/AR227)/(AS227/AT227)</f>
        <v>1.3149560117302053</v>
      </c>
      <c r="AV227" s="71">
        <f t="shared" ref="AV227:AV240" si="126">1-AU227</f>
        <v>-0.31495601173020527</v>
      </c>
      <c r="AW227" s="42">
        <v>0.67425000000000002</v>
      </c>
      <c r="AX227" s="42">
        <v>0.49630000000000002</v>
      </c>
      <c r="AZ227" s="71">
        <v>9</v>
      </c>
      <c r="BA227" s="71">
        <v>2</v>
      </c>
      <c r="BB227" s="71" t="s">
        <v>2382</v>
      </c>
      <c r="BC227" s="198">
        <v>118</v>
      </c>
      <c r="BD227" s="52">
        <v>30</v>
      </c>
      <c r="BE227" s="42">
        <v>57</v>
      </c>
      <c r="BF227" s="176">
        <v>21</v>
      </c>
      <c r="BG227" s="200">
        <f>(BC227/BD227)/(BE227/BF227)</f>
        <v>1.4491228070175437</v>
      </c>
      <c r="BH227" s="71">
        <f t="shared" ref="BH227:BH240" si="127">1-BG227</f>
        <v>-0.4491228070175437</v>
      </c>
      <c r="BJ227" s="198">
        <v>1.2938000000000001</v>
      </c>
      <c r="BK227" s="198">
        <v>0.32129999999999997</v>
      </c>
    </row>
    <row r="228" spans="1:64">
      <c r="A228" s="71">
        <v>9</v>
      </c>
      <c r="B228" s="71">
        <v>3</v>
      </c>
      <c r="C228" s="71" t="s">
        <v>2383</v>
      </c>
      <c r="D228" s="200">
        <v>25</v>
      </c>
      <c r="E228" s="71">
        <v>1023</v>
      </c>
      <c r="F228" s="42">
        <v>6</v>
      </c>
      <c r="G228" s="71">
        <v>353</v>
      </c>
      <c r="H228" s="210">
        <f t="shared" ref="H228:H240" si="128">(D228/E228)/(F228/G228)</f>
        <v>1.437764744216357</v>
      </c>
      <c r="I228" s="210">
        <f t="shared" ref="I228:I239" si="129">1-H228</f>
        <v>-0.43776474421635703</v>
      </c>
      <c r="K228" s="198">
        <v>0.63299000000000005</v>
      </c>
      <c r="L228" s="198">
        <v>0.54769999999999996</v>
      </c>
      <c r="N228" s="71">
        <v>9</v>
      </c>
      <c r="O228" s="71">
        <v>3</v>
      </c>
      <c r="P228" s="71" t="s">
        <v>2383</v>
      </c>
      <c r="Q228" s="42">
        <v>18</v>
      </c>
      <c r="R228" s="200">
        <v>779</v>
      </c>
      <c r="S228" s="198">
        <v>6</v>
      </c>
      <c r="T228" s="71">
        <v>356</v>
      </c>
      <c r="U228" s="71">
        <f t="shared" si="121"/>
        <v>1.3709884467265725</v>
      </c>
      <c r="V228" s="71">
        <f t="shared" si="122"/>
        <v>-0.3709884467265725</v>
      </c>
      <c r="X228" s="42">
        <v>0.44341000000000003</v>
      </c>
      <c r="Y228" s="42">
        <v>0.64870000000000005</v>
      </c>
      <c r="AA228" s="71">
        <v>9</v>
      </c>
      <c r="AB228" s="71">
        <v>3</v>
      </c>
      <c r="AC228" s="71" t="s">
        <v>2383</v>
      </c>
      <c r="AD228" s="42">
        <v>20</v>
      </c>
      <c r="AE228" s="71">
        <v>839</v>
      </c>
      <c r="AF228" s="198">
        <v>6</v>
      </c>
      <c r="AG228" s="71">
        <v>352</v>
      </c>
      <c r="AH228" s="71">
        <f t="shared" si="123"/>
        <v>1.3984902661899086</v>
      </c>
      <c r="AI228" s="71">
        <f t="shared" si="124"/>
        <v>-0.39849026618990857</v>
      </c>
      <c r="AK228" s="42">
        <v>0.51427</v>
      </c>
      <c r="AL228" s="42">
        <v>0.51119999999999999</v>
      </c>
      <c r="AN228" s="71">
        <v>9</v>
      </c>
      <c r="AO228" s="71">
        <v>3</v>
      </c>
      <c r="AP228" s="71" t="s">
        <v>2383</v>
      </c>
      <c r="AQ228" s="71">
        <v>16</v>
      </c>
      <c r="AR228" s="71">
        <v>828</v>
      </c>
      <c r="AS228" s="42">
        <v>5</v>
      </c>
      <c r="AT228" s="71">
        <v>357</v>
      </c>
      <c r="AU228" s="71">
        <f t="shared" si="125"/>
        <v>1.3797101449275362</v>
      </c>
      <c r="AV228" s="71">
        <f t="shared" si="126"/>
        <v>-0.37971014492753619</v>
      </c>
      <c r="AW228" s="42">
        <v>0.39198</v>
      </c>
      <c r="AX228" s="42">
        <v>0.62619999999999998</v>
      </c>
      <c r="AZ228" s="71">
        <v>9</v>
      </c>
      <c r="BA228" s="71">
        <v>3</v>
      </c>
      <c r="BB228" s="71" t="s">
        <v>2383</v>
      </c>
      <c r="BC228" s="198">
        <v>18</v>
      </c>
      <c r="BD228" s="71">
        <v>806</v>
      </c>
      <c r="BE228" s="42">
        <v>5</v>
      </c>
      <c r="BF228" s="71">
        <v>356</v>
      </c>
      <c r="BG228" s="200">
        <f t="shared" ref="BG228:BG240" si="130">(BC228/BD228)/(BE228/BF228)</f>
        <v>1.5900744416873449</v>
      </c>
      <c r="BH228" s="71">
        <f t="shared" si="127"/>
        <v>-0.59007444168734491</v>
      </c>
      <c r="BJ228" s="42">
        <v>0.84289999999999998</v>
      </c>
      <c r="BK228" s="42">
        <v>0.38129999999999997</v>
      </c>
    </row>
    <row r="229" spans="1:64">
      <c r="A229" s="71">
        <v>9</v>
      </c>
      <c r="B229" s="71">
        <v>4</v>
      </c>
      <c r="C229" s="71" t="s">
        <v>2384</v>
      </c>
      <c r="D229" s="227">
        <v>6</v>
      </c>
      <c r="E229" s="71">
        <v>74</v>
      </c>
      <c r="F229" s="187">
        <v>1</v>
      </c>
      <c r="G229" s="71">
        <v>62</v>
      </c>
      <c r="H229" s="210">
        <f t="shared" si="128"/>
        <v>5.0270270270270272</v>
      </c>
      <c r="J229" s="220">
        <f>1-H229</f>
        <v>-4.0270270270270272</v>
      </c>
      <c r="K229" s="216">
        <v>4.8551000000000002</v>
      </c>
      <c r="L229" s="215">
        <v>3.3980000000000003E-2</v>
      </c>
      <c r="N229" s="71">
        <v>9</v>
      </c>
      <c r="O229" s="71">
        <v>4</v>
      </c>
      <c r="P229" s="71" t="s">
        <v>2384</v>
      </c>
      <c r="Q229" s="42">
        <v>4</v>
      </c>
      <c r="R229" s="200">
        <v>63</v>
      </c>
      <c r="S229" s="222">
        <v>1</v>
      </c>
      <c r="T229" s="71">
        <v>62</v>
      </c>
      <c r="U229" s="71">
        <f t="shared" si="121"/>
        <v>3.9365079365079363</v>
      </c>
      <c r="V229" s="71">
        <f t="shared" si="122"/>
        <v>-2.9365079365079363</v>
      </c>
      <c r="X229" s="198">
        <v>3.8199000000000001</v>
      </c>
      <c r="Y229" s="216">
        <v>0.12889999999999999</v>
      </c>
      <c r="AA229" s="71">
        <v>9</v>
      </c>
      <c r="AB229" s="71">
        <v>4</v>
      </c>
      <c r="AC229" s="71" t="s">
        <v>2384</v>
      </c>
      <c r="AD229" s="42">
        <v>3</v>
      </c>
      <c r="AE229" s="71">
        <v>68</v>
      </c>
      <c r="AF229" s="222">
        <v>1</v>
      </c>
      <c r="AG229" s="71">
        <v>62</v>
      </c>
      <c r="AH229" s="71">
        <f t="shared" si="123"/>
        <v>2.7352941176470589</v>
      </c>
      <c r="AI229" s="71">
        <f t="shared" si="124"/>
        <v>-1.7352941176470589</v>
      </c>
      <c r="AK229" s="42">
        <v>2.6802000000000001</v>
      </c>
      <c r="AL229" s="105">
        <v>0.24490000000000001</v>
      </c>
      <c r="AN229" s="71">
        <v>9</v>
      </c>
      <c r="AO229" s="71">
        <v>4</v>
      </c>
      <c r="AP229" s="71" t="s">
        <v>2384</v>
      </c>
      <c r="AQ229" s="198">
        <v>4</v>
      </c>
      <c r="AR229" s="71">
        <v>66</v>
      </c>
      <c r="AS229" s="187">
        <v>1</v>
      </c>
      <c r="AT229" s="71">
        <v>62</v>
      </c>
      <c r="AU229" s="71">
        <f t="shared" si="125"/>
        <v>3.7575757575757578</v>
      </c>
      <c r="AV229" s="71">
        <f t="shared" si="126"/>
        <v>-2.7575757575757578</v>
      </c>
      <c r="AW229" s="42">
        <v>3.6536</v>
      </c>
      <c r="AX229" s="105">
        <v>0.1124</v>
      </c>
      <c r="AZ229" s="71">
        <v>9</v>
      </c>
      <c r="BA229" s="71">
        <v>4</v>
      </c>
      <c r="BB229" s="71" t="s">
        <v>2384</v>
      </c>
      <c r="BC229" s="198">
        <v>6</v>
      </c>
      <c r="BD229" s="71">
        <v>64</v>
      </c>
      <c r="BE229" s="187">
        <v>1</v>
      </c>
      <c r="BF229" s="71">
        <v>62</v>
      </c>
      <c r="BG229" s="200">
        <f t="shared" si="130"/>
        <v>5.8125</v>
      </c>
      <c r="BI229" s="195">
        <f>1-BG229</f>
        <v>-4.8125</v>
      </c>
      <c r="BJ229" s="42">
        <v>5.5673000000000004</v>
      </c>
      <c r="BK229" s="74">
        <v>3.3480000000000003E-2</v>
      </c>
    </row>
    <row r="230" spans="1:64">
      <c r="A230" s="71">
        <v>9</v>
      </c>
      <c r="B230" s="71">
        <v>6</v>
      </c>
      <c r="C230" s="71" t="s">
        <v>2385</v>
      </c>
      <c r="D230" s="227">
        <v>1748</v>
      </c>
      <c r="E230" s="71">
        <v>115</v>
      </c>
      <c r="F230" s="42">
        <v>1494</v>
      </c>
      <c r="G230" s="192">
        <v>1</v>
      </c>
      <c r="H230" s="210">
        <f t="shared" si="128"/>
        <v>1.0174029451137885E-2</v>
      </c>
      <c r="J230" s="220">
        <f>1-H230</f>
        <v>0.98982597054886212</v>
      </c>
      <c r="K230" s="216">
        <v>95.494</v>
      </c>
      <c r="L230" s="211">
        <v>4.9980000000000001E-4</v>
      </c>
      <c r="N230" s="71">
        <v>9</v>
      </c>
      <c r="O230" s="71">
        <v>6</v>
      </c>
      <c r="P230" s="71" t="s">
        <v>2385</v>
      </c>
      <c r="Q230" s="42">
        <v>1674</v>
      </c>
      <c r="R230" s="200">
        <v>61</v>
      </c>
      <c r="S230" s="198">
        <v>1504</v>
      </c>
      <c r="T230" s="192">
        <v>1</v>
      </c>
      <c r="U230" s="71">
        <f t="shared" si="121"/>
        <v>1.8246424834321592E-2</v>
      </c>
      <c r="W230" s="71">
        <f>1-U230</f>
        <v>0.9817535751656784</v>
      </c>
      <c r="X230" s="198">
        <v>53.893000000000001</v>
      </c>
      <c r="Y230" s="211">
        <v>4.9980000000000001E-4</v>
      </c>
      <c r="AA230" s="71">
        <v>9</v>
      </c>
      <c r="AB230" s="71">
        <v>6</v>
      </c>
      <c r="AC230" s="71" t="s">
        <v>2385</v>
      </c>
      <c r="AD230" s="71">
        <v>1705</v>
      </c>
      <c r="AE230" s="71">
        <v>70</v>
      </c>
      <c r="AF230" s="42">
        <v>1491</v>
      </c>
      <c r="AG230" s="192">
        <v>1</v>
      </c>
      <c r="AH230" s="71">
        <f t="shared" si="123"/>
        <v>1.6336111909552555E-2</v>
      </c>
      <c r="AJ230" s="71">
        <f>1-AH230</f>
        <v>0.98366388809044747</v>
      </c>
      <c r="AK230" s="42">
        <v>60.088000000000001</v>
      </c>
      <c r="AL230" s="74">
        <v>4.9980000000000001E-4</v>
      </c>
      <c r="AN230" s="71">
        <v>9</v>
      </c>
      <c r="AO230" s="71">
        <v>6</v>
      </c>
      <c r="AP230" s="71" t="s">
        <v>2385</v>
      </c>
      <c r="AQ230" s="42">
        <v>1646</v>
      </c>
      <c r="AR230" s="71">
        <v>46</v>
      </c>
      <c r="AS230" s="71">
        <v>1505</v>
      </c>
      <c r="AT230" s="192">
        <v>1</v>
      </c>
      <c r="AU230" s="71">
        <f t="shared" si="125"/>
        <v>2.3775819731330347E-2</v>
      </c>
      <c r="AV230" s="195">
        <f>1-AU230</f>
        <v>0.97622418026866964</v>
      </c>
      <c r="AW230" s="42">
        <v>41.512999999999998</v>
      </c>
      <c r="AX230" s="74">
        <v>4.9980000000000001E-4</v>
      </c>
      <c r="AZ230" s="71">
        <v>9</v>
      </c>
      <c r="BA230" s="71">
        <v>6</v>
      </c>
      <c r="BB230" s="71" t="s">
        <v>2385</v>
      </c>
      <c r="BC230" s="200">
        <v>1663</v>
      </c>
      <c r="BD230" s="71">
        <v>58</v>
      </c>
      <c r="BE230" s="42">
        <v>1504</v>
      </c>
      <c r="BF230" s="192">
        <v>1</v>
      </c>
      <c r="BG230" s="200">
        <f t="shared" si="130"/>
        <v>1.9064104915627291E-2</v>
      </c>
      <c r="BI230" s="195">
        <f>1-BG230</f>
        <v>0.98093589508437273</v>
      </c>
      <c r="BJ230" s="42">
        <v>51.615000000000002</v>
      </c>
      <c r="BK230" s="74">
        <v>4.9980000000000001E-4</v>
      </c>
    </row>
    <row r="231" spans="1:64">
      <c r="A231" s="71">
        <v>9</v>
      </c>
      <c r="B231" s="71">
        <v>7</v>
      </c>
      <c r="C231" s="71" t="s">
        <v>2386</v>
      </c>
      <c r="D231" s="200">
        <v>347</v>
      </c>
      <c r="E231" s="71">
        <v>605</v>
      </c>
      <c r="F231" s="71">
        <v>163</v>
      </c>
      <c r="G231" s="71">
        <v>313</v>
      </c>
      <c r="H231" s="210">
        <f t="shared" si="128"/>
        <v>1.1013638898747655</v>
      </c>
      <c r="I231" s="220">
        <f t="shared" si="129"/>
        <v>-0.10136388987476552</v>
      </c>
      <c r="J231" s="76"/>
      <c r="K231" s="216">
        <v>0.67254999999999998</v>
      </c>
      <c r="L231" s="217">
        <v>0.43230000000000002</v>
      </c>
      <c r="N231" s="71">
        <v>9</v>
      </c>
      <c r="O231" s="71">
        <v>7</v>
      </c>
      <c r="P231" s="71" t="s">
        <v>2386</v>
      </c>
      <c r="Q231" s="71">
        <v>293</v>
      </c>
      <c r="R231" s="200">
        <v>525</v>
      </c>
      <c r="S231" s="200">
        <v>160</v>
      </c>
      <c r="T231" s="71">
        <v>310</v>
      </c>
      <c r="U231" s="71">
        <f t="shared" si="121"/>
        <v>1.0813095238095238</v>
      </c>
      <c r="V231" s="71">
        <f t="shared" si="122"/>
        <v>-8.1309523809523832E-2</v>
      </c>
      <c r="X231" s="198">
        <v>0.41316000000000003</v>
      </c>
      <c r="Y231" s="216">
        <v>0.54969999999999997</v>
      </c>
      <c r="AA231" s="71">
        <v>9</v>
      </c>
      <c r="AB231" s="71">
        <v>7</v>
      </c>
      <c r="AC231" s="71" t="s">
        <v>2386</v>
      </c>
      <c r="AD231" s="71">
        <v>306</v>
      </c>
      <c r="AE231" s="71">
        <v>560</v>
      </c>
      <c r="AF231" s="71">
        <v>161</v>
      </c>
      <c r="AG231" s="71">
        <v>307</v>
      </c>
      <c r="AH231" s="71">
        <f t="shared" si="123"/>
        <v>1.041947648624667</v>
      </c>
      <c r="AI231" s="71">
        <f t="shared" si="124"/>
        <v>-4.1947648624667044E-2</v>
      </c>
      <c r="AK231" s="42">
        <v>0.11627999999999999</v>
      </c>
      <c r="AL231" s="105">
        <v>0.75960000000000005</v>
      </c>
      <c r="AN231" s="71">
        <v>9</v>
      </c>
      <c r="AO231" s="71">
        <v>7</v>
      </c>
      <c r="AP231" s="71" t="s">
        <v>2386</v>
      </c>
      <c r="AQ231" s="71">
        <v>259</v>
      </c>
      <c r="AR231" s="71">
        <v>465</v>
      </c>
      <c r="AS231" s="71">
        <v>159</v>
      </c>
      <c r="AT231" s="71">
        <v>310</v>
      </c>
      <c r="AU231" s="71">
        <f t="shared" si="125"/>
        <v>1.0859538784067087</v>
      </c>
      <c r="AV231" s="71">
        <f t="shared" si="126"/>
        <v>-8.595387840670865E-2</v>
      </c>
      <c r="AW231" s="42">
        <v>0.43801000000000001</v>
      </c>
      <c r="AX231" s="105">
        <v>0.5262</v>
      </c>
      <c r="AZ231" s="71">
        <v>9</v>
      </c>
      <c r="BA231" s="71">
        <v>7</v>
      </c>
      <c r="BB231" s="71" t="s">
        <v>2386</v>
      </c>
      <c r="BC231" s="200">
        <v>260</v>
      </c>
      <c r="BD231" s="71">
        <v>501</v>
      </c>
      <c r="BE231" s="71">
        <v>164</v>
      </c>
      <c r="BF231" s="71">
        <v>322</v>
      </c>
      <c r="BG231" s="200">
        <f t="shared" si="130"/>
        <v>1.0189377342875225</v>
      </c>
      <c r="BH231" s="71">
        <f t="shared" si="127"/>
        <v>-1.8937734287522545E-2</v>
      </c>
      <c r="BI231" s="195"/>
      <c r="BJ231" s="42">
        <v>2.3394000000000002E-2</v>
      </c>
      <c r="BK231" s="105">
        <v>0.91300000000000003</v>
      </c>
    </row>
    <row r="232" spans="1:64">
      <c r="A232" s="71">
        <v>9</v>
      </c>
      <c r="B232" s="71">
        <v>8</v>
      </c>
      <c r="C232" s="71" t="s">
        <v>2387</v>
      </c>
      <c r="D232" s="199">
        <v>192</v>
      </c>
      <c r="E232" s="42">
        <v>459</v>
      </c>
      <c r="F232" s="71">
        <v>92</v>
      </c>
      <c r="G232" s="42">
        <v>246</v>
      </c>
      <c r="H232" s="210">
        <f t="shared" si="128"/>
        <v>1.1184995737425405</v>
      </c>
      <c r="I232" s="220">
        <f t="shared" si="129"/>
        <v>-0.1184995737425405</v>
      </c>
      <c r="J232" s="76"/>
      <c r="K232" s="216">
        <v>0.56211999999999995</v>
      </c>
      <c r="L232" s="217">
        <v>0.4713</v>
      </c>
      <c r="N232" s="71">
        <v>9</v>
      </c>
      <c r="O232" s="71">
        <v>8</v>
      </c>
      <c r="P232" s="71" t="s">
        <v>2387</v>
      </c>
      <c r="Q232" s="71">
        <v>165</v>
      </c>
      <c r="R232" s="198">
        <v>410</v>
      </c>
      <c r="S232" s="200">
        <v>94</v>
      </c>
      <c r="T232" s="42">
        <v>248</v>
      </c>
      <c r="U232" s="71">
        <f t="shared" si="121"/>
        <v>1.0617540217955372</v>
      </c>
      <c r="V232" s="71">
        <f t="shared" si="122"/>
        <v>-6.1754021795537239E-2</v>
      </c>
      <c r="X232" s="198">
        <v>0.15498999999999999</v>
      </c>
      <c r="Y232" s="216">
        <v>0.69869999999999999</v>
      </c>
      <c r="AA232" s="71">
        <v>9</v>
      </c>
      <c r="AB232" s="71">
        <v>8</v>
      </c>
      <c r="AC232" s="71" t="s">
        <v>2387</v>
      </c>
      <c r="AD232" s="71">
        <v>178</v>
      </c>
      <c r="AE232" s="42">
        <v>438</v>
      </c>
      <c r="AF232" s="71">
        <v>94</v>
      </c>
      <c r="AG232" s="42">
        <v>246</v>
      </c>
      <c r="AH232" s="71">
        <f t="shared" si="123"/>
        <v>1.0635383270183618</v>
      </c>
      <c r="AI232" s="71">
        <f t="shared" si="124"/>
        <v>-6.3538327018361818E-2</v>
      </c>
      <c r="AK232" s="42">
        <v>6.5674999999999997E-2</v>
      </c>
      <c r="AL232" s="105">
        <v>0.81859999999999999</v>
      </c>
      <c r="AN232" s="71">
        <v>9</v>
      </c>
      <c r="AO232" s="71">
        <v>8</v>
      </c>
      <c r="AP232" s="71" t="s">
        <v>2387</v>
      </c>
      <c r="AQ232" s="71">
        <v>168</v>
      </c>
      <c r="AR232" s="42">
        <v>373</v>
      </c>
      <c r="AS232" s="71">
        <v>94</v>
      </c>
      <c r="AT232" s="42">
        <v>249</v>
      </c>
      <c r="AU232" s="71">
        <f t="shared" si="125"/>
        <v>1.19308653242827</v>
      </c>
      <c r="AV232" s="71">
        <f t="shared" si="126"/>
        <v>-0.19308653242827001</v>
      </c>
      <c r="AW232" s="42">
        <v>1.3398000000000001</v>
      </c>
      <c r="AX232" s="105">
        <v>0.28139999999999998</v>
      </c>
      <c r="AZ232" s="71">
        <v>9</v>
      </c>
      <c r="BA232" s="71">
        <v>8</v>
      </c>
      <c r="BB232" s="71" t="s">
        <v>2387</v>
      </c>
      <c r="BC232" s="200">
        <v>157</v>
      </c>
      <c r="BD232" s="42">
        <v>399</v>
      </c>
      <c r="BE232" s="71">
        <v>98</v>
      </c>
      <c r="BF232" s="42">
        <v>260</v>
      </c>
      <c r="BG232" s="200">
        <f t="shared" si="130"/>
        <v>1.0439363715410976</v>
      </c>
      <c r="BH232" s="71">
        <f t="shared" si="127"/>
        <v>-4.3936371541097641E-2</v>
      </c>
      <c r="BI232" s="195"/>
      <c r="BJ232" s="42">
        <v>8.0651E-2</v>
      </c>
      <c r="BK232" s="105">
        <v>0.81459999999999999</v>
      </c>
    </row>
    <row r="233" spans="1:64">
      <c r="A233" s="71">
        <v>9</v>
      </c>
      <c r="B233" s="71">
        <v>9</v>
      </c>
      <c r="C233" s="71" t="s">
        <v>2388</v>
      </c>
      <c r="D233" s="227">
        <v>954</v>
      </c>
      <c r="E233" s="71">
        <v>514</v>
      </c>
      <c r="F233" s="71">
        <v>903</v>
      </c>
      <c r="G233" s="71">
        <v>274</v>
      </c>
      <c r="H233" s="210">
        <f t="shared" si="128"/>
        <v>0.56318109544061956</v>
      </c>
      <c r="J233" s="220">
        <f>1-H233</f>
        <v>0.43681890455938044</v>
      </c>
      <c r="K233" s="220">
        <v>43.002000000000002</v>
      </c>
      <c r="L233" s="211">
        <v>4.9980000000000001E-4</v>
      </c>
      <c r="N233" s="71">
        <v>9</v>
      </c>
      <c r="O233" s="71">
        <v>9</v>
      </c>
      <c r="P233" s="71" t="s">
        <v>2388</v>
      </c>
      <c r="Q233" s="71">
        <v>934</v>
      </c>
      <c r="R233" s="200">
        <v>414</v>
      </c>
      <c r="S233" s="200">
        <v>904</v>
      </c>
      <c r="T233" s="71">
        <v>280</v>
      </c>
      <c r="U233" s="71">
        <f t="shared" si="121"/>
        <v>0.69877303236287458</v>
      </c>
      <c r="W233" s="71">
        <f>1-U233</f>
        <v>0.30122696763712542</v>
      </c>
      <c r="X233" s="210">
        <v>15.807</v>
      </c>
      <c r="Y233" s="211">
        <v>4.9980000000000001E-4</v>
      </c>
      <c r="AA233" s="71">
        <v>9</v>
      </c>
      <c r="AB233" s="71">
        <v>9</v>
      </c>
      <c r="AC233" s="71" t="s">
        <v>2388</v>
      </c>
      <c r="AD233" s="71">
        <v>942</v>
      </c>
      <c r="AE233" s="71">
        <v>450</v>
      </c>
      <c r="AF233" s="71">
        <v>899</v>
      </c>
      <c r="AG233" s="71">
        <v>278</v>
      </c>
      <c r="AH233" s="71">
        <f t="shared" si="123"/>
        <v>0.64732665925101962</v>
      </c>
      <c r="AJ233" s="71">
        <f>1-AH233</f>
        <v>0.35267334074898038</v>
      </c>
      <c r="AK233" s="71">
        <v>23.815000000000001</v>
      </c>
      <c r="AL233" s="189">
        <v>4.9980000000000001E-4</v>
      </c>
      <c r="AN233" s="71">
        <v>9</v>
      </c>
      <c r="AO233" s="71">
        <v>9</v>
      </c>
      <c r="AP233" s="71" t="s">
        <v>2388</v>
      </c>
      <c r="AQ233" s="71">
        <v>928</v>
      </c>
      <c r="AR233" s="71">
        <v>403</v>
      </c>
      <c r="AS233" s="71">
        <v>904</v>
      </c>
      <c r="AT233" s="71">
        <v>280</v>
      </c>
      <c r="AU233" s="71">
        <f t="shared" si="125"/>
        <v>0.7132348097235337</v>
      </c>
      <c r="AV233" s="195">
        <f>1-AU233</f>
        <v>0.2867651902764663</v>
      </c>
      <c r="AW233" s="71">
        <v>13.920999999999999</v>
      </c>
      <c r="AX233" s="74">
        <v>4.9980000000000001E-4</v>
      </c>
      <c r="AZ233" s="71">
        <v>9</v>
      </c>
      <c r="BA233" s="71">
        <v>9</v>
      </c>
      <c r="BB233" s="71" t="s">
        <v>2388</v>
      </c>
      <c r="BC233" s="200">
        <v>946</v>
      </c>
      <c r="BD233" s="71">
        <v>419</v>
      </c>
      <c r="BE233" s="71">
        <v>905</v>
      </c>
      <c r="BF233" s="71">
        <v>281</v>
      </c>
      <c r="BG233" s="200">
        <f t="shared" si="130"/>
        <v>0.70102717599124464</v>
      </c>
      <c r="BI233" s="195">
        <f>1-BG233</f>
        <v>0.29897282400875536</v>
      </c>
      <c r="BJ233" s="71">
        <v>15.631</v>
      </c>
      <c r="BK233" s="74">
        <v>4.9980000000000001E-4</v>
      </c>
    </row>
    <row r="234" spans="1:64">
      <c r="A234" s="71">
        <v>9</v>
      </c>
      <c r="B234" s="71">
        <v>10</v>
      </c>
      <c r="C234" s="71" t="s">
        <v>2389</v>
      </c>
      <c r="D234" s="200">
        <v>7</v>
      </c>
      <c r="E234" s="42">
        <v>677</v>
      </c>
      <c r="F234" s="71">
        <v>4</v>
      </c>
      <c r="G234" s="42">
        <v>677</v>
      </c>
      <c r="H234" s="210">
        <f t="shared" si="128"/>
        <v>1.7499999999999998</v>
      </c>
      <c r="I234" s="220">
        <f t="shared" si="129"/>
        <v>-0.74999999999999978</v>
      </c>
      <c r="J234" s="76"/>
      <c r="K234" s="216">
        <v>0.81159000000000003</v>
      </c>
      <c r="L234" s="198">
        <v>0.55020000000000002</v>
      </c>
      <c r="N234" s="71">
        <v>9</v>
      </c>
      <c r="O234" s="71">
        <v>10</v>
      </c>
      <c r="P234" s="71" t="s">
        <v>2389</v>
      </c>
      <c r="Q234" s="200">
        <v>6</v>
      </c>
      <c r="R234" s="198">
        <v>677</v>
      </c>
      <c r="S234" s="200">
        <v>4</v>
      </c>
      <c r="T234" s="42">
        <v>677</v>
      </c>
      <c r="U234" s="71">
        <f t="shared" si="121"/>
        <v>1.5</v>
      </c>
      <c r="V234" s="71">
        <f t="shared" si="122"/>
        <v>-0.5</v>
      </c>
      <c r="X234" s="198">
        <v>0.39706999999999998</v>
      </c>
      <c r="Y234" s="198">
        <v>0.74260000000000004</v>
      </c>
      <c r="AA234" s="71">
        <v>9</v>
      </c>
      <c r="AB234" s="71">
        <v>10</v>
      </c>
      <c r="AC234" s="71" t="s">
        <v>2389</v>
      </c>
      <c r="AD234" s="71">
        <v>7</v>
      </c>
      <c r="AE234" s="42">
        <v>677</v>
      </c>
      <c r="AF234" s="200">
        <v>4</v>
      </c>
      <c r="AG234" s="42">
        <v>677</v>
      </c>
      <c r="AH234" s="71">
        <f t="shared" si="123"/>
        <v>1.7499999999999998</v>
      </c>
      <c r="AI234" s="71">
        <f t="shared" si="124"/>
        <v>-0.74999999999999978</v>
      </c>
      <c r="AK234" s="42">
        <v>0.81159000000000003</v>
      </c>
      <c r="AL234" s="42">
        <v>0.55269999999999997</v>
      </c>
      <c r="AN234" s="71">
        <v>9</v>
      </c>
      <c r="AO234" s="71">
        <v>10</v>
      </c>
      <c r="AP234" s="71" t="s">
        <v>2389</v>
      </c>
      <c r="AQ234" s="71">
        <v>5</v>
      </c>
      <c r="AR234" s="42">
        <v>677</v>
      </c>
      <c r="AS234" s="71">
        <v>4</v>
      </c>
      <c r="AT234" s="42">
        <v>677</v>
      </c>
      <c r="AU234" s="71">
        <f t="shared" si="125"/>
        <v>1.2499999999999998</v>
      </c>
      <c r="AV234" s="71">
        <f t="shared" si="126"/>
        <v>-0.24999999999999978</v>
      </c>
      <c r="AW234" s="42">
        <v>0.11038000000000001</v>
      </c>
      <c r="AX234" s="42">
        <v>1</v>
      </c>
      <c r="AZ234" s="71">
        <v>9</v>
      </c>
      <c r="BA234" s="71">
        <v>10</v>
      </c>
      <c r="BB234" s="71" t="s">
        <v>2389</v>
      </c>
      <c r="BC234" s="200">
        <v>7</v>
      </c>
      <c r="BD234" s="42">
        <v>677</v>
      </c>
      <c r="BE234" s="71">
        <v>4</v>
      </c>
      <c r="BF234" s="42">
        <v>677</v>
      </c>
      <c r="BG234" s="200">
        <f t="shared" si="130"/>
        <v>1.7499999999999998</v>
      </c>
      <c r="BH234" s="71">
        <f t="shared" si="127"/>
        <v>-0.74999999999999978</v>
      </c>
      <c r="BI234" s="195"/>
      <c r="BJ234" s="42">
        <v>0.81159000000000003</v>
      </c>
      <c r="BK234" s="42">
        <v>0.55820000000000003</v>
      </c>
    </row>
    <row r="235" spans="1:64">
      <c r="A235" s="71">
        <v>9</v>
      </c>
      <c r="B235" s="71">
        <v>11</v>
      </c>
      <c r="C235" s="71" t="s">
        <v>2390</v>
      </c>
      <c r="D235" s="227">
        <v>460</v>
      </c>
      <c r="E235" s="71">
        <v>658</v>
      </c>
      <c r="F235" s="338">
        <v>382</v>
      </c>
      <c r="G235" s="71">
        <v>309</v>
      </c>
      <c r="H235" s="210">
        <f t="shared" si="128"/>
        <v>0.56549276723054154</v>
      </c>
      <c r="J235" s="220">
        <f>1-H235</f>
        <v>0.43450723276945846</v>
      </c>
      <c r="K235" s="216">
        <v>34.305</v>
      </c>
      <c r="L235" s="215">
        <v>4.9980000000000001E-4</v>
      </c>
      <c r="N235" s="71">
        <v>9</v>
      </c>
      <c r="O235" s="71">
        <v>11</v>
      </c>
      <c r="P235" s="71" t="s">
        <v>2390</v>
      </c>
      <c r="Q235" s="338">
        <v>448</v>
      </c>
      <c r="R235" s="200">
        <v>545</v>
      </c>
      <c r="S235" s="381">
        <v>387</v>
      </c>
      <c r="T235" s="71">
        <v>317</v>
      </c>
      <c r="U235" s="71">
        <f t="shared" si="121"/>
        <v>0.67333285920868602</v>
      </c>
      <c r="W235" s="71">
        <f>1-U235</f>
        <v>0.32666714079131398</v>
      </c>
      <c r="X235" s="198">
        <v>16.010000000000002</v>
      </c>
      <c r="Y235" s="215">
        <v>4.9980000000000001E-4</v>
      </c>
      <c r="AA235" s="71">
        <v>9</v>
      </c>
      <c r="AB235" s="71">
        <v>11</v>
      </c>
      <c r="AC235" s="71" t="s">
        <v>2390</v>
      </c>
      <c r="AD235" s="338">
        <v>447</v>
      </c>
      <c r="AE235" s="71">
        <v>571</v>
      </c>
      <c r="AF235" s="338">
        <v>386</v>
      </c>
      <c r="AG235" s="71">
        <v>313</v>
      </c>
      <c r="AH235" s="71">
        <f t="shared" si="123"/>
        <v>0.63478761921181814</v>
      </c>
      <c r="AJ235" s="71">
        <f>1-AH235</f>
        <v>0.36521238078818186</v>
      </c>
      <c r="AK235" s="42">
        <v>21.231999999999999</v>
      </c>
      <c r="AL235" s="189">
        <v>4.9980000000000001E-4</v>
      </c>
      <c r="AN235" s="71">
        <v>9</v>
      </c>
      <c r="AO235" s="71">
        <v>11</v>
      </c>
      <c r="AP235" s="71" t="s">
        <v>2390</v>
      </c>
      <c r="AQ235" s="338">
        <v>438</v>
      </c>
      <c r="AR235" s="71">
        <v>524</v>
      </c>
      <c r="AS235" s="338">
        <v>387</v>
      </c>
      <c r="AT235" s="71">
        <v>320</v>
      </c>
      <c r="AU235" s="71">
        <f t="shared" si="125"/>
        <v>0.69116515770163911</v>
      </c>
      <c r="AV235" s="195">
        <f>1-AU235</f>
        <v>0.30883484229836089</v>
      </c>
      <c r="AW235" s="42">
        <v>13.823</v>
      </c>
      <c r="AX235" s="189">
        <v>9.9949999999999995E-4</v>
      </c>
      <c r="AZ235" s="71">
        <v>9</v>
      </c>
      <c r="BA235" s="71">
        <v>11</v>
      </c>
      <c r="BB235" s="71" t="s">
        <v>2390</v>
      </c>
      <c r="BC235" s="381">
        <v>449</v>
      </c>
      <c r="BD235" s="71">
        <v>535</v>
      </c>
      <c r="BE235" s="338">
        <v>387</v>
      </c>
      <c r="BF235" s="71">
        <v>319</v>
      </c>
      <c r="BG235" s="200">
        <f t="shared" si="130"/>
        <v>0.69178680963075656</v>
      </c>
      <c r="BI235" s="195">
        <f>1-BG235</f>
        <v>0.30821319036924344</v>
      </c>
      <c r="BJ235" s="42">
        <v>13.875999999999999</v>
      </c>
      <c r="BK235" s="189">
        <v>4.9980000000000001E-4</v>
      </c>
    </row>
    <row r="236" spans="1:64">
      <c r="A236" s="71">
        <v>9</v>
      </c>
      <c r="B236" s="71">
        <v>12</v>
      </c>
      <c r="C236" s="71" t="s">
        <v>2391</v>
      </c>
      <c r="D236" s="199">
        <v>270</v>
      </c>
      <c r="E236" s="42">
        <v>8463</v>
      </c>
      <c r="F236" s="71">
        <v>125</v>
      </c>
      <c r="G236" s="42">
        <v>4098</v>
      </c>
      <c r="H236" s="210">
        <f t="shared" si="128"/>
        <v>1.0459269762495569</v>
      </c>
      <c r="I236" s="220">
        <f t="shared" si="129"/>
        <v>-4.5926976249556883E-2</v>
      </c>
      <c r="J236" s="76"/>
      <c r="K236" s="216">
        <v>0.16714000000000001</v>
      </c>
      <c r="L236" s="216">
        <v>0.69820000000000004</v>
      </c>
      <c r="N236" s="71">
        <v>9</v>
      </c>
      <c r="O236" s="71">
        <v>12</v>
      </c>
      <c r="P236" s="71" t="s">
        <v>2391</v>
      </c>
      <c r="Q236" s="71">
        <v>238</v>
      </c>
      <c r="R236" s="198">
        <v>7065</v>
      </c>
      <c r="S236" s="200">
        <v>126</v>
      </c>
      <c r="T236" s="42">
        <v>4137</v>
      </c>
      <c r="U236" s="71">
        <f t="shared" si="121"/>
        <v>1.1060627506487379</v>
      </c>
      <c r="V236" s="71">
        <f t="shared" si="122"/>
        <v>-0.10606275064873794</v>
      </c>
      <c r="X236" s="198">
        <v>0.81220000000000003</v>
      </c>
      <c r="Y236" s="216">
        <v>0.37930000000000003</v>
      </c>
      <c r="AA236" s="71">
        <v>9</v>
      </c>
      <c r="AB236" s="71">
        <v>12</v>
      </c>
      <c r="AC236" s="71" t="s">
        <v>2391</v>
      </c>
      <c r="AD236" s="71">
        <v>245</v>
      </c>
      <c r="AE236" s="42">
        <v>7490</v>
      </c>
      <c r="AF236" s="71">
        <v>126</v>
      </c>
      <c r="AG236" s="42">
        <v>4113</v>
      </c>
      <c r="AH236" s="71">
        <f t="shared" si="123"/>
        <v>1.0677570093457944</v>
      </c>
      <c r="AI236" s="71">
        <f t="shared" si="124"/>
        <v>-6.7757009345794428E-2</v>
      </c>
      <c r="AK236" s="198">
        <v>0.34688000000000002</v>
      </c>
      <c r="AL236" s="216">
        <v>0.57820000000000005</v>
      </c>
      <c r="AN236" s="71">
        <v>9</v>
      </c>
      <c r="AO236" s="71">
        <v>12</v>
      </c>
      <c r="AP236" s="71" t="s">
        <v>2391</v>
      </c>
      <c r="AQ236" s="71">
        <v>216</v>
      </c>
      <c r="AR236" s="42">
        <v>6725</v>
      </c>
      <c r="AS236" s="71">
        <v>131</v>
      </c>
      <c r="AT236" s="42">
        <v>4161</v>
      </c>
      <c r="AU236" s="71">
        <f t="shared" si="125"/>
        <v>1.0202060217372797</v>
      </c>
      <c r="AV236" s="71">
        <f t="shared" si="126"/>
        <v>-2.02060217372797E-2</v>
      </c>
      <c r="AW236" s="42">
        <v>3.1629999999999998E-2</v>
      </c>
      <c r="AX236" s="105">
        <v>0.86460000000000004</v>
      </c>
      <c r="AZ236" s="71">
        <v>9</v>
      </c>
      <c r="BA236" s="71">
        <v>12</v>
      </c>
      <c r="BB236" s="71" t="s">
        <v>2391</v>
      </c>
      <c r="BC236" s="200">
        <v>229</v>
      </c>
      <c r="BD236" s="42">
        <v>6852</v>
      </c>
      <c r="BE236" s="71">
        <v>127</v>
      </c>
      <c r="BF236" s="42">
        <v>4190</v>
      </c>
      <c r="BG236" s="200">
        <f t="shared" si="130"/>
        <v>1.1026265105653386</v>
      </c>
      <c r="BH236" s="71">
        <f t="shared" si="127"/>
        <v>-0.10262651056533856</v>
      </c>
      <c r="BI236" s="195"/>
      <c r="BJ236" s="42">
        <v>0.75651000000000002</v>
      </c>
      <c r="BK236" s="105">
        <v>0.38229999999999997</v>
      </c>
    </row>
    <row r="237" spans="1:64">
      <c r="A237" s="71">
        <v>9</v>
      </c>
      <c r="B237" s="71">
        <v>13</v>
      </c>
      <c r="C237" s="71" t="s">
        <v>2392</v>
      </c>
      <c r="D237" s="227">
        <v>166</v>
      </c>
      <c r="E237" s="71">
        <v>554</v>
      </c>
      <c r="F237" s="71">
        <v>52</v>
      </c>
      <c r="G237" s="71">
        <v>214</v>
      </c>
      <c r="H237" s="210">
        <f t="shared" si="128"/>
        <v>1.2331296861982781</v>
      </c>
      <c r="I237" s="220">
        <f t="shared" si="129"/>
        <v>-0.23312968619827812</v>
      </c>
      <c r="J237" s="76"/>
      <c r="K237" s="216">
        <v>1.387</v>
      </c>
      <c r="L237" s="210">
        <v>0.27639999999999998</v>
      </c>
      <c r="N237" s="71">
        <v>9</v>
      </c>
      <c r="O237" s="71">
        <v>13</v>
      </c>
      <c r="P237" s="71" t="s">
        <v>2392</v>
      </c>
      <c r="Q237" s="71">
        <v>132</v>
      </c>
      <c r="R237" s="200">
        <v>457</v>
      </c>
      <c r="S237" s="200">
        <v>53</v>
      </c>
      <c r="T237" s="71">
        <v>215</v>
      </c>
      <c r="U237" s="71">
        <f t="shared" si="121"/>
        <v>1.1717104991536271</v>
      </c>
      <c r="V237" s="71">
        <f t="shared" si="122"/>
        <v>-0.17171049915362713</v>
      </c>
      <c r="X237" s="198">
        <v>0.75538000000000005</v>
      </c>
      <c r="Y237" s="200">
        <v>0.42080000000000001</v>
      </c>
      <c r="AA237" s="71">
        <v>9</v>
      </c>
      <c r="AB237" s="71">
        <v>13</v>
      </c>
      <c r="AC237" s="71" t="s">
        <v>2392</v>
      </c>
      <c r="AD237" s="71">
        <v>137</v>
      </c>
      <c r="AE237" s="71">
        <v>477</v>
      </c>
      <c r="AF237" s="71">
        <v>53</v>
      </c>
      <c r="AG237" s="71">
        <v>212</v>
      </c>
      <c r="AH237" s="71">
        <f t="shared" si="123"/>
        <v>1.1488469601677149</v>
      </c>
      <c r="AI237" s="71">
        <f t="shared" si="124"/>
        <v>-0.14884696016771493</v>
      </c>
      <c r="AK237" s="42">
        <v>0.58435000000000004</v>
      </c>
      <c r="AL237" s="71">
        <v>0.48230000000000001</v>
      </c>
      <c r="AN237" s="71">
        <v>9</v>
      </c>
      <c r="AO237" s="71">
        <v>13</v>
      </c>
      <c r="AP237" s="71" t="s">
        <v>2392</v>
      </c>
      <c r="AQ237" s="71">
        <v>119</v>
      </c>
      <c r="AR237" s="71">
        <v>433</v>
      </c>
      <c r="AS237" s="71">
        <v>54</v>
      </c>
      <c r="AT237" s="71">
        <v>220</v>
      </c>
      <c r="AU237" s="71">
        <f t="shared" si="125"/>
        <v>1.1196646993413737</v>
      </c>
      <c r="AV237" s="71">
        <f t="shared" si="126"/>
        <v>-0.11966469934137369</v>
      </c>
      <c r="AW237" s="42">
        <v>0.37846999999999997</v>
      </c>
      <c r="AX237" s="71">
        <v>0.60919999999999996</v>
      </c>
      <c r="AZ237" s="71">
        <v>9</v>
      </c>
      <c r="BA237" s="71">
        <v>13</v>
      </c>
      <c r="BB237" s="71" t="s">
        <v>2392</v>
      </c>
      <c r="BC237" s="200">
        <v>118</v>
      </c>
      <c r="BD237" s="71">
        <v>454</v>
      </c>
      <c r="BE237" s="71">
        <v>54</v>
      </c>
      <c r="BF237" s="71">
        <v>218</v>
      </c>
      <c r="BG237" s="200">
        <f t="shared" si="130"/>
        <v>1.0492739435470713</v>
      </c>
      <c r="BH237" s="71">
        <f t="shared" si="127"/>
        <v>-4.9273943547071264E-2</v>
      </c>
      <c r="BI237" s="195"/>
      <c r="BJ237" s="42">
        <v>6.8487999999999993E-2</v>
      </c>
      <c r="BK237" s="71">
        <v>0.85909999999999997</v>
      </c>
    </row>
    <row r="238" spans="1:64">
      <c r="A238" s="71">
        <v>9</v>
      </c>
      <c r="B238" s="71">
        <v>14</v>
      </c>
      <c r="C238" s="71" t="s">
        <v>2393</v>
      </c>
      <c r="D238" s="200">
        <v>54</v>
      </c>
      <c r="E238" s="42">
        <v>46</v>
      </c>
      <c r="F238" s="45">
        <v>21</v>
      </c>
      <c r="G238" s="42">
        <v>18</v>
      </c>
      <c r="H238" s="210">
        <f t="shared" si="128"/>
        <v>1.0062111801242237</v>
      </c>
      <c r="I238" s="220">
        <f t="shared" si="129"/>
        <v>-6.2111801242237252E-3</v>
      </c>
      <c r="J238" s="76"/>
      <c r="K238" s="105">
        <v>2.6730999999999999E-4</v>
      </c>
      <c r="L238" s="105">
        <v>1</v>
      </c>
      <c r="N238" s="71">
        <v>9</v>
      </c>
      <c r="O238" s="71">
        <v>14</v>
      </c>
      <c r="P238" s="71" t="s">
        <v>2393</v>
      </c>
      <c r="Q238" s="45">
        <v>43</v>
      </c>
      <c r="R238" s="198">
        <v>40</v>
      </c>
      <c r="S238" s="185">
        <v>21</v>
      </c>
      <c r="T238" s="42">
        <v>19</v>
      </c>
      <c r="U238" s="71">
        <f t="shared" si="121"/>
        <v>0.97261904761904749</v>
      </c>
      <c r="V238" s="71">
        <f t="shared" si="122"/>
        <v>2.7380952380952506E-2</v>
      </c>
      <c r="X238" s="198">
        <v>5.1903000000000001E-3</v>
      </c>
      <c r="Y238" s="216">
        <v>1</v>
      </c>
      <c r="AA238" s="71">
        <v>9</v>
      </c>
      <c r="AB238" s="71">
        <v>14</v>
      </c>
      <c r="AC238" s="71" t="s">
        <v>2393</v>
      </c>
      <c r="AD238" s="45">
        <v>49</v>
      </c>
      <c r="AE238" s="42">
        <v>38</v>
      </c>
      <c r="AF238" s="45">
        <v>21</v>
      </c>
      <c r="AG238" s="42">
        <v>19</v>
      </c>
      <c r="AH238" s="71">
        <f t="shared" si="123"/>
        <v>1.1666666666666665</v>
      </c>
      <c r="AI238" s="71">
        <f t="shared" si="124"/>
        <v>-0.16666666666666652</v>
      </c>
      <c r="AK238" s="42">
        <v>0.16178999999999999</v>
      </c>
      <c r="AL238" s="105">
        <v>0.71160000000000001</v>
      </c>
      <c r="AN238" s="71">
        <v>9</v>
      </c>
      <c r="AO238" s="71">
        <v>14</v>
      </c>
      <c r="AP238" s="71" t="s">
        <v>2393</v>
      </c>
      <c r="AQ238" s="45">
        <v>41</v>
      </c>
      <c r="AR238" s="42">
        <v>30</v>
      </c>
      <c r="AS238" s="45">
        <v>21</v>
      </c>
      <c r="AT238" s="42">
        <v>19</v>
      </c>
      <c r="AU238" s="71">
        <f t="shared" si="125"/>
        <v>1.2365079365079363</v>
      </c>
      <c r="AV238" s="71">
        <f t="shared" si="126"/>
        <v>-0.23650793650793633</v>
      </c>
      <c r="AW238" s="42">
        <v>0.28561999999999999</v>
      </c>
      <c r="AX238" s="105">
        <v>0.68720000000000003</v>
      </c>
      <c r="AZ238" s="71">
        <v>9</v>
      </c>
      <c r="BA238" s="71">
        <v>14</v>
      </c>
      <c r="BB238" s="71" t="s">
        <v>2393</v>
      </c>
      <c r="BC238" s="185">
        <v>39</v>
      </c>
      <c r="BD238" s="42">
        <v>35</v>
      </c>
      <c r="BE238" s="45">
        <v>21</v>
      </c>
      <c r="BF238" s="42">
        <v>19</v>
      </c>
      <c r="BG238" s="200">
        <f t="shared" si="130"/>
        <v>1.0081632653061223</v>
      </c>
      <c r="BH238" s="71">
        <f t="shared" si="127"/>
        <v>-8.1632653061223248E-3</v>
      </c>
      <c r="BI238" s="195"/>
      <c r="BJ238" s="42">
        <v>4.2792999999999998E-4</v>
      </c>
      <c r="BK238" s="105">
        <v>1</v>
      </c>
    </row>
    <row r="239" spans="1:64">
      <c r="A239" s="71">
        <v>9</v>
      </c>
      <c r="B239" s="71">
        <v>15</v>
      </c>
      <c r="C239" s="71" t="s">
        <v>2394</v>
      </c>
      <c r="D239" s="199">
        <v>37</v>
      </c>
      <c r="E239" s="42">
        <v>471</v>
      </c>
      <c r="F239" s="71">
        <v>15</v>
      </c>
      <c r="G239" s="42">
        <v>253</v>
      </c>
      <c r="H239" s="210">
        <f t="shared" si="128"/>
        <v>1.3249823071479123</v>
      </c>
      <c r="I239" s="220">
        <f t="shared" si="129"/>
        <v>-0.32498230714791232</v>
      </c>
      <c r="J239" s="76"/>
      <c r="K239" s="105">
        <v>0.79810999999999999</v>
      </c>
      <c r="L239" s="71">
        <v>0.44030000000000002</v>
      </c>
      <c r="N239" s="71">
        <v>9</v>
      </c>
      <c r="O239" s="71">
        <v>15</v>
      </c>
      <c r="P239" s="71" t="s">
        <v>2394</v>
      </c>
      <c r="Q239" s="71">
        <v>34</v>
      </c>
      <c r="R239" s="198">
        <v>400</v>
      </c>
      <c r="S239" s="200">
        <v>14</v>
      </c>
      <c r="T239" s="42">
        <v>259</v>
      </c>
      <c r="U239" s="71">
        <f t="shared" si="121"/>
        <v>1.5725</v>
      </c>
      <c r="V239" s="71">
        <f t="shared" si="122"/>
        <v>-0.57250000000000001</v>
      </c>
      <c r="X239" s="198">
        <v>1.9390000000000001</v>
      </c>
      <c r="Y239" s="200">
        <v>0.18490000000000001</v>
      </c>
      <c r="AA239" s="71">
        <v>9</v>
      </c>
      <c r="AB239" s="71">
        <v>15</v>
      </c>
      <c r="AC239" s="71" t="s">
        <v>2394</v>
      </c>
      <c r="AD239" s="71">
        <v>30</v>
      </c>
      <c r="AE239" s="42">
        <v>418</v>
      </c>
      <c r="AF239" s="71">
        <v>15</v>
      </c>
      <c r="AG239" s="42">
        <v>256</v>
      </c>
      <c r="AH239" s="71">
        <f t="shared" si="123"/>
        <v>1.2248803827751196</v>
      </c>
      <c r="AI239" s="71">
        <f t="shared" si="124"/>
        <v>-0.22488038277511957</v>
      </c>
      <c r="AK239" s="42">
        <v>0.38818999999999998</v>
      </c>
      <c r="AL239" s="71">
        <v>0.64370000000000005</v>
      </c>
      <c r="AN239" s="71">
        <v>9</v>
      </c>
      <c r="AO239" s="71">
        <v>15</v>
      </c>
      <c r="AP239" s="71" t="s">
        <v>2394</v>
      </c>
      <c r="AQ239" s="71">
        <v>34</v>
      </c>
      <c r="AR239" s="42">
        <v>390</v>
      </c>
      <c r="AS239" s="71">
        <v>15</v>
      </c>
      <c r="AT239" s="42">
        <v>258</v>
      </c>
      <c r="AU239" s="71">
        <f t="shared" si="125"/>
        <v>1.4994871794871794</v>
      </c>
      <c r="AV239" s="71">
        <f t="shared" si="126"/>
        <v>-0.49948717948717936</v>
      </c>
      <c r="AW239" s="42">
        <v>1.6192</v>
      </c>
      <c r="AX239" s="71">
        <v>0.22140000000000001</v>
      </c>
      <c r="AZ239" s="71">
        <v>9</v>
      </c>
      <c r="BA239" s="71">
        <v>15</v>
      </c>
      <c r="BB239" s="71" t="s">
        <v>2394</v>
      </c>
      <c r="BC239" s="200">
        <v>32</v>
      </c>
      <c r="BD239" s="42">
        <v>395</v>
      </c>
      <c r="BE239" s="71">
        <v>15</v>
      </c>
      <c r="BF239" s="42">
        <v>259</v>
      </c>
      <c r="BG239" s="200">
        <f t="shared" si="130"/>
        <v>1.3988185654008438</v>
      </c>
      <c r="BH239" s="71">
        <f t="shared" si="127"/>
        <v>-0.39881856540084382</v>
      </c>
      <c r="BI239" s="195"/>
      <c r="BJ239" s="42">
        <v>1.0884</v>
      </c>
      <c r="BK239" s="71">
        <v>0.3528</v>
      </c>
    </row>
    <row r="240" spans="1:64">
      <c r="A240" s="71">
        <v>9</v>
      </c>
      <c r="B240" s="71">
        <v>16</v>
      </c>
      <c r="C240" s="71" t="s">
        <v>2395</v>
      </c>
      <c r="D240" s="227">
        <v>76</v>
      </c>
      <c r="E240" s="42">
        <v>1123</v>
      </c>
      <c r="F240" s="176">
        <v>59</v>
      </c>
      <c r="G240" s="42">
        <v>586</v>
      </c>
      <c r="H240" s="210">
        <f t="shared" si="128"/>
        <v>0.67217048764658827</v>
      </c>
      <c r="J240" s="220">
        <f>1-H240</f>
        <v>0.32782951235341173</v>
      </c>
      <c r="K240" s="105">
        <v>4.8760000000000003</v>
      </c>
      <c r="L240" s="189">
        <v>2.7990000000000001E-2</v>
      </c>
      <c r="N240" s="71">
        <v>9</v>
      </c>
      <c r="O240" s="71">
        <v>16</v>
      </c>
      <c r="P240" s="71" t="s">
        <v>2395</v>
      </c>
      <c r="Q240" s="176">
        <v>69</v>
      </c>
      <c r="R240" s="198">
        <v>901</v>
      </c>
      <c r="S240" s="227">
        <v>59</v>
      </c>
      <c r="T240" s="42">
        <v>606</v>
      </c>
      <c r="U240" s="71">
        <f t="shared" si="121"/>
        <v>0.78658364529054348</v>
      </c>
      <c r="V240" s="71">
        <f t="shared" si="122"/>
        <v>0.21341635470945652</v>
      </c>
      <c r="X240" s="198">
        <v>1.6913</v>
      </c>
      <c r="Y240" s="198">
        <v>0.2359</v>
      </c>
      <c r="AA240" s="71">
        <v>9</v>
      </c>
      <c r="AB240" s="71">
        <v>16</v>
      </c>
      <c r="AC240" s="71" t="s">
        <v>2395</v>
      </c>
      <c r="AD240" s="176">
        <v>75</v>
      </c>
      <c r="AE240" s="42">
        <v>962</v>
      </c>
      <c r="AF240" s="176">
        <v>59</v>
      </c>
      <c r="AG240" s="42">
        <v>592</v>
      </c>
      <c r="AH240" s="71">
        <f t="shared" si="123"/>
        <v>0.78226857887874846</v>
      </c>
      <c r="AI240" s="71">
        <f t="shared" si="124"/>
        <v>0.21773142112125154</v>
      </c>
      <c r="AK240" s="42">
        <v>1.8338000000000001</v>
      </c>
      <c r="AL240" s="42">
        <v>0.21740000000000001</v>
      </c>
      <c r="AN240" s="71">
        <v>9</v>
      </c>
      <c r="AO240" s="71">
        <v>16</v>
      </c>
      <c r="AP240" s="71" t="s">
        <v>2395</v>
      </c>
      <c r="AQ240" s="176">
        <v>71</v>
      </c>
      <c r="AR240" s="42">
        <v>886</v>
      </c>
      <c r="AS240" s="176">
        <v>59</v>
      </c>
      <c r="AT240" s="42">
        <v>601</v>
      </c>
      <c r="AU240" s="71">
        <f t="shared" si="125"/>
        <v>0.81629490760224976</v>
      </c>
      <c r="AV240" s="71">
        <f t="shared" si="126"/>
        <v>0.18370509239775024</v>
      </c>
      <c r="AW240" s="42">
        <v>1.2213000000000001</v>
      </c>
      <c r="AX240" s="42">
        <v>0.2994</v>
      </c>
      <c r="AZ240" s="71">
        <v>9</v>
      </c>
      <c r="BA240" s="71">
        <v>16</v>
      </c>
      <c r="BB240" s="71" t="s">
        <v>2395</v>
      </c>
      <c r="BC240" s="227">
        <v>74</v>
      </c>
      <c r="BD240" s="42">
        <v>897</v>
      </c>
      <c r="BE240" s="176">
        <v>59</v>
      </c>
      <c r="BF240" s="42">
        <v>601</v>
      </c>
      <c r="BG240" s="200">
        <f t="shared" si="130"/>
        <v>0.8403529656293105</v>
      </c>
      <c r="BH240" s="71">
        <f t="shared" si="127"/>
        <v>0.1596470343706895</v>
      </c>
      <c r="BI240" s="195"/>
      <c r="BJ240" s="42">
        <v>0.91188000000000002</v>
      </c>
      <c r="BK240" s="42">
        <v>0.36280000000000001</v>
      </c>
    </row>
    <row r="241" spans="1:64" s="305" customFormat="1">
      <c r="A241" s="361">
        <v>10</v>
      </c>
      <c r="B241" s="361">
        <v>1</v>
      </c>
      <c r="C241" s="364" t="s">
        <v>2396</v>
      </c>
      <c r="D241" s="294">
        <v>89</v>
      </c>
      <c r="E241" s="294">
        <v>962</v>
      </c>
      <c r="F241" s="305">
        <v>42</v>
      </c>
      <c r="G241" s="294">
        <v>246</v>
      </c>
      <c r="H241" s="305">
        <f>(D241/E241)/(F241/G241)</f>
        <v>0.54187704187704189</v>
      </c>
      <c r="I241" s="311">
        <f>1-H241</f>
        <v>0.45812295812295811</v>
      </c>
      <c r="J241" s="311"/>
      <c r="K241" s="303">
        <v>0.91349000000000002</v>
      </c>
      <c r="L241" s="294">
        <v>0.3548</v>
      </c>
      <c r="N241" s="361">
        <v>10</v>
      </c>
      <c r="O241" s="361">
        <v>1</v>
      </c>
      <c r="P241" s="364" t="s">
        <v>2396</v>
      </c>
      <c r="Q241" s="294">
        <v>65</v>
      </c>
      <c r="R241" s="294">
        <v>962</v>
      </c>
      <c r="S241" s="305">
        <v>43</v>
      </c>
      <c r="T241" s="294">
        <v>249</v>
      </c>
      <c r="U241" s="305">
        <f>(Q241/R241)/(S241/T241)</f>
        <v>0.39126335637963544</v>
      </c>
      <c r="V241" s="305">
        <f>1-U241</f>
        <v>0.6087366436203645</v>
      </c>
      <c r="X241" s="294">
        <v>2.3571</v>
      </c>
      <c r="Y241" s="294">
        <v>0.13489999999999999</v>
      </c>
      <c r="Z241" s="361"/>
      <c r="AA241" s="361">
        <v>10</v>
      </c>
      <c r="AB241" s="361">
        <v>1</v>
      </c>
      <c r="AC241" s="364" t="s">
        <v>2396</v>
      </c>
      <c r="AD241" s="294">
        <v>79</v>
      </c>
      <c r="AE241" s="294">
        <v>962</v>
      </c>
      <c r="AF241" s="305">
        <v>43</v>
      </c>
      <c r="AG241" s="294">
        <v>250</v>
      </c>
      <c r="AH241" s="305">
        <f>(AD241/AE241)/(AF241/AG241)</f>
        <v>0.47744524488710544</v>
      </c>
      <c r="AI241" s="305">
        <f>1-AH241</f>
        <v>0.52255475511289462</v>
      </c>
      <c r="AK241" s="294">
        <v>0.89363999999999999</v>
      </c>
      <c r="AL241" s="294">
        <v>0.33879999999999999</v>
      </c>
      <c r="AM241" s="361"/>
      <c r="AN241" s="361">
        <v>10</v>
      </c>
      <c r="AO241" s="361">
        <v>1</v>
      </c>
      <c r="AP241" s="364" t="s">
        <v>2396</v>
      </c>
      <c r="AQ241" s="294">
        <v>54</v>
      </c>
      <c r="AR241" s="294">
        <v>962</v>
      </c>
      <c r="AS241" s="305">
        <v>42</v>
      </c>
      <c r="AT241" s="294">
        <v>250</v>
      </c>
      <c r="AU241" s="305">
        <f>(AQ241/AR241)/(AS241/AT241)</f>
        <v>0.33412533412533413</v>
      </c>
      <c r="AV241" s="312">
        <f>1-AU241</f>
        <v>0.66587466587466593</v>
      </c>
      <c r="AW241" s="294">
        <v>3.7503000000000002</v>
      </c>
      <c r="AX241" s="302">
        <v>5.8470000000000001E-2</v>
      </c>
      <c r="AY241" s="361"/>
      <c r="AZ241" s="361">
        <v>10</v>
      </c>
      <c r="BA241" s="361">
        <v>1</v>
      </c>
      <c r="BB241" s="364" t="s">
        <v>2396</v>
      </c>
      <c r="BC241" s="294">
        <v>64</v>
      </c>
      <c r="BD241" s="294">
        <v>962</v>
      </c>
      <c r="BE241" s="305">
        <v>43</v>
      </c>
      <c r="BF241" s="294">
        <v>249</v>
      </c>
      <c r="BG241" s="305">
        <f>(BC241/BD241)/(BE241/BF241)</f>
        <v>0.38524392012764108</v>
      </c>
      <c r="BH241" s="305">
        <f>1-BG241</f>
        <v>0.61475607987235892</v>
      </c>
      <c r="BI241" s="312"/>
      <c r="BJ241" s="294">
        <v>1.7690999999999999</v>
      </c>
      <c r="BK241" s="294">
        <v>0.19689999999999999</v>
      </c>
      <c r="BL241" s="361"/>
    </row>
    <row r="242" spans="1:64">
      <c r="A242" s="71">
        <v>10</v>
      </c>
      <c r="B242" s="71">
        <v>2</v>
      </c>
      <c r="C242" s="52" t="s">
        <v>2397</v>
      </c>
      <c r="D242" s="42">
        <v>53</v>
      </c>
      <c r="E242" s="42">
        <v>106</v>
      </c>
      <c r="F242" s="200">
        <v>31</v>
      </c>
      <c r="G242" s="42">
        <v>17</v>
      </c>
      <c r="H242" s="71">
        <f t="shared" ref="H242:H248" si="131">(D242/E242)/(F242/G242)</f>
        <v>0.27419354838709675</v>
      </c>
      <c r="J242" s="76">
        <f>1-H242</f>
        <v>0.72580645161290325</v>
      </c>
      <c r="K242" s="105">
        <v>14.932</v>
      </c>
      <c r="L242" s="74">
        <v>4.9980000000000001E-4</v>
      </c>
      <c r="N242" s="71">
        <v>10</v>
      </c>
      <c r="O242" s="71">
        <v>2</v>
      </c>
      <c r="P242" s="52" t="s">
        <v>2397</v>
      </c>
      <c r="Q242" s="42">
        <v>48</v>
      </c>
      <c r="R242" s="42">
        <v>82</v>
      </c>
      <c r="S242" s="71">
        <v>32</v>
      </c>
      <c r="T242" s="42">
        <v>18</v>
      </c>
      <c r="U242" s="71">
        <f t="shared" ref="U242:U248" si="132">(Q242/R242)/(S242/T242)</f>
        <v>0.32926829268292684</v>
      </c>
      <c r="W242" s="76">
        <f>1-U242</f>
        <v>0.6707317073170731</v>
      </c>
      <c r="X242" s="42">
        <v>10.722</v>
      </c>
      <c r="Y242" s="74">
        <v>4.9980000000000001E-4</v>
      </c>
      <c r="AA242" s="71">
        <v>10</v>
      </c>
      <c r="AB242" s="71">
        <v>2</v>
      </c>
      <c r="AC242" s="52" t="s">
        <v>2397</v>
      </c>
      <c r="AD242" s="42">
        <v>49</v>
      </c>
      <c r="AE242" s="42">
        <v>90</v>
      </c>
      <c r="AF242" s="71">
        <v>32</v>
      </c>
      <c r="AG242" s="42">
        <v>17</v>
      </c>
      <c r="AH242" s="71">
        <f t="shared" ref="AH242:AH248" si="133">(AD242/AE242)/(AF242/AG242)</f>
        <v>0.28923611111111108</v>
      </c>
      <c r="AJ242" s="71">
        <f>1-AH242</f>
        <v>0.71076388888888897</v>
      </c>
      <c r="AK242" s="198">
        <v>13.345000000000001</v>
      </c>
      <c r="AL242" s="211">
        <v>4.9980000000000001E-4</v>
      </c>
      <c r="AN242" s="71">
        <v>10</v>
      </c>
      <c r="AO242" s="71">
        <v>2</v>
      </c>
      <c r="AP242" s="52" t="s">
        <v>2397</v>
      </c>
      <c r="AQ242" s="198">
        <v>49</v>
      </c>
      <c r="AR242" s="42">
        <v>71</v>
      </c>
      <c r="AS242" s="71">
        <v>33</v>
      </c>
      <c r="AT242" s="42">
        <v>21</v>
      </c>
      <c r="AU242" s="71">
        <f t="shared" ref="AU242:AU248" si="134">(AQ242/AR242)/(AS242/AT242)</f>
        <v>0.43918053777208704</v>
      </c>
      <c r="AV242" s="195">
        <f>1-AU242</f>
        <v>0.56081946222791301</v>
      </c>
      <c r="AW242" s="42">
        <v>6.1456</v>
      </c>
      <c r="AX242" s="74">
        <v>1.2489999999999999E-2</v>
      </c>
      <c r="AZ242" s="71">
        <v>10</v>
      </c>
      <c r="BA242" s="71">
        <v>2</v>
      </c>
      <c r="BB242" s="52" t="s">
        <v>2397</v>
      </c>
      <c r="BC242" s="42">
        <v>45</v>
      </c>
      <c r="BD242" s="42">
        <v>70</v>
      </c>
      <c r="BE242" s="71">
        <v>32</v>
      </c>
      <c r="BF242" s="198">
        <v>18</v>
      </c>
      <c r="BG242" s="71">
        <f t="shared" ref="BG242:BG248" si="135">(BC242/BD242)/(BE242/BF242)</f>
        <v>0.3616071428571429</v>
      </c>
      <c r="BI242" s="195">
        <f>1-BG242</f>
        <v>0.6383928571428571</v>
      </c>
      <c r="BJ242" s="42">
        <v>8.6599000000000004</v>
      </c>
      <c r="BK242" s="189">
        <v>1.4989999999999999E-3</v>
      </c>
    </row>
    <row r="243" spans="1:64">
      <c r="A243" s="71">
        <v>10</v>
      </c>
      <c r="B243" s="71">
        <v>3</v>
      </c>
      <c r="C243" s="52" t="s">
        <v>2398</v>
      </c>
      <c r="D243" s="42">
        <v>31</v>
      </c>
      <c r="E243" s="42">
        <v>106</v>
      </c>
      <c r="F243" s="222">
        <v>1</v>
      </c>
      <c r="G243" s="42">
        <v>17</v>
      </c>
      <c r="H243" s="71">
        <f t="shared" si="131"/>
        <v>4.9716981132075473</v>
      </c>
      <c r="J243" s="76">
        <f>1-H243</f>
        <v>-3.9716981132075473</v>
      </c>
      <c r="K243" s="216">
        <v>4.8162000000000003</v>
      </c>
      <c r="L243" s="215">
        <v>3.8980000000000001E-2</v>
      </c>
      <c r="N243" s="71">
        <v>10</v>
      </c>
      <c r="O243" s="71">
        <v>3</v>
      </c>
      <c r="P243" s="52" t="s">
        <v>2398</v>
      </c>
      <c r="Q243" s="42">
        <v>24</v>
      </c>
      <c r="R243" s="42">
        <v>82</v>
      </c>
      <c r="S243" s="187">
        <v>1</v>
      </c>
      <c r="T243" s="42">
        <v>18</v>
      </c>
      <c r="U243" s="71">
        <f t="shared" si="132"/>
        <v>5.2682926829268295</v>
      </c>
      <c r="W243" s="76">
        <f>1-U243</f>
        <v>-4.2682926829268295</v>
      </c>
      <c r="X243" s="198">
        <v>5.0536000000000003</v>
      </c>
      <c r="Y243" s="211">
        <v>4.4979999999999999E-2</v>
      </c>
      <c r="AA243" s="71">
        <v>10</v>
      </c>
      <c r="AB243" s="71">
        <v>3</v>
      </c>
      <c r="AC243" s="52" t="s">
        <v>2398</v>
      </c>
      <c r="AD243" s="42">
        <v>23</v>
      </c>
      <c r="AE243" s="42">
        <v>90</v>
      </c>
      <c r="AF243" s="222">
        <v>1</v>
      </c>
      <c r="AG243" s="42">
        <v>17</v>
      </c>
      <c r="AH243" s="71">
        <f t="shared" si="133"/>
        <v>4.3444444444444441</v>
      </c>
      <c r="AJ243" s="71">
        <f>1-AH243</f>
        <v>-3.3444444444444441</v>
      </c>
      <c r="AK243" s="42">
        <v>4.2039999999999997</v>
      </c>
      <c r="AL243" s="74">
        <v>3.3980000000000003E-2</v>
      </c>
      <c r="AN243" s="71">
        <v>10</v>
      </c>
      <c r="AO243" s="71">
        <v>3</v>
      </c>
      <c r="AP243" s="52" t="s">
        <v>2398</v>
      </c>
      <c r="AQ243" s="198">
        <v>20</v>
      </c>
      <c r="AR243" s="42">
        <v>71</v>
      </c>
      <c r="AS243" s="222">
        <v>1</v>
      </c>
      <c r="AT243" s="42">
        <v>21</v>
      </c>
      <c r="AU243" s="71">
        <f t="shared" si="134"/>
        <v>5.9154929577464799</v>
      </c>
      <c r="AV243" s="195">
        <f>1-AU243</f>
        <v>-4.9154929577464799</v>
      </c>
      <c r="AW243" s="42">
        <v>5.6186999999999996</v>
      </c>
      <c r="AX243" s="74">
        <v>1.8489999999999999E-2</v>
      </c>
      <c r="AZ243" s="71">
        <v>10</v>
      </c>
      <c r="BA243" s="71">
        <v>3</v>
      </c>
      <c r="BB243" s="52" t="s">
        <v>2398</v>
      </c>
      <c r="BC243" s="42">
        <v>18</v>
      </c>
      <c r="BD243" s="42">
        <v>70</v>
      </c>
      <c r="BE243" s="187">
        <v>1</v>
      </c>
      <c r="BF243" s="198">
        <v>18</v>
      </c>
      <c r="BG243" s="71">
        <f t="shared" si="135"/>
        <v>4.6285714285714281</v>
      </c>
      <c r="BI243" s="195">
        <f>1-BG243</f>
        <v>-3.6285714285714281</v>
      </c>
      <c r="BJ243" s="42">
        <v>4.4348999999999998</v>
      </c>
      <c r="BK243" s="74">
        <v>3.798E-2</v>
      </c>
    </row>
    <row r="244" spans="1:64">
      <c r="A244" s="71">
        <v>10</v>
      </c>
      <c r="B244" s="71">
        <v>4</v>
      </c>
      <c r="C244" s="52" t="s">
        <v>2399</v>
      </c>
      <c r="D244" s="42">
        <v>171</v>
      </c>
      <c r="E244" s="42">
        <v>2105</v>
      </c>
      <c r="F244" s="200">
        <v>57</v>
      </c>
      <c r="G244" s="71">
        <v>992</v>
      </c>
      <c r="H244" s="71">
        <f t="shared" si="131"/>
        <v>1.4137767220902615</v>
      </c>
      <c r="J244" s="76">
        <f>1-H244</f>
        <v>-0.41377672209026151</v>
      </c>
      <c r="K244" s="216">
        <v>4.8613</v>
      </c>
      <c r="L244" s="226">
        <v>2.9989999999999999E-2</v>
      </c>
      <c r="N244" s="71">
        <v>10</v>
      </c>
      <c r="O244" s="71">
        <v>4</v>
      </c>
      <c r="P244" s="52" t="s">
        <v>2399</v>
      </c>
      <c r="Q244" s="42">
        <v>133</v>
      </c>
      <c r="R244" s="42">
        <v>1732</v>
      </c>
      <c r="S244" s="71">
        <v>67</v>
      </c>
      <c r="T244" s="71">
        <v>1043</v>
      </c>
      <c r="U244" s="71">
        <f t="shared" si="132"/>
        <v>1.1954000206818103</v>
      </c>
      <c r="V244" s="71">
        <f t="shared" ref="V244:V248" si="136">1-U244</f>
        <v>-0.19540002068181028</v>
      </c>
      <c r="X244" s="198">
        <v>1.3312999999999999</v>
      </c>
      <c r="Y244" s="220">
        <v>0.24390000000000001</v>
      </c>
      <c r="AA244" s="71">
        <v>10</v>
      </c>
      <c r="AB244" s="71">
        <v>4</v>
      </c>
      <c r="AC244" s="52" t="s">
        <v>2399</v>
      </c>
      <c r="AD244" s="42">
        <v>151</v>
      </c>
      <c r="AE244" s="42">
        <v>1880</v>
      </c>
      <c r="AF244" s="71">
        <v>59</v>
      </c>
      <c r="AG244" s="71">
        <v>1006</v>
      </c>
      <c r="AH244" s="71">
        <f t="shared" si="133"/>
        <v>1.3695095564370718</v>
      </c>
      <c r="AJ244" s="71">
        <f>1-AH244</f>
        <v>-0.36950955643707184</v>
      </c>
      <c r="AK244" s="42">
        <v>3.9672999999999998</v>
      </c>
      <c r="AL244" s="98">
        <v>5.1970000000000002E-2</v>
      </c>
      <c r="AN244" s="71">
        <v>10</v>
      </c>
      <c r="AO244" s="71">
        <v>4</v>
      </c>
      <c r="AP244" s="52" t="s">
        <v>2399</v>
      </c>
      <c r="AQ244" s="198">
        <v>120</v>
      </c>
      <c r="AR244" s="42">
        <v>1650</v>
      </c>
      <c r="AS244" s="71">
        <v>75</v>
      </c>
      <c r="AT244" s="71">
        <v>1053</v>
      </c>
      <c r="AU244" s="71">
        <f t="shared" si="134"/>
        <v>1.021090909090909</v>
      </c>
      <c r="AV244" s="71">
        <f t="shared" ref="AV244:AV248" si="137">1-AU244</f>
        <v>-2.1090909090909049E-2</v>
      </c>
      <c r="AW244" s="42">
        <v>1.8759000000000001E-2</v>
      </c>
      <c r="AX244" s="76">
        <v>0.9335</v>
      </c>
      <c r="AZ244" s="71">
        <v>10</v>
      </c>
      <c r="BA244" s="71">
        <v>4</v>
      </c>
      <c r="BB244" s="52" t="s">
        <v>2399</v>
      </c>
      <c r="BC244" s="42">
        <v>127</v>
      </c>
      <c r="BD244" s="42">
        <v>1724</v>
      </c>
      <c r="BE244" s="71">
        <v>77</v>
      </c>
      <c r="BF244" s="200">
        <v>1046</v>
      </c>
      <c r="BG244" s="71">
        <f t="shared" si="135"/>
        <v>1.0007081085967395</v>
      </c>
      <c r="BH244" s="71">
        <f t="shared" ref="BH244:BH248" si="138">1-BG244</f>
        <v>-7.0810859673953175E-4</v>
      </c>
      <c r="BJ244" s="109">
        <v>2.2371999999999999E-5</v>
      </c>
      <c r="BK244" s="76">
        <v>1</v>
      </c>
    </row>
    <row r="245" spans="1:64">
      <c r="A245" s="71">
        <v>10</v>
      </c>
      <c r="B245" s="71">
        <v>5</v>
      </c>
      <c r="C245" s="52" t="s">
        <v>2400</v>
      </c>
      <c r="D245" s="42">
        <v>38</v>
      </c>
      <c r="E245" s="71">
        <v>32</v>
      </c>
      <c r="F245" s="200">
        <v>18</v>
      </c>
      <c r="G245" s="42">
        <v>16</v>
      </c>
      <c r="H245" s="71">
        <f t="shared" si="131"/>
        <v>1.0555555555555556</v>
      </c>
      <c r="I245" s="76">
        <f t="shared" ref="I245:I248" si="139">1-H245</f>
        <v>-5.555555555555558E-2</v>
      </c>
      <c r="J245" s="76"/>
      <c r="K245" s="216">
        <v>1.6646999999999999E-2</v>
      </c>
      <c r="L245" s="200">
        <v>1</v>
      </c>
      <c r="N245" s="71">
        <v>10</v>
      </c>
      <c r="O245" s="71">
        <v>5</v>
      </c>
      <c r="P245" s="52" t="s">
        <v>2400</v>
      </c>
      <c r="Q245" s="43">
        <v>32</v>
      </c>
      <c r="R245" s="71">
        <v>24</v>
      </c>
      <c r="S245" s="71">
        <v>19</v>
      </c>
      <c r="T245" s="42">
        <v>16</v>
      </c>
      <c r="U245" s="71">
        <f t="shared" si="132"/>
        <v>1.1228070175438596</v>
      </c>
      <c r="V245" s="71">
        <f t="shared" si="136"/>
        <v>-0.12280701754385959</v>
      </c>
      <c r="X245" s="198">
        <v>7.1373000000000006E-2</v>
      </c>
      <c r="Y245" s="200">
        <v>0.83409999999999995</v>
      </c>
      <c r="AA245" s="71">
        <v>10</v>
      </c>
      <c r="AB245" s="71">
        <v>5</v>
      </c>
      <c r="AC245" s="52" t="s">
        <v>2400</v>
      </c>
      <c r="AD245" s="42">
        <v>32</v>
      </c>
      <c r="AE245" s="71">
        <v>25</v>
      </c>
      <c r="AF245" s="71">
        <v>18</v>
      </c>
      <c r="AG245" s="42">
        <v>16</v>
      </c>
      <c r="AH245" s="71">
        <f t="shared" si="133"/>
        <v>1.1377777777777778</v>
      </c>
      <c r="AI245" s="71">
        <f t="shared" ref="AI245:AI247" si="140">1-AH245</f>
        <v>-0.13777777777777778</v>
      </c>
      <c r="AK245" s="42">
        <v>8.8048000000000001E-2</v>
      </c>
      <c r="AL245" s="71">
        <v>0.83509999999999995</v>
      </c>
      <c r="AN245" s="71">
        <v>10</v>
      </c>
      <c r="AO245" s="71">
        <v>5</v>
      </c>
      <c r="AP245" s="52" t="s">
        <v>2400</v>
      </c>
      <c r="AQ245" s="198">
        <v>34</v>
      </c>
      <c r="AR245" s="71">
        <v>29</v>
      </c>
      <c r="AS245" s="71">
        <v>18</v>
      </c>
      <c r="AT245" s="42">
        <v>16</v>
      </c>
      <c r="AU245" s="71">
        <f t="shared" si="134"/>
        <v>1.0421455938697317</v>
      </c>
      <c r="AV245" s="71">
        <f t="shared" si="137"/>
        <v>-4.2145593869731712E-2</v>
      </c>
      <c r="AW245" s="42">
        <v>9.3665999999999992E-3</v>
      </c>
      <c r="AX245" s="71">
        <v>1</v>
      </c>
      <c r="AZ245" s="71">
        <v>10</v>
      </c>
      <c r="BA245" s="71">
        <v>5</v>
      </c>
      <c r="BB245" s="52" t="s">
        <v>2400</v>
      </c>
      <c r="BC245" s="42">
        <v>37</v>
      </c>
      <c r="BD245" s="71">
        <v>28</v>
      </c>
      <c r="BE245" s="71">
        <v>18</v>
      </c>
      <c r="BF245" s="198">
        <v>17</v>
      </c>
      <c r="BG245" s="71">
        <f t="shared" si="135"/>
        <v>1.248015873015873</v>
      </c>
      <c r="BH245" s="71">
        <f t="shared" si="138"/>
        <v>-0.24801587301587302</v>
      </c>
      <c r="BJ245" s="42">
        <v>0.27750000000000002</v>
      </c>
      <c r="BK245" s="71">
        <v>0.68169999999999997</v>
      </c>
    </row>
    <row r="246" spans="1:64">
      <c r="A246" s="71">
        <v>10</v>
      </c>
      <c r="B246" s="71">
        <v>6</v>
      </c>
      <c r="C246" s="52" t="s">
        <v>2401</v>
      </c>
      <c r="D246" s="43">
        <v>164</v>
      </c>
      <c r="E246" s="71">
        <v>6861</v>
      </c>
      <c r="F246" s="200">
        <v>67</v>
      </c>
      <c r="G246" s="42">
        <v>3155</v>
      </c>
      <c r="H246" s="71">
        <f t="shared" si="131"/>
        <v>1.1255919788899837</v>
      </c>
      <c r="I246" s="71">
        <f t="shared" si="139"/>
        <v>-0.12559197888998375</v>
      </c>
      <c r="K246" s="198">
        <v>0.65217999999999998</v>
      </c>
      <c r="L246" s="220">
        <v>0.43430000000000002</v>
      </c>
      <c r="N246" s="71">
        <v>10</v>
      </c>
      <c r="O246" s="71">
        <v>6</v>
      </c>
      <c r="P246" s="52" t="s">
        <v>2401</v>
      </c>
      <c r="Q246" s="42">
        <v>145</v>
      </c>
      <c r="R246" s="71">
        <v>5941</v>
      </c>
      <c r="S246" s="71">
        <v>68</v>
      </c>
      <c r="T246" s="42">
        <v>3210</v>
      </c>
      <c r="U246" s="71">
        <f t="shared" si="132"/>
        <v>1.1521381823222472</v>
      </c>
      <c r="V246" s="76">
        <f t="shared" si="136"/>
        <v>-0.15213818232224718</v>
      </c>
      <c r="X246" s="198">
        <v>0.90966999999999998</v>
      </c>
      <c r="Y246" s="220">
        <v>0.3468</v>
      </c>
      <c r="AA246" s="71">
        <v>10</v>
      </c>
      <c r="AB246" s="71">
        <v>6</v>
      </c>
      <c r="AC246" s="52" t="s">
        <v>2401</v>
      </c>
      <c r="AD246" s="43">
        <v>158</v>
      </c>
      <c r="AE246" s="71">
        <v>6409</v>
      </c>
      <c r="AF246" s="71">
        <v>67</v>
      </c>
      <c r="AG246" s="42">
        <v>3207</v>
      </c>
      <c r="AH246" s="71">
        <f t="shared" si="133"/>
        <v>1.1800243594013082</v>
      </c>
      <c r="AI246" s="71">
        <f t="shared" si="140"/>
        <v>-0.18002435940130823</v>
      </c>
      <c r="AK246" s="42">
        <v>1.2642</v>
      </c>
      <c r="AL246" s="76">
        <v>0.28789999999999999</v>
      </c>
      <c r="AN246" s="71">
        <v>10</v>
      </c>
      <c r="AO246" s="71">
        <v>6</v>
      </c>
      <c r="AP246" s="52" t="s">
        <v>2401</v>
      </c>
      <c r="AQ246" s="212">
        <v>126</v>
      </c>
      <c r="AR246" s="71">
        <v>5767</v>
      </c>
      <c r="AS246" s="71">
        <v>68</v>
      </c>
      <c r="AT246" s="42">
        <v>3226</v>
      </c>
      <c r="AU246" s="71">
        <f t="shared" si="134"/>
        <v>1.0365160803353768</v>
      </c>
      <c r="AV246" s="71">
        <f t="shared" si="137"/>
        <v>-3.6516080335376788E-2</v>
      </c>
      <c r="AW246" s="198">
        <v>5.5627999999999997E-2</v>
      </c>
      <c r="AX246" s="220">
        <v>0.83260000000000001</v>
      </c>
      <c r="AZ246" s="71">
        <v>10</v>
      </c>
      <c r="BA246" s="71">
        <v>6</v>
      </c>
      <c r="BB246" s="52" t="s">
        <v>2401</v>
      </c>
      <c r="BC246" s="43">
        <v>125</v>
      </c>
      <c r="BD246" s="71">
        <v>5828</v>
      </c>
      <c r="BE246" s="71">
        <v>68</v>
      </c>
      <c r="BF246" s="198">
        <v>3226</v>
      </c>
      <c r="BG246" s="71">
        <f t="shared" si="135"/>
        <v>1.0175269490088417</v>
      </c>
      <c r="BH246" s="71">
        <f t="shared" si="138"/>
        <v>-1.7526949008841664E-2</v>
      </c>
      <c r="BJ246" s="42">
        <v>1.302E-2</v>
      </c>
      <c r="BK246" s="76">
        <v>0.93899999999999995</v>
      </c>
    </row>
    <row r="247" spans="1:64">
      <c r="A247" s="71">
        <v>10</v>
      </c>
      <c r="B247" s="71">
        <v>7</v>
      </c>
      <c r="C247" s="52" t="s">
        <v>2402</v>
      </c>
      <c r="D247" s="42">
        <v>76</v>
      </c>
      <c r="E247" s="42">
        <v>390</v>
      </c>
      <c r="F247" s="200">
        <v>25</v>
      </c>
      <c r="G247" s="42">
        <v>166</v>
      </c>
      <c r="H247" s="71">
        <f t="shared" si="131"/>
        <v>1.2939487179487179</v>
      </c>
      <c r="I247" s="71">
        <f t="shared" si="139"/>
        <v>-0.29394871794871791</v>
      </c>
      <c r="K247" s="198">
        <v>1.0797000000000001</v>
      </c>
      <c r="L247" s="198">
        <v>0.3473</v>
      </c>
      <c r="N247" s="71">
        <v>10</v>
      </c>
      <c r="O247" s="71">
        <v>7</v>
      </c>
      <c r="P247" s="52" t="s">
        <v>2402</v>
      </c>
      <c r="Q247" s="42">
        <v>65</v>
      </c>
      <c r="R247" s="42">
        <v>307</v>
      </c>
      <c r="S247" s="71">
        <v>24</v>
      </c>
      <c r="T247" s="42">
        <v>168</v>
      </c>
      <c r="U247" s="71">
        <f t="shared" si="132"/>
        <v>1.4820846905537461</v>
      </c>
      <c r="V247" s="71">
        <f t="shared" si="136"/>
        <v>-0.48208469055374614</v>
      </c>
      <c r="X247" s="198">
        <v>2.3567</v>
      </c>
      <c r="Y247" s="198">
        <v>0.12740000000000001</v>
      </c>
      <c r="AA247" s="71">
        <v>10</v>
      </c>
      <c r="AB247" s="71">
        <v>7</v>
      </c>
      <c r="AC247" s="52" t="s">
        <v>2402</v>
      </c>
      <c r="AD247" s="42">
        <v>68</v>
      </c>
      <c r="AE247" s="42">
        <v>345</v>
      </c>
      <c r="AF247" s="71">
        <v>25</v>
      </c>
      <c r="AG247" s="42">
        <v>167</v>
      </c>
      <c r="AH247" s="71">
        <f t="shared" si="133"/>
        <v>1.3166376811594205</v>
      </c>
      <c r="AI247" s="71">
        <f t="shared" si="140"/>
        <v>-0.31663768115942048</v>
      </c>
      <c r="AK247" s="42">
        <v>1.1951000000000001</v>
      </c>
      <c r="AL247" s="42">
        <v>0.29389999999999999</v>
      </c>
      <c r="AN247" s="71">
        <v>10</v>
      </c>
      <c r="AO247" s="71">
        <v>7</v>
      </c>
      <c r="AP247" s="52" t="s">
        <v>2402</v>
      </c>
      <c r="AQ247" s="198">
        <v>54</v>
      </c>
      <c r="AR247" s="42">
        <v>308</v>
      </c>
      <c r="AS247" s="71">
        <v>25</v>
      </c>
      <c r="AT247" s="42">
        <v>168</v>
      </c>
      <c r="AU247" s="71">
        <f t="shared" si="134"/>
        <v>1.1781818181818182</v>
      </c>
      <c r="AV247" s="71">
        <f t="shared" si="137"/>
        <v>-0.17818181818181822</v>
      </c>
      <c r="AW247" s="42">
        <v>0.39765</v>
      </c>
      <c r="AX247" s="42">
        <v>0.61870000000000003</v>
      </c>
      <c r="AZ247" s="71">
        <v>10</v>
      </c>
      <c r="BA247" s="71">
        <v>7</v>
      </c>
      <c r="BB247" s="52" t="s">
        <v>2402</v>
      </c>
      <c r="BC247" s="42">
        <v>62</v>
      </c>
      <c r="BD247" s="42">
        <v>302</v>
      </c>
      <c r="BE247" s="71">
        <v>25</v>
      </c>
      <c r="BF247" s="198">
        <v>163</v>
      </c>
      <c r="BG247" s="71">
        <f t="shared" si="135"/>
        <v>1.3385430463576158</v>
      </c>
      <c r="BH247" s="71">
        <f t="shared" si="138"/>
        <v>-0.33854304635761578</v>
      </c>
      <c r="BJ247" s="42">
        <v>1.3027</v>
      </c>
      <c r="BK247" s="42">
        <v>0.27939999999999998</v>
      </c>
    </row>
    <row r="248" spans="1:64">
      <c r="A248" s="71">
        <v>10</v>
      </c>
      <c r="B248" s="71">
        <v>8</v>
      </c>
      <c r="C248" s="52" t="s">
        <v>2403</v>
      </c>
      <c r="D248" s="42">
        <v>279</v>
      </c>
      <c r="E248" s="42">
        <v>494</v>
      </c>
      <c r="F248" s="200">
        <v>198</v>
      </c>
      <c r="G248" s="71">
        <v>294</v>
      </c>
      <c r="H248" s="71">
        <f t="shared" si="131"/>
        <v>0.83860875966139115</v>
      </c>
      <c r="I248" s="71">
        <f t="shared" si="139"/>
        <v>0.16139124033860885</v>
      </c>
      <c r="K248" s="198">
        <v>2.2052</v>
      </c>
      <c r="L248" s="198">
        <v>0.15490000000000001</v>
      </c>
      <c r="N248" s="71">
        <v>10</v>
      </c>
      <c r="O248" s="71">
        <v>8</v>
      </c>
      <c r="P248" s="52" t="s">
        <v>2403</v>
      </c>
      <c r="Q248" s="71">
        <v>258</v>
      </c>
      <c r="R248" s="42">
        <v>421</v>
      </c>
      <c r="S248" s="71">
        <v>199</v>
      </c>
      <c r="T248" s="71">
        <v>299</v>
      </c>
      <c r="U248" s="71">
        <f t="shared" si="132"/>
        <v>0.92077967032311203</v>
      </c>
      <c r="V248" s="71">
        <f t="shared" si="136"/>
        <v>7.9220329676887968E-2</v>
      </c>
      <c r="X248" s="198">
        <v>0.46599000000000002</v>
      </c>
      <c r="Y248" s="198">
        <v>0.49780000000000002</v>
      </c>
      <c r="AA248" s="71">
        <v>10</v>
      </c>
      <c r="AB248" s="71">
        <v>8</v>
      </c>
      <c r="AC248" s="52" t="s">
        <v>2403</v>
      </c>
      <c r="AD248" s="71">
        <v>273</v>
      </c>
      <c r="AE248" s="42">
        <v>443</v>
      </c>
      <c r="AF248" s="71">
        <v>198</v>
      </c>
      <c r="AG248" s="71">
        <v>299</v>
      </c>
      <c r="AH248" s="71">
        <f t="shared" si="133"/>
        <v>0.93060400848211233</v>
      </c>
      <c r="AJ248" s="71">
        <f>1-AH248</f>
        <v>6.9395991517887667E-2</v>
      </c>
      <c r="AK248" s="42">
        <v>9.3274000000000008</v>
      </c>
      <c r="AL248" s="189">
        <v>1.9989999999999999E-3</v>
      </c>
      <c r="AN248" s="71">
        <v>10</v>
      </c>
      <c r="AO248" s="71">
        <v>8</v>
      </c>
      <c r="AP248" s="52" t="s">
        <v>2403</v>
      </c>
      <c r="AQ248" s="198">
        <v>241</v>
      </c>
      <c r="AR248" s="42">
        <v>425</v>
      </c>
      <c r="AS248" s="71">
        <v>197</v>
      </c>
      <c r="AT248" s="71">
        <v>300</v>
      </c>
      <c r="AU248" s="71">
        <f t="shared" si="134"/>
        <v>0.86354135562854584</v>
      </c>
      <c r="AV248" s="71">
        <f t="shared" si="137"/>
        <v>0.13645864437145416</v>
      </c>
      <c r="AW248" s="42">
        <v>1.4442999999999999</v>
      </c>
      <c r="AX248" s="42">
        <v>0.25740000000000002</v>
      </c>
      <c r="AZ248" s="71">
        <v>10</v>
      </c>
      <c r="BA248" s="71">
        <v>8</v>
      </c>
      <c r="BB248" s="52" t="s">
        <v>2403</v>
      </c>
      <c r="BC248" s="42">
        <v>251</v>
      </c>
      <c r="BD248" s="42">
        <v>428</v>
      </c>
      <c r="BE248" s="71">
        <v>201</v>
      </c>
      <c r="BF248" s="200">
        <v>296</v>
      </c>
      <c r="BG248" s="71">
        <f t="shared" si="135"/>
        <v>0.863625796252383</v>
      </c>
      <c r="BH248" s="71">
        <f t="shared" si="138"/>
        <v>0.136374203747617</v>
      </c>
      <c r="BJ248" s="42">
        <v>1.4657</v>
      </c>
      <c r="BK248" s="42">
        <v>0.24690000000000001</v>
      </c>
    </row>
    <row r="249" spans="1:64" s="305" customFormat="1">
      <c r="A249" s="361">
        <v>11</v>
      </c>
      <c r="B249" s="361">
        <v>1</v>
      </c>
      <c r="C249" s="364" t="s">
        <v>2404</v>
      </c>
      <c r="D249" s="306">
        <v>69</v>
      </c>
      <c r="E249" s="294">
        <v>72</v>
      </c>
      <c r="F249" s="294">
        <v>25</v>
      </c>
      <c r="G249" s="294">
        <v>23</v>
      </c>
      <c r="H249" s="305">
        <f>(D249/E249)/(F249/G249)</f>
        <v>0.88166666666666671</v>
      </c>
      <c r="I249" s="305">
        <f>1-H249</f>
        <v>0.11833333333333329</v>
      </c>
      <c r="K249" s="294">
        <v>0.56747000000000003</v>
      </c>
      <c r="L249" s="294">
        <v>0.48330000000000001</v>
      </c>
      <c r="N249" s="361">
        <v>11</v>
      </c>
      <c r="O249" s="361">
        <v>1</v>
      </c>
      <c r="P249" s="364" t="s">
        <v>2404</v>
      </c>
      <c r="Q249" s="294">
        <v>57</v>
      </c>
      <c r="R249" s="294">
        <v>72</v>
      </c>
      <c r="S249" s="294">
        <v>25</v>
      </c>
      <c r="T249" s="294">
        <v>22</v>
      </c>
      <c r="U249" s="305">
        <f>(Q249/R249)/(S249/T249)</f>
        <v>0.69666666666666655</v>
      </c>
      <c r="V249" s="305">
        <f>1-U249</f>
        <v>0.30333333333333345</v>
      </c>
      <c r="X249" s="294">
        <v>0.84394000000000002</v>
      </c>
      <c r="Y249" s="305">
        <v>0.38080000000000003</v>
      </c>
      <c r="Z249" s="361"/>
      <c r="AA249" s="361">
        <v>11</v>
      </c>
      <c r="AB249" s="361">
        <v>1</v>
      </c>
      <c r="AC249" s="364" t="s">
        <v>2404</v>
      </c>
      <c r="AD249" s="294">
        <v>59</v>
      </c>
      <c r="AE249" s="294">
        <v>72</v>
      </c>
      <c r="AF249" s="294">
        <v>25</v>
      </c>
      <c r="AG249" s="294">
        <v>24</v>
      </c>
      <c r="AH249" s="305">
        <f>(AD249/AE249)/(AF249/AG249)</f>
        <v>0.78666666666666663</v>
      </c>
      <c r="AI249" s="305">
        <f>1-AH249</f>
        <v>0.21333333333333337</v>
      </c>
      <c r="AK249" s="294">
        <v>0.62422</v>
      </c>
      <c r="AL249" s="305">
        <v>0.4773</v>
      </c>
      <c r="AM249" s="361"/>
      <c r="AN249" s="361">
        <v>11</v>
      </c>
      <c r="AO249" s="361">
        <v>1</v>
      </c>
      <c r="AP249" s="364" t="s">
        <v>2404</v>
      </c>
      <c r="AQ249" s="294">
        <v>51</v>
      </c>
      <c r="AR249" s="305">
        <v>72</v>
      </c>
      <c r="AS249" s="294">
        <v>26</v>
      </c>
      <c r="AT249" s="294">
        <v>21</v>
      </c>
      <c r="AU249" s="305">
        <f>(AQ249/AR249)/(AS249/AT249)</f>
        <v>0.57211538461538458</v>
      </c>
      <c r="AV249" s="305">
        <f>1-AU249</f>
        <v>0.42788461538461542</v>
      </c>
      <c r="AW249" s="294">
        <v>4.0848000000000002E-2</v>
      </c>
      <c r="AX249" s="294">
        <v>0.85109999999999997</v>
      </c>
      <c r="AY249" s="361"/>
      <c r="AZ249" s="361">
        <v>11</v>
      </c>
      <c r="BA249" s="361">
        <v>1</v>
      </c>
      <c r="BB249" s="364" t="s">
        <v>2404</v>
      </c>
      <c r="BC249" s="294">
        <v>58</v>
      </c>
      <c r="BD249" s="294">
        <v>72</v>
      </c>
      <c r="BE249" s="294">
        <v>26</v>
      </c>
      <c r="BF249" s="294">
        <v>22</v>
      </c>
      <c r="BG249" s="305">
        <f>(BC249/BD249)/(BE249/BF249)</f>
        <v>0.68162393162393164</v>
      </c>
      <c r="BH249" s="305">
        <f>1-BG249</f>
        <v>0.31837606837606836</v>
      </c>
      <c r="BJ249" s="294">
        <v>3.4116E-2</v>
      </c>
      <c r="BK249" s="305">
        <v>0.86109999999999998</v>
      </c>
      <c r="BL249" s="361"/>
    </row>
    <row r="250" spans="1:64">
      <c r="A250" s="71">
        <v>11</v>
      </c>
      <c r="B250" s="71">
        <v>2</v>
      </c>
      <c r="C250" s="52" t="s">
        <v>2405</v>
      </c>
      <c r="D250" s="227">
        <v>1258</v>
      </c>
      <c r="E250" s="42">
        <v>1972</v>
      </c>
      <c r="F250" s="42">
        <v>507</v>
      </c>
      <c r="G250" s="42">
        <v>940</v>
      </c>
      <c r="H250" s="71">
        <f t="shared" ref="H250:H252" si="141">(D250/E250)/(F250/G250)</f>
        <v>1.182751819356594</v>
      </c>
      <c r="J250" s="71">
        <f>1-H250</f>
        <v>-0.18275181935659401</v>
      </c>
      <c r="K250" s="71">
        <v>6.5</v>
      </c>
      <c r="L250" s="190">
        <v>1.549E-2</v>
      </c>
      <c r="N250" s="71">
        <v>11</v>
      </c>
      <c r="O250" s="71">
        <v>2</v>
      </c>
      <c r="P250" s="52" t="s">
        <v>2405</v>
      </c>
      <c r="Q250" s="71">
        <v>976</v>
      </c>
      <c r="R250" s="42">
        <v>1629</v>
      </c>
      <c r="S250" s="42">
        <v>517</v>
      </c>
      <c r="T250" s="42">
        <v>959</v>
      </c>
      <c r="U250" s="71">
        <f t="shared" ref="U250:U252" si="142">(Q250/R250)/(S250/T250)</f>
        <v>1.1113652096372209</v>
      </c>
      <c r="V250" s="71">
        <f t="shared" ref="V250:V252" si="143">1-U250</f>
        <v>-0.11136520963722085</v>
      </c>
      <c r="X250" s="42">
        <v>2.4163999999999999</v>
      </c>
      <c r="Y250" s="71">
        <v>0.1239</v>
      </c>
      <c r="AA250" s="71">
        <v>11</v>
      </c>
      <c r="AB250" s="71">
        <v>2</v>
      </c>
      <c r="AC250" s="52" t="s">
        <v>2405</v>
      </c>
      <c r="AD250" s="42">
        <v>1070</v>
      </c>
      <c r="AE250" s="42">
        <v>1781</v>
      </c>
      <c r="AF250" s="42">
        <v>516</v>
      </c>
      <c r="AG250" s="42">
        <v>945</v>
      </c>
      <c r="AH250" s="71">
        <f t="shared" ref="AH250:AH252" si="144">(AD250/AE250)/(AF250/AG250)</f>
        <v>1.1002768238381888</v>
      </c>
      <c r="AI250" s="71">
        <f t="shared" ref="AI250:AI252" si="145">1-AH250</f>
        <v>-0.10027682383818881</v>
      </c>
      <c r="AK250" s="42">
        <v>2.0333999999999999</v>
      </c>
      <c r="AL250" s="42">
        <v>0.1714</v>
      </c>
      <c r="AN250" s="71">
        <v>11</v>
      </c>
      <c r="AO250" s="71">
        <v>2</v>
      </c>
      <c r="AP250" s="52" t="s">
        <v>2405</v>
      </c>
      <c r="AQ250" s="42">
        <v>952</v>
      </c>
      <c r="AR250" s="42">
        <v>2840</v>
      </c>
      <c r="AS250" s="42">
        <v>520</v>
      </c>
      <c r="AT250" s="42">
        <v>906</v>
      </c>
      <c r="AU250" s="71">
        <f t="shared" ref="AU250:AU252" si="146">(AQ250/AR250)/(AS250/AT250)</f>
        <v>0.58404117009750811</v>
      </c>
      <c r="AV250" s="71">
        <f t="shared" ref="AV250:AV252" si="147">1-AU250</f>
        <v>0.41595882990249189</v>
      </c>
      <c r="AW250" s="42">
        <v>3.1537999999999999</v>
      </c>
      <c r="AX250" s="187">
        <v>7.2459999999999997E-2</v>
      </c>
      <c r="AZ250" s="71">
        <v>11</v>
      </c>
      <c r="BA250" s="71">
        <v>2</v>
      </c>
      <c r="BB250" s="52" t="s">
        <v>2405</v>
      </c>
      <c r="BC250" s="42">
        <v>957</v>
      </c>
      <c r="BD250" s="42">
        <v>1511</v>
      </c>
      <c r="BE250" s="42">
        <v>515</v>
      </c>
      <c r="BF250" s="42">
        <v>964</v>
      </c>
      <c r="BG250" s="71">
        <f t="shared" ref="BG250:BG252" si="148">(BC250/BD250)/(BE250/BF250)</f>
        <v>1.1855429118503145</v>
      </c>
      <c r="BI250" s="71">
        <f>1-BG250</f>
        <v>-0.18554291185031446</v>
      </c>
      <c r="BJ250" s="42">
        <v>6.1872999999999996</v>
      </c>
      <c r="BK250" s="190">
        <v>1.149E-2</v>
      </c>
    </row>
    <row r="251" spans="1:64">
      <c r="A251" s="71">
        <v>11</v>
      </c>
      <c r="B251" s="71">
        <v>3</v>
      </c>
      <c r="C251" s="52" t="s">
        <v>2406</v>
      </c>
      <c r="D251" s="200">
        <v>21</v>
      </c>
      <c r="E251" s="42">
        <v>31</v>
      </c>
      <c r="F251" s="42">
        <v>9</v>
      </c>
      <c r="G251" s="42">
        <v>13</v>
      </c>
      <c r="H251" s="71">
        <f t="shared" si="141"/>
        <v>0.97849462365591389</v>
      </c>
      <c r="I251" s="71">
        <f t="shared" ref="I251:I252" si="149">1-H251</f>
        <v>2.1505376344086113E-2</v>
      </c>
      <c r="K251" s="71">
        <v>1.7641E-3</v>
      </c>
      <c r="L251" s="71">
        <v>1</v>
      </c>
      <c r="N251" s="71">
        <v>11</v>
      </c>
      <c r="O251" s="71">
        <v>3</v>
      </c>
      <c r="P251" s="52" t="s">
        <v>2406</v>
      </c>
      <c r="Q251" s="42">
        <v>15</v>
      </c>
      <c r="R251" s="42">
        <v>30</v>
      </c>
      <c r="S251" s="42">
        <v>8</v>
      </c>
      <c r="T251" s="42">
        <v>13</v>
      </c>
      <c r="U251" s="71">
        <f t="shared" si="142"/>
        <v>0.8125</v>
      </c>
      <c r="V251" s="71">
        <f t="shared" si="143"/>
        <v>0.1875</v>
      </c>
      <c r="X251" s="42">
        <v>0.14299999999999999</v>
      </c>
      <c r="Y251" s="42">
        <v>0.78610000000000002</v>
      </c>
      <c r="AA251" s="71">
        <v>11</v>
      </c>
      <c r="AB251" s="71">
        <v>3</v>
      </c>
      <c r="AC251" s="52" t="s">
        <v>2406</v>
      </c>
      <c r="AD251" s="42">
        <v>16</v>
      </c>
      <c r="AE251" s="42">
        <v>26</v>
      </c>
      <c r="AF251" s="42">
        <v>9</v>
      </c>
      <c r="AG251" s="42">
        <v>13</v>
      </c>
      <c r="AH251" s="71">
        <f t="shared" si="144"/>
        <v>0.88888888888888895</v>
      </c>
      <c r="AI251" s="71">
        <f t="shared" si="145"/>
        <v>0.11111111111111105</v>
      </c>
      <c r="AK251" s="71">
        <v>4.8023000000000003E-2</v>
      </c>
      <c r="AL251" s="42">
        <v>1</v>
      </c>
      <c r="AN251" s="71">
        <v>11</v>
      </c>
      <c r="AO251" s="71">
        <v>3</v>
      </c>
      <c r="AP251" s="52" t="s">
        <v>2406</v>
      </c>
      <c r="AQ251" s="71">
        <v>19</v>
      </c>
      <c r="AR251" s="42">
        <v>50</v>
      </c>
      <c r="AS251" s="42">
        <v>9</v>
      </c>
      <c r="AT251" s="42">
        <v>13</v>
      </c>
      <c r="AU251" s="71">
        <f t="shared" si="146"/>
        <v>0.54888888888888887</v>
      </c>
      <c r="AV251" s="71">
        <f t="shared" si="147"/>
        <v>0.45111111111111113</v>
      </c>
      <c r="AW251" s="42">
        <v>0.12554999999999999</v>
      </c>
      <c r="AX251" s="42">
        <v>0.79410000000000003</v>
      </c>
      <c r="AZ251" s="71">
        <v>11</v>
      </c>
      <c r="BA251" s="71">
        <v>3</v>
      </c>
      <c r="BB251" s="52" t="s">
        <v>2406</v>
      </c>
      <c r="BC251" s="42">
        <v>21</v>
      </c>
      <c r="BD251" s="42">
        <v>29</v>
      </c>
      <c r="BE251" s="42">
        <v>9</v>
      </c>
      <c r="BF251" s="42">
        <v>13</v>
      </c>
      <c r="BG251" s="71">
        <f t="shared" si="148"/>
        <v>1.0459770114942528</v>
      </c>
      <c r="BH251" s="71">
        <f t="shared" ref="BH251:BH252" si="150">1-BG251</f>
        <v>-4.5977011494252817E-2</v>
      </c>
      <c r="BJ251" s="71">
        <v>7.4805000000000002E-3</v>
      </c>
      <c r="BK251" s="71">
        <v>1</v>
      </c>
    </row>
    <row r="252" spans="1:64">
      <c r="A252" s="71">
        <v>11</v>
      </c>
      <c r="B252" s="71">
        <v>4</v>
      </c>
      <c r="C252" s="52" t="s">
        <v>2407</v>
      </c>
      <c r="D252" s="227">
        <v>178</v>
      </c>
      <c r="E252" s="42">
        <v>73</v>
      </c>
      <c r="F252" s="71">
        <v>85</v>
      </c>
      <c r="G252" s="42">
        <v>40</v>
      </c>
      <c r="H252" s="71">
        <f t="shared" si="141"/>
        <v>1.1474617244157936</v>
      </c>
      <c r="I252" s="71">
        <f t="shared" si="149"/>
        <v>-0.14746172441579364</v>
      </c>
      <c r="K252" s="42">
        <v>0.33761000000000002</v>
      </c>
      <c r="L252" s="71">
        <v>0.62070000000000003</v>
      </c>
      <c r="N252" s="71">
        <v>11</v>
      </c>
      <c r="O252" s="71">
        <v>4</v>
      </c>
      <c r="P252" s="52" t="s">
        <v>2407</v>
      </c>
      <c r="Q252" s="42">
        <v>151</v>
      </c>
      <c r="R252" s="42">
        <v>56</v>
      </c>
      <c r="S252" s="42">
        <v>86</v>
      </c>
      <c r="T252" s="42">
        <v>39</v>
      </c>
      <c r="U252" s="71">
        <f t="shared" si="142"/>
        <v>1.2227990033222591</v>
      </c>
      <c r="V252" s="71">
        <f t="shared" si="143"/>
        <v>-0.2227990033222591</v>
      </c>
      <c r="X252" s="42">
        <v>0.65612000000000004</v>
      </c>
      <c r="Y252" s="71">
        <v>0.44379999999999997</v>
      </c>
      <c r="AA252" s="71">
        <v>11</v>
      </c>
      <c r="AB252" s="71">
        <v>4</v>
      </c>
      <c r="AC252" s="52" t="s">
        <v>2407</v>
      </c>
      <c r="AD252" s="42">
        <v>155</v>
      </c>
      <c r="AE252" s="42">
        <v>64</v>
      </c>
      <c r="AF252" s="71">
        <v>83</v>
      </c>
      <c r="AG252" s="42">
        <v>40</v>
      </c>
      <c r="AH252" s="71">
        <f t="shared" si="144"/>
        <v>1.167168674698795</v>
      </c>
      <c r="AI252" s="71">
        <f t="shared" si="145"/>
        <v>-0.16716867469879504</v>
      </c>
      <c r="AK252" s="42">
        <v>0.40448000000000001</v>
      </c>
      <c r="AL252" s="42">
        <v>0.53869999999999996</v>
      </c>
      <c r="AN252" s="71">
        <v>11</v>
      </c>
      <c r="AO252" s="71">
        <v>4</v>
      </c>
      <c r="AP252" s="52" t="s">
        <v>2407</v>
      </c>
      <c r="AQ252" s="71">
        <v>137</v>
      </c>
      <c r="AR252" s="42">
        <v>106</v>
      </c>
      <c r="AS252" s="42">
        <v>85</v>
      </c>
      <c r="AT252" s="42">
        <v>38</v>
      </c>
      <c r="AU252" s="71">
        <f t="shared" si="146"/>
        <v>0.5778024417314096</v>
      </c>
      <c r="AV252" s="71">
        <f t="shared" si="147"/>
        <v>0.4221975582685904</v>
      </c>
      <c r="AW252" s="71">
        <v>3.5305000000000003E-2</v>
      </c>
      <c r="AX252" s="42">
        <v>0.89359999999999995</v>
      </c>
      <c r="AZ252" s="71">
        <v>11</v>
      </c>
      <c r="BA252" s="71">
        <v>4</v>
      </c>
      <c r="BB252" s="52" t="s">
        <v>2407</v>
      </c>
      <c r="BC252" s="42">
        <v>135</v>
      </c>
      <c r="BD252" s="71">
        <v>64</v>
      </c>
      <c r="BE252" s="42">
        <v>85</v>
      </c>
      <c r="BF252" s="42">
        <v>40</v>
      </c>
      <c r="BG252" s="71">
        <f t="shared" si="148"/>
        <v>0.99264705882352944</v>
      </c>
      <c r="BH252" s="71">
        <f t="shared" si="150"/>
        <v>7.3529411764705621E-3</v>
      </c>
      <c r="BJ252" s="42">
        <v>9.1085000000000005E-4</v>
      </c>
      <c r="BK252" s="71">
        <v>1</v>
      </c>
    </row>
    <row r="253" spans="1:64" s="305" customFormat="1">
      <c r="A253" s="361">
        <v>12</v>
      </c>
      <c r="B253" s="361">
        <v>1</v>
      </c>
      <c r="C253" s="361" t="s">
        <v>2408</v>
      </c>
      <c r="D253" s="294">
        <v>1442</v>
      </c>
      <c r="E253" s="294">
        <v>38</v>
      </c>
      <c r="F253" s="305">
        <v>540</v>
      </c>
      <c r="G253" s="294">
        <v>17</v>
      </c>
      <c r="H253" s="305">
        <f>(D253/E253)/(F253/G253)</f>
        <v>1.1946393762183236</v>
      </c>
      <c r="I253" s="305">
        <f>1-H253</f>
        <v>-0.19463937621832361</v>
      </c>
      <c r="K253" s="305">
        <v>0.36159999999999998</v>
      </c>
      <c r="L253" s="305">
        <v>0.65369999999999995</v>
      </c>
      <c r="N253" s="361">
        <v>12</v>
      </c>
      <c r="O253" s="361">
        <v>1</v>
      </c>
      <c r="P253" s="361" t="s">
        <v>2408</v>
      </c>
      <c r="Q253" s="294">
        <v>1193</v>
      </c>
      <c r="R253" s="294">
        <v>31</v>
      </c>
      <c r="S253" s="305">
        <v>552</v>
      </c>
      <c r="T253" s="294">
        <v>17</v>
      </c>
      <c r="U253" s="305">
        <f>(Q253/R253)/(S253/T253)</f>
        <v>1.1851916783543712</v>
      </c>
      <c r="V253" s="305">
        <f>1-U253</f>
        <v>-0.18519167835437123</v>
      </c>
      <c r="X253" s="305">
        <v>0.30867</v>
      </c>
      <c r="Y253" s="305">
        <v>0.64670000000000005</v>
      </c>
      <c r="Z253" s="361"/>
      <c r="AA253" s="361">
        <v>12</v>
      </c>
      <c r="AB253" s="361">
        <v>1</v>
      </c>
      <c r="AC253" s="361" t="s">
        <v>2408</v>
      </c>
      <c r="AD253" s="294">
        <v>1250</v>
      </c>
      <c r="AE253" s="294">
        <v>36</v>
      </c>
      <c r="AF253" s="305">
        <v>554</v>
      </c>
      <c r="AG253" s="294">
        <v>17</v>
      </c>
      <c r="AH253" s="305">
        <f>(AD253/AE253)/(AF253/AG253)</f>
        <v>1.0654833533894905</v>
      </c>
      <c r="AI253" s="305">
        <f>1-AH253</f>
        <v>-6.5483353389490517E-2</v>
      </c>
      <c r="AK253" s="305">
        <v>4.5114000000000001E-2</v>
      </c>
      <c r="AL253" s="305">
        <v>0.88009999999999999</v>
      </c>
      <c r="AM253" s="361"/>
      <c r="AN253" s="361">
        <v>12</v>
      </c>
      <c r="AO253" s="361">
        <v>1</v>
      </c>
      <c r="AP253" s="361" t="s">
        <v>2408</v>
      </c>
      <c r="AQ253" s="294">
        <v>1114</v>
      </c>
      <c r="AR253" s="294">
        <v>30</v>
      </c>
      <c r="AS253" s="305">
        <v>566</v>
      </c>
      <c r="AT253" s="294">
        <v>17</v>
      </c>
      <c r="AU253" s="305">
        <f>(AQ253/AR253)/(AS253/AT253)</f>
        <v>1.1153121319199057</v>
      </c>
      <c r="AV253" s="305">
        <f>1-AU253</f>
        <v>-0.11531213191990575</v>
      </c>
      <c r="AW253" s="305">
        <v>0.12572</v>
      </c>
      <c r="AX253" s="305">
        <v>0.76759999999999995</v>
      </c>
      <c r="AY253" s="361"/>
      <c r="AZ253" s="361">
        <v>12</v>
      </c>
      <c r="BA253" s="361">
        <v>1</v>
      </c>
      <c r="BB253" s="361" t="s">
        <v>2408</v>
      </c>
      <c r="BC253" s="294">
        <v>1091</v>
      </c>
      <c r="BD253" s="294">
        <v>38</v>
      </c>
      <c r="BE253" s="305">
        <v>592</v>
      </c>
      <c r="BF253" s="294">
        <v>17</v>
      </c>
      <c r="BG253" s="305">
        <f>(BC253/BD253)/(BE253/BF253)</f>
        <v>0.82445768136557618</v>
      </c>
      <c r="BH253" s="305">
        <f>1-BG253</f>
        <v>0.17554231863442382</v>
      </c>
      <c r="BJ253" s="305">
        <v>0.42586000000000002</v>
      </c>
      <c r="BK253" s="305">
        <v>0.55520000000000003</v>
      </c>
      <c r="BL253" s="361"/>
    </row>
    <row r="254" spans="1:64">
      <c r="A254" s="71">
        <v>12</v>
      </c>
      <c r="B254" s="71">
        <v>2</v>
      </c>
      <c r="C254" s="71" t="s">
        <v>2409</v>
      </c>
      <c r="D254" s="42">
        <v>12</v>
      </c>
      <c r="E254" s="42">
        <v>45</v>
      </c>
      <c r="F254" s="42">
        <v>3</v>
      </c>
      <c r="G254" s="42">
        <v>13</v>
      </c>
      <c r="H254" s="71">
        <f t="shared" ref="H254:H259" si="151">(D254/E254)/(F254/G254)</f>
        <v>1.1555555555555554</v>
      </c>
      <c r="I254" s="71">
        <f t="shared" ref="I254:I259" si="152">1-H254</f>
        <v>-0.15555555555555545</v>
      </c>
      <c r="K254" s="71">
        <v>4.0573999999999999E-2</v>
      </c>
      <c r="L254" s="71">
        <v>1</v>
      </c>
      <c r="N254" s="71">
        <v>12</v>
      </c>
      <c r="O254" s="71">
        <v>2</v>
      </c>
      <c r="P254" s="71" t="s">
        <v>2409</v>
      </c>
      <c r="Q254" s="42">
        <v>11</v>
      </c>
      <c r="R254" s="42">
        <v>35</v>
      </c>
      <c r="S254" s="71">
        <v>3</v>
      </c>
      <c r="T254" s="42">
        <v>13</v>
      </c>
      <c r="U254" s="71">
        <f t="shared" ref="U254:U259" si="153">(Q254/R254)/(S254/T254)</f>
        <v>1.3619047619047617</v>
      </c>
      <c r="V254" s="71">
        <f t="shared" ref="V254:V259" si="154">1-U254</f>
        <v>-0.36190476190476173</v>
      </c>
      <c r="X254" s="71">
        <v>0.18101</v>
      </c>
      <c r="Y254" s="71">
        <v>0.73960000000000004</v>
      </c>
      <c r="AA254" s="71">
        <v>12</v>
      </c>
      <c r="AB254" s="71">
        <v>2</v>
      </c>
      <c r="AC254" s="71" t="s">
        <v>2409</v>
      </c>
      <c r="AD254" s="42">
        <v>10</v>
      </c>
      <c r="AE254" s="42">
        <v>40</v>
      </c>
      <c r="AF254" s="71">
        <v>3</v>
      </c>
      <c r="AG254" s="42">
        <v>13</v>
      </c>
      <c r="AH254" s="71">
        <f t="shared" ref="AH254:AH259" si="155">(AD254/AE254)/(AF254/AG254)</f>
        <v>1.0833333333333333</v>
      </c>
      <c r="AI254" s="71">
        <f t="shared" ref="AI254:AI259" si="156">1-AH254</f>
        <v>-8.3333333333333259E-2</v>
      </c>
      <c r="AK254" s="71">
        <v>1.1974E-2</v>
      </c>
      <c r="AL254" s="71">
        <v>1</v>
      </c>
      <c r="AN254" s="71">
        <v>12</v>
      </c>
      <c r="AO254" s="71">
        <v>2</v>
      </c>
      <c r="AP254" s="71" t="s">
        <v>2409</v>
      </c>
      <c r="AQ254" s="42">
        <v>10</v>
      </c>
      <c r="AR254" s="42">
        <v>24</v>
      </c>
      <c r="AS254" s="71">
        <v>3</v>
      </c>
      <c r="AT254" s="42">
        <v>13</v>
      </c>
      <c r="AU254" s="71">
        <f t="shared" ref="AU254:AU258" si="157">(AQ254/AR254)/(AS254/AT254)</f>
        <v>1.8055555555555556</v>
      </c>
      <c r="AV254" s="71">
        <f>1-AU254</f>
        <v>-0.80555555555555558</v>
      </c>
      <c r="AW254" s="71">
        <v>0.64280999999999999</v>
      </c>
      <c r="AX254" s="71">
        <v>0.51070000000000004</v>
      </c>
      <c r="AZ254" s="71">
        <v>12</v>
      </c>
      <c r="BA254" s="71">
        <v>2</v>
      </c>
      <c r="BB254" s="71" t="s">
        <v>2409</v>
      </c>
      <c r="BC254" s="42">
        <v>9</v>
      </c>
      <c r="BD254" s="42">
        <v>33</v>
      </c>
      <c r="BE254" s="71">
        <v>4</v>
      </c>
      <c r="BF254" s="42">
        <v>13</v>
      </c>
      <c r="BG254" s="71">
        <f t="shared" ref="BG254:BG259" si="158">(BC254/BD254)/(BE254/BF254)</f>
        <v>0.88636363636363624</v>
      </c>
      <c r="BH254" s="71">
        <f t="shared" ref="BH254:BH259" si="159">1-BG254</f>
        <v>0.11363636363636376</v>
      </c>
      <c r="BJ254" s="71">
        <v>3.1091000000000001E-2</v>
      </c>
      <c r="BK254" s="71">
        <v>1</v>
      </c>
    </row>
    <row r="255" spans="1:64">
      <c r="A255" s="71">
        <v>12</v>
      </c>
      <c r="B255" s="71">
        <v>3</v>
      </c>
      <c r="C255" s="71" t="s">
        <v>2410</v>
      </c>
      <c r="D255" s="42">
        <v>50</v>
      </c>
      <c r="E255" s="42">
        <v>841</v>
      </c>
      <c r="F255" s="42">
        <v>21</v>
      </c>
      <c r="G255" s="42">
        <v>311</v>
      </c>
      <c r="H255" s="71">
        <f t="shared" si="151"/>
        <v>0.88047109450201</v>
      </c>
      <c r="I255" s="71">
        <f t="shared" si="152"/>
        <v>0.11952890549799</v>
      </c>
      <c r="K255" s="71">
        <v>0.22525999999999999</v>
      </c>
      <c r="L255" s="71">
        <v>0.67469999999999997</v>
      </c>
      <c r="N255" s="71">
        <v>12</v>
      </c>
      <c r="O255" s="71">
        <v>3</v>
      </c>
      <c r="P255" s="71" t="s">
        <v>2410</v>
      </c>
      <c r="Q255" s="42">
        <v>41</v>
      </c>
      <c r="R255" s="42">
        <v>646</v>
      </c>
      <c r="S255" s="71">
        <v>21</v>
      </c>
      <c r="T255" s="42">
        <v>312</v>
      </c>
      <c r="U255" s="71">
        <f t="shared" si="153"/>
        <v>0.94294559929234856</v>
      </c>
      <c r="V255" s="71">
        <f t="shared" si="154"/>
        <v>5.7054400707651443E-2</v>
      </c>
      <c r="X255" s="71">
        <v>4.4970000000000003E-2</v>
      </c>
      <c r="Y255" s="71">
        <v>0.89410000000000001</v>
      </c>
      <c r="AA255" s="71">
        <v>12</v>
      </c>
      <c r="AB255" s="71">
        <v>3</v>
      </c>
      <c r="AC255" s="71" t="s">
        <v>2410</v>
      </c>
      <c r="AD255" s="42">
        <v>46</v>
      </c>
      <c r="AE255" s="42">
        <v>691</v>
      </c>
      <c r="AF255" s="71">
        <v>21</v>
      </c>
      <c r="AG255" s="42">
        <v>312</v>
      </c>
      <c r="AH255" s="71">
        <f t="shared" si="155"/>
        <v>0.98904279512094273</v>
      </c>
      <c r="AI255" s="71">
        <f t="shared" si="156"/>
        <v>1.095720487905727E-2</v>
      </c>
      <c r="AK255" s="71">
        <v>1.6402000000000001E-3</v>
      </c>
      <c r="AL255" s="71">
        <v>1</v>
      </c>
      <c r="AN255" s="71">
        <v>12</v>
      </c>
      <c r="AO255" s="71">
        <v>4</v>
      </c>
      <c r="AP255" s="71" t="s">
        <v>2411</v>
      </c>
      <c r="AQ255" s="42">
        <v>21</v>
      </c>
      <c r="AR255" s="42">
        <v>527</v>
      </c>
      <c r="AS255" s="71">
        <v>13</v>
      </c>
      <c r="AT255" s="71">
        <v>321</v>
      </c>
      <c r="AU255" s="71">
        <f t="shared" si="157"/>
        <v>0.98394394978835209</v>
      </c>
      <c r="AV255" s="71">
        <f>1-AU255</f>
        <v>1.605605021164791E-2</v>
      </c>
      <c r="AW255" s="71">
        <v>2.0222999999999999E-3</v>
      </c>
      <c r="AX255" s="71">
        <v>1</v>
      </c>
      <c r="AZ255" s="71">
        <v>12</v>
      </c>
      <c r="BA255" s="71">
        <v>3</v>
      </c>
      <c r="BB255" s="71" t="s">
        <v>2410</v>
      </c>
      <c r="BC255" s="42">
        <v>43</v>
      </c>
      <c r="BD255" s="42">
        <v>631</v>
      </c>
      <c r="BE255" s="71">
        <v>19</v>
      </c>
      <c r="BF255" s="42">
        <v>316</v>
      </c>
      <c r="BG255" s="71">
        <f t="shared" si="158"/>
        <v>1.1333722579030778</v>
      </c>
      <c r="BH255" s="71">
        <f t="shared" si="159"/>
        <v>-0.13337225790307783</v>
      </c>
      <c r="BJ255" s="71">
        <v>0.1946</v>
      </c>
      <c r="BK255" s="71">
        <v>0.68469999999999998</v>
      </c>
    </row>
    <row r="256" spans="1:64">
      <c r="A256" s="71">
        <v>12</v>
      </c>
      <c r="B256" s="71">
        <v>4</v>
      </c>
      <c r="C256" s="71" t="s">
        <v>2411</v>
      </c>
      <c r="D256" s="42">
        <v>29</v>
      </c>
      <c r="E256" s="42">
        <v>527</v>
      </c>
      <c r="F256" s="42">
        <v>13</v>
      </c>
      <c r="G256" s="71">
        <v>321</v>
      </c>
      <c r="H256" s="71">
        <f t="shared" si="151"/>
        <v>1.3587797401839148</v>
      </c>
      <c r="I256" s="71">
        <f t="shared" si="152"/>
        <v>-0.35877974018391479</v>
      </c>
      <c r="K256" s="71">
        <v>0.81298999999999999</v>
      </c>
      <c r="L256" s="71">
        <v>0.39729999999999999</v>
      </c>
      <c r="N256" s="71">
        <v>12</v>
      </c>
      <c r="O256" s="71">
        <v>4</v>
      </c>
      <c r="P256" s="71" t="s">
        <v>2411</v>
      </c>
      <c r="Q256" s="42">
        <v>26</v>
      </c>
      <c r="R256" s="42">
        <v>485</v>
      </c>
      <c r="S256" s="71">
        <v>13</v>
      </c>
      <c r="T256" s="71">
        <v>326</v>
      </c>
      <c r="U256" s="71">
        <f t="shared" si="153"/>
        <v>1.3443298969072164</v>
      </c>
      <c r="V256" s="71">
        <f t="shared" si="154"/>
        <v>-0.34432989690721638</v>
      </c>
      <c r="X256" s="71">
        <v>0.73119000000000001</v>
      </c>
      <c r="Y256" s="71">
        <v>0.42830000000000001</v>
      </c>
      <c r="AA256" s="71">
        <v>12</v>
      </c>
      <c r="AB256" s="71">
        <v>4</v>
      </c>
      <c r="AC256" s="71" t="s">
        <v>2411</v>
      </c>
      <c r="AD256" s="42">
        <v>33</v>
      </c>
      <c r="AE256" s="42">
        <v>515</v>
      </c>
      <c r="AF256" s="71">
        <v>13</v>
      </c>
      <c r="AG256" s="71">
        <v>324</v>
      </c>
      <c r="AH256" s="71">
        <f t="shared" si="155"/>
        <v>1.5970126960418225</v>
      </c>
      <c r="AI256" s="71">
        <f t="shared" si="156"/>
        <v>-0.5970126960418225</v>
      </c>
      <c r="AK256" s="71">
        <v>1.9837</v>
      </c>
      <c r="AL256" s="71">
        <v>0.1724</v>
      </c>
      <c r="AN256" s="71">
        <v>12</v>
      </c>
      <c r="AO256" s="71">
        <v>5</v>
      </c>
      <c r="AP256" s="71" t="s">
        <v>2412</v>
      </c>
      <c r="AQ256" s="42">
        <v>124</v>
      </c>
      <c r="AR256" s="71">
        <v>501</v>
      </c>
      <c r="AS256" s="71">
        <v>66</v>
      </c>
      <c r="AT256" s="42">
        <v>323</v>
      </c>
      <c r="AU256" s="71">
        <f t="shared" si="157"/>
        <v>1.211274420855259</v>
      </c>
      <c r="AV256" s="71">
        <f t="shared" ref="AV256:AV258" si="160">1-AU256</f>
        <v>-0.21127442085525905</v>
      </c>
      <c r="AW256" s="71">
        <v>1.3001</v>
      </c>
      <c r="AX256" s="71">
        <v>0.27289999999999998</v>
      </c>
      <c r="AZ256" s="71">
        <v>12</v>
      </c>
      <c r="BA256" s="71">
        <v>4</v>
      </c>
      <c r="BB256" s="71" t="s">
        <v>2411</v>
      </c>
      <c r="BC256" s="42">
        <v>24</v>
      </c>
      <c r="BD256" s="42">
        <v>462</v>
      </c>
      <c r="BE256" s="71">
        <v>12</v>
      </c>
      <c r="BF256" s="71">
        <v>326</v>
      </c>
      <c r="BG256" s="71">
        <f t="shared" si="158"/>
        <v>1.4112554112554112</v>
      </c>
      <c r="BH256" s="71">
        <f t="shared" si="159"/>
        <v>-0.41125541125541121</v>
      </c>
      <c r="BJ256" s="71">
        <v>0.91920999999999997</v>
      </c>
      <c r="BK256" s="71">
        <v>0.38779999999999998</v>
      </c>
    </row>
    <row r="257" spans="1:64">
      <c r="A257" s="71">
        <v>12</v>
      </c>
      <c r="B257" s="71">
        <v>5</v>
      </c>
      <c r="C257" s="71" t="s">
        <v>2412</v>
      </c>
      <c r="D257" s="42">
        <v>149</v>
      </c>
      <c r="E257" s="71">
        <v>637</v>
      </c>
      <c r="F257" s="71">
        <v>65</v>
      </c>
      <c r="G257" s="42">
        <v>316</v>
      </c>
      <c r="H257" s="71">
        <f t="shared" si="151"/>
        <v>1.137157348146359</v>
      </c>
      <c r="I257" s="71">
        <f t="shared" si="152"/>
        <v>-0.13715734814635905</v>
      </c>
      <c r="K257" s="71">
        <v>0.61624999999999996</v>
      </c>
      <c r="L257" s="71">
        <v>0.45579999999999998</v>
      </c>
      <c r="N257" s="71">
        <v>12</v>
      </c>
      <c r="O257" s="71">
        <v>5</v>
      </c>
      <c r="P257" s="71" t="s">
        <v>2412</v>
      </c>
      <c r="Q257" s="42">
        <v>132</v>
      </c>
      <c r="R257" s="71">
        <v>523</v>
      </c>
      <c r="S257" s="71">
        <v>66</v>
      </c>
      <c r="T257" s="42">
        <v>321</v>
      </c>
      <c r="U257" s="71">
        <f t="shared" si="153"/>
        <v>1.2275334608030593</v>
      </c>
      <c r="V257" s="71">
        <f t="shared" si="154"/>
        <v>-0.22753346080305925</v>
      </c>
      <c r="X257" s="71">
        <v>1.5174000000000001</v>
      </c>
      <c r="Y257" s="71">
        <v>0.2424</v>
      </c>
      <c r="AA257" s="71">
        <v>12</v>
      </c>
      <c r="AB257" s="71">
        <v>5</v>
      </c>
      <c r="AC257" s="71" t="s">
        <v>2412</v>
      </c>
      <c r="AD257" s="42">
        <v>150</v>
      </c>
      <c r="AE257" s="71">
        <v>572</v>
      </c>
      <c r="AF257" s="71">
        <v>65</v>
      </c>
      <c r="AG257" s="42">
        <v>320</v>
      </c>
      <c r="AH257" s="71">
        <f t="shared" si="155"/>
        <v>1.2910166756320602</v>
      </c>
      <c r="AI257" s="71">
        <f t="shared" si="156"/>
        <v>-0.29101667563206024</v>
      </c>
      <c r="AK257" s="71">
        <v>2.4310999999999998</v>
      </c>
      <c r="AL257" s="71">
        <v>0.1384</v>
      </c>
      <c r="AN257" s="71">
        <v>12</v>
      </c>
      <c r="AO257" s="71">
        <v>6</v>
      </c>
      <c r="AP257" s="71" t="s">
        <v>2413</v>
      </c>
      <c r="AQ257" s="43">
        <v>61</v>
      </c>
      <c r="AR257" s="71">
        <v>108</v>
      </c>
      <c r="AS257" s="71">
        <v>28</v>
      </c>
      <c r="AT257" s="42">
        <v>56</v>
      </c>
      <c r="AU257" s="71">
        <f t="shared" si="157"/>
        <v>1.1296296296296295</v>
      </c>
      <c r="AV257" s="71">
        <f t="shared" si="160"/>
        <v>-0.12962962962962954</v>
      </c>
      <c r="AW257" s="71">
        <v>0.18762999999999999</v>
      </c>
      <c r="AX257" s="71">
        <v>0.69869999999999999</v>
      </c>
      <c r="AZ257" s="71">
        <v>12</v>
      </c>
      <c r="BA257" s="71">
        <v>5</v>
      </c>
      <c r="BB257" s="71" t="s">
        <v>2412</v>
      </c>
      <c r="BC257" s="42">
        <v>135</v>
      </c>
      <c r="BD257" s="71">
        <v>527</v>
      </c>
      <c r="BE257" s="71">
        <v>68</v>
      </c>
      <c r="BF257" s="42">
        <v>321</v>
      </c>
      <c r="BG257" s="71">
        <f t="shared" si="158"/>
        <v>1.2092588458533318</v>
      </c>
      <c r="BH257" s="71">
        <f t="shared" si="159"/>
        <v>-0.20925884585333177</v>
      </c>
      <c r="BJ257" s="71">
        <v>1.3331999999999999</v>
      </c>
      <c r="BK257" s="71">
        <v>0.24940000000000001</v>
      </c>
    </row>
    <row r="258" spans="1:64">
      <c r="A258" s="71">
        <v>12</v>
      </c>
      <c r="B258" s="71">
        <v>6</v>
      </c>
      <c r="C258" s="71" t="s">
        <v>2413</v>
      </c>
      <c r="D258" s="43">
        <v>82</v>
      </c>
      <c r="E258" s="71">
        <v>141</v>
      </c>
      <c r="F258" s="71">
        <v>25</v>
      </c>
      <c r="G258" s="42">
        <v>54</v>
      </c>
      <c r="H258" s="71">
        <f t="shared" si="151"/>
        <v>1.2561702127659573</v>
      </c>
      <c r="I258" s="71">
        <f t="shared" si="152"/>
        <v>-0.25617021276595731</v>
      </c>
      <c r="K258" s="71">
        <v>0.66993000000000003</v>
      </c>
      <c r="L258" s="71">
        <v>0.49430000000000002</v>
      </c>
      <c r="N258" s="71">
        <v>12</v>
      </c>
      <c r="O258" s="71">
        <v>6</v>
      </c>
      <c r="P258" s="71" t="s">
        <v>2413</v>
      </c>
      <c r="Q258" s="43">
        <v>70</v>
      </c>
      <c r="R258" s="71">
        <v>134</v>
      </c>
      <c r="S258" s="71">
        <v>25</v>
      </c>
      <c r="T258" s="42">
        <v>54</v>
      </c>
      <c r="U258" s="71">
        <f t="shared" si="153"/>
        <v>1.1283582089552238</v>
      </c>
      <c r="V258" s="71">
        <f t="shared" si="154"/>
        <v>-0.12835820895522376</v>
      </c>
      <c r="X258" s="71">
        <v>0.18179999999999999</v>
      </c>
      <c r="Y258" s="71">
        <v>0.67869999999999997</v>
      </c>
      <c r="AA258" s="71">
        <v>12</v>
      </c>
      <c r="AB258" s="71">
        <v>6</v>
      </c>
      <c r="AC258" s="71" t="s">
        <v>2413</v>
      </c>
      <c r="AD258" s="43">
        <v>71</v>
      </c>
      <c r="AE258" s="71">
        <v>140</v>
      </c>
      <c r="AF258" s="71">
        <v>26</v>
      </c>
      <c r="AG258" s="42">
        <v>54</v>
      </c>
      <c r="AH258" s="71">
        <f t="shared" si="155"/>
        <v>1.0532967032967033</v>
      </c>
      <c r="AI258" s="71">
        <f t="shared" si="156"/>
        <v>-5.3296703296703329E-2</v>
      </c>
      <c r="AK258" s="71">
        <v>3.4479000000000003E-2</v>
      </c>
      <c r="AL258" s="71">
        <v>0.87909999999999999</v>
      </c>
      <c r="AN258" s="71">
        <v>12</v>
      </c>
      <c r="AO258" s="71">
        <v>7</v>
      </c>
      <c r="AP258" s="71" t="s">
        <v>2414</v>
      </c>
      <c r="AQ258" s="42">
        <v>23</v>
      </c>
      <c r="AR258" s="42">
        <v>475</v>
      </c>
      <c r="AS258" s="71">
        <v>14</v>
      </c>
      <c r="AT258" s="42">
        <v>273</v>
      </c>
      <c r="AU258" s="71">
        <f t="shared" si="157"/>
        <v>0.9442105263157895</v>
      </c>
      <c r="AV258" s="71">
        <f t="shared" si="160"/>
        <v>5.57894736842105E-2</v>
      </c>
      <c r="AW258" s="71">
        <v>2.7314999999999999E-2</v>
      </c>
      <c r="AX258" s="71">
        <v>1</v>
      </c>
      <c r="AZ258" s="71">
        <v>12</v>
      </c>
      <c r="BA258" s="71">
        <v>6</v>
      </c>
      <c r="BB258" s="71" t="s">
        <v>2413</v>
      </c>
      <c r="BC258" s="43">
        <v>62</v>
      </c>
      <c r="BD258" s="71">
        <v>105</v>
      </c>
      <c r="BE258" s="71">
        <v>28</v>
      </c>
      <c r="BF258" s="42">
        <v>56</v>
      </c>
      <c r="BG258" s="71">
        <f t="shared" si="158"/>
        <v>1.180952380952381</v>
      </c>
      <c r="BH258" s="71">
        <f t="shared" si="159"/>
        <v>-0.18095238095238098</v>
      </c>
      <c r="BJ258" s="71">
        <v>0.34949000000000002</v>
      </c>
      <c r="BK258" s="71">
        <v>0.58720000000000006</v>
      </c>
    </row>
    <row r="259" spans="1:64">
      <c r="A259" s="71">
        <v>12</v>
      </c>
      <c r="B259" s="71">
        <v>7</v>
      </c>
      <c r="C259" s="71" t="s">
        <v>2414</v>
      </c>
      <c r="D259" s="42">
        <v>29</v>
      </c>
      <c r="E259" s="42">
        <v>625</v>
      </c>
      <c r="F259" s="71">
        <v>14</v>
      </c>
      <c r="G259" s="42">
        <v>262</v>
      </c>
      <c r="H259" s="71">
        <f t="shared" si="151"/>
        <v>0.86834285714285708</v>
      </c>
      <c r="I259" s="71">
        <f t="shared" si="152"/>
        <v>0.13165714285714292</v>
      </c>
      <c r="K259" s="71">
        <v>0.17927000000000001</v>
      </c>
      <c r="L259" s="71">
        <v>0.72460000000000002</v>
      </c>
      <c r="N259" s="71">
        <v>12</v>
      </c>
      <c r="O259" s="71">
        <v>7</v>
      </c>
      <c r="P259" s="71" t="s">
        <v>2414</v>
      </c>
      <c r="Q259" s="42">
        <v>26</v>
      </c>
      <c r="R259" s="42">
        <v>519</v>
      </c>
      <c r="S259" s="71">
        <v>14</v>
      </c>
      <c r="T259" s="42">
        <v>273</v>
      </c>
      <c r="U259" s="71">
        <f t="shared" si="153"/>
        <v>0.97687861271676302</v>
      </c>
      <c r="V259" s="71">
        <f t="shared" si="154"/>
        <v>2.3121387283236983E-2</v>
      </c>
      <c r="X259" s="71">
        <v>4.7388999999999999E-3</v>
      </c>
      <c r="Y259" s="71">
        <v>1</v>
      </c>
      <c r="AA259" s="71">
        <v>12</v>
      </c>
      <c r="AB259" s="71">
        <v>7</v>
      </c>
      <c r="AC259" s="71" t="s">
        <v>2414</v>
      </c>
      <c r="AD259" s="42">
        <v>23</v>
      </c>
      <c r="AE259" s="42">
        <v>534</v>
      </c>
      <c r="AF259" s="71">
        <v>14</v>
      </c>
      <c r="AG259" s="42">
        <v>272</v>
      </c>
      <c r="AH259" s="71">
        <f t="shared" si="155"/>
        <v>0.83681112894596044</v>
      </c>
      <c r="AI259" s="71">
        <f t="shared" si="156"/>
        <v>0.16318887105403956</v>
      </c>
      <c r="AK259" s="71">
        <v>0.26411000000000001</v>
      </c>
      <c r="AL259" s="71">
        <v>0.7571</v>
      </c>
      <c r="AN259" s="361">
        <v>14</v>
      </c>
      <c r="AO259" s="364">
        <v>1</v>
      </c>
      <c r="AP259" s="361" t="s">
        <v>2415</v>
      </c>
      <c r="AQ259" s="294">
        <v>437</v>
      </c>
      <c r="AR259" s="294">
        <v>202</v>
      </c>
      <c r="AS259" s="294">
        <v>379</v>
      </c>
      <c r="AT259" s="294">
        <v>101</v>
      </c>
      <c r="AU259" s="305">
        <f>(AQ259/AR259)/(AS259/AT259)</f>
        <v>0.57651715039577844</v>
      </c>
      <c r="AV259" s="305">
        <f>1-AU259</f>
        <v>0.42348284960422156</v>
      </c>
      <c r="AW259" s="294">
        <v>1.9258999999999998E-2</v>
      </c>
      <c r="AX259" s="294">
        <v>0.9345</v>
      </c>
      <c r="AZ259" s="71">
        <v>12</v>
      </c>
      <c r="BA259" s="71">
        <v>7</v>
      </c>
      <c r="BB259" s="71" t="s">
        <v>2414</v>
      </c>
      <c r="BC259" s="42">
        <v>24</v>
      </c>
      <c r="BD259" s="42">
        <v>489</v>
      </c>
      <c r="BE259" s="71">
        <v>14</v>
      </c>
      <c r="BF259" s="42">
        <v>275</v>
      </c>
      <c r="BG259" s="71">
        <f t="shared" si="158"/>
        <v>0.96406660823838741</v>
      </c>
      <c r="BH259" s="71">
        <f t="shared" si="159"/>
        <v>3.5933391761612588E-2</v>
      </c>
      <c r="BJ259" s="71">
        <v>1.1276E-2</v>
      </c>
      <c r="BK259" s="71">
        <v>1</v>
      </c>
    </row>
    <row r="260" spans="1:64" s="305" customFormat="1">
      <c r="A260" s="361">
        <v>14</v>
      </c>
      <c r="B260" s="364">
        <v>1</v>
      </c>
      <c r="C260" s="361" t="s">
        <v>2415</v>
      </c>
      <c r="D260" s="306">
        <v>471</v>
      </c>
      <c r="E260" s="305">
        <v>202</v>
      </c>
      <c r="F260" s="294">
        <v>378</v>
      </c>
      <c r="G260" s="294">
        <v>101</v>
      </c>
      <c r="H260" s="305">
        <f>(D260/E260)/(F260/G260)</f>
        <v>0.62301587301587291</v>
      </c>
      <c r="I260" s="305">
        <f>1-H260</f>
        <v>0.37698412698412709</v>
      </c>
      <c r="K260" s="294">
        <v>0.52080000000000004</v>
      </c>
      <c r="L260" s="294">
        <v>0.51770000000000005</v>
      </c>
      <c r="N260" s="361">
        <v>14</v>
      </c>
      <c r="O260" s="364">
        <v>1</v>
      </c>
      <c r="P260" s="361" t="s">
        <v>2415</v>
      </c>
      <c r="Q260" s="294">
        <v>471</v>
      </c>
      <c r="R260" s="294">
        <v>202</v>
      </c>
      <c r="S260" s="294">
        <v>378</v>
      </c>
      <c r="T260" s="294">
        <v>101</v>
      </c>
      <c r="U260" s="305">
        <f>(Q260/R260)/(S260/T260)</f>
        <v>0.62301587301587291</v>
      </c>
      <c r="V260" s="305">
        <f>1-U260</f>
        <v>0.37698412698412709</v>
      </c>
      <c r="X260" s="308">
        <v>6.3433000000000001E-5</v>
      </c>
      <c r="Y260" s="294">
        <v>1</v>
      </c>
      <c r="Z260" s="361"/>
      <c r="AA260" s="361">
        <v>14</v>
      </c>
      <c r="AB260" s="364">
        <v>1</v>
      </c>
      <c r="AC260" s="361" t="s">
        <v>2415</v>
      </c>
      <c r="AD260" s="294">
        <v>452</v>
      </c>
      <c r="AE260" s="294">
        <v>202</v>
      </c>
      <c r="AF260" s="294">
        <v>377</v>
      </c>
      <c r="AG260" s="294">
        <v>101</v>
      </c>
      <c r="AH260" s="305">
        <f>(AD260/AE260)/(AF260/AG260)</f>
        <v>0.59946949602122013</v>
      </c>
      <c r="AI260" s="305">
        <f>1-AH260</f>
        <v>0.40053050397877987</v>
      </c>
      <c r="AK260" s="294">
        <v>1.0666E-2</v>
      </c>
      <c r="AL260" s="305">
        <v>0.93</v>
      </c>
      <c r="AM260" s="361"/>
      <c r="AN260" s="71">
        <v>14</v>
      </c>
      <c r="AO260" s="71">
        <v>2</v>
      </c>
      <c r="AP260" s="71" t="s">
        <v>2416</v>
      </c>
      <c r="AQ260" s="42">
        <v>234</v>
      </c>
      <c r="AR260" s="42">
        <v>542</v>
      </c>
      <c r="AS260" s="42">
        <v>124</v>
      </c>
      <c r="AT260" s="42">
        <v>339</v>
      </c>
      <c r="AU260" s="71">
        <f t="shared" ref="AU260:AU262" si="161">(AQ260/AR260)/(AS260/AT260)</f>
        <v>1.1803059159623854</v>
      </c>
      <c r="AV260" s="71">
        <f t="shared" ref="AV260:AV262" si="162">1-AU260</f>
        <v>-0.18030591596238543</v>
      </c>
      <c r="AW260" s="42">
        <v>1.6055999999999999</v>
      </c>
      <c r="AX260" s="42">
        <v>0.22489999999999999</v>
      </c>
      <c r="AY260" s="361"/>
      <c r="AZ260" s="361">
        <v>14</v>
      </c>
      <c r="BA260" s="364">
        <v>1</v>
      </c>
      <c r="BB260" s="361" t="s">
        <v>2415</v>
      </c>
      <c r="BC260" s="294">
        <v>447</v>
      </c>
      <c r="BD260" s="294">
        <v>202</v>
      </c>
      <c r="BE260" s="294">
        <v>379</v>
      </c>
      <c r="BF260" s="294">
        <v>101</v>
      </c>
      <c r="BG260" s="305">
        <f>(BC260/BD260)/(BE260/BF260)</f>
        <v>0.58970976253298157</v>
      </c>
      <c r="BH260" s="305">
        <f>1-BG260</f>
        <v>0.41029023746701843</v>
      </c>
      <c r="BJ260" s="294">
        <v>0.34000999999999998</v>
      </c>
      <c r="BK260" s="305">
        <v>0.62070000000000003</v>
      </c>
      <c r="BL260" s="361"/>
    </row>
    <row r="261" spans="1:64">
      <c r="A261" s="71">
        <v>14</v>
      </c>
      <c r="B261" s="71">
        <v>2</v>
      </c>
      <c r="C261" s="71" t="s">
        <v>2416</v>
      </c>
      <c r="D261" s="227">
        <v>267</v>
      </c>
      <c r="E261" s="42">
        <v>1136</v>
      </c>
      <c r="F261" s="42">
        <v>124</v>
      </c>
      <c r="G261" s="42">
        <v>333</v>
      </c>
      <c r="H261" s="71">
        <f t="shared" ref="H261:H263" si="163">(D261/E261)/(F261/G261)</f>
        <v>0.63118326896865062</v>
      </c>
      <c r="I261" s="71">
        <f t="shared" ref="I261:I263" si="164">1-H261</f>
        <v>0.36881673103134938</v>
      </c>
      <c r="K261" s="71">
        <v>1.2605E-4</v>
      </c>
      <c r="L261" s="42">
        <v>1</v>
      </c>
      <c r="N261" s="71">
        <v>14</v>
      </c>
      <c r="O261" s="71">
        <v>2</v>
      </c>
      <c r="P261" s="71" t="s">
        <v>2416</v>
      </c>
      <c r="Q261" s="71">
        <v>229</v>
      </c>
      <c r="R261" s="42">
        <v>574</v>
      </c>
      <c r="S261" s="42">
        <v>124</v>
      </c>
      <c r="T261" s="42">
        <v>335</v>
      </c>
      <c r="U261" s="71">
        <f t="shared" ref="U261:U263" si="165">(Q261/R261)/(S261/T261)</f>
        <v>1.0778211756771945</v>
      </c>
      <c r="V261" s="71">
        <f t="shared" ref="V261:V263" si="166">1-U261</f>
        <v>-7.7821175677194487E-2</v>
      </c>
      <c r="X261" s="42">
        <v>0.32738</v>
      </c>
      <c r="Y261" s="71">
        <v>0.59519999999999995</v>
      </c>
      <c r="AA261" s="71">
        <v>14</v>
      </c>
      <c r="AB261" s="71">
        <v>2</v>
      </c>
      <c r="AC261" s="71" t="s">
        <v>2416</v>
      </c>
      <c r="AD261" s="42">
        <v>260</v>
      </c>
      <c r="AE261" s="42">
        <v>621</v>
      </c>
      <c r="AF261" s="42">
        <v>123</v>
      </c>
      <c r="AG261" s="42">
        <v>335</v>
      </c>
      <c r="AH261" s="71">
        <f t="shared" ref="AH261:AH263" si="167">(AD261/AE261)/(AF261/AG261)</f>
        <v>1.1403060890512287</v>
      </c>
      <c r="AI261" s="71">
        <f t="shared" ref="AI261:AI263" si="168">1-AH261</f>
        <v>-0.14030608905122866</v>
      </c>
      <c r="AK261" s="42">
        <v>1.0408999999999999</v>
      </c>
      <c r="AL261" s="42">
        <v>0.30780000000000002</v>
      </c>
      <c r="AN261" s="71">
        <v>14</v>
      </c>
      <c r="AO261" s="71">
        <v>3</v>
      </c>
      <c r="AP261" s="71" t="s">
        <v>2417</v>
      </c>
      <c r="AQ261" s="71">
        <v>46</v>
      </c>
      <c r="AR261" s="42">
        <v>139</v>
      </c>
      <c r="AS261" s="42">
        <v>33</v>
      </c>
      <c r="AT261" s="42">
        <v>78</v>
      </c>
      <c r="AU261" s="71">
        <f t="shared" si="161"/>
        <v>0.7822105951602355</v>
      </c>
      <c r="AV261" s="71">
        <f t="shared" si="162"/>
        <v>0.2177894048397645</v>
      </c>
      <c r="AW261" s="42">
        <v>0.83914999999999995</v>
      </c>
      <c r="AX261" s="42">
        <v>0.42080000000000001</v>
      </c>
      <c r="AZ261" s="71">
        <v>14</v>
      </c>
      <c r="BA261" s="71">
        <v>2</v>
      </c>
      <c r="BB261" s="71" t="s">
        <v>2416</v>
      </c>
      <c r="BC261" s="42">
        <v>229</v>
      </c>
      <c r="BD261" s="42">
        <v>581</v>
      </c>
      <c r="BE261" s="42">
        <v>121</v>
      </c>
      <c r="BF261" s="42">
        <v>338</v>
      </c>
      <c r="BG261" s="71">
        <f t="shared" ref="BG261:BG263" si="169">(BC261/BD261)/(BE261/BF261)</f>
        <v>1.1010085205046869</v>
      </c>
      <c r="BH261" s="71">
        <f t="shared" ref="BH261:BH263" si="170">1-BG261</f>
        <v>-0.10100852050468689</v>
      </c>
      <c r="BJ261" s="42">
        <v>0.53508</v>
      </c>
      <c r="BK261" s="71">
        <v>0.46779999999999999</v>
      </c>
    </row>
    <row r="262" spans="1:64">
      <c r="A262" s="71">
        <v>14</v>
      </c>
      <c r="B262" s="71">
        <v>3</v>
      </c>
      <c r="C262" s="71" t="s">
        <v>2417</v>
      </c>
      <c r="D262" s="200">
        <v>60</v>
      </c>
      <c r="E262" s="42">
        <v>276</v>
      </c>
      <c r="F262" s="42">
        <v>32</v>
      </c>
      <c r="G262" s="42">
        <v>77</v>
      </c>
      <c r="H262" s="71">
        <f t="shared" si="163"/>
        <v>0.52309782608695643</v>
      </c>
      <c r="I262" s="71">
        <f t="shared" si="164"/>
        <v>0.47690217391304357</v>
      </c>
      <c r="K262" s="42">
        <v>0.62470999999999999</v>
      </c>
      <c r="L262" s="71">
        <v>0.43330000000000002</v>
      </c>
      <c r="N262" s="71">
        <v>14</v>
      </c>
      <c r="O262" s="71">
        <v>3</v>
      </c>
      <c r="P262" s="71" t="s">
        <v>2417</v>
      </c>
      <c r="Q262" s="42">
        <v>53</v>
      </c>
      <c r="R262" s="42">
        <v>148</v>
      </c>
      <c r="S262" s="42">
        <v>32</v>
      </c>
      <c r="T262" s="42">
        <v>78</v>
      </c>
      <c r="U262" s="71">
        <f t="shared" si="165"/>
        <v>0.8728885135135136</v>
      </c>
      <c r="V262" s="71">
        <f t="shared" si="166"/>
        <v>0.1271114864864864</v>
      </c>
      <c r="X262" s="42">
        <v>0.26535999999999998</v>
      </c>
      <c r="Y262" s="42">
        <v>0.7016</v>
      </c>
      <c r="AA262" s="71">
        <v>14</v>
      </c>
      <c r="AB262" s="71">
        <v>3</v>
      </c>
      <c r="AC262" s="71" t="s">
        <v>2417</v>
      </c>
      <c r="AD262" s="42">
        <v>54</v>
      </c>
      <c r="AE262" s="42">
        <v>138</v>
      </c>
      <c r="AF262" s="71">
        <v>34</v>
      </c>
      <c r="AG262" s="42">
        <v>78</v>
      </c>
      <c r="AH262" s="71">
        <f t="shared" si="167"/>
        <v>0.89769820971867009</v>
      </c>
      <c r="AI262" s="71">
        <f t="shared" si="168"/>
        <v>0.10230179028132991</v>
      </c>
      <c r="AK262" s="71">
        <v>0.17136000000000001</v>
      </c>
      <c r="AL262" s="42">
        <v>0.68620000000000003</v>
      </c>
      <c r="AN262" s="71">
        <v>14</v>
      </c>
      <c r="AO262" s="71">
        <v>4</v>
      </c>
      <c r="AP262" s="71" t="s">
        <v>2418</v>
      </c>
      <c r="AQ262" s="71">
        <v>415</v>
      </c>
      <c r="AR262" s="42">
        <v>686</v>
      </c>
      <c r="AS262" s="42">
        <v>267</v>
      </c>
      <c r="AT262" s="42">
        <v>502</v>
      </c>
      <c r="AU262" s="71">
        <f t="shared" si="161"/>
        <v>1.1374084144091023</v>
      </c>
      <c r="AV262" s="71">
        <f t="shared" si="162"/>
        <v>-0.13740841440910234</v>
      </c>
      <c r="AW262" s="71">
        <v>1.7266999999999999</v>
      </c>
      <c r="AX262" s="42">
        <v>0.19189999999999999</v>
      </c>
      <c r="AZ262" s="71">
        <v>14</v>
      </c>
      <c r="BA262" s="71">
        <v>3</v>
      </c>
      <c r="BB262" s="71" t="s">
        <v>2417</v>
      </c>
      <c r="BC262" s="42">
        <v>54</v>
      </c>
      <c r="BD262" s="42">
        <v>137</v>
      </c>
      <c r="BE262" s="42">
        <v>34</v>
      </c>
      <c r="BF262" s="42">
        <v>78</v>
      </c>
      <c r="BG262" s="71">
        <f t="shared" si="169"/>
        <v>0.90425075139544875</v>
      </c>
      <c r="BH262" s="71">
        <f t="shared" si="170"/>
        <v>9.5749248604551251E-2</v>
      </c>
      <c r="BJ262" s="71">
        <v>0.14892</v>
      </c>
      <c r="BK262" s="71">
        <v>0.78910000000000002</v>
      </c>
    </row>
    <row r="263" spans="1:64">
      <c r="A263" s="71">
        <v>14</v>
      </c>
      <c r="B263" s="71">
        <v>4</v>
      </c>
      <c r="C263" s="71" t="s">
        <v>2418</v>
      </c>
      <c r="D263" s="227">
        <v>550</v>
      </c>
      <c r="E263" s="42">
        <v>1305</v>
      </c>
      <c r="F263" s="71">
        <v>262</v>
      </c>
      <c r="G263" s="42">
        <v>486</v>
      </c>
      <c r="H263" s="71">
        <f t="shared" si="163"/>
        <v>0.7817846801789945</v>
      </c>
      <c r="I263" s="71">
        <f t="shared" si="164"/>
        <v>0.2182153198210055</v>
      </c>
      <c r="K263" s="71">
        <v>1.6938</v>
      </c>
      <c r="L263" s="42">
        <v>0.21390000000000001</v>
      </c>
      <c r="N263" s="71">
        <v>14</v>
      </c>
      <c r="O263" s="71">
        <v>4</v>
      </c>
      <c r="P263" s="71" t="s">
        <v>2418</v>
      </c>
      <c r="Q263" s="42">
        <v>450</v>
      </c>
      <c r="R263" s="42">
        <v>756</v>
      </c>
      <c r="S263" s="42">
        <v>264</v>
      </c>
      <c r="T263" s="42">
        <v>496</v>
      </c>
      <c r="U263" s="71">
        <f t="shared" si="165"/>
        <v>1.1183261183261184</v>
      </c>
      <c r="V263" s="71">
        <f t="shared" si="166"/>
        <v>-0.11832611832611839</v>
      </c>
      <c r="X263" s="42">
        <v>1.3382000000000001</v>
      </c>
      <c r="Y263" s="71">
        <v>0.25140000000000001</v>
      </c>
      <c r="AA263" s="71">
        <v>14</v>
      </c>
      <c r="AB263" s="71">
        <v>4</v>
      </c>
      <c r="AC263" s="71" t="s">
        <v>2418</v>
      </c>
      <c r="AD263" s="42">
        <v>492</v>
      </c>
      <c r="AE263" s="42">
        <v>820</v>
      </c>
      <c r="AF263" s="71">
        <v>262</v>
      </c>
      <c r="AG263" s="42">
        <v>492</v>
      </c>
      <c r="AH263" s="71">
        <f t="shared" si="167"/>
        <v>1.1267175572519084</v>
      </c>
      <c r="AI263" s="71">
        <f t="shared" si="168"/>
        <v>-0.12671755725190836</v>
      </c>
      <c r="AK263" s="42">
        <v>1.5647</v>
      </c>
      <c r="AL263" s="42">
        <v>0.21540000000000001</v>
      </c>
      <c r="AN263" s="361">
        <v>15</v>
      </c>
      <c r="AO263" s="361">
        <v>1</v>
      </c>
      <c r="AP263" s="361" t="s">
        <v>2419</v>
      </c>
      <c r="AQ263" s="294">
        <v>147</v>
      </c>
      <c r="AR263" s="294">
        <v>452</v>
      </c>
      <c r="AS263" s="305">
        <v>74</v>
      </c>
      <c r="AT263" s="294">
        <v>283</v>
      </c>
      <c r="AU263" s="305">
        <f>(AQ263/AR263)/(AS263/AT263)</f>
        <v>1.2437514948576895</v>
      </c>
      <c r="AV263" s="305">
        <f>1-AU263</f>
        <v>-0.24375149485768954</v>
      </c>
      <c r="AW263" s="294">
        <v>1.8293999999999999</v>
      </c>
      <c r="AX263" s="294">
        <v>0.18740000000000001</v>
      </c>
      <c r="AZ263" s="71">
        <v>14</v>
      </c>
      <c r="BA263" s="71">
        <v>4</v>
      </c>
      <c r="BB263" s="71" t="s">
        <v>2418</v>
      </c>
      <c r="BC263" s="42">
        <v>431</v>
      </c>
      <c r="BD263" s="71">
        <v>734</v>
      </c>
      <c r="BE263" s="42">
        <v>264</v>
      </c>
      <c r="BF263" s="42">
        <v>501</v>
      </c>
      <c r="BG263" s="71">
        <f t="shared" si="169"/>
        <v>1.1143330443398562</v>
      </c>
      <c r="BH263" s="71">
        <f t="shared" si="170"/>
        <v>-0.11433304433985625</v>
      </c>
      <c r="BJ263" s="42">
        <v>1.2383999999999999</v>
      </c>
      <c r="BK263" s="71">
        <v>0.26800000000000002</v>
      </c>
    </row>
    <row r="264" spans="1:64" s="305" customFormat="1">
      <c r="A264" s="361">
        <v>15</v>
      </c>
      <c r="B264" s="361">
        <v>1</v>
      </c>
      <c r="C264" s="361" t="s">
        <v>2419</v>
      </c>
      <c r="D264" s="294">
        <v>169</v>
      </c>
      <c r="E264" s="294">
        <v>546</v>
      </c>
      <c r="F264" s="305">
        <v>72</v>
      </c>
      <c r="G264" s="294">
        <v>279</v>
      </c>
      <c r="H264" s="305">
        <f>(D264/E264)/(F264/G264)</f>
        <v>1.1994047619047621</v>
      </c>
      <c r="I264" s="305">
        <f>1-H264</f>
        <v>-0.19940476190476208</v>
      </c>
      <c r="K264" s="305">
        <v>1.3128</v>
      </c>
      <c r="L264" s="305">
        <v>0.27389999999999998</v>
      </c>
      <c r="N264" s="361">
        <v>15</v>
      </c>
      <c r="O264" s="361">
        <v>1</v>
      </c>
      <c r="P264" s="361" t="s">
        <v>2419</v>
      </c>
      <c r="Q264" s="294">
        <v>145</v>
      </c>
      <c r="R264" s="294">
        <v>457</v>
      </c>
      <c r="S264" s="305">
        <v>74</v>
      </c>
      <c r="T264" s="294">
        <v>282</v>
      </c>
      <c r="U264" s="305">
        <f>(Q264/R264)/(S264/T264)</f>
        <v>1.2091194038677626</v>
      </c>
      <c r="V264" s="305">
        <f>1-U264</f>
        <v>-0.20911940386776262</v>
      </c>
      <c r="X264" s="294">
        <v>1.3814</v>
      </c>
      <c r="Y264" s="294">
        <v>0.27089999999999997</v>
      </c>
      <c r="Z264" s="361"/>
      <c r="AA264" s="361">
        <v>15</v>
      </c>
      <c r="AB264" s="361">
        <v>1</v>
      </c>
      <c r="AC264" s="361" t="s">
        <v>2419</v>
      </c>
      <c r="AD264" s="294">
        <v>148</v>
      </c>
      <c r="AE264" s="294">
        <v>467</v>
      </c>
      <c r="AF264" s="305">
        <v>74</v>
      </c>
      <c r="AG264" s="294">
        <v>282</v>
      </c>
      <c r="AH264" s="305">
        <f>(AD264/AE264)/(AF264/AG264)</f>
        <v>1.2077087794432548</v>
      </c>
      <c r="AI264" s="305">
        <f>1-AH264</f>
        <v>-0.20770877944325483</v>
      </c>
      <c r="AK264" s="294">
        <v>1.3743000000000001</v>
      </c>
      <c r="AL264" s="294">
        <v>0.26889999999999997</v>
      </c>
      <c r="AM264" s="361"/>
      <c r="AN264" s="71">
        <v>15</v>
      </c>
      <c r="AO264" s="71">
        <v>2</v>
      </c>
      <c r="AP264" s="71" t="s">
        <v>2420</v>
      </c>
      <c r="AQ264" s="42">
        <v>222</v>
      </c>
      <c r="AR264" s="42">
        <v>2266</v>
      </c>
      <c r="AS264" s="42">
        <v>129</v>
      </c>
      <c r="AT264" s="42">
        <v>1370</v>
      </c>
      <c r="AU264" s="71">
        <f t="shared" ref="AU264:AU269" si="171">(AQ264/AR264)/(AS264/AT264)</f>
        <v>1.0404564954124673</v>
      </c>
      <c r="AV264" s="71">
        <f t="shared" ref="AV264:AV269" si="172">1-AU264</f>
        <v>-4.0456495412467319E-2</v>
      </c>
      <c r="AW264" s="42">
        <v>0.11715</v>
      </c>
      <c r="AX264" s="105">
        <v>0.77459999999999996</v>
      </c>
      <c r="AY264" s="361"/>
      <c r="AZ264" s="361">
        <v>15</v>
      </c>
      <c r="BA264" s="361">
        <v>1</v>
      </c>
      <c r="BB264" s="361" t="s">
        <v>2419</v>
      </c>
      <c r="BC264" s="294">
        <v>152</v>
      </c>
      <c r="BD264" s="294">
        <v>454</v>
      </c>
      <c r="BE264" s="305">
        <v>74</v>
      </c>
      <c r="BF264" s="294">
        <v>283</v>
      </c>
      <c r="BG264" s="305">
        <f>(BC264/BD264)/(BE264/BF264)</f>
        <v>1.2803905226812715</v>
      </c>
      <c r="BH264" s="305">
        <f>1-BG264</f>
        <v>-0.28039052268127151</v>
      </c>
      <c r="BJ264" s="294">
        <v>2.3714</v>
      </c>
      <c r="BK264" s="294">
        <v>0.12989999999999999</v>
      </c>
      <c r="BL264" s="361"/>
    </row>
    <row r="265" spans="1:64">
      <c r="A265" s="71">
        <v>15</v>
      </c>
      <c r="B265" s="71">
        <v>2</v>
      </c>
      <c r="C265" s="71" t="s">
        <v>2420</v>
      </c>
      <c r="D265" s="42">
        <v>309</v>
      </c>
      <c r="E265" s="42">
        <v>2730</v>
      </c>
      <c r="F265" s="71">
        <v>106</v>
      </c>
      <c r="G265" s="42">
        <v>1325</v>
      </c>
      <c r="H265" s="71">
        <f t="shared" ref="H265:H270" si="173">(D265/E265)/(F265/G265)</f>
        <v>1.4148351648351649</v>
      </c>
      <c r="J265" s="71">
        <f>1-H265</f>
        <v>-0.41483516483516492</v>
      </c>
      <c r="K265" s="71">
        <v>8.8020999999999994</v>
      </c>
      <c r="L265" s="190">
        <v>3.9979999999999998E-3</v>
      </c>
      <c r="N265" s="71">
        <v>15</v>
      </c>
      <c r="O265" s="71">
        <v>2</v>
      </c>
      <c r="P265" s="71" t="s">
        <v>2420</v>
      </c>
      <c r="Q265" s="42">
        <v>243</v>
      </c>
      <c r="R265" s="42">
        <v>2354</v>
      </c>
      <c r="S265" s="71">
        <v>131</v>
      </c>
      <c r="T265" s="42">
        <v>1367</v>
      </c>
      <c r="U265" s="71">
        <f t="shared" ref="U265:U270" si="174">(Q265/R265)/(S265/T265)</f>
        <v>1.0772017096123538</v>
      </c>
      <c r="V265" s="71">
        <f t="shared" ref="V265:V270" si="175">1-U265</f>
        <v>-7.7201709612353842E-2</v>
      </c>
      <c r="X265" s="42">
        <v>0.42869000000000002</v>
      </c>
      <c r="Y265" s="105">
        <v>0.52569999999999995</v>
      </c>
      <c r="AA265" s="71">
        <v>15</v>
      </c>
      <c r="AB265" s="71">
        <v>2</v>
      </c>
      <c r="AC265" s="71" t="s">
        <v>2420</v>
      </c>
      <c r="AD265" s="42">
        <v>237</v>
      </c>
      <c r="AE265" s="42">
        <v>2366</v>
      </c>
      <c r="AF265" s="71">
        <v>131</v>
      </c>
      <c r="AG265" s="42">
        <v>1379</v>
      </c>
      <c r="AH265" s="71">
        <f t="shared" ref="AH265:AH270" si="176">(AD265/AE265)/(AF265/AG265)</f>
        <v>1.0544514205700348</v>
      </c>
      <c r="AI265" s="71">
        <f t="shared" ref="AI265:AI270" si="177">1-AH265</f>
        <v>-5.4451420570034825E-2</v>
      </c>
      <c r="AK265" s="42">
        <v>0.21626999999999999</v>
      </c>
      <c r="AL265" s="105">
        <v>0.63770000000000004</v>
      </c>
      <c r="AN265" s="71">
        <v>15</v>
      </c>
      <c r="AO265" s="71">
        <v>3</v>
      </c>
      <c r="AP265" s="71" t="s">
        <v>2421</v>
      </c>
      <c r="AQ265" s="42">
        <v>33</v>
      </c>
      <c r="AR265" s="42">
        <v>40</v>
      </c>
      <c r="AS265" s="71">
        <v>15</v>
      </c>
      <c r="AT265" s="42">
        <v>14</v>
      </c>
      <c r="AU265" s="71">
        <f t="shared" si="171"/>
        <v>0.77</v>
      </c>
      <c r="AV265" s="71">
        <f t="shared" si="172"/>
        <v>0.22999999999999998</v>
      </c>
      <c r="AW265" s="42">
        <v>0.35399999999999998</v>
      </c>
      <c r="AX265" s="105">
        <v>0.66669999999999996</v>
      </c>
      <c r="AZ265" s="71">
        <v>15</v>
      </c>
      <c r="BA265" s="71">
        <v>2</v>
      </c>
      <c r="BB265" s="71" t="s">
        <v>2420</v>
      </c>
      <c r="BC265" s="42">
        <v>220</v>
      </c>
      <c r="BD265" s="42">
        <v>2255</v>
      </c>
      <c r="BE265" s="71">
        <v>132</v>
      </c>
      <c r="BF265" s="42">
        <v>1381</v>
      </c>
      <c r="BG265" s="71">
        <f t="shared" ref="BG265:BG270" si="178">(BC265/BD265)/(BE265/BF265)</f>
        <v>1.0206947524020695</v>
      </c>
      <c r="BH265" s="71">
        <f t="shared" ref="BH265:BH270" si="179">1-BG265</f>
        <v>-2.0694752402069527E-2</v>
      </c>
      <c r="BJ265" s="42">
        <v>3.1573999999999998E-2</v>
      </c>
      <c r="BK265" s="105">
        <v>0.87760000000000005</v>
      </c>
    </row>
    <row r="266" spans="1:64">
      <c r="A266" s="71">
        <v>15</v>
      </c>
      <c r="B266" s="71">
        <v>3</v>
      </c>
      <c r="C266" s="71" t="s">
        <v>2421</v>
      </c>
      <c r="D266" s="42">
        <v>37</v>
      </c>
      <c r="E266" s="42">
        <v>55</v>
      </c>
      <c r="F266" s="42">
        <v>14</v>
      </c>
      <c r="G266" s="42">
        <v>14</v>
      </c>
      <c r="H266" s="71">
        <f t="shared" si="173"/>
        <v>0.67272727272727273</v>
      </c>
      <c r="I266" s="71">
        <f t="shared" ref="I266:I269" si="180">1-H266</f>
        <v>0.32727272727272727</v>
      </c>
      <c r="K266" s="71">
        <v>0.84065000000000001</v>
      </c>
      <c r="L266" s="71">
        <v>0.38679999999999998</v>
      </c>
      <c r="N266" s="71">
        <v>15</v>
      </c>
      <c r="O266" s="71">
        <v>3</v>
      </c>
      <c r="P266" s="71" t="s">
        <v>2421</v>
      </c>
      <c r="Q266" s="42">
        <v>28</v>
      </c>
      <c r="R266" s="42">
        <v>45</v>
      </c>
      <c r="S266" s="71">
        <v>16</v>
      </c>
      <c r="T266" s="42">
        <v>13</v>
      </c>
      <c r="U266" s="71">
        <f t="shared" si="174"/>
        <v>0.50555555555555554</v>
      </c>
      <c r="V266" s="71">
        <f t="shared" si="175"/>
        <v>0.49444444444444446</v>
      </c>
      <c r="X266" s="42">
        <v>2.3927999999999998</v>
      </c>
      <c r="Y266" s="105">
        <v>0.1719</v>
      </c>
      <c r="AA266" s="71">
        <v>15</v>
      </c>
      <c r="AB266" s="71">
        <v>3</v>
      </c>
      <c r="AC266" s="71" t="s">
        <v>2421</v>
      </c>
      <c r="AD266" s="42">
        <v>27</v>
      </c>
      <c r="AE266" s="42">
        <v>40</v>
      </c>
      <c r="AF266" s="71">
        <v>16</v>
      </c>
      <c r="AG266" s="42">
        <v>14</v>
      </c>
      <c r="AH266" s="71">
        <f t="shared" si="176"/>
        <v>0.59062500000000007</v>
      </c>
      <c r="AI266" s="71">
        <f t="shared" si="177"/>
        <v>0.40937499999999993</v>
      </c>
      <c r="AK266" s="42">
        <v>1.4266000000000001</v>
      </c>
      <c r="AL266" s="105">
        <v>0.25890000000000002</v>
      </c>
      <c r="AN266" s="71">
        <v>15</v>
      </c>
      <c r="AO266" s="71">
        <v>4</v>
      </c>
      <c r="AP266" s="71" t="s">
        <v>2422</v>
      </c>
      <c r="AQ266" s="42">
        <v>735</v>
      </c>
      <c r="AR266" s="42">
        <v>96</v>
      </c>
      <c r="AS266" s="71">
        <v>438</v>
      </c>
      <c r="AT266" s="71">
        <v>66</v>
      </c>
      <c r="AU266" s="71">
        <f t="shared" si="171"/>
        <v>1.1536815068493149</v>
      </c>
      <c r="AV266" s="71">
        <f t="shared" si="172"/>
        <v>-0.15368150684931492</v>
      </c>
      <c r="AW266" s="42">
        <v>0.70043999999999995</v>
      </c>
      <c r="AX266" s="76">
        <v>0.44479999999999997</v>
      </c>
      <c r="AZ266" s="71">
        <v>15</v>
      </c>
      <c r="BA266" s="71">
        <v>3</v>
      </c>
      <c r="BB266" s="71" t="s">
        <v>2421</v>
      </c>
      <c r="BC266" s="42">
        <v>29</v>
      </c>
      <c r="BD266" s="42">
        <v>42</v>
      </c>
      <c r="BE266" s="71">
        <v>15</v>
      </c>
      <c r="BF266" s="42">
        <v>13</v>
      </c>
      <c r="BG266" s="71">
        <f t="shared" si="178"/>
        <v>0.59841269841269851</v>
      </c>
      <c r="BH266" s="71">
        <f t="shared" si="179"/>
        <v>0.40158730158730149</v>
      </c>
      <c r="BJ266" s="42">
        <v>1.3171999999999999</v>
      </c>
      <c r="BK266" s="105">
        <v>0.28839999999999999</v>
      </c>
    </row>
    <row r="267" spans="1:64">
      <c r="A267" s="71">
        <v>15</v>
      </c>
      <c r="B267" s="71">
        <v>4</v>
      </c>
      <c r="C267" s="71" t="s">
        <v>2422</v>
      </c>
      <c r="D267" s="42">
        <v>926</v>
      </c>
      <c r="E267" s="42">
        <v>112</v>
      </c>
      <c r="F267" s="71">
        <v>411</v>
      </c>
      <c r="G267" s="71">
        <v>65</v>
      </c>
      <c r="H267" s="71">
        <f t="shared" si="173"/>
        <v>1.3075686478971151</v>
      </c>
      <c r="I267" s="71">
        <f t="shared" si="180"/>
        <v>-0.30756864789711513</v>
      </c>
      <c r="K267" s="71">
        <v>2.5954999999999999</v>
      </c>
      <c r="L267" s="71">
        <v>0.1179</v>
      </c>
      <c r="N267" s="71">
        <v>15</v>
      </c>
      <c r="O267" s="71">
        <v>4</v>
      </c>
      <c r="P267" s="71" t="s">
        <v>2422</v>
      </c>
      <c r="Q267" s="42">
        <v>767</v>
      </c>
      <c r="R267" s="42">
        <v>99</v>
      </c>
      <c r="S267" s="71">
        <v>434</v>
      </c>
      <c r="T267" s="71">
        <v>66</v>
      </c>
      <c r="U267" s="71">
        <f t="shared" si="174"/>
        <v>1.1781874039938556</v>
      </c>
      <c r="V267" s="71">
        <f t="shared" si="175"/>
        <v>-0.17818740399385558</v>
      </c>
      <c r="X267" s="42">
        <v>0.93311999999999995</v>
      </c>
      <c r="Y267" s="76">
        <v>0.33679999999999999</v>
      </c>
      <c r="AA267" s="71">
        <v>15</v>
      </c>
      <c r="AB267" s="71">
        <v>4</v>
      </c>
      <c r="AC267" s="71" t="s">
        <v>2422</v>
      </c>
      <c r="AD267" s="42">
        <v>819</v>
      </c>
      <c r="AE267" s="42">
        <v>106</v>
      </c>
      <c r="AF267" s="71">
        <v>425</v>
      </c>
      <c r="AG267" s="71">
        <v>64</v>
      </c>
      <c r="AH267" s="71">
        <f t="shared" si="176"/>
        <v>1.1635072142064373</v>
      </c>
      <c r="AI267" s="71">
        <f t="shared" si="177"/>
        <v>-0.16350721420643732</v>
      </c>
      <c r="AK267" s="42">
        <v>0.80203000000000002</v>
      </c>
      <c r="AL267" s="76">
        <v>0.37330000000000002</v>
      </c>
      <c r="AN267" s="71">
        <v>15</v>
      </c>
      <c r="AO267" s="71">
        <v>5</v>
      </c>
      <c r="AP267" s="71" t="s">
        <v>2423</v>
      </c>
      <c r="AQ267" s="42">
        <v>193</v>
      </c>
      <c r="AR267" s="71">
        <v>430</v>
      </c>
      <c r="AS267" s="71">
        <v>90</v>
      </c>
      <c r="AT267" s="42">
        <v>240</v>
      </c>
      <c r="AU267" s="71">
        <f t="shared" si="171"/>
        <v>1.1968992248062016</v>
      </c>
      <c r="AV267" s="71">
        <f t="shared" si="172"/>
        <v>-0.19689922480620159</v>
      </c>
      <c r="AW267" s="42">
        <v>1.4195</v>
      </c>
      <c r="AX267" s="71">
        <v>0.27239999999999998</v>
      </c>
      <c r="AZ267" s="71">
        <v>15</v>
      </c>
      <c r="BA267" s="71">
        <v>4</v>
      </c>
      <c r="BB267" s="71" t="s">
        <v>2422</v>
      </c>
      <c r="BC267" s="42">
        <v>683</v>
      </c>
      <c r="BD267" s="42">
        <v>92</v>
      </c>
      <c r="BE267" s="71">
        <v>440</v>
      </c>
      <c r="BF267" s="71">
        <v>67</v>
      </c>
      <c r="BG267" s="71">
        <f t="shared" si="178"/>
        <v>1.1304594861660078</v>
      </c>
      <c r="BH267" s="71">
        <f t="shared" si="179"/>
        <v>-0.13045948616600778</v>
      </c>
      <c r="BJ267" s="42">
        <v>0.50961000000000001</v>
      </c>
      <c r="BK267" s="76">
        <v>0.50070000000000003</v>
      </c>
    </row>
    <row r="268" spans="1:64">
      <c r="A268" s="71">
        <v>15</v>
      </c>
      <c r="B268" s="71">
        <v>5</v>
      </c>
      <c r="C268" s="71" t="s">
        <v>2423</v>
      </c>
      <c r="D268" s="42">
        <v>219</v>
      </c>
      <c r="E268" s="71">
        <v>494</v>
      </c>
      <c r="F268" s="71">
        <v>87</v>
      </c>
      <c r="G268" s="42">
        <v>232</v>
      </c>
      <c r="H268" s="71">
        <f t="shared" si="173"/>
        <v>1.1821862348178138</v>
      </c>
      <c r="I268" s="71">
        <f t="shared" si="180"/>
        <v>-0.18218623481781382</v>
      </c>
      <c r="K268" s="71">
        <v>1.2522</v>
      </c>
      <c r="L268" s="71">
        <v>0.25490000000000002</v>
      </c>
      <c r="N268" s="71">
        <v>15</v>
      </c>
      <c r="O268" s="71">
        <v>5</v>
      </c>
      <c r="P268" s="71" t="s">
        <v>2423</v>
      </c>
      <c r="Q268" s="42">
        <v>188</v>
      </c>
      <c r="R268" s="71">
        <v>431</v>
      </c>
      <c r="S268" s="71">
        <v>89</v>
      </c>
      <c r="T268" s="42">
        <v>240</v>
      </c>
      <c r="U268" s="71">
        <f t="shared" si="174"/>
        <v>1.1762558982246669</v>
      </c>
      <c r="V268" s="71">
        <f t="shared" si="175"/>
        <v>-0.17625589822466692</v>
      </c>
      <c r="X268" s="42">
        <v>1.1448</v>
      </c>
      <c r="Y268" s="71">
        <v>0.30630000000000002</v>
      </c>
      <c r="AA268" s="71">
        <v>15</v>
      </c>
      <c r="AB268" s="71">
        <v>5</v>
      </c>
      <c r="AC268" s="71" t="s">
        <v>2423</v>
      </c>
      <c r="AD268" s="42">
        <v>198</v>
      </c>
      <c r="AE268" s="71">
        <v>457</v>
      </c>
      <c r="AF268" s="71">
        <v>90</v>
      </c>
      <c r="AG268" s="42">
        <v>238</v>
      </c>
      <c r="AH268" s="71">
        <f t="shared" si="176"/>
        <v>1.1457330415754925</v>
      </c>
      <c r="AI268" s="71">
        <f t="shared" si="177"/>
        <v>-0.14573304157549249</v>
      </c>
      <c r="AK268" s="42">
        <v>0.82128999999999996</v>
      </c>
      <c r="AL268" s="71">
        <v>0.39529999999999998</v>
      </c>
      <c r="AN268" s="71">
        <v>15</v>
      </c>
      <c r="AO268" s="71">
        <v>6</v>
      </c>
      <c r="AP268" s="71" t="s">
        <v>2424</v>
      </c>
      <c r="AQ268" s="43">
        <v>58</v>
      </c>
      <c r="AR268" s="71">
        <v>67</v>
      </c>
      <c r="AS268" s="71">
        <v>28</v>
      </c>
      <c r="AT268" s="42">
        <v>37</v>
      </c>
      <c r="AU268" s="71">
        <f t="shared" si="171"/>
        <v>1.1439232409381661</v>
      </c>
      <c r="AV268" s="71">
        <f t="shared" si="172"/>
        <v>-0.14392324093816611</v>
      </c>
      <c r="AW268" s="42">
        <v>0.19059999999999999</v>
      </c>
      <c r="AX268" s="76">
        <v>0.7601</v>
      </c>
      <c r="AZ268" s="71">
        <v>15</v>
      </c>
      <c r="BA268" s="71">
        <v>5</v>
      </c>
      <c r="BB268" s="71" t="s">
        <v>2423</v>
      </c>
      <c r="BC268" s="42">
        <v>197</v>
      </c>
      <c r="BD268" s="71">
        <v>429</v>
      </c>
      <c r="BE268" s="71">
        <v>93</v>
      </c>
      <c r="BF268" s="42">
        <v>244</v>
      </c>
      <c r="BG268" s="71">
        <f t="shared" si="178"/>
        <v>1.2048023660926888</v>
      </c>
      <c r="BH268" s="71">
        <f t="shared" si="179"/>
        <v>-0.20480236609268876</v>
      </c>
      <c r="BJ268" s="42">
        <v>1.5616000000000001</v>
      </c>
      <c r="BK268" s="71">
        <v>0.2369</v>
      </c>
    </row>
    <row r="269" spans="1:64">
      <c r="A269" s="71">
        <v>15</v>
      </c>
      <c r="B269" s="71">
        <v>6</v>
      </c>
      <c r="C269" s="71" t="s">
        <v>2424</v>
      </c>
      <c r="D269" s="43">
        <v>90</v>
      </c>
      <c r="E269" s="71">
        <v>95</v>
      </c>
      <c r="F269" s="71">
        <v>26</v>
      </c>
      <c r="G269" s="42">
        <v>35</v>
      </c>
      <c r="H269" s="71">
        <f t="shared" si="173"/>
        <v>1.2753036437246963</v>
      </c>
      <c r="I269" s="71">
        <f t="shared" si="180"/>
        <v>-0.27530364372469629</v>
      </c>
      <c r="K269" s="71">
        <v>0.66842000000000001</v>
      </c>
      <c r="L269" s="71">
        <v>0.4798</v>
      </c>
      <c r="N269" s="71">
        <v>15</v>
      </c>
      <c r="O269" s="71">
        <v>6</v>
      </c>
      <c r="P269" s="71" t="s">
        <v>2424</v>
      </c>
      <c r="Q269" s="43">
        <v>59</v>
      </c>
      <c r="R269" s="71">
        <v>74</v>
      </c>
      <c r="S269" s="71">
        <v>27</v>
      </c>
      <c r="T269" s="42">
        <v>37</v>
      </c>
      <c r="U269" s="71">
        <f t="shared" si="174"/>
        <v>1.0925925925925926</v>
      </c>
      <c r="V269" s="71">
        <f t="shared" si="175"/>
        <v>-9.259259259259256E-2</v>
      </c>
      <c r="X269" s="42">
        <v>8.2976999999999995E-2</v>
      </c>
      <c r="Y269" s="76">
        <v>0.87060000000000004</v>
      </c>
      <c r="AA269" s="71">
        <v>15</v>
      </c>
      <c r="AB269" s="71">
        <v>6</v>
      </c>
      <c r="AC269" s="71" t="s">
        <v>2424</v>
      </c>
      <c r="AD269" s="43">
        <v>72</v>
      </c>
      <c r="AE269" s="71">
        <v>73</v>
      </c>
      <c r="AF269" s="71">
        <v>26</v>
      </c>
      <c r="AG269" s="42">
        <v>37</v>
      </c>
      <c r="AH269" s="71">
        <f t="shared" si="176"/>
        <v>1.4035827186512115</v>
      </c>
      <c r="AI269" s="71">
        <f t="shared" si="177"/>
        <v>-0.40358271865121154</v>
      </c>
      <c r="AK269" s="42">
        <v>1.2393000000000001</v>
      </c>
      <c r="AL269" s="76">
        <v>0.2974</v>
      </c>
      <c r="AN269" s="71">
        <v>15</v>
      </c>
      <c r="AO269" s="71">
        <v>7</v>
      </c>
      <c r="AP269" s="71" t="s">
        <v>2425</v>
      </c>
      <c r="AQ269" s="42">
        <v>222</v>
      </c>
      <c r="AR269" s="42">
        <v>2378</v>
      </c>
      <c r="AS269" s="71">
        <v>161</v>
      </c>
      <c r="AT269" s="42">
        <v>1555</v>
      </c>
      <c r="AU269" s="71">
        <f t="shared" si="171"/>
        <v>0.90166589179277956</v>
      </c>
      <c r="AV269" s="71">
        <f t="shared" si="172"/>
        <v>9.8334108207220439E-2</v>
      </c>
      <c r="AW269" s="42">
        <v>0.91022999999999998</v>
      </c>
      <c r="AX269" s="42">
        <v>0.3543</v>
      </c>
      <c r="AZ269" s="71">
        <v>15</v>
      </c>
      <c r="BA269" s="71">
        <v>6</v>
      </c>
      <c r="BB269" s="71" t="s">
        <v>2424</v>
      </c>
      <c r="BC269" s="43">
        <v>57</v>
      </c>
      <c r="BD269" s="71">
        <v>73</v>
      </c>
      <c r="BE269" s="71">
        <v>28</v>
      </c>
      <c r="BF269" s="42">
        <v>37</v>
      </c>
      <c r="BG269" s="71">
        <f t="shared" si="178"/>
        <v>1.0318003913894325</v>
      </c>
      <c r="BH269" s="71">
        <f t="shared" si="179"/>
        <v>-3.180039138943247E-2</v>
      </c>
      <c r="BJ269" s="42">
        <v>1.0428E-2</v>
      </c>
      <c r="BK269" s="76">
        <v>1</v>
      </c>
    </row>
    <row r="270" spans="1:64">
      <c r="A270" s="71">
        <v>15</v>
      </c>
      <c r="B270" s="71">
        <v>7</v>
      </c>
      <c r="C270" s="71" t="s">
        <v>2425</v>
      </c>
      <c r="D270" s="42">
        <v>264</v>
      </c>
      <c r="E270" s="42">
        <v>3111</v>
      </c>
      <c r="F270" s="71">
        <v>157</v>
      </c>
      <c r="G270" s="42">
        <v>1497</v>
      </c>
      <c r="H270" s="71">
        <f t="shared" si="173"/>
        <v>0.80914445761597942</v>
      </c>
      <c r="J270" s="71">
        <f>1-H270</f>
        <v>0.19085554238402058</v>
      </c>
      <c r="K270" s="71">
        <v>4.0354000000000001</v>
      </c>
      <c r="L270" s="190">
        <v>5.3969999999999997E-2</v>
      </c>
      <c r="N270" s="71">
        <v>15</v>
      </c>
      <c r="O270" s="71">
        <v>7</v>
      </c>
      <c r="P270" s="71" t="s">
        <v>2425</v>
      </c>
      <c r="Q270" s="42">
        <v>231</v>
      </c>
      <c r="R270" s="42">
        <v>2499</v>
      </c>
      <c r="S270" s="71">
        <v>161</v>
      </c>
      <c r="T270" s="42">
        <v>1535</v>
      </c>
      <c r="U270" s="71">
        <f t="shared" si="174"/>
        <v>0.88130904535727339</v>
      </c>
      <c r="V270" s="71">
        <f t="shared" si="175"/>
        <v>0.11869095464272661</v>
      </c>
      <c r="X270" s="42">
        <v>1.3785000000000001</v>
      </c>
      <c r="Y270" s="42">
        <v>0.2419</v>
      </c>
      <c r="AA270" s="71">
        <v>15</v>
      </c>
      <c r="AB270" s="71">
        <v>7</v>
      </c>
      <c r="AC270" s="71" t="s">
        <v>2425</v>
      </c>
      <c r="AD270" s="42">
        <v>242</v>
      </c>
      <c r="AE270" s="42">
        <v>2736</v>
      </c>
      <c r="AF270" s="71">
        <v>161</v>
      </c>
      <c r="AG270" s="42">
        <v>1523</v>
      </c>
      <c r="AH270" s="71">
        <f t="shared" si="176"/>
        <v>0.83670680323998403</v>
      </c>
      <c r="AI270" s="71">
        <f t="shared" si="177"/>
        <v>0.16329319676001597</v>
      </c>
      <c r="AK270" s="42">
        <v>2.8022999999999998</v>
      </c>
      <c r="AL270" s="42">
        <v>9.9449999999999997E-2</v>
      </c>
      <c r="AN270" s="361">
        <v>16</v>
      </c>
      <c r="AO270" s="361">
        <v>1</v>
      </c>
      <c r="AP270" s="364" t="s">
        <v>2426</v>
      </c>
      <c r="AQ270" s="294">
        <v>4</v>
      </c>
      <c r="AR270" s="294">
        <v>902</v>
      </c>
      <c r="AS270" s="305">
        <v>4</v>
      </c>
      <c r="AT270" s="294">
        <v>559</v>
      </c>
      <c r="AU270" s="305">
        <f>(AQ270/AR270)/(AS270/AT270)</f>
        <v>0.61973392461197341</v>
      </c>
      <c r="AV270" s="305">
        <f>1-AU270</f>
        <v>0.38026607538802659</v>
      </c>
      <c r="AW270" s="294">
        <v>0.46382000000000001</v>
      </c>
      <c r="AX270" s="294">
        <v>0.69969999999999999</v>
      </c>
      <c r="AZ270" s="71">
        <v>15</v>
      </c>
      <c r="BA270" s="71">
        <v>7</v>
      </c>
      <c r="BB270" s="71" t="s">
        <v>2425</v>
      </c>
      <c r="BC270" s="42">
        <v>225</v>
      </c>
      <c r="BD270" s="42">
        <v>2372</v>
      </c>
      <c r="BE270" s="71">
        <v>163</v>
      </c>
      <c r="BF270" s="42">
        <v>1548</v>
      </c>
      <c r="BG270" s="71">
        <f t="shared" si="178"/>
        <v>0.90084730857964601</v>
      </c>
      <c r="BH270" s="71">
        <f t="shared" si="179"/>
        <v>9.9152691420353989E-2</v>
      </c>
      <c r="BJ270" s="42">
        <v>0.93681000000000003</v>
      </c>
      <c r="BK270" s="42">
        <v>0.36930000000000002</v>
      </c>
    </row>
    <row r="271" spans="1:64" s="305" customFormat="1">
      <c r="A271" s="361">
        <v>16</v>
      </c>
      <c r="B271" s="361">
        <v>1</v>
      </c>
      <c r="C271" s="364" t="s">
        <v>2426</v>
      </c>
      <c r="D271" s="294">
        <v>4</v>
      </c>
      <c r="E271" s="294">
        <v>1113</v>
      </c>
      <c r="F271" s="305">
        <v>4</v>
      </c>
      <c r="G271" s="294">
        <v>557</v>
      </c>
      <c r="H271" s="305">
        <f>(D271/E271)/(F271/G271)</f>
        <v>0.50044923629829297</v>
      </c>
      <c r="I271" s="305">
        <f>1-H271</f>
        <v>0.49955076370170703</v>
      </c>
      <c r="K271" s="294">
        <v>0.99138000000000004</v>
      </c>
      <c r="L271" s="294">
        <v>0.46329999999999999</v>
      </c>
      <c r="N271" s="361">
        <v>16</v>
      </c>
      <c r="O271" s="361">
        <v>1</v>
      </c>
      <c r="P271" s="364" t="s">
        <v>2426</v>
      </c>
      <c r="Q271" s="294">
        <v>6</v>
      </c>
      <c r="R271" s="294">
        <v>944</v>
      </c>
      <c r="S271" s="305">
        <v>4</v>
      </c>
      <c r="T271" s="294">
        <v>559</v>
      </c>
      <c r="U271" s="305">
        <f>(Q271/R271)/(S271/T271)</f>
        <v>0.88824152542372892</v>
      </c>
      <c r="V271" s="305">
        <f>1-U271</f>
        <v>0.11175847457627108</v>
      </c>
      <c r="X271" s="294">
        <v>3.3517999999999999E-2</v>
      </c>
      <c r="Y271" s="294">
        <v>1</v>
      </c>
      <c r="Z271" s="361"/>
      <c r="AA271" s="361">
        <v>16</v>
      </c>
      <c r="AB271" s="361">
        <v>1</v>
      </c>
      <c r="AC271" s="364" t="s">
        <v>2426</v>
      </c>
      <c r="AD271" s="294">
        <v>4</v>
      </c>
      <c r="AE271" s="294">
        <v>1043</v>
      </c>
      <c r="AF271" s="305">
        <v>4</v>
      </c>
      <c r="AG271" s="294">
        <v>562</v>
      </c>
      <c r="AH271" s="305">
        <f>(AD271/AE271)/(AF271/AG271)</f>
        <v>0.538830297219559</v>
      </c>
      <c r="AI271" s="305">
        <f>1-AH271</f>
        <v>0.461169702780441</v>
      </c>
      <c r="AK271" s="294">
        <v>0.78471999999999997</v>
      </c>
      <c r="AL271" s="294">
        <v>0.45579999999999998</v>
      </c>
      <c r="AM271" s="361"/>
      <c r="AN271" s="71">
        <v>16</v>
      </c>
      <c r="AO271" s="71">
        <v>2</v>
      </c>
      <c r="AP271" s="52" t="s">
        <v>2427</v>
      </c>
      <c r="AQ271" s="42">
        <v>185</v>
      </c>
      <c r="AR271" s="71">
        <v>60</v>
      </c>
      <c r="AS271" s="42">
        <v>136</v>
      </c>
      <c r="AT271" s="71">
        <v>49</v>
      </c>
      <c r="AU271" s="71">
        <f t="shared" ref="AU271:AU274" si="181">(AQ271/AR271)/(AS271/AT271)</f>
        <v>1.1109068627450982</v>
      </c>
      <c r="AV271" s="71">
        <f t="shared" ref="AV271:AV274" si="182">1-AU271</f>
        <v>-0.1109068627450982</v>
      </c>
      <c r="AW271" s="42">
        <v>0.22206999999999999</v>
      </c>
      <c r="AX271" s="42">
        <v>0.66169999999999995</v>
      </c>
      <c r="AY271" s="361"/>
      <c r="AZ271" s="361">
        <v>16</v>
      </c>
      <c r="BA271" s="361">
        <v>1</v>
      </c>
      <c r="BB271" s="364" t="s">
        <v>2426</v>
      </c>
      <c r="BC271" s="294">
        <v>4</v>
      </c>
      <c r="BD271" s="294">
        <v>925</v>
      </c>
      <c r="BE271" s="305">
        <v>4</v>
      </c>
      <c r="BF271" s="294">
        <v>566</v>
      </c>
      <c r="BG271" s="305">
        <f>(BC271/BD271)/(BE271/BF271)</f>
        <v>0.61189189189189186</v>
      </c>
      <c r="BH271" s="305">
        <f>1-BG271</f>
        <v>0.38810810810810814</v>
      </c>
      <c r="BJ271" s="294">
        <v>0.48938999999999999</v>
      </c>
      <c r="BK271" s="294">
        <v>0.69569999999999999</v>
      </c>
      <c r="BL271" s="361"/>
    </row>
    <row r="272" spans="1:64">
      <c r="A272" s="71">
        <v>16</v>
      </c>
      <c r="B272" s="71">
        <v>2</v>
      </c>
      <c r="C272" s="52" t="s">
        <v>2427</v>
      </c>
      <c r="D272" s="42">
        <v>204</v>
      </c>
      <c r="E272" s="71">
        <v>59</v>
      </c>
      <c r="F272" s="42">
        <v>134</v>
      </c>
      <c r="G272" s="71">
        <v>48</v>
      </c>
      <c r="H272" s="71">
        <f t="shared" ref="H272:H275" si="183">(D272/E272)/(F272/G272)</f>
        <v>1.2385529977232483</v>
      </c>
      <c r="I272" s="71">
        <f t="shared" ref="I272:I275" si="184">1-H272</f>
        <v>-0.23855299772324834</v>
      </c>
      <c r="K272" s="42">
        <v>0.91435999999999995</v>
      </c>
      <c r="L272" s="42">
        <v>0.38129999999999997</v>
      </c>
      <c r="N272" s="71">
        <v>16</v>
      </c>
      <c r="O272" s="71">
        <v>2</v>
      </c>
      <c r="P272" s="52" t="s">
        <v>2427</v>
      </c>
      <c r="Q272" s="42">
        <v>184</v>
      </c>
      <c r="R272" s="71">
        <v>55</v>
      </c>
      <c r="S272" s="42">
        <v>136</v>
      </c>
      <c r="T272" s="71">
        <v>49</v>
      </c>
      <c r="U272" s="71">
        <f t="shared" ref="U272:U275" si="185">(Q272/R272)/(S272/T272)</f>
        <v>1.2053475935828877</v>
      </c>
      <c r="V272" s="71">
        <f t="shared" ref="V272:V275" si="186">1-U272</f>
        <v>-0.20534759358288768</v>
      </c>
      <c r="X272" s="42">
        <v>0.67981999999999998</v>
      </c>
      <c r="Y272" s="42">
        <v>0.4143</v>
      </c>
      <c r="AA272" s="71">
        <v>16</v>
      </c>
      <c r="AB272" s="71">
        <v>2</v>
      </c>
      <c r="AC272" s="52" t="s">
        <v>2427</v>
      </c>
      <c r="AD272" s="42">
        <v>188</v>
      </c>
      <c r="AE272" s="71">
        <v>58</v>
      </c>
      <c r="AF272" s="42">
        <v>138</v>
      </c>
      <c r="AG272" s="71">
        <v>47</v>
      </c>
      <c r="AH272" s="71">
        <f t="shared" ref="AH272:AH275" si="187">(AD272/AE272)/(AF272/AG272)</f>
        <v>1.1039480259870065</v>
      </c>
      <c r="AI272" s="71">
        <f t="shared" ref="AI272:AI275" si="188">1-AH272</f>
        <v>-0.10394802598700648</v>
      </c>
      <c r="AK272" s="42">
        <v>0.19152</v>
      </c>
      <c r="AL272" s="42">
        <v>0.74360000000000004</v>
      </c>
      <c r="AN272" s="71">
        <v>16</v>
      </c>
      <c r="AO272" s="71">
        <v>3</v>
      </c>
      <c r="AP272" s="52" t="s">
        <v>2428</v>
      </c>
      <c r="AQ272" s="42">
        <v>2</v>
      </c>
      <c r="AR272" s="42">
        <v>114</v>
      </c>
      <c r="AS272" s="42">
        <v>1</v>
      </c>
      <c r="AT272" s="42">
        <v>73</v>
      </c>
      <c r="AU272" s="71">
        <f t="shared" si="181"/>
        <v>1.2807017543859649</v>
      </c>
      <c r="AV272" s="71">
        <f t="shared" si="182"/>
        <v>-0.2807017543859649</v>
      </c>
      <c r="AW272" s="42">
        <v>4.0402E-2</v>
      </c>
      <c r="AX272" s="42">
        <v>1</v>
      </c>
      <c r="AZ272" s="71">
        <v>16</v>
      </c>
      <c r="BA272" s="71">
        <v>2</v>
      </c>
      <c r="BB272" s="52" t="s">
        <v>2427</v>
      </c>
      <c r="BC272" s="42">
        <v>181</v>
      </c>
      <c r="BD272" s="71">
        <v>61</v>
      </c>
      <c r="BE272" s="42">
        <v>134</v>
      </c>
      <c r="BF272" s="71">
        <v>49</v>
      </c>
      <c r="BG272" s="71">
        <f t="shared" ref="BG272:BG275" si="189">(BC272/BD272)/(BE272/BF272)</f>
        <v>1.085025691216051</v>
      </c>
      <c r="BH272" s="71">
        <f t="shared" ref="BH272:BH275" si="190">1-BG272</f>
        <v>-8.5025691216050969E-2</v>
      </c>
      <c r="BJ272" s="42">
        <v>0.13378000000000001</v>
      </c>
      <c r="BK272" s="42">
        <v>0.73309999999999997</v>
      </c>
    </row>
    <row r="273" spans="1:64">
      <c r="A273" s="71">
        <v>16</v>
      </c>
      <c r="B273" s="71">
        <v>3</v>
      </c>
      <c r="C273" s="52" t="s">
        <v>2428</v>
      </c>
      <c r="D273" s="42">
        <v>1</v>
      </c>
      <c r="E273" s="42">
        <v>161</v>
      </c>
      <c r="F273" s="42">
        <v>1</v>
      </c>
      <c r="G273" s="42">
        <v>71</v>
      </c>
      <c r="H273" s="71">
        <f t="shared" si="183"/>
        <v>0.44099378881987572</v>
      </c>
      <c r="I273" s="71">
        <f t="shared" si="184"/>
        <v>0.55900621118012428</v>
      </c>
      <c r="K273" s="42">
        <v>0.35021999999999998</v>
      </c>
      <c r="L273" s="71">
        <v>1</v>
      </c>
      <c r="N273" s="71">
        <v>16</v>
      </c>
      <c r="O273" s="71">
        <v>3</v>
      </c>
      <c r="P273" s="52" t="s">
        <v>2428</v>
      </c>
      <c r="Q273" s="42">
        <v>2</v>
      </c>
      <c r="R273" s="42">
        <v>123</v>
      </c>
      <c r="S273" s="42">
        <v>1</v>
      </c>
      <c r="T273" s="42">
        <v>74</v>
      </c>
      <c r="U273" s="71">
        <f t="shared" si="185"/>
        <v>1.2032520325203253</v>
      </c>
      <c r="V273" s="71">
        <f t="shared" si="186"/>
        <v>-0.20325203252032531</v>
      </c>
      <c r="X273" s="42">
        <v>2.2561000000000001E-2</v>
      </c>
      <c r="Y273" s="42">
        <v>1</v>
      </c>
      <c r="AA273" s="71">
        <v>16</v>
      </c>
      <c r="AB273" s="71">
        <v>3</v>
      </c>
      <c r="AC273" s="52" t="s">
        <v>2428</v>
      </c>
      <c r="AD273" s="42">
        <v>2</v>
      </c>
      <c r="AE273" s="42">
        <v>147</v>
      </c>
      <c r="AF273" s="42">
        <v>1</v>
      </c>
      <c r="AG273" s="42">
        <v>72</v>
      </c>
      <c r="AH273" s="71">
        <f t="shared" si="187"/>
        <v>0.97959183673469385</v>
      </c>
      <c r="AI273" s="71">
        <f t="shared" si="188"/>
        <v>2.0408163265306145E-2</v>
      </c>
      <c r="AK273" s="42">
        <v>2.7959000000000003E-4</v>
      </c>
      <c r="AL273" s="42">
        <v>1</v>
      </c>
      <c r="AN273" s="71">
        <v>16</v>
      </c>
      <c r="AO273" s="71">
        <v>4</v>
      </c>
      <c r="AP273" s="52" t="s">
        <v>2429</v>
      </c>
      <c r="AQ273" s="42">
        <v>8</v>
      </c>
      <c r="AR273" s="42">
        <v>310</v>
      </c>
      <c r="AS273" s="42">
        <v>6</v>
      </c>
      <c r="AT273" s="42">
        <v>213</v>
      </c>
      <c r="AU273" s="71">
        <f t="shared" si="181"/>
        <v>0.91612903225806452</v>
      </c>
      <c r="AV273" s="71">
        <f t="shared" si="182"/>
        <v>8.3870967741935476E-2</v>
      </c>
      <c r="AW273" s="42">
        <v>2.5628000000000001E-2</v>
      </c>
      <c r="AX273" s="105">
        <v>1</v>
      </c>
      <c r="AZ273" s="71">
        <v>16</v>
      </c>
      <c r="BA273" s="71">
        <v>3</v>
      </c>
      <c r="BB273" s="52" t="s">
        <v>2428</v>
      </c>
      <c r="BC273" s="42">
        <v>1</v>
      </c>
      <c r="BD273" s="42">
        <v>114</v>
      </c>
      <c r="BE273" s="42">
        <v>1</v>
      </c>
      <c r="BF273" s="42">
        <v>74</v>
      </c>
      <c r="BG273" s="71">
        <f t="shared" si="189"/>
        <v>0.64912280701754377</v>
      </c>
      <c r="BH273" s="71">
        <f t="shared" si="190"/>
        <v>0.35087719298245623</v>
      </c>
      <c r="BJ273" s="42">
        <v>9.3740000000000004E-2</v>
      </c>
      <c r="BK273" s="42">
        <v>1</v>
      </c>
    </row>
    <row r="274" spans="1:64">
      <c r="A274" s="71">
        <v>16</v>
      </c>
      <c r="B274" s="71">
        <v>4</v>
      </c>
      <c r="C274" s="52" t="s">
        <v>2429</v>
      </c>
      <c r="D274" s="42">
        <v>8</v>
      </c>
      <c r="E274" s="42">
        <v>394</v>
      </c>
      <c r="F274" s="42">
        <v>6</v>
      </c>
      <c r="G274" s="42">
        <v>206</v>
      </c>
      <c r="H274" s="71">
        <f t="shared" si="183"/>
        <v>0.69712351945854478</v>
      </c>
      <c r="I274" s="71">
        <f t="shared" si="184"/>
        <v>0.30287648054145522</v>
      </c>
      <c r="K274" s="42">
        <v>0.43969999999999998</v>
      </c>
      <c r="L274" s="105">
        <v>0.59119999999999995</v>
      </c>
      <c r="N274" s="71">
        <v>16</v>
      </c>
      <c r="O274" s="71">
        <v>4</v>
      </c>
      <c r="P274" s="52" t="s">
        <v>2429</v>
      </c>
      <c r="Q274" s="42">
        <v>8</v>
      </c>
      <c r="R274" s="42">
        <v>318</v>
      </c>
      <c r="S274" s="42">
        <v>6</v>
      </c>
      <c r="T274" s="42">
        <v>209</v>
      </c>
      <c r="U274" s="71">
        <f t="shared" si="185"/>
        <v>0.8763102725366877</v>
      </c>
      <c r="V274" s="71">
        <f t="shared" si="186"/>
        <v>0.1236897274633123</v>
      </c>
      <c r="X274" s="42">
        <v>5.8268E-2</v>
      </c>
      <c r="Y274" s="105">
        <v>1</v>
      </c>
      <c r="AA274" s="71">
        <v>16</v>
      </c>
      <c r="AB274" s="71">
        <v>4</v>
      </c>
      <c r="AC274" s="52" t="s">
        <v>2429</v>
      </c>
      <c r="AD274" s="42">
        <v>9</v>
      </c>
      <c r="AE274" s="42">
        <v>314</v>
      </c>
      <c r="AF274" s="42">
        <v>6</v>
      </c>
      <c r="AG274" s="42">
        <v>211</v>
      </c>
      <c r="AH274" s="71">
        <f t="shared" si="187"/>
        <v>1.0079617834394905</v>
      </c>
      <c r="AI274" s="71">
        <f t="shared" si="188"/>
        <v>-7.9617834394904996E-3</v>
      </c>
      <c r="AK274" s="42">
        <v>2.2012E-4</v>
      </c>
      <c r="AL274" s="105">
        <v>1</v>
      </c>
      <c r="AN274" s="71">
        <v>16</v>
      </c>
      <c r="AO274" s="71">
        <v>5</v>
      </c>
      <c r="AP274" s="52" t="s">
        <v>2430</v>
      </c>
      <c r="AQ274" s="42">
        <v>274</v>
      </c>
      <c r="AR274" s="42">
        <v>326</v>
      </c>
      <c r="AS274" s="42">
        <v>177</v>
      </c>
      <c r="AT274" s="42">
        <v>172</v>
      </c>
      <c r="AU274" s="71">
        <f t="shared" si="181"/>
        <v>0.81674811964923222</v>
      </c>
      <c r="AV274" s="71">
        <f t="shared" si="182"/>
        <v>0.18325188035076778</v>
      </c>
      <c r="AW274" s="71">
        <v>2.2561</v>
      </c>
      <c r="AX274" s="42">
        <v>0.1444</v>
      </c>
      <c r="AZ274" s="71">
        <v>16</v>
      </c>
      <c r="BA274" s="71">
        <v>4</v>
      </c>
      <c r="BB274" s="52" t="s">
        <v>2429</v>
      </c>
      <c r="BC274" s="42">
        <v>7</v>
      </c>
      <c r="BD274" s="42">
        <v>320</v>
      </c>
      <c r="BE274" s="42">
        <v>6</v>
      </c>
      <c r="BF274" s="42">
        <v>212</v>
      </c>
      <c r="BG274" s="71">
        <f t="shared" si="189"/>
        <v>0.77291666666666659</v>
      </c>
      <c r="BH274" s="71">
        <f t="shared" si="190"/>
        <v>0.22708333333333341</v>
      </c>
      <c r="BJ274" s="42">
        <v>0.21013999999999999</v>
      </c>
      <c r="BK274" s="105">
        <v>0.78110000000000002</v>
      </c>
    </row>
    <row r="275" spans="1:64">
      <c r="A275" s="71">
        <v>16</v>
      </c>
      <c r="B275" s="71">
        <v>5</v>
      </c>
      <c r="C275" s="52" t="s">
        <v>2430</v>
      </c>
      <c r="D275" s="42">
        <v>315</v>
      </c>
      <c r="E275" s="42">
        <v>381</v>
      </c>
      <c r="F275" s="42">
        <v>175</v>
      </c>
      <c r="G275" s="42">
        <v>173</v>
      </c>
      <c r="H275" s="71">
        <f t="shared" si="183"/>
        <v>0.81732283464566913</v>
      </c>
      <c r="I275" s="71">
        <f t="shared" si="184"/>
        <v>0.18267716535433087</v>
      </c>
      <c r="K275" s="71">
        <v>2.3555999999999999</v>
      </c>
      <c r="L275" s="42">
        <v>0.1144</v>
      </c>
      <c r="N275" s="71">
        <v>16</v>
      </c>
      <c r="O275" s="71">
        <v>5</v>
      </c>
      <c r="P275" s="52" t="s">
        <v>2430</v>
      </c>
      <c r="Q275" s="42">
        <v>264</v>
      </c>
      <c r="R275" s="42">
        <v>317</v>
      </c>
      <c r="S275" s="42">
        <v>177</v>
      </c>
      <c r="T275" s="42">
        <v>173</v>
      </c>
      <c r="U275" s="71">
        <f t="shared" si="185"/>
        <v>0.81398706089932105</v>
      </c>
      <c r="V275" s="71">
        <f t="shared" si="186"/>
        <v>0.18601293910067895</v>
      </c>
      <c r="X275" s="71">
        <v>2.3079000000000001</v>
      </c>
      <c r="Y275" s="42">
        <v>0.13639999999999999</v>
      </c>
      <c r="AA275" s="71">
        <v>16</v>
      </c>
      <c r="AB275" s="71">
        <v>5</v>
      </c>
      <c r="AC275" s="52" t="s">
        <v>2430</v>
      </c>
      <c r="AD275" s="42">
        <v>298</v>
      </c>
      <c r="AE275" s="42">
        <v>350</v>
      </c>
      <c r="AF275" s="42">
        <v>179</v>
      </c>
      <c r="AG275" s="42">
        <v>175</v>
      </c>
      <c r="AH275" s="71">
        <f t="shared" si="187"/>
        <v>0.83240223463687146</v>
      </c>
      <c r="AI275" s="71">
        <f t="shared" si="188"/>
        <v>0.16759776536312854</v>
      </c>
      <c r="AK275" s="71">
        <v>1.923</v>
      </c>
      <c r="AL275" s="42">
        <v>0.2044</v>
      </c>
      <c r="AN275" s="361">
        <v>18</v>
      </c>
      <c r="AO275" s="364">
        <v>1</v>
      </c>
      <c r="AP275" s="364" t="s">
        <v>2431</v>
      </c>
      <c r="AQ275" s="364">
        <v>978</v>
      </c>
      <c r="AR275" s="362">
        <v>1894</v>
      </c>
      <c r="AS275" s="362">
        <v>572</v>
      </c>
      <c r="AT275" s="362">
        <v>1379</v>
      </c>
      <c r="AU275" s="361">
        <v>1.2448789331049099</v>
      </c>
      <c r="AV275" s="361">
        <v>-0.24487893310490993</v>
      </c>
      <c r="AW275" s="361">
        <v>11.941000000000001</v>
      </c>
      <c r="AX275" s="370">
        <v>9.9949999999999995E-4</v>
      </c>
      <c r="AZ275" s="71">
        <v>16</v>
      </c>
      <c r="BA275" s="71">
        <v>5</v>
      </c>
      <c r="BB275" s="52" t="s">
        <v>2430</v>
      </c>
      <c r="BC275" s="42">
        <v>284</v>
      </c>
      <c r="BD275" s="42">
        <v>313</v>
      </c>
      <c r="BE275" s="42">
        <v>181</v>
      </c>
      <c r="BF275" s="42">
        <v>172</v>
      </c>
      <c r="BG275" s="71">
        <f t="shared" si="189"/>
        <v>0.86223147935678601</v>
      </c>
      <c r="BH275" s="71">
        <f t="shared" si="190"/>
        <v>0.13776852064321399</v>
      </c>
      <c r="BJ275" s="71">
        <v>1.2177</v>
      </c>
      <c r="BK275" s="42">
        <v>0.28789999999999999</v>
      </c>
    </row>
    <row r="276" spans="1:64" s="305" customFormat="1">
      <c r="A276" s="361">
        <v>18</v>
      </c>
      <c r="B276" s="364">
        <v>1</v>
      </c>
      <c r="C276" s="364" t="s">
        <v>2431</v>
      </c>
      <c r="D276" s="305">
        <v>1260</v>
      </c>
      <c r="E276" s="305">
        <v>2179</v>
      </c>
      <c r="F276" s="305">
        <v>545</v>
      </c>
      <c r="G276" s="305">
        <v>1349</v>
      </c>
      <c r="H276" s="305">
        <v>1.4312937085019219</v>
      </c>
      <c r="J276" s="305">
        <v>-0.43129370850192195</v>
      </c>
      <c r="K276" s="305">
        <v>33.728999999999999</v>
      </c>
      <c r="L276" s="371">
        <v>4.9980000000000001E-4</v>
      </c>
      <c r="N276" s="361">
        <v>18</v>
      </c>
      <c r="O276" s="364">
        <v>1</v>
      </c>
      <c r="P276" s="364" t="s">
        <v>2431</v>
      </c>
      <c r="Q276" s="364">
        <v>997</v>
      </c>
      <c r="R276" s="362">
        <v>1918</v>
      </c>
      <c r="S276" s="362">
        <v>556</v>
      </c>
      <c r="T276" s="362">
        <v>1382</v>
      </c>
      <c r="U276" s="361">
        <v>1.2920514474760127</v>
      </c>
      <c r="W276" s="361">
        <v>-0.29205144747601275</v>
      </c>
      <c r="X276" s="361">
        <v>16.259</v>
      </c>
      <c r="Y276" s="370">
        <v>4.9980000000000001E-4</v>
      </c>
      <c r="Z276" s="361"/>
      <c r="AA276" s="361">
        <v>18</v>
      </c>
      <c r="AB276" s="364">
        <v>1</v>
      </c>
      <c r="AC276" s="364" t="s">
        <v>2431</v>
      </c>
      <c r="AD276" s="305">
        <v>1101</v>
      </c>
      <c r="AE276" s="305">
        <v>2017</v>
      </c>
      <c r="AF276" s="305">
        <v>550</v>
      </c>
      <c r="AG276" s="305">
        <v>1371</v>
      </c>
      <c r="AH276" s="305">
        <v>1.3606805787172669</v>
      </c>
      <c r="AJ276" s="305">
        <v>-0.36068057871726689</v>
      </c>
      <c r="AK276" s="305">
        <v>24.079000000000001</v>
      </c>
      <c r="AL276" s="371">
        <v>4.9980000000000001E-4</v>
      </c>
      <c r="AM276" s="361"/>
      <c r="AN276" s="361">
        <v>20</v>
      </c>
      <c r="AO276" s="364">
        <v>1</v>
      </c>
      <c r="AP276" s="361" t="s">
        <v>2432</v>
      </c>
      <c r="AQ276" s="294">
        <v>20</v>
      </c>
      <c r="AR276" s="294">
        <v>3852</v>
      </c>
      <c r="AS276" s="294">
        <v>12</v>
      </c>
      <c r="AT276" s="294">
        <v>1381</v>
      </c>
      <c r="AU276" s="305">
        <f t="shared" ref="AU276:AU279" si="191">(AQ276/AR276)/(AS276/AT276)</f>
        <v>0.5975250951886466</v>
      </c>
      <c r="AV276" s="305">
        <f t="shared" ref="AV276:AV278" si="192">1-AU276</f>
        <v>0.4024749048113534</v>
      </c>
      <c r="AW276" s="294">
        <v>3.4084000000000003E-2</v>
      </c>
      <c r="AX276" s="294">
        <v>0.85460000000000003</v>
      </c>
      <c r="AY276" s="361"/>
      <c r="AZ276" s="361">
        <v>18</v>
      </c>
      <c r="BA276" s="364">
        <v>1</v>
      </c>
      <c r="BB276" s="364" t="s">
        <v>2431</v>
      </c>
      <c r="BC276" s="305">
        <v>917</v>
      </c>
      <c r="BD276" s="305">
        <v>1892</v>
      </c>
      <c r="BE276" s="305">
        <v>572</v>
      </c>
      <c r="BF276" s="305">
        <v>1381</v>
      </c>
      <c r="BG276" s="305">
        <v>1.1701616301246323</v>
      </c>
      <c r="BI276" s="305">
        <v>-0.17016163012463226</v>
      </c>
      <c r="BJ276" s="305">
        <v>6.0401999999999996</v>
      </c>
      <c r="BK276" s="371">
        <v>1.299E-2</v>
      </c>
      <c r="BL276" s="361"/>
    </row>
    <row r="277" spans="1:64" s="305" customFormat="1">
      <c r="A277" s="361">
        <v>20</v>
      </c>
      <c r="B277" s="364">
        <v>1</v>
      </c>
      <c r="C277" s="361" t="s">
        <v>2432</v>
      </c>
      <c r="D277" s="306">
        <v>28</v>
      </c>
      <c r="E277" s="294">
        <v>3852</v>
      </c>
      <c r="F277" s="294">
        <v>12</v>
      </c>
      <c r="G277" s="294">
        <v>1340</v>
      </c>
      <c r="H277" s="305">
        <f>(D277/E277)/(F277/G277)</f>
        <v>0.81169955001730698</v>
      </c>
      <c r="I277" s="305">
        <f>1-H277</f>
        <v>0.18830044998269302</v>
      </c>
      <c r="K277" s="294">
        <v>0.25402999999999998</v>
      </c>
      <c r="L277" s="294">
        <v>0.73609999999999998</v>
      </c>
      <c r="N277" s="361">
        <v>20</v>
      </c>
      <c r="O277" s="364">
        <v>1</v>
      </c>
      <c r="P277" s="361" t="s">
        <v>2432</v>
      </c>
      <c r="Q277" s="294">
        <v>22</v>
      </c>
      <c r="R277" s="294">
        <v>3852</v>
      </c>
      <c r="S277" s="294">
        <v>12</v>
      </c>
      <c r="T277" s="294">
        <v>1363</v>
      </c>
      <c r="U277" s="305">
        <f t="shared" ref="U277:U280" si="193">(Q277/R277)/(S277/T277)</f>
        <v>0.64871062651436484</v>
      </c>
      <c r="V277" s="305">
        <f t="shared" ref="V277:V279" si="194">1-U277</f>
        <v>0.35128937348563516</v>
      </c>
      <c r="X277" s="294">
        <v>7.4331999999999995E-2</v>
      </c>
      <c r="Y277" s="305">
        <v>0.84909999999999997</v>
      </c>
      <c r="Z277" s="361"/>
      <c r="AA277" s="361">
        <v>20</v>
      </c>
      <c r="AB277" s="364">
        <v>1</v>
      </c>
      <c r="AC277" s="361" t="s">
        <v>2432</v>
      </c>
      <c r="AD277" s="294">
        <v>24</v>
      </c>
      <c r="AE277" s="294">
        <v>3852</v>
      </c>
      <c r="AF277" s="294">
        <v>11</v>
      </c>
      <c r="AG277" s="294">
        <v>1369</v>
      </c>
      <c r="AH277" s="305">
        <f t="shared" ref="AH277:AH280" si="195">(AD277/AE277)/(AF277/AG277)</f>
        <v>0.7754177286887568</v>
      </c>
      <c r="AI277" s="305">
        <f t="shared" ref="AI277:AI279" si="196">1-AH277</f>
        <v>0.2245822713112432</v>
      </c>
      <c r="AK277" s="294">
        <v>0.34706999999999999</v>
      </c>
      <c r="AL277" s="305">
        <v>0.57820000000000005</v>
      </c>
      <c r="AM277" s="361"/>
      <c r="AN277" s="71">
        <v>20</v>
      </c>
      <c r="AO277" s="71">
        <v>2</v>
      </c>
      <c r="AP277" s="71" t="s">
        <v>2433</v>
      </c>
      <c r="AQ277" s="42">
        <v>98</v>
      </c>
      <c r="AR277" s="42">
        <v>511</v>
      </c>
      <c r="AS277" s="42">
        <v>58</v>
      </c>
      <c r="AT277" s="42">
        <v>310</v>
      </c>
      <c r="AU277" s="71">
        <f t="shared" si="191"/>
        <v>1.0250354274917335</v>
      </c>
      <c r="AV277" s="71">
        <f t="shared" si="192"/>
        <v>-2.5035427491733486E-2</v>
      </c>
      <c r="AW277" s="42">
        <v>1.874E-2</v>
      </c>
      <c r="AX277" s="42">
        <v>0.93049999999999999</v>
      </c>
      <c r="AY277" s="361"/>
      <c r="AZ277" s="361">
        <v>20</v>
      </c>
      <c r="BA277" s="364">
        <v>1</v>
      </c>
      <c r="BB277" s="361" t="s">
        <v>2432</v>
      </c>
      <c r="BC277" s="294">
        <v>19</v>
      </c>
      <c r="BD277" s="294">
        <v>3852</v>
      </c>
      <c r="BE277" s="294">
        <v>12</v>
      </c>
      <c r="BF277" s="294">
        <v>1382</v>
      </c>
      <c r="BG277" s="305">
        <f t="shared" ref="BG277:BG280" si="197">(BC277/BD277)/(BE277/BF277)</f>
        <v>0.56805988231221871</v>
      </c>
      <c r="BH277" s="305">
        <f t="shared" ref="BH277:BH279" si="198">1-BG277</f>
        <v>0.43194011768778129</v>
      </c>
      <c r="BJ277" s="308">
        <v>1.0571E-6</v>
      </c>
      <c r="BK277" s="294">
        <v>1</v>
      </c>
      <c r="BL277" s="361"/>
    </row>
    <row r="278" spans="1:64">
      <c r="A278" s="71">
        <v>20</v>
      </c>
      <c r="B278" s="71">
        <v>2</v>
      </c>
      <c r="C278" s="71" t="s">
        <v>2433</v>
      </c>
      <c r="D278" s="227">
        <v>118</v>
      </c>
      <c r="E278" s="42">
        <v>644</v>
      </c>
      <c r="F278" s="42">
        <v>59</v>
      </c>
      <c r="G278" s="42">
        <v>300</v>
      </c>
      <c r="H278" s="71">
        <f t="shared" ref="H278:H280" si="199">(D278/E278)/(F278/G278)</f>
        <v>0.93167701863354047</v>
      </c>
      <c r="I278" s="71">
        <f t="shared" ref="I278:I279" si="200">1-H278</f>
        <v>6.8322981366459534E-2</v>
      </c>
      <c r="K278" s="71">
        <v>0.16528000000000001</v>
      </c>
      <c r="L278" s="71">
        <v>0.73609999999999998</v>
      </c>
      <c r="N278" s="71">
        <v>20</v>
      </c>
      <c r="O278" s="71">
        <v>2</v>
      </c>
      <c r="P278" s="71" t="s">
        <v>2433</v>
      </c>
      <c r="Q278" s="71">
        <v>101</v>
      </c>
      <c r="R278" s="42">
        <v>583</v>
      </c>
      <c r="S278" s="42">
        <v>57</v>
      </c>
      <c r="T278" s="42">
        <v>305</v>
      </c>
      <c r="U278" s="71">
        <f t="shared" si="193"/>
        <v>0.92699587734344435</v>
      </c>
      <c r="V278" s="71">
        <f t="shared" si="194"/>
        <v>7.3004122656555648E-2</v>
      </c>
      <c r="X278" s="42">
        <v>0.17721000000000001</v>
      </c>
      <c r="Y278" s="71">
        <v>0.71809999999999996</v>
      </c>
      <c r="AA278" s="71">
        <v>20</v>
      </c>
      <c r="AB278" s="71">
        <v>2</v>
      </c>
      <c r="AC278" s="71" t="s">
        <v>2433</v>
      </c>
      <c r="AD278" s="42">
        <v>114</v>
      </c>
      <c r="AE278" s="42">
        <v>580</v>
      </c>
      <c r="AF278" s="42">
        <v>59</v>
      </c>
      <c r="AG278" s="42">
        <v>307</v>
      </c>
      <c r="AH278" s="71">
        <f t="shared" si="195"/>
        <v>1.0227352425482175</v>
      </c>
      <c r="AI278" s="71">
        <f t="shared" si="196"/>
        <v>-2.273524254821746E-2</v>
      </c>
      <c r="AK278" s="42">
        <v>1.6461E-2</v>
      </c>
      <c r="AL278" s="42">
        <v>0.93400000000000005</v>
      </c>
      <c r="AN278" s="71">
        <v>20</v>
      </c>
      <c r="AO278" s="71">
        <v>3</v>
      </c>
      <c r="AP278" s="71" t="s">
        <v>2434</v>
      </c>
      <c r="AQ278" s="71">
        <v>43</v>
      </c>
      <c r="AR278" s="42">
        <v>175</v>
      </c>
      <c r="AS278" s="42">
        <v>23</v>
      </c>
      <c r="AT278" s="42">
        <v>74</v>
      </c>
      <c r="AU278" s="71">
        <f t="shared" si="191"/>
        <v>0.79055900621118014</v>
      </c>
      <c r="AV278" s="71">
        <f t="shared" si="192"/>
        <v>0.20944099378881986</v>
      </c>
      <c r="AW278" s="42">
        <v>0.64415999999999995</v>
      </c>
      <c r="AX278" s="42">
        <v>0.45629999999999998</v>
      </c>
      <c r="AZ278" s="71">
        <v>20</v>
      </c>
      <c r="BA278" s="71">
        <v>2</v>
      </c>
      <c r="BB278" s="71" t="s">
        <v>2433</v>
      </c>
      <c r="BC278" s="42">
        <v>100</v>
      </c>
      <c r="BD278" s="42">
        <v>531</v>
      </c>
      <c r="BE278" s="42">
        <v>57</v>
      </c>
      <c r="BF278" s="42">
        <v>307</v>
      </c>
      <c r="BG278" s="71">
        <f t="shared" si="197"/>
        <v>1.0143060098457066</v>
      </c>
      <c r="BH278" s="71">
        <f t="shared" si="198"/>
        <v>-1.4306009845706624E-2</v>
      </c>
      <c r="BJ278" s="42">
        <v>6.1733999999999999E-3</v>
      </c>
      <c r="BK278" s="42">
        <v>1</v>
      </c>
    </row>
    <row r="279" spans="1:64">
      <c r="A279" s="71">
        <v>20</v>
      </c>
      <c r="B279" s="71">
        <v>3</v>
      </c>
      <c r="C279" s="71" t="s">
        <v>2434</v>
      </c>
      <c r="D279" s="200">
        <v>58</v>
      </c>
      <c r="E279" s="42">
        <v>209</v>
      </c>
      <c r="F279" s="71">
        <v>22</v>
      </c>
      <c r="G279" s="42">
        <v>74</v>
      </c>
      <c r="H279" s="71">
        <f t="shared" si="199"/>
        <v>0.93344932579382334</v>
      </c>
      <c r="I279" s="71">
        <f t="shared" si="200"/>
        <v>6.6550674206176663E-2</v>
      </c>
      <c r="K279" s="42">
        <v>5.8571999999999999E-2</v>
      </c>
      <c r="L279" s="71">
        <v>0.87409999999999999</v>
      </c>
      <c r="N279" s="71">
        <v>20</v>
      </c>
      <c r="O279" s="71">
        <v>3</v>
      </c>
      <c r="P279" s="71" t="s">
        <v>2434</v>
      </c>
      <c r="Q279" s="42">
        <v>47</v>
      </c>
      <c r="R279" s="42">
        <v>182</v>
      </c>
      <c r="S279" s="42">
        <v>23</v>
      </c>
      <c r="T279" s="42">
        <v>74</v>
      </c>
      <c r="U279" s="71">
        <f t="shared" si="193"/>
        <v>0.83086478738652658</v>
      </c>
      <c r="V279" s="71">
        <f t="shared" si="194"/>
        <v>0.16913521261347342</v>
      </c>
      <c r="X279" s="42">
        <v>0.41052</v>
      </c>
      <c r="Y279" s="42">
        <v>0.56620000000000004</v>
      </c>
      <c r="AA279" s="71">
        <v>20</v>
      </c>
      <c r="AB279" s="71">
        <v>3</v>
      </c>
      <c r="AC279" s="71" t="s">
        <v>2434</v>
      </c>
      <c r="AD279" s="42">
        <v>47</v>
      </c>
      <c r="AE279" s="42">
        <v>195</v>
      </c>
      <c r="AF279" s="71">
        <v>23</v>
      </c>
      <c r="AG279" s="42">
        <v>74</v>
      </c>
      <c r="AH279" s="71">
        <f t="shared" si="195"/>
        <v>0.77547380156075807</v>
      </c>
      <c r="AI279" s="71">
        <f t="shared" si="196"/>
        <v>0.22452619843924193</v>
      </c>
      <c r="AK279" s="71">
        <v>0.77771999999999997</v>
      </c>
      <c r="AL279" s="42">
        <v>0.45379999999999998</v>
      </c>
      <c r="AN279" s="71">
        <v>20</v>
      </c>
      <c r="AO279" s="71">
        <v>4</v>
      </c>
      <c r="AP279" s="71" t="s">
        <v>2435</v>
      </c>
      <c r="AQ279" s="71">
        <v>151</v>
      </c>
      <c r="AR279" s="42">
        <v>1052</v>
      </c>
      <c r="AS279" s="42">
        <v>70</v>
      </c>
      <c r="AT279" s="42">
        <v>682</v>
      </c>
      <c r="AU279" s="71">
        <f t="shared" si="191"/>
        <v>1.3984519282998371</v>
      </c>
      <c r="AV279" s="71">
        <f>1-AU279</f>
        <v>-0.39845192829983711</v>
      </c>
      <c r="AW279" s="71">
        <v>4.8551000000000002</v>
      </c>
      <c r="AX279" s="189">
        <v>3.0980000000000001E-2</v>
      </c>
      <c r="AZ279" s="71">
        <v>20</v>
      </c>
      <c r="BA279" s="71">
        <v>3</v>
      </c>
      <c r="BB279" s="71" t="s">
        <v>2434</v>
      </c>
      <c r="BC279" s="42">
        <v>41</v>
      </c>
      <c r="BD279" s="42">
        <v>173</v>
      </c>
      <c r="BE279" s="42">
        <v>23</v>
      </c>
      <c r="BF279" s="42">
        <v>74</v>
      </c>
      <c r="BG279" s="71">
        <f t="shared" si="197"/>
        <v>0.76250314149283738</v>
      </c>
      <c r="BH279" s="71">
        <f t="shared" si="198"/>
        <v>0.23749685850716262</v>
      </c>
      <c r="BJ279" s="71">
        <v>0.84636999999999996</v>
      </c>
      <c r="BK279" s="71">
        <v>0.36730000000000002</v>
      </c>
    </row>
    <row r="280" spans="1:64">
      <c r="A280" s="71">
        <v>20</v>
      </c>
      <c r="B280" s="71">
        <v>4</v>
      </c>
      <c r="C280" s="71" t="s">
        <v>2435</v>
      </c>
      <c r="D280" s="227">
        <v>213</v>
      </c>
      <c r="E280" s="42">
        <v>1298</v>
      </c>
      <c r="F280" s="71">
        <v>67</v>
      </c>
      <c r="G280" s="42">
        <v>663</v>
      </c>
      <c r="H280" s="71">
        <f t="shared" si="199"/>
        <v>1.623841501276361</v>
      </c>
      <c r="J280" s="71">
        <f>1-H280</f>
        <v>-0.62384150127636095</v>
      </c>
      <c r="K280" s="71">
        <v>10.891</v>
      </c>
      <c r="L280" s="189">
        <v>9.9949999999999995E-4</v>
      </c>
      <c r="N280" s="71">
        <v>20</v>
      </c>
      <c r="O280" s="71">
        <v>4</v>
      </c>
      <c r="P280" s="71" t="s">
        <v>2435</v>
      </c>
      <c r="Q280" s="42">
        <v>176</v>
      </c>
      <c r="R280" s="42">
        <v>1107</v>
      </c>
      <c r="S280" s="42">
        <v>72</v>
      </c>
      <c r="T280" s="42">
        <v>686</v>
      </c>
      <c r="U280" s="71">
        <f t="shared" si="193"/>
        <v>1.5148047776774063</v>
      </c>
      <c r="W280" s="71">
        <f>1-U280</f>
        <v>-0.51480477767740629</v>
      </c>
      <c r="X280" s="42">
        <v>7.9462000000000002</v>
      </c>
      <c r="Y280" s="190">
        <v>6.4970000000000002E-3</v>
      </c>
      <c r="AA280" s="71">
        <v>20</v>
      </c>
      <c r="AB280" s="71">
        <v>4</v>
      </c>
      <c r="AC280" s="71" t="s">
        <v>2435</v>
      </c>
      <c r="AD280" s="42">
        <v>184</v>
      </c>
      <c r="AE280" s="42">
        <v>1188</v>
      </c>
      <c r="AF280" s="71">
        <v>71</v>
      </c>
      <c r="AG280" s="42">
        <v>674</v>
      </c>
      <c r="AH280" s="71">
        <f t="shared" si="195"/>
        <v>1.4702897519798928</v>
      </c>
      <c r="AJ280" s="71">
        <f>1-AH280</f>
        <v>-0.47028975197989276</v>
      </c>
      <c r="AK280" s="42">
        <v>6.8639000000000001</v>
      </c>
      <c r="AL280" s="189">
        <v>1.149E-2</v>
      </c>
      <c r="AN280" s="361">
        <v>21</v>
      </c>
      <c r="AO280" s="361">
        <v>1</v>
      </c>
      <c r="AP280" s="361" t="s">
        <v>2436</v>
      </c>
      <c r="AQ280" s="305">
        <v>452</v>
      </c>
      <c r="AR280" s="305">
        <v>131</v>
      </c>
      <c r="AS280" s="305">
        <v>292</v>
      </c>
      <c r="AT280" s="305">
        <v>86</v>
      </c>
      <c r="AU280" s="305">
        <v>1.0162083028338389</v>
      </c>
      <c r="AV280" s="305">
        <v>-1.6208302833838895E-2</v>
      </c>
      <c r="AW280" s="305">
        <v>1.0383E-2</v>
      </c>
      <c r="AX280" s="305">
        <v>0.9325</v>
      </c>
      <c r="AZ280" s="71">
        <v>20</v>
      </c>
      <c r="BA280" s="71">
        <v>4</v>
      </c>
      <c r="BB280" s="71" t="s">
        <v>2435</v>
      </c>
      <c r="BC280" s="42">
        <v>150</v>
      </c>
      <c r="BD280" s="71">
        <v>1045</v>
      </c>
      <c r="BE280" s="42">
        <v>72</v>
      </c>
      <c r="BF280" s="42">
        <v>686</v>
      </c>
      <c r="BG280" s="71">
        <f t="shared" si="197"/>
        <v>1.3676236044657097</v>
      </c>
      <c r="BI280" s="71">
        <f>1-BG280</f>
        <v>-0.36762360446570974</v>
      </c>
      <c r="BJ280" s="42">
        <v>4.2926000000000002</v>
      </c>
      <c r="BK280" s="190">
        <v>4.6980000000000001E-2</v>
      </c>
    </row>
    <row r="281" spans="1:64" s="305" customFormat="1">
      <c r="A281" s="361">
        <v>21</v>
      </c>
      <c r="B281" s="361">
        <v>1</v>
      </c>
      <c r="C281" s="361" t="s">
        <v>2436</v>
      </c>
      <c r="D281" s="305">
        <v>606</v>
      </c>
      <c r="E281" s="305">
        <v>160</v>
      </c>
      <c r="F281" s="305">
        <v>277</v>
      </c>
      <c r="G281" s="305">
        <v>82</v>
      </c>
      <c r="H281" s="305">
        <v>1.1212093862815886</v>
      </c>
      <c r="I281" s="305">
        <v>-0.12120938628158862</v>
      </c>
      <c r="K281" s="305">
        <v>0.55249000000000004</v>
      </c>
      <c r="L281" s="305">
        <v>0.50319999999999998</v>
      </c>
      <c r="N281" s="361">
        <v>21</v>
      </c>
      <c r="O281" s="361">
        <v>1</v>
      </c>
      <c r="P281" s="361" t="s">
        <v>2436</v>
      </c>
      <c r="Q281" s="305">
        <v>502</v>
      </c>
      <c r="R281" s="305">
        <v>138</v>
      </c>
      <c r="S281" s="305">
        <v>283</v>
      </c>
      <c r="T281" s="305">
        <v>84</v>
      </c>
      <c r="U281" s="305">
        <v>1.0797357504993086</v>
      </c>
      <c r="V281" s="305">
        <v>-7.9735750499308589E-2</v>
      </c>
      <c r="X281" s="305">
        <v>0.23855999999999999</v>
      </c>
      <c r="Y281" s="305">
        <v>0.63719999999999999</v>
      </c>
      <c r="Z281" s="361"/>
      <c r="AA281" s="361">
        <v>21</v>
      </c>
      <c r="AB281" s="361">
        <v>1</v>
      </c>
      <c r="AC281" s="361" t="s">
        <v>2436</v>
      </c>
      <c r="AD281" s="305">
        <v>544</v>
      </c>
      <c r="AE281" s="305">
        <v>140</v>
      </c>
      <c r="AF281" s="305">
        <v>282</v>
      </c>
      <c r="AG281" s="305">
        <v>84</v>
      </c>
      <c r="AH281" s="305">
        <v>1.1574468085106382</v>
      </c>
      <c r="AI281" s="305">
        <v>-0.15744680851063819</v>
      </c>
      <c r="AK281" s="305">
        <v>0.87587999999999999</v>
      </c>
      <c r="AL281" s="305">
        <v>0.37080000000000002</v>
      </c>
      <c r="AM281" s="361"/>
      <c r="AN281" s="71">
        <v>22</v>
      </c>
      <c r="AO281" s="71">
        <v>1</v>
      </c>
      <c r="AP281" s="338" t="s">
        <v>2437</v>
      </c>
      <c r="AQ281" s="181">
        <v>65</v>
      </c>
      <c r="AR281" s="181">
        <v>57</v>
      </c>
      <c r="AS281" s="176">
        <v>44</v>
      </c>
      <c r="AT281" s="181">
        <v>32</v>
      </c>
      <c r="AU281" s="176">
        <f>(AQ281/AR281)/(AS281/AT281)</f>
        <v>0.82934609250398728</v>
      </c>
      <c r="AV281" s="176">
        <f>1-AU281</f>
        <v>0.17065390749601272</v>
      </c>
      <c r="AW281" s="181">
        <v>0.40323999999999999</v>
      </c>
      <c r="AX281" s="181">
        <v>0.55569999999999997</v>
      </c>
      <c r="AY281" s="361"/>
      <c r="AZ281" s="361">
        <v>21</v>
      </c>
      <c r="BA281" s="361">
        <v>1</v>
      </c>
      <c r="BB281" s="361" t="s">
        <v>2436</v>
      </c>
      <c r="BC281" s="305">
        <v>477</v>
      </c>
      <c r="BD281" s="305">
        <v>142</v>
      </c>
      <c r="BE281" s="305">
        <v>294</v>
      </c>
      <c r="BF281" s="305">
        <v>86</v>
      </c>
      <c r="BG281" s="305">
        <v>0.9826099453866054</v>
      </c>
      <c r="BH281" s="305">
        <v>1.7390054613394601E-2</v>
      </c>
      <c r="BJ281" s="305">
        <v>1.2734000000000001E-2</v>
      </c>
      <c r="BK281" s="305">
        <v>0.9335</v>
      </c>
      <c r="BL281" s="361"/>
    </row>
    <row r="282" spans="1:64">
      <c r="A282" s="71">
        <v>22</v>
      </c>
      <c r="B282" s="71">
        <v>1</v>
      </c>
      <c r="C282" s="338" t="s">
        <v>2437</v>
      </c>
      <c r="D282" s="181">
        <v>82</v>
      </c>
      <c r="E282" s="176">
        <v>79</v>
      </c>
      <c r="F282" s="176">
        <v>41</v>
      </c>
      <c r="G282" s="181">
        <v>31</v>
      </c>
      <c r="H282" s="176">
        <f>(D282/E282)/(F282/G282)</f>
        <v>0.78481012658227856</v>
      </c>
      <c r="I282" s="176">
        <f>1-H282</f>
        <v>0.21518987341772144</v>
      </c>
      <c r="K282" s="181">
        <v>0.72170999999999996</v>
      </c>
      <c r="L282" s="181">
        <v>0.45579999999999998</v>
      </c>
      <c r="N282" s="71">
        <v>22</v>
      </c>
      <c r="O282" s="71">
        <v>1</v>
      </c>
      <c r="P282" s="338" t="s">
        <v>2437</v>
      </c>
      <c r="Q282" s="181">
        <v>68</v>
      </c>
      <c r="R282" s="181">
        <v>64</v>
      </c>
      <c r="S282" s="176">
        <v>43</v>
      </c>
      <c r="T282" s="181">
        <v>31</v>
      </c>
      <c r="U282" s="176">
        <f>(Q282/R282)/(S282/T282)</f>
        <v>0.76598837209302317</v>
      </c>
      <c r="V282" s="176">
        <f>1-U282</f>
        <v>0.23401162790697683</v>
      </c>
      <c r="X282" s="181">
        <v>0.82943999999999996</v>
      </c>
      <c r="Y282" s="181">
        <v>0.39479999999999998</v>
      </c>
      <c r="AA282" s="71">
        <v>22</v>
      </c>
      <c r="AB282" s="71">
        <v>1</v>
      </c>
      <c r="AC282" s="338" t="s">
        <v>2437</v>
      </c>
      <c r="AD282" s="181">
        <v>76</v>
      </c>
      <c r="AE282" s="181">
        <v>73</v>
      </c>
      <c r="AF282" s="176">
        <v>42</v>
      </c>
      <c r="AG282" s="181">
        <v>31</v>
      </c>
      <c r="AH282" s="176">
        <f>(AD282/AE282)/(AF282/AG282)</f>
        <v>0.76842791911285058</v>
      </c>
      <c r="AI282" s="176">
        <f>1-AH282</f>
        <v>0.23157208088714942</v>
      </c>
      <c r="AK282" s="181">
        <v>0.83838999999999997</v>
      </c>
      <c r="AL282" s="181">
        <v>0.39829999999999999</v>
      </c>
      <c r="AN282" s="71">
        <v>22</v>
      </c>
      <c r="AO282" s="71">
        <v>2</v>
      </c>
      <c r="AP282" s="338" t="s">
        <v>2438</v>
      </c>
      <c r="AQ282" s="181">
        <v>20</v>
      </c>
      <c r="AR282" s="176">
        <v>29</v>
      </c>
      <c r="AS282" s="181">
        <v>9</v>
      </c>
      <c r="AT282" s="176">
        <v>24</v>
      </c>
      <c r="AU282" s="176">
        <f t="shared" ref="AU282:AU286" si="201">(AQ282/AR282)/(AS282/AT282)</f>
        <v>1.8390804597701151</v>
      </c>
      <c r="AV282" s="176">
        <f t="shared" ref="AV282:AV286" si="202">1-AU282</f>
        <v>-0.83908045977011514</v>
      </c>
      <c r="AW282" s="181">
        <v>1.5824</v>
      </c>
      <c r="AX282" s="181">
        <v>0.2424</v>
      </c>
      <c r="AZ282" s="71">
        <v>22</v>
      </c>
      <c r="BA282" s="71">
        <v>1</v>
      </c>
      <c r="BB282" s="338" t="s">
        <v>2437</v>
      </c>
      <c r="BC282" s="181">
        <v>66</v>
      </c>
      <c r="BD282" s="181">
        <v>53</v>
      </c>
      <c r="BE282" s="176">
        <v>44</v>
      </c>
      <c r="BF282" s="181">
        <v>32</v>
      </c>
      <c r="BG282" s="176">
        <f>(BC282/BD282)/(BE282/BF282)</f>
        <v>0.90566037735849048</v>
      </c>
      <c r="BH282" s="176">
        <f>1-BG282</f>
        <v>9.4339622641509524E-2</v>
      </c>
      <c r="BJ282" s="181">
        <v>0.11161</v>
      </c>
      <c r="BK282" s="181">
        <v>0.77110000000000001</v>
      </c>
    </row>
    <row r="283" spans="1:64">
      <c r="A283" s="71">
        <v>22</v>
      </c>
      <c r="B283" s="71">
        <v>2</v>
      </c>
      <c r="C283" s="338" t="s">
        <v>2438</v>
      </c>
      <c r="D283" s="181">
        <v>20</v>
      </c>
      <c r="E283" s="176">
        <v>28</v>
      </c>
      <c r="F283" s="181">
        <v>9</v>
      </c>
      <c r="G283" s="176">
        <v>23</v>
      </c>
      <c r="H283" s="176">
        <f t="shared" ref="H283:H287" si="203">(D283/E283)/(F283/G283)</f>
        <v>1.8253968253968254</v>
      </c>
      <c r="I283" s="176">
        <f t="shared" ref="I283:I287" si="204">1-H283</f>
        <v>-0.82539682539682535</v>
      </c>
      <c r="K283" s="181">
        <v>1.5236000000000001</v>
      </c>
      <c r="L283" s="181">
        <v>0.2424</v>
      </c>
      <c r="N283" s="71">
        <v>22</v>
      </c>
      <c r="O283" s="71">
        <v>2</v>
      </c>
      <c r="P283" s="338" t="s">
        <v>2438</v>
      </c>
      <c r="Q283" s="181">
        <v>19</v>
      </c>
      <c r="R283" s="176">
        <v>30</v>
      </c>
      <c r="S283" s="181">
        <v>9</v>
      </c>
      <c r="T283" s="176">
        <v>24</v>
      </c>
      <c r="U283" s="176">
        <f t="shared" ref="U283:U287" si="205">(Q283/R283)/(S283/T283)</f>
        <v>1.6888888888888889</v>
      </c>
      <c r="V283" s="176">
        <f t="shared" ref="V283:V287" si="206">1-U283</f>
        <v>-0.68888888888888888</v>
      </c>
      <c r="X283" s="181">
        <v>1.1603000000000001</v>
      </c>
      <c r="Y283" s="181">
        <v>0.3548</v>
      </c>
      <c r="AA283" s="71">
        <v>22</v>
      </c>
      <c r="AB283" s="71">
        <v>2</v>
      </c>
      <c r="AC283" s="338" t="s">
        <v>2438</v>
      </c>
      <c r="AD283" s="181">
        <v>17</v>
      </c>
      <c r="AE283" s="176">
        <v>29</v>
      </c>
      <c r="AF283" s="181">
        <v>9</v>
      </c>
      <c r="AG283" s="176">
        <v>24</v>
      </c>
      <c r="AH283" s="176">
        <f t="shared" ref="AH283:AH287" si="207">(AD283/AE283)/(AF283/AG283)</f>
        <v>1.5632183908045976</v>
      </c>
      <c r="AI283" s="176">
        <f t="shared" ref="AI283:AI287" si="208">1-AH283</f>
        <v>-0.56321839080459757</v>
      </c>
      <c r="AK283" s="181">
        <v>0.81610000000000005</v>
      </c>
      <c r="AL283" s="181">
        <v>0.4723</v>
      </c>
      <c r="AN283" s="71">
        <v>22</v>
      </c>
      <c r="AO283" s="71">
        <v>3</v>
      </c>
      <c r="AP283" s="338" t="s">
        <v>2439</v>
      </c>
      <c r="AQ283" s="176">
        <v>216</v>
      </c>
      <c r="AR283" s="181">
        <v>532</v>
      </c>
      <c r="AS283" s="181">
        <v>181</v>
      </c>
      <c r="AT283" s="181">
        <v>323</v>
      </c>
      <c r="AU283" s="176">
        <f t="shared" si="201"/>
        <v>0.72454617205998417</v>
      </c>
      <c r="AV283" s="176">
        <f>1-AU283</f>
        <v>0.27545382794001583</v>
      </c>
      <c r="AW283" s="181">
        <v>6.8833000000000002</v>
      </c>
      <c r="AX283" s="261">
        <v>9.495E-3</v>
      </c>
      <c r="AZ283" s="71">
        <v>22</v>
      </c>
      <c r="BA283" s="71">
        <v>2</v>
      </c>
      <c r="BB283" s="338" t="s">
        <v>2438</v>
      </c>
      <c r="BC283" s="181">
        <v>18</v>
      </c>
      <c r="BD283" s="176">
        <v>27</v>
      </c>
      <c r="BE283" s="181">
        <v>9</v>
      </c>
      <c r="BF283" s="176">
        <v>24</v>
      </c>
      <c r="BG283" s="176">
        <f t="shared" ref="BG283:BH287" si="209">(BC283/BD283)/(BE283/BF283)</f>
        <v>1.7777777777777777</v>
      </c>
      <c r="BH283" s="176">
        <f t="shared" ref="BH283:BI287" si="210">1-BG283</f>
        <v>-0.77777777777777768</v>
      </c>
      <c r="BJ283" s="181">
        <v>1.3626</v>
      </c>
      <c r="BK283" s="181">
        <v>0.34179999999999999</v>
      </c>
    </row>
    <row r="284" spans="1:64">
      <c r="A284" s="71">
        <v>22</v>
      </c>
      <c r="B284" s="71">
        <v>3</v>
      </c>
      <c r="C284" s="338" t="s">
        <v>2439</v>
      </c>
      <c r="D284" s="176">
        <v>232</v>
      </c>
      <c r="E284" s="181">
        <v>689</v>
      </c>
      <c r="F284" s="181">
        <v>179</v>
      </c>
      <c r="G284" s="181">
        <v>314</v>
      </c>
      <c r="H284" s="176">
        <f t="shared" si="203"/>
        <v>0.59067063430929778</v>
      </c>
      <c r="J284" s="176">
        <f>1-H284</f>
        <v>0.40932936569070222</v>
      </c>
      <c r="K284" s="181">
        <v>19.253</v>
      </c>
      <c r="L284" s="261">
        <v>4.9980000000000001E-4</v>
      </c>
      <c r="N284" s="71">
        <v>22</v>
      </c>
      <c r="O284" s="71">
        <v>3</v>
      </c>
      <c r="P284" s="338" t="s">
        <v>2439</v>
      </c>
      <c r="Q284" s="176">
        <v>221</v>
      </c>
      <c r="R284" s="181">
        <v>562</v>
      </c>
      <c r="S284" s="181">
        <v>179</v>
      </c>
      <c r="T284" s="181">
        <v>321</v>
      </c>
      <c r="U284" s="176">
        <f t="shared" si="205"/>
        <v>0.7051929461818327</v>
      </c>
      <c r="W284" s="176">
        <f>1-U284</f>
        <v>0.2948070538181673</v>
      </c>
      <c r="X284" s="181">
        <v>8.1607000000000003</v>
      </c>
      <c r="Y284" s="261">
        <v>5.4970000000000001E-3</v>
      </c>
      <c r="AA284" s="71">
        <v>22</v>
      </c>
      <c r="AB284" s="71">
        <v>3</v>
      </c>
      <c r="AC284" s="338" t="s">
        <v>2439</v>
      </c>
      <c r="AD284" s="176">
        <v>219</v>
      </c>
      <c r="AE284" s="181">
        <v>627</v>
      </c>
      <c r="AF284" s="181">
        <v>180</v>
      </c>
      <c r="AG284" s="181">
        <v>316</v>
      </c>
      <c r="AH284" s="176">
        <f t="shared" si="207"/>
        <v>0.61318447634237105</v>
      </c>
      <c r="AJ284" s="176">
        <f>1-AH284</f>
        <v>0.38681552365762895</v>
      </c>
      <c r="AK284" s="181">
        <v>16.2</v>
      </c>
      <c r="AL284" s="261">
        <v>4.9980000000000001E-4</v>
      </c>
      <c r="AN284" s="71">
        <v>22</v>
      </c>
      <c r="AO284" s="71">
        <v>4</v>
      </c>
      <c r="AP284" s="338" t="s">
        <v>2440</v>
      </c>
      <c r="AQ284" s="181">
        <v>20</v>
      </c>
      <c r="AR284" s="181">
        <v>532</v>
      </c>
      <c r="AS284" s="181">
        <v>13</v>
      </c>
      <c r="AT284" s="181">
        <v>323</v>
      </c>
      <c r="AU284" s="176">
        <f t="shared" si="201"/>
        <v>0.93406593406593397</v>
      </c>
      <c r="AV284" s="176">
        <f t="shared" si="202"/>
        <v>6.5934065934066033E-2</v>
      </c>
      <c r="AW284" s="181">
        <v>3.5284999999999997E-2</v>
      </c>
      <c r="AX284" s="260">
        <v>0.86709999999999998</v>
      </c>
      <c r="AY284" s="71" t="s">
        <v>2721</v>
      </c>
      <c r="AZ284" s="71">
        <v>22</v>
      </c>
      <c r="BA284" s="71">
        <v>3</v>
      </c>
      <c r="BB284" s="338" t="s">
        <v>2439</v>
      </c>
      <c r="BC284" s="176">
        <v>213</v>
      </c>
      <c r="BD284" s="181">
        <v>526</v>
      </c>
      <c r="BE284" s="181">
        <v>180</v>
      </c>
      <c r="BF284" s="181">
        <v>329</v>
      </c>
      <c r="BG284" s="176">
        <f t="shared" si="209"/>
        <v>0.74014575411913819</v>
      </c>
      <c r="BI284" s="176">
        <f>1-BG284</f>
        <v>0.25985424588086181</v>
      </c>
      <c r="BJ284" s="181">
        <v>5.9767999999999999</v>
      </c>
      <c r="BK284" s="261">
        <v>1.149E-2</v>
      </c>
    </row>
    <row r="285" spans="1:64">
      <c r="A285" s="71">
        <v>22</v>
      </c>
      <c r="B285" s="71">
        <v>4</v>
      </c>
      <c r="C285" s="338" t="s">
        <v>2440</v>
      </c>
      <c r="D285" s="181">
        <v>33</v>
      </c>
      <c r="E285" s="181">
        <v>689</v>
      </c>
      <c r="F285" s="181">
        <v>13</v>
      </c>
      <c r="G285" s="181">
        <v>314</v>
      </c>
      <c r="H285" s="176">
        <f t="shared" si="203"/>
        <v>1.1568605559897287</v>
      </c>
      <c r="I285" s="176">
        <f t="shared" si="204"/>
        <v>-0.1568605559897287</v>
      </c>
      <c r="K285" s="181">
        <v>0.19009999999999999</v>
      </c>
      <c r="L285" s="260">
        <v>0.75209999999999999</v>
      </c>
      <c r="N285" s="71">
        <v>22</v>
      </c>
      <c r="O285" s="71">
        <v>4</v>
      </c>
      <c r="P285" s="338" t="s">
        <v>2440</v>
      </c>
      <c r="Q285" s="181">
        <v>25</v>
      </c>
      <c r="R285" s="181">
        <v>562</v>
      </c>
      <c r="S285" s="181">
        <v>13</v>
      </c>
      <c r="T285" s="181">
        <v>321</v>
      </c>
      <c r="U285" s="176">
        <f t="shared" si="205"/>
        <v>1.098412263892691</v>
      </c>
      <c r="V285" s="176">
        <f t="shared" si="206"/>
        <v>-9.8412263892690977E-2</v>
      </c>
      <c r="X285" s="181">
        <v>7.2374999999999995E-2</v>
      </c>
      <c r="Y285" s="260">
        <v>0.86060000000000003</v>
      </c>
      <c r="Z285" s="71" t="s">
        <v>2716</v>
      </c>
      <c r="AA285" s="71">
        <v>22</v>
      </c>
      <c r="AB285" s="71">
        <v>4</v>
      </c>
      <c r="AC285" s="338" t="s">
        <v>2440</v>
      </c>
      <c r="AD285" s="181">
        <v>28</v>
      </c>
      <c r="AE285" s="181">
        <v>627</v>
      </c>
      <c r="AF285" s="181">
        <v>13</v>
      </c>
      <c r="AG285" s="181">
        <v>316</v>
      </c>
      <c r="AH285" s="176">
        <f t="shared" si="207"/>
        <v>1.0855109802478224</v>
      </c>
      <c r="AI285" s="176">
        <f t="shared" si="208"/>
        <v>-8.5510980247822443E-2</v>
      </c>
      <c r="AK285" s="181">
        <v>5.7376000000000003E-2</v>
      </c>
      <c r="AL285" s="260">
        <v>0.86309999999999998</v>
      </c>
      <c r="AM285" s="71" t="s">
        <v>2718</v>
      </c>
      <c r="AN285" s="71">
        <v>22</v>
      </c>
      <c r="AO285" s="71">
        <v>5</v>
      </c>
      <c r="AP285" s="338" t="s">
        <v>2441</v>
      </c>
      <c r="AQ285" s="181">
        <v>2</v>
      </c>
      <c r="AR285" s="181">
        <v>84</v>
      </c>
      <c r="AS285" s="181">
        <v>1</v>
      </c>
      <c r="AT285" s="181">
        <v>50</v>
      </c>
      <c r="AU285" s="176">
        <f t="shared" si="201"/>
        <v>1.1904761904761905</v>
      </c>
      <c r="AV285" s="176">
        <f t="shared" si="202"/>
        <v>-0.19047619047619047</v>
      </c>
      <c r="AW285" s="176">
        <v>1.9890999999999999E-2</v>
      </c>
      <c r="AX285" s="181">
        <v>1</v>
      </c>
      <c r="AY285" s="71" t="s">
        <v>2722</v>
      </c>
      <c r="AZ285" s="71">
        <v>22</v>
      </c>
      <c r="BA285" s="71">
        <v>4</v>
      </c>
      <c r="BB285" s="338" t="s">
        <v>2440</v>
      </c>
      <c r="BC285" s="181">
        <v>24</v>
      </c>
      <c r="BD285" s="181">
        <v>526</v>
      </c>
      <c r="BE285" s="181">
        <v>13</v>
      </c>
      <c r="BF285" s="181">
        <v>329</v>
      </c>
      <c r="BG285" s="176">
        <f t="shared" si="209"/>
        <v>1.154723603392805</v>
      </c>
      <c r="BH285" s="176">
        <f t="shared" si="210"/>
        <v>-0.154723603392805</v>
      </c>
      <c r="BJ285" s="181">
        <v>0.1678</v>
      </c>
      <c r="BK285" s="260">
        <v>0.74560000000000004</v>
      </c>
      <c r="BL285" s="71" t="s">
        <v>2723</v>
      </c>
    </row>
    <row r="286" spans="1:64">
      <c r="A286" s="71">
        <v>22</v>
      </c>
      <c r="B286" s="71">
        <v>5</v>
      </c>
      <c r="C286" s="338" t="s">
        <v>2441</v>
      </c>
      <c r="D286" s="181">
        <v>1</v>
      </c>
      <c r="E286" s="181">
        <v>105</v>
      </c>
      <c r="F286" s="181">
        <v>1</v>
      </c>
      <c r="G286" s="181">
        <v>49</v>
      </c>
      <c r="H286" s="176">
        <f t="shared" si="203"/>
        <v>0.46666666666666673</v>
      </c>
      <c r="I286" s="176">
        <f t="shared" si="204"/>
        <v>0.53333333333333321</v>
      </c>
      <c r="K286" s="176">
        <v>0.29969000000000001</v>
      </c>
      <c r="L286" s="181">
        <v>1</v>
      </c>
      <c r="M286" s="71" t="s">
        <v>2715</v>
      </c>
      <c r="N286" s="71">
        <v>22</v>
      </c>
      <c r="O286" s="71">
        <v>5</v>
      </c>
      <c r="P286" s="338" t="s">
        <v>2441</v>
      </c>
      <c r="Q286" s="181">
        <v>2</v>
      </c>
      <c r="R286" s="181">
        <v>81</v>
      </c>
      <c r="S286" s="181">
        <v>1</v>
      </c>
      <c r="T286" s="181">
        <v>50</v>
      </c>
      <c r="U286" s="176">
        <f t="shared" si="205"/>
        <v>1.2345679012345678</v>
      </c>
      <c r="V286" s="176">
        <f t="shared" si="206"/>
        <v>-0.23456790123456783</v>
      </c>
      <c r="X286" s="176">
        <v>2.9078E-2</v>
      </c>
      <c r="Y286" s="181">
        <v>1</v>
      </c>
      <c r="Z286" s="71" t="s">
        <v>2717</v>
      </c>
      <c r="AA286" s="71">
        <v>22</v>
      </c>
      <c r="AB286" s="71">
        <v>5</v>
      </c>
      <c r="AC286" s="338" t="s">
        <v>2441</v>
      </c>
      <c r="AD286" s="181">
        <v>1</v>
      </c>
      <c r="AE286" s="181">
        <v>79</v>
      </c>
      <c r="AF286" s="181">
        <v>1</v>
      </c>
      <c r="AG286" s="181">
        <v>50</v>
      </c>
      <c r="AH286" s="176">
        <f t="shared" si="207"/>
        <v>0.63291139240506322</v>
      </c>
      <c r="AI286" s="176">
        <f t="shared" si="208"/>
        <v>0.36708860759493678</v>
      </c>
      <c r="AK286" s="176">
        <v>0.10466</v>
      </c>
      <c r="AL286" s="181">
        <v>1</v>
      </c>
      <c r="AM286" s="71" t="s">
        <v>2719</v>
      </c>
      <c r="AN286" s="71">
        <v>22</v>
      </c>
      <c r="AO286" s="71">
        <v>6</v>
      </c>
      <c r="AP286" s="338" t="s">
        <v>2442</v>
      </c>
      <c r="AQ286" s="43">
        <v>109</v>
      </c>
      <c r="AR286" s="181">
        <v>92</v>
      </c>
      <c r="AS286" s="43">
        <v>54</v>
      </c>
      <c r="AT286" s="181">
        <v>57</v>
      </c>
      <c r="AU286" s="176">
        <f t="shared" si="201"/>
        <v>1.2506038647342994</v>
      </c>
      <c r="AV286" s="176">
        <f t="shared" si="202"/>
        <v>-0.25060386473429941</v>
      </c>
      <c r="AW286" s="176">
        <v>0.89248000000000005</v>
      </c>
      <c r="AX286" s="181">
        <v>0.40429999999999999</v>
      </c>
      <c r="AZ286" s="71">
        <v>22</v>
      </c>
      <c r="BA286" s="71">
        <v>5</v>
      </c>
      <c r="BB286" s="338" t="s">
        <v>2441</v>
      </c>
      <c r="BC286" s="181">
        <v>2</v>
      </c>
      <c r="BD286" s="181">
        <v>96</v>
      </c>
      <c r="BE286" s="181">
        <v>1</v>
      </c>
      <c r="BF286" s="181">
        <v>50</v>
      </c>
      <c r="BG286" s="176">
        <f t="shared" si="209"/>
        <v>1.0416666666666665</v>
      </c>
      <c r="BH286" s="176">
        <f t="shared" si="210"/>
        <v>-4.1666666666666519E-2</v>
      </c>
      <c r="BJ286" s="176">
        <v>1.0889999999999999E-3</v>
      </c>
      <c r="BK286" s="181">
        <v>1</v>
      </c>
      <c r="BL286" s="71" t="s">
        <v>2724</v>
      </c>
    </row>
    <row r="287" spans="1:64">
      <c r="A287" s="71">
        <v>22</v>
      </c>
      <c r="B287" s="71">
        <v>6</v>
      </c>
      <c r="C287" s="338" t="s">
        <v>2442</v>
      </c>
      <c r="D287" s="43">
        <v>151</v>
      </c>
      <c r="E287" s="181">
        <v>127</v>
      </c>
      <c r="F287" s="43">
        <v>56</v>
      </c>
      <c r="G287" s="181">
        <v>57</v>
      </c>
      <c r="H287" s="176">
        <f t="shared" si="203"/>
        <v>1.2102080989876267</v>
      </c>
      <c r="I287" s="176">
        <f t="shared" si="204"/>
        <v>-0.21020809898762671</v>
      </c>
      <c r="K287" s="176">
        <v>0.73038000000000003</v>
      </c>
      <c r="L287" s="181">
        <v>0.44280000000000003</v>
      </c>
      <c r="M287" s="71" t="s">
        <v>2720</v>
      </c>
      <c r="N287" s="71">
        <v>22</v>
      </c>
      <c r="O287" s="71">
        <v>6</v>
      </c>
      <c r="P287" s="338" t="s">
        <v>2442</v>
      </c>
      <c r="Q287" s="176">
        <v>118</v>
      </c>
      <c r="R287" s="181">
        <v>100</v>
      </c>
      <c r="S287" s="176">
        <v>56</v>
      </c>
      <c r="T287" s="181">
        <v>58</v>
      </c>
      <c r="U287" s="176">
        <f t="shared" si="205"/>
        <v>1.222142857142857</v>
      </c>
      <c r="V287" s="176">
        <f t="shared" si="206"/>
        <v>-0.22214285714285698</v>
      </c>
      <c r="X287" s="176">
        <v>0.75199000000000005</v>
      </c>
      <c r="Y287" s="181">
        <v>0.43480000000000002</v>
      </c>
      <c r="AA287" s="71">
        <v>22</v>
      </c>
      <c r="AB287" s="71">
        <v>6</v>
      </c>
      <c r="AC287" s="338" t="s">
        <v>2442</v>
      </c>
      <c r="AD287" s="176">
        <v>130</v>
      </c>
      <c r="AE287" s="181">
        <v>106</v>
      </c>
      <c r="AF287" s="176">
        <v>57</v>
      </c>
      <c r="AG287" s="181">
        <v>56</v>
      </c>
      <c r="AH287" s="176">
        <f t="shared" si="207"/>
        <v>1.2048990400529627</v>
      </c>
      <c r="AI287" s="176">
        <f t="shared" si="208"/>
        <v>-0.20489904005296267</v>
      </c>
      <c r="AK287" s="176">
        <v>0.66208999999999996</v>
      </c>
      <c r="AL287" s="181">
        <v>0.42980000000000002</v>
      </c>
      <c r="BA287" s="71">
        <v>22</v>
      </c>
      <c r="BB287" s="71">
        <v>6</v>
      </c>
      <c r="BC287" s="338" t="s">
        <v>2442</v>
      </c>
      <c r="BD287" s="43">
        <v>127</v>
      </c>
      <c r="BE287" s="181">
        <v>99</v>
      </c>
      <c r="BF287" s="43">
        <v>55</v>
      </c>
      <c r="BG287" s="181">
        <v>56</v>
      </c>
      <c r="BH287" s="176">
        <f t="shared" si="209"/>
        <v>1.3061524334251609</v>
      </c>
      <c r="BI287" s="176">
        <f t="shared" si="210"/>
        <v>-0.30615243342516085</v>
      </c>
      <c r="BK287" s="176">
        <v>1.3232999999999999</v>
      </c>
      <c r="BL287" s="181">
        <v>0.28389999999999999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68"/>
  <sheetViews>
    <sheetView topLeftCell="A244" workbookViewId="0">
      <selection activeCell="B268" sqref="B268:I268"/>
    </sheetView>
  </sheetViews>
  <sheetFormatPr baseColWidth="10" defaultColWidth="8.83203125" defaultRowHeight="14" x14ac:dyDescent="0"/>
  <cols>
    <col min="1" max="1" width="17.6640625" customWidth="1"/>
    <col min="2" max="6" width="8.83203125" customWidth="1"/>
    <col min="7" max="7" width="12.6640625" customWidth="1"/>
    <col min="8" max="12" width="8.83203125" customWidth="1"/>
    <col min="13" max="13" width="12" customWidth="1"/>
    <col min="14" max="1025" width="8.83203125" customWidth="1"/>
  </cols>
  <sheetData>
    <row r="1" spans="1:21" s="32" customFormat="1">
      <c r="A1" s="31" t="s">
        <v>2469</v>
      </c>
      <c r="N1" s="33"/>
      <c r="O1" s="34"/>
      <c r="P1" s="35"/>
      <c r="Q1" s="33"/>
      <c r="R1" s="36"/>
    </row>
    <row r="2" spans="1:21" s="40" customFormat="1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38" t="s">
        <v>2475</v>
      </c>
      <c r="H2" s="38" t="s">
        <v>2476</v>
      </c>
      <c r="I2" s="38" t="s">
        <v>2477</v>
      </c>
      <c r="J2" s="40" t="s">
        <v>2478</v>
      </c>
      <c r="K2" s="39" t="s">
        <v>2479</v>
      </c>
      <c r="L2" s="38" t="s">
        <v>2480</v>
      </c>
      <c r="N2" s="38"/>
      <c r="O2" s="38"/>
      <c r="P2" s="38"/>
      <c r="Q2" s="38"/>
      <c r="S2" s="38"/>
      <c r="T2" s="38"/>
    </row>
    <row r="3" spans="1:21">
      <c r="A3" s="41" t="s">
        <v>2307</v>
      </c>
      <c r="B3" s="42">
        <f>SUM('chr1'!C3:L3)</f>
        <v>33232</v>
      </c>
      <c r="C3">
        <v>833</v>
      </c>
      <c r="D3">
        <v>2157</v>
      </c>
      <c r="E3">
        <v>2015</v>
      </c>
      <c r="F3">
        <v>761</v>
      </c>
      <c r="G3">
        <v>2182</v>
      </c>
      <c r="H3">
        <v>2248</v>
      </c>
      <c r="I3">
        <v>420</v>
      </c>
      <c r="J3">
        <v>6190</v>
      </c>
      <c r="K3">
        <v>7434</v>
      </c>
      <c r="L3">
        <v>8992</v>
      </c>
      <c r="M3" s="42"/>
      <c r="N3" s="42"/>
      <c r="O3" s="42"/>
      <c r="P3" s="42"/>
      <c r="Q3" s="13"/>
      <c r="R3" s="42"/>
      <c r="S3" s="42"/>
      <c r="T3" s="42"/>
      <c r="U3" s="42"/>
    </row>
    <row r="4" spans="1:21" ht="18" customHeight="1">
      <c r="A4" s="41" t="s">
        <v>2481</v>
      </c>
      <c r="B4" s="42">
        <v>1395</v>
      </c>
      <c r="C4" s="42">
        <v>33</v>
      </c>
      <c r="D4" s="42">
        <v>70</v>
      </c>
      <c r="E4" s="42">
        <v>74</v>
      </c>
      <c r="F4" s="42">
        <v>19</v>
      </c>
      <c r="G4" s="42">
        <v>77</v>
      </c>
      <c r="H4" s="43">
        <v>75</v>
      </c>
      <c r="I4" s="42">
        <v>8</v>
      </c>
      <c r="J4" s="42">
        <v>209</v>
      </c>
      <c r="K4" s="42">
        <v>491</v>
      </c>
      <c r="L4" s="42">
        <v>339</v>
      </c>
      <c r="M4" s="42"/>
      <c r="N4" s="42"/>
      <c r="O4" s="42"/>
      <c r="P4" s="13"/>
      <c r="Q4" s="42"/>
      <c r="R4" s="42"/>
      <c r="S4" s="42"/>
      <c r="T4" s="42"/>
    </row>
    <row r="5" spans="1:21" ht="19" customHeight="1">
      <c r="A5" s="41" t="s">
        <v>2482</v>
      </c>
      <c r="B5" s="42">
        <v>20</v>
      </c>
      <c r="C5" s="42">
        <v>1</v>
      </c>
      <c r="D5">
        <v>0</v>
      </c>
      <c r="E5">
        <v>1</v>
      </c>
      <c r="F5">
        <v>0</v>
      </c>
      <c r="G5">
        <v>1</v>
      </c>
      <c r="H5" s="13">
        <v>0</v>
      </c>
      <c r="I5">
        <v>0</v>
      </c>
      <c r="J5">
        <v>4</v>
      </c>
      <c r="K5">
        <v>12</v>
      </c>
      <c r="L5">
        <v>1</v>
      </c>
      <c r="M5" s="11"/>
      <c r="P5" s="13"/>
      <c r="T5" s="42"/>
    </row>
    <row r="6" spans="1:21" ht="16" customHeight="1">
      <c r="A6" s="41" t="s">
        <v>2483</v>
      </c>
      <c r="B6" s="42">
        <v>2.2900939999999999</v>
      </c>
      <c r="C6" s="42">
        <v>3.714286</v>
      </c>
      <c r="D6" s="42">
        <v>2.6842109999999999</v>
      </c>
      <c r="E6" s="42">
        <v>2.3636360000000001</v>
      </c>
      <c r="F6" s="42">
        <v>2.1666669999999999</v>
      </c>
      <c r="G6" s="42">
        <v>2.85</v>
      </c>
      <c r="H6" s="43">
        <v>3.4117649999999999</v>
      </c>
      <c r="I6" s="42">
        <v>1</v>
      </c>
      <c r="J6" s="42">
        <v>2.8</v>
      </c>
      <c r="K6" s="42">
        <v>1.9939020000000001</v>
      </c>
      <c r="L6" s="42">
        <v>2.0818180000000002</v>
      </c>
      <c r="M6" s="42"/>
      <c r="N6" s="42"/>
      <c r="O6" s="44"/>
      <c r="P6" s="45"/>
      <c r="Q6" s="42"/>
      <c r="R6" s="42"/>
      <c r="S6" s="42"/>
      <c r="T6" s="42"/>
    </row>
    <row r="7" spans="1:21" ht="17" customHeight="1">
      <c r="A7" s="11" t="s">
        <v>2484</v>
      </c>
      <c r="B7" s="42">
        <v>511</v>
      </c>
      <c r="C7" s="42">
        <v>10</v>
      </c>
      <c r="D7" s="42">
        <v>21</v>
      </c>
      <c r="E7" s="42">
        <v>15</v>
      </c>
      <c r="F7" s="42">
        <v>6</v>
      </c>
      <c r="G7">
        <v>21</v>
      </c>
      <c r="H7" s="13">
        <v>18</v>
      </c>
      <c r="I7" s="42">
        <v>1</v>
      </c>
      <c r="J7" s="42">
        <v>89</v>
      </c>
      <c r="K7" s="42">
        <v>234</v>
      </c>
      <c r="L7">
        <v>96</v>
      </c>
      <c r="M7" s="11"/>
      <c r="P7" s="45"/>
    </row>
    <row r="8" spans="1:21" ht="17" customHeight="1">
      <c r="A8" s="11" t="s">
        <v>2485</v>
      </c>
      <c r="B8" s="42">
        <v>1.537675E-2</v>
      </c>
      <c r="C8" s="42">
        <v>1.2004799999999999E-2</v>
      </c>
      <c r="D8" s="42">
        <v>9.7357439999999993E-3</v>
      </c>
      <c r="E8" s="42">
        <v>7.4441689999999996E-3</v>
      </c>
      <c r="F8" s="42">
        <v>7.8843630000000001E-3</v>
      </c>
      <c r="G8" s="42">
        <v>9.6241980000000005E-3</v>
      </c>
      <c r="H8" s="43">
        <v>8.0071169999999994E-3</v>
      </c>
      <c r="I8" s="42">
        <v>2.380952E-3</v>
      </c>
      <c r="J8" s="42">
        <v>1.437803E-2</v>
      </c>
      <c r="K8" s="42">
        <v>3.1476999999999998E-2</v>
      </c>
      <c r="L8" s="42">
        <v>1.0676160000000001E-2</v>
      </c>
      <c r="M8" s="11"/>
      <c r="P8" s="45"/>
    </row>
    <row r="9" spans="1:21" s="49" customFormat="1">
      <c r="A9" s="46" t="s">
        <v>2486</v>
      </c>
      <c r="B9" s="47"/>
      <c r="C9" s="48" t="s">
        <v>2471</v>
      </c>
      <c r="D9" s="47" t="s">
        <v>2472</v>
      </c>
      <c r="E9" s="49" t="s">
        <v>2473</v>
      </c>
      <c r="F9" s="47" t="s">
        <v>2474</v>
      </c>
      <c r="G9" s="47" t="s">
        <v>2475</v>
      </c>
      <c r="H9" s="47" t="s">
        <v>2476</v>
      </c>
      <c r="I9" s="47" t="s">
        <v>2477</v>
      </c>
      <c r="J9" s="49" t="s">
        <v>2478</v>
      </c>
      <c r="K9" s="48" t="s">
        <v>2479</v>
      </c>
      <c r="L9" s="47" t="s">
        <v>2480</v>
      </c>
      <c r="N9" s="47"/>
      <c r="O9" s="47"/>
      <c r="P9" s="47"/>
      <c r="Q9" s="47"/>
      <c r="S9" s="47"/>
      <c r="T9" s="47"/>
    </row>
    <row r="10" spans="1:21" ht="16" customHeight="1">
      <c r="A10" s="41" t="s">
        <v>2481</v>
      </c>
      <c r="B10" s="42">
        <v>981</v>
      </c>
      <c r="C10">
        <v>20</v>
      </c>
      <c r="D10">
        <v>55</v>
      </c>
      <c r="E10">
        <v>45</v>
      </c>
      <c r="F10">
        <v>12</v>
      </c>
      <c r="G10">
        <v>41</v>
      </c>
      <c r="H10">
        <v>41</v>
      </c>
      <c r="I10">
        <v>4</v>
      </c>
      <c r="J10">
        <v>158</v>
      </c>
      <c r="K10" s="42">
        <v>397</v>
      </c>
      <c r="L10" s="42">
        <v>208</v>
      </c>
    </row>
    <row r="11" spans="1:21" ht="16" customHeight="1">
      <c r="A11" s="41" t="s">
        <v>2482</v>
      </c>
      <c r="B11">
        <v>10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3</v>
      </c>
      <c r="K11">
        <v>6</v>
      </c>
      <c r="L11">
        <v>0</v>
      </c>
    </row>
    <row r="12" spans="1:21" ht="19" customHeight="1">
      <c r="A12" s="41" t="s">
        <v>2483</v>
      </c>
      <c r="B12" s="42">
        <v>2.2163930000000001</v>
      </c>
      <c r="C12">
        <v>3</v>
      </c>
      <c r="D12" s="42">
        <v>2.9285709999999998</v>
      </c>
      <c r="E12" s="42">
        <v>1.8125</v>
      </c>
      <c r="F12">
        <v>2</v>
      </c>
      <c r="G12">
        <v>3.1</v>
      </c>
      <c r="H12" s="42">
        <v>3.5555560000000002</v>
      </c>
      <c r="I12">
        <v>3</v>
      </c>
      <c r="J12" s="42">
        <v>3.051282</v>
      </c>
      <c r="K12" s="42">
        <v>1.7379309999999999</v>
      </c>
      <c r="L12" s="42">
        <v>2.3548390000000001</v>
      </c>
    </row>
    <row r="13" spans="1:21">
      <c r="A13" s="11" t="s">
        <v>2484</v>
      </c>
      <c r="B13" s="42">
        <v>529</v>
      </c>
      <c r="C13">
        <v>11</v>
      </c>
      <c r="D13">
        <v>21</v>
      </c>
      <c r="E13">
        <v>15</v>
      </c>
      <c r="F13">
        <v>6</v>
      </c>
      <c r="G13">
        <v>24</v>
      </c>
      <c r="H13">
        <v>18</v>
      </c>
      <c r="I13">
        <v>1</v>
      </c>
      <c r="J13">
        <v>91</v>
      </c>
      <c r="K13" s="42">
        <v>243</v>
      </c>
      <c r="L13">
        <v>99</v>
      </c>
    </row>
    <row r="14" spans="1:21">
      <c r="A14" s="11" t="s">
        <v>2485</v>
      </c>
      <c r="B14" s="42">
        <v>1.5918390000000001E-2</v>
      </c>
      <c r="C14" s="42">
        <v>1.320528E-2</v>
      </c>
      <c r="D14" s="42">
        <v>9.7357439999999993E-3</v>
      </c>
      <c r="E14" s="42">
        <v>7.4441689999999996E-3</v>
      </c>
      <c r="F14" s="42">
        <v>7.8843630000000001E-3</v>
      </c>
      <c r="G14" s="42">
        <v>1.099908E-2</v>
      </c>
      <c r="H14" s="42">
        <v>8.0071169999999994E-3</v>
      </c>
      <c r="I14">
        <v>2.380952E-3</v>
      </c>
      <c r="J14" s="42">
        <v>1.470113E-2</v>
      </c>
      <c r="K14" s="42">
        <v>3.2687649999999999E-2</v>
      </c>
      <c r="L14" s="42">
        <v>1.100979E-2</v>
      </c>
    </row>
    <row r="15" spans="1:21" s="49" customFormat="1">
      <c r="A15" s="46" t="s">
        <v>2487</v>
      </c>
      <c r="B15" s="47"/>
      <c r="C15" s="48" t="s">
        <v>2471</v>
      </c>
      <c r="D15" s="47" t="s">
        <v>2472</v>
      </c>
      <c r="E15" s="49" t="s">
        <v>2473</v>
      </c>
      <c r="F15" s="47" t="s">
        <v>2474</v>
      </c>
      <c r="G15" s="47" t="s">
        <v>2475</v>
      </c>
      <c r="H15" s="47" t="s">
        <v>2476</v>
      </c>
      <c r="I15" s="47" t="s">
        <v>2477</v>
      </c>
      <c r="J15" s="49" t="s">
        <v>2478</v>
      </c>
      <c r="K15" s="48" t="s">
        <v>2479</v>
      </c>
      <c r="L15" s="47" t="s">
        <v>2480</v>
      </c>
      <c r="N15" s="47"/>
      <c r="O15" s="47"/>
      <c r="P15" s="47"/>
      <c r="Q15" s="47"/>
      <c r="S15" s="47"/>
      <c r="T15" s="47"/>
    </row>
    <row r="16" spans="1:21">
      <c r="A16" s="41" t="s">
        <v>2481</v>
      </c>
      <c r="B16" s="42">
        <v>854</v>
      </c>
      <c r="C16">
        <v>19</v>
      </c>
      <c r="D16" s="42">
        <v>44</v>
      </c>
      <c r="E16" s="42">
        <v>35</v>
      </c>
      <c r="F16">
        <v>8</v>
      </c>
      <c r="G16">
        <v>38</v>
      </c>
      <c r="H16">
        <v>34</v>
      </c>
      <c r="I16">
        <v>3</v>
      </c>
      <c r="J16" s="42">
        <v>139</v>
      </c>
      <c r="K16" s="42">
        <v>344</v>
      </c>
      <c r="L16" s="42">
        <v>190</v>
      </c>
    </row>
    <row r="17" spans="1:20">
      <c r="A17" s="41" t="s">
        <v>2482</v>
      </c>
      <c r="B17">
        <v>6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1</v>
      </c>
      <c r="K17">
        <v>4</v>
      </c>
      <c r="L17">
        <v>0</v>
      </c>
    </row>
    <row r="18" spans="1:20">
      <c r="A18" s="41" t="s">
        <v>2483</v>
      </c>
      <c r="B18" s="42">
        <v>2.1865670000000001</v>
      </c>
      <c r="C18" s="42">
        <v>2.1666669999999999</v>
      </c>
      <c r="D18" s="42">
        <v>2.1428569999999998</v>
      </c>
      <c r="E18" s="42">
        <v>2.8888889999999998</v>
      </c>
      <c r="F18">
        <v>3</v>
      </c>
      <c r="G18">
        <v>2.8</v>
      </c>
      <c r="H18" s="42">
        <v>5.8</v>
      </c>
      <c r="I18">
        <v>2</v>
      </c>
      <c r="J18" s="42">
        <v>2.6578949999999999</v>
      </c>
      <c r="K18" s="42">
        <v>1.6666669999999999</v>
      </c>
      <c r="L18" s="42">
        <v>2.518519</v>
      </c>
    </row>
    <row r="19" spans="1:20">
      <c r="A19" s="11" t="s">
        <v>2484</v>
      </c>
      <c r="B19" s="42">
        <v>538</v>
      </c>
      <c r="C19">
        <v>11</v>
      </c>
      <c r="D19">
        <v>21</v>
      </c>
      <c r="E19">
        <v>15</v>
      </c>
      <c r="F19">
        <v>6</v>
      </c>
      <c r="G19">
        <v>23</v>
      </c>
      <c r="H19">
        <v>18</v>
      </c>
      <c r="I19">
        <v>1</v>
      </c>
      <c r="J19">
        <v>95</v>
      </c>
      <c r="K19" s="42">
        <v>248</v>
      </c>
      <c r="L19" s="42">
        <v>100</v>
      </c>
    </row>
    <row r="20" spans="1:20">
      <c r="A20" s="11" t="s">
        <v>2485</v>
      </c>
      <c r="B20" s="42">
        <v>1.6189220000000001E-2</v>
      </c>
      <c r="C20" s="42">
        <v>1.320528E-2</v>
      </c>
      <c r="D20" s="42">
        <v>9.7357439999999993E-3</v>
      </c>
      <c r="E20" s="42">
        <v>7.4441689999999996E-3</v>
      </c>
      <c r="F20" s="42">
        <v>7.8843630000000001E-3</v>
      </c>
      <c r="G20" s="42">
        <v>1.054079E-2</v>
      </c>
      <c r="H20" s="42">
        <v>8.0071169999999994E-3</v>
      </c>
      <c r="I20" s="42">
        <v>2.380952E-3</v>
      </c>
      <c r="J20" s="42">
        <v>1.5347329999999999E-2</v>
      </c>
      <c r="K20" s="42">
        <v>3.3360239999999999E-2</v>
      </c>
      <c r="L20" s="42">
        <v>1.1121000000000001E-2</v>
      </c>
    </row>
    <row r="21" spans="1:20" s="49" customFormat="1">
      <c r="A21" s="46" t="s">
        <v>2488</v>
      </c>
      <c r="B21" s="47"/>
      <c r="C21" s="48" t="s">
        <v>2471</v>
      </c>
      <c r="D21" s="47" t="s">
        <v>2472</v>
      </c>
      <c r="E21" s="49" t="s">
        <v>2473</v>
      </c>
      <c r="F21" s="47" t="s">
        <v>2474</v>
      </c>
      <c r="G21" s="47" t="s">
        <v>2475</v>
      </c>
      <c r="H21" s="47" t="s">
        <v>2476</v>
      </c>
      <c r="I21" s="47" t="s">
        <v>2477</v>
      </c>
      <c r="J21" s="49" t="s">
        <v>2478</v>
      </c>
      <c r="K21" s="48" t="s">
        <v>2479</v>
      </c>
      <c r="L21" s="47" t="s">
        <v>2480</v>
      </c>
      <c r="N21" s="47"/>
      <c r="O21" s="47"/>
      <c r="P21" s="47"/>
      <c r="Q21" s="47"/>
      <c r="S21" s="47"/>
      <c r="T21" s="47"/>
    </row>
    <row r="22" spans="1:20">
      <c r="A22" s="41" t="s">
        <v>2481</v>
      </c>
      <c r="B22" s="42">
        <v>894</v>
      </c>
      <c r="C22">
        <v>23</v>
      </c>
      <c r="D22">
        <v>41</v>
      </c>
      <c r="E22">
        <v>34</v>
      </c>
      <c r="F22">
        <v>11</v>
      </c>
      <c r="G22">
        <v>39</v>
      </c>
      <c r="H22" s="42">
        <v>41</v>
      </c>
      <c r="I22">
        <v>4</v>
      </c>
      <c r="J22" s="42">
        <v>153</v>
      </c>
      <c r="K22" s="42">
        <v>350</v>
      </c>
      <c r="L22" s="42">
        <v>198</v>
      </c>
    </row>
    <row r="23" spans="1:20">
      <c r="A23" s="41" t="s">
        <v>2482</v>
      </c>
      <c r="B23">
        <v>6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3</v>
      </c>
      <c r="K23">
        <v>1</v>
      </c>
      <c r="L23">
        <v>1</v>
      </c>
    </row>
    <row r="24" spans="1:20">
      <c r="A24" s="41" t="s">
        <v>2483</v>
      </c>
      <c r="B24" s="42">
        <v>2.1702129999999999</v>
      </c>
      <c r="C24">
        <v>3.6</v>
      </c>
      <c r="D24" s="42">
        <v>2.4166669999999999</v>
      </c>
      <c r="E24" s="42">
        <v>2.0909089999999999</v>
      </c>
      <c r="F24">
        <v>1.75</v>
      </c>
      <c r="G24" s="42">
        <v>3.875</v>
      </c>
      <c r="H24" s="42">
        <v>3.5555560000000002</v>
      </c>
      <c r="I24">
        <v>1</v>
      </c>
      <c r="J24" s="42">
        <v>2.9230770000000001</v>
      </c>
      <c r="K24" s="42">
        <v>1.6119399999999999</v>
      </c>
      <c r="L24" s="42">
        <v>2.4137930000000001</v>
      </c>
    </row>
    <row r="25" spans="1:20">
      <c r="A25" s="11" t="s">
        <v>2484</v>
      </c>
      <c r="B25" s="42">
        <v>545</v>
      </c>
      <c r="C25">
        <v>11</v>
      </c>
      <c r="D25">
        <v>23</v>
      </c>
      <c r="E25">
        <v>16</v>
      </c>
      <c r="F25">
        <v>6</v>
      </c>
      <c r="G25" s="42">
        <v>22</v>
      </c>
      <c r="H25" s="42">
        <v>18</v>
      </c>
      <c r="I25">
        <v>1</v>
      </c>
      <c r="J25" s="42">
        <v>94</v>
      </c>
      <c r="K25" s="42">
        <v>253</v>
      </c>
      <c r="L25" s="42">
        <v>101</v>
      </c>
    </row>
    <row r="26" spans="1:20">
      <c r="A26" s="11" t="s">
        <v>2485</v>
      </c>
      <c r="B26" s="42">
        <v>1.6399859999999999E-2</v>
      </c>
      <c r="C26" s="42">
        <v>1.320528E-2</v>
      </c>
      <c r="D26" s="42">
        <v>1.0662960000000001E-2</v>
      </c>
      <c r="E26" s="42">
        <v>7.9404469999999998E-3</v>
      </c>
      <c r="F26" s="42">
        <v>7.8843630000000001E-3</v>
      </c>
      <c r="G26" s="42">
        <v>1.008249E-2</v>
      </c>
      <c r="H26" s="42">
        <v>8.0071169999999994E-3</v>
      </c>
      <c r="I26" s="42">
        <v>2.380952E-3</v>
      </c>
      <c r="J26" s="42">
        <v>1.5185779999999999E-2</v>
      </c>
      <c r="K26" s="42">
        <v>3.4032819999999998E-2</v>
      </c>
      <c r="L26" s="42">
        <v>1.1232209999999999E-2</v>
      </c>
    </row>
    <row r="27" spans="1:20" s="49" customFormat="1">
      <c r="A27" s="46" t="s">
        <v>2489</v>
      </c>
      <c r="B27" s="47"/>
      <c r="C27" s="48" t="s">
        <v>2471</v>
      </c>
      <c r="D27" s="47" t="s">
        <v>2472</v>
      </c>
      <c r="E27" s="49" t="s">
        <v>2473</v>
      </c>
      <c r="F27" s="47" t="s">
        <v>2474</v>
      </c>
      <c r="G27" s="47" t="s">
        <v>2475</v>
      </c>
      <c r="H27" s="47" t="s">
        <v>2476</v>
      </c>
      <c r="I27" s="47" t="s">
        <v>2477</v>
      </c>
      <c r="J27" s="49" t="s">
        <v>2478</v>
      </c>
      <c r="K27" s="48" t="s">
        <v>2479</v>
      </c>
      <c r="L27" s="47" t="s">
        <v>2480</v>
      </c>
      <c r="N27" s="47"/>
      <c r="O27" s="47"/>
      <c r="P27" s="47"/>
      <c r="Q27" s="47"/>
      <c r="S27" s="47"/>
      <c r="T27" s="47"/>
    </row>
    <row r="28" spans="1:20">
      <c r="A28" s="41" t="s">
        <v>2481</v>
      </c>
      <c r="B28" s="42">
        <v>807</v>
      </c>
      <c r="C28">
        <v>16</v>
      </c>
      <c r="D28" s="42">
        <v>38</v>
      </c>
      <c r="E28">
        <v>36</v>
      </c>
      <c r="F28">
        <v>8</v>
      </c>
      <c r="G28" s="42">
        <v>41</v>
      </c>
      <c r="H28">
        <v>32</v>
      </c>
      <c r="I28">
        <v>5</v>
      </c>
      <c r="J28" s="42">
        <v>135</v>
      </c>
      <c r="K28" s="42">
        <v>324</v>
      </c>
      <c r="L28" s="42">
        <v>172</v>
      </c>
    </row>
    <row r="29" spans="1:20">
      <c r="A29" s="41" t="s">
        <v>2482</v>
      </c>
      <c r="B29">
        <v>3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42">
        <v>1</v>
      </c>
      <c r="K29">
        <v>1</v>
      </c>
      <c r="L29">
        <v>0</v>
      </c>
    </row>
    <row r="30" spans="1:20">
      <c r="A30" s="41" t="s">
        <v>2483</v>
      </c>
      <c r="B30" s="42">
        <v>2.2023809999999999</v>
      </c>
      <c r="C30">
        <v>2.2000000000000002</v>
      </c>
      <c r="D30" s="42">
        <v>2.1666669999999999</v>
      </c>
      <c r="E30" s="42">
        <v>2.2727270000000002</v>
      </c>
      <c r="F30">
        <v>3</v>
      </c>
      <c r="G30" s="42">
        <v>3.1</v>
      </c>
      <c r="H30" s="42">
        <v>9.6666670000000003</v>
      </c>
      <c r="I30">
        <v>1.5</v>
      </c>
      <c r="J30" s="42">
        <v>2.9705879999999998</v>
      </c>
      <c r="K30" s="42">
        <v>1.6557379999999999</v>
      </c>
      <c r="L30" s="42">
        <v>2.3725489999999998</v>
      </c>
    </row>
    <row r="31" spans="1:20">
      <c r="A31" s="11" t="s">
        <v>2484</v>
      </c>
      <c r="B31" s="42">
        <v>544</v>
      </c>
      <c r="C31">
        <v>10</v>
      </c>
      <c r="D31">
        <v>21</v>
      </c>
      <c r="E31">
        <v>16</v>
      </c>
      <c r="F31">
        <v>6</v>
      </c>
      <c r="G31">
        <v>23</v>
      </c>
      <c r="H31">
        <v>18</v>
      </c>
      <c r="I31">
        <v>1</v>
      </c>
      <c r="J31" s="42">
        <v>95</v>
      </c>
      <c r="K31" s="42">
        <v>252</v>
      </c>
      <c r="L31" s="42">
        <v>102</v>
      </c>
    </row>
    <row r="32" spans="1:20">
      <c r="A32" s="11" t="s">
        <v>2485</v>
      </c>
      <c r="B32" s="42">
        <v>1.6369760000000001E-2</v>
      </c>
      <c r="C32" s="42">
        <v>1.2004799999999999E-2</v>
      </c>
      <c r="D32" s="42">
        <v>9.7357439999999993E-3</v>
      </c>
      <c r="E32" s="42">
        <v>7.9404469999999998E-3</v>
      </c>
      <c r="F32" s="42">
        <v>7.8843630000000001E-3</v>
      </c>
      <c r="G32" s="42">
        <v>1.054079E-2</v>
      </c>
      <c r="H32" s="42">
        <v>8.0071169999999994E-3</v>
      </c>
      <c r="I32" s="42">
        <v>2.380952E-3</v>
      </c>
      <c r="J32" s="42">
        <v>1.5347329999999999E-2</v>
      </c>
      <c r="K32" s="42">
        <v>3.3898310000000001E-2</v>
      </c>
      <c r="L32" s="42">
        <v>1.134342E-2</v>
      </c>
    </row>
    <row r="33" spans="1:20" s="49" customFormat="1">
      <c r="A33" s="46" t="s">
        <v>2490</v>
      </c>
      <c r="B33" s="47"/>
      <c r="C33" s="48" t="s">
        <v>2471</v>
      </c>
      <c r="D33" s="47" t="s">
        <v>2472</v>
      </c>
      <c r="E33" s="49" t="s">
        <v>2473</v>
      </c>
      <c r="F33" s="47" t="s">
        <v>2474</v>
      </c>
      <c r="G33" s="47" t="s">
        <v>2475</v>
      </c>
      <c r="H33" s="47" t="s">
        <v>2476</v>
      </c>
      <c r="I33" s="47" t="s">
        <v>2477</v>
      </c>
      <c r="J33" s="49" t="s">
        <v>2478</v>
      </c>
      <c r="K33" s="48" t="s">
        <v>2479</v>
      </c>
      <c r="L33" s="47" t="s">
        <v>2480</v>
      </c>
      <c r="N33" s="47"/>
      <c r="O33" s="47"/>
      <c r="P33" s="47"/>
      <c r="Q33" s="47"/>
      <c r="S33" s="47"/>
      <c r="T33" s="47"/>
    </row>
    <row r="34" spans="1:20">
      <c r="A34" s="41" t="s">
        <v>2481</v>
      </c>
      <c r="B34" s="42">
        <v>817</v>
      </c>
      <c r="C34">
        <v>17</v>
      </c>
      <c r="D34" s="42">
        <v>41</v>
      </c>
      <c r="E34" s="42">
        <v>32</v>
      </c>
      <c r="F34" s="42">
        <v>6</v>
      </c>
      <c r="G34" s="42">
        <v>43</v>
      </c>
      <c r="H34" s="42">
        <v>35</v>
      </c>
      <c r="I34">
        <v>3</v>
      </c>
      <c r="J34" s="42">
        <v>136</v>
      </c>
      <c r="K34" s="42">
        <v>331</v>
      </c>
      <c r="L34" s="42">
        <v>173</v>
      </c>
    </row>
    <row r="35" spans="1:20">
      <c r="A35" s="41" t="s">
        <v>2482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2</v>
      </c>
      <c r="L35">
        <v>0</v>
      </c>
    </row>
    <row r="36" spans="1:20">
      <c r="A36" s="41" t="s">
        <v>2483</v>
      </c>
      <c r="B36" s="42">
        <v>2.1064639999999999</v>
      </c>
      <c r="C36" s="42">
        <v>1.8333330000000001</v>
      </c>
      <c r="D36" s="42">
        <v>2.4166669999999999</v>
      </c>
      <c r="E36" s="42">
        <v>1.9090910000000001</v>
      </c>
      <c r="F36">
        <v>2</v>
      </c>
      <c r="G36" s="42">
        <v>2.5833330000000001</v>
      </c>
      <c r="H36" s="42">
        <v>6</v>
      </c>
      <c r="I36">
        <v>0.5</v>
      </c>
      <c r="J36" s="42">
        <v>3.1212119999999999</v>
      </c>
      <c r="K36" s="42">
        <v>1.526718</v>
      </c>
      <c r="L36" s="42">
        <v>2.5306120000000001</v>
      </c>
    </row>
    <row r="37" spans="1:20">
      <c r="A37" s="11" t="s">
        <v>2484</v>
      </c>
      <c r="B37" s="42">
        <v>549</v>
      </c>
      <c r="C37">
        <v>12</v>
      </c>
      <c r="D37">
        <v>21</v>
      </c>
      <c r="E37">
        <v>16</v>
      </c>
      <c r="F37">
        <v>6</v>
      </c>
      <c r="G37" s="42">
        <v>25</v>
      </c>
      <c r="H37" s="42">
        <v>18</v>
      </c>
      <c r="I37">
        <v>1</v>
      </c>
      <c r="J37">
        <v>95</v>
      </c>
      <c r="K37" s="42">
        <v>252</v>
      </c>
      <c r="L37">
        <v>103</v>
      </c>
    </row>
    <row r="38" spans="1:20">
      <c r="A38" s="41" t="s">
        <v>2485</v>
      </c>
      <c r="B38" s="42">
        <v>1.6520219999999999E-2</v>
      </c>
      <c r="C38" s="42">
        <v>1.440576E-2</v>
      </c>
      <c r="D38" s="42">
        <v>9.7357439999999993E-3</v>
      </c>
      <c r="E38" s="42">
        <v>7.9404469999999998E-3</v>
      </c>
      <c r="F38" s="42">
        <v>7.8843630000000001E-3</v>
      </c>
      <c r="G38" s="42">
        <v>1.145738E-2</v>
      </c>
      <c r="H38" s="42">
        <v>8.0071169999999994E-3</v>
      </c>
      <c r="I38" s="42">
        <v>2.380952E-3</v>
      </c>
      <c r="J38" s="42">
        <v>1.5347329999999999E-2</v>
      </c>
      <c r="K38" s="42">
        <v>3.3898310000000001E-2</v>
      </c>
      <c r="L38" s="42">
        <v>1.145463E-2</v>
      </c>
    </row>
    <row r="39" spans="1:20" s="40" customFormat="1" ht="14.25" customHeight="1">
      <c r="A39" s="40" t="s">
        <v>2491</v>
      </c>
      <c r="D39" s="38" t="s">
        <v>2492</v>
      </c>
      <c r="E39" s="38"/>
      <c r="G39" s="38"/>
      <c r="H39" s="50"/>
      <c r="M39" s="37"/>
      <c r="N39" s="38"/>
      <c r="O39" s="38"/>
      <c r="Q39" s="51"/>
    </row>
    <row r="40" spans="1:20" ht="16" customHeight="1">
      <c r="A40" s="11" t="s">
        <v>2493</v>
      </c>
      <c r="B40" s="42">
        <v>-2.2396470000000002</v>
      </c>
      <c r="D40" s="52" t="s">
        <v>2494</v>
      </c>
      <c r="F40" t="s">
        <v>2307</v>
      </c>
      <c r="G40" s="44" t="s">
        <v>2495</v>
      </c>
      <c r="H40" t="s">
        <v>2496</v>
      </c>
      <c r="I40" s="42" t="s">
        <v>2497</v>
      </c>
      <c r="J40" t="s">
        <v>2498</v>
      </c>
      <c r="K40" t="s">
        <v>2499</v>
      </c>
      <c r="L40" s="44" t="s">
        <v>2500</v>
      </c>
      <c r="N40" s="44" t="s">
        <v>2501</v>
      </c>
      <c r="P40" s="53" t="s">
        <v>2502</v>
      </c>
      <c r="Q40" t="s">
        <v>2503</v>
      </c>
    </row>
    <row r="41" spans="1:20" ht="16" customHeight="1">
      <c r="A41" s="11" t="s">
        <v>2504</v>
      </c>
      <c r="B41" s="42">
        <v>1382</v>
      </c>
      <c r="D41">
        <v>6675490</v>
      </c>
      <c r="E41">
        <v>6687718</v>
      </c>
      <c r="F41">
        <v>833</v>
      </c>
      <c r="G41">
        <v>-1.9655830000000001</v>
      </c>
      <c r="H41">
        <v>33</v>
      </c>
      <c r="I41">
        <v>8.5879359999999991E-3</v>
      </c>
      <c r="J41" s="42">
        <v>-3.7495370000000001</v>
      </c>
      <c r="K41">
        <v>-3.8880849999999998</v>
      </c>
      <c r="L41">
        <v>0.56304235999999996</v>
      </c>
      <c r="M41">
        <f>'chr1'!L41/'chr1'!F41</f>
        <v>6.7592120048019203E-4</v>
      </c>
      <c r="N41">
        <v>3.6690079</v>
      </c>
      <c r="O41">
        <f>'chr1'!N41/'chr1'!F41</f>
        <v>4.4045713085234094E-3</v>
      </c>
      <c r="P41" s="42">
        <v>1.1011430000000001E-7</v>
      </c>
    </row>
    <row r="42" spans="1:20" ht="19" customHeight="1">
      <c r="A42" s="42" t="s">
        <v>2497</v>
      </c>
      <c r="B42" s="42">
        <v>1.061579E-2</v>
      </c>
      <c r="D42">
        <v>10434145</v>
      </c>
      <c r="E42">
        <v>10443830</v>
      </c>
      <c r="F42">
        <v>2157</v>
      </c>
      <c r="G42" s="11">
        <v>-1.5351600000000001</v>
      </c>
      <c r="H42" s="45">
        <v>70</v>
      </c>
      <c r="I42" s="54">
        <v>2.1905554000000001E-2</v>
      </c>
      <c r="J42" s="42">
        <v>-2.2547540000000001</v>
      </c>
      <c r="K42">
        <v>-2.1629550000000002</v>
      </c>
      <c r="L42">
        <v>3.0709541699999998</v>
      </c>
      <c r="M42">
        <f>'chr1'!L42/'chr1'!F42</f>
        <v>1.4237154242002781E-3</v>
      </c>
      <c r="N42">
        <v>7.7827441000000004</v>
      </c>
      <c r="O42">
        <f>'chr1'!N42/'chr1'!F42</f>
        <v>3.6081335651367641E-3</v>
      </c>
      <c r="P42">
        <v>9.0203340000000006E-8</v>
      </c>
    </row>
    <row r="43" spans="1:20">
      <c r="A43" s="11" t="s">
        <v>2505</v>
      </c>
      <c r="B43" s="42">
        <v>-4.644571</v>
      </c>
      <c r="D43">
        <v>20230789</v>
      </c>
      <c r="E43">
        <v>20241453</v>
      </c>
      <c r="F43">
        <v>2015</v>
      </c>
      <c r="G43" s="11">
        <v>-2.3252670000000002</v>
      </c>
      <c r="H43" s="45">
        <v>74</v>
      </c>
      <c r="I43" s="54">
        <v>4.8908129999999999E-3</v>
      </c>
      <c r="J43" s="42">
        <v>-5.1900079999999997</v>
      </c>
      <c r="K43">
        <v>-6.3221569999999998</v>
      </c>
      <c r="L43">
        <v>0.71794354000000005</v>
      </c>
      <c r="M43">
        <f>'chr1'!L43/'chr1'!F43</f>
        <v>3.5629952357320104E-4</v>
      </c>
      <c r="N43">
        <v>8.2274723000000005</v>
      </c>
      <c r="O43">
        <f>'chr1'!N43/'chr1'!F43</f>
        <v>4.0831128039702236E-3</v>
      </c>
      <c r="P43" s="42">
        <v>1.020778E-7</v>
      </c>
    </row>
    <row r="44" spans="1:20">
      <c r="A44" s="11" t="s">
        <v>2506</v>
      </c>
      <c r="B44" s="42">
        <v>-8.4089729999999996</v>
      </c>
      <c r="D44">
        <v>27647875</v>
      </c>
      <c r="E44">
        <v>27656513</v>
      </c>
      <c r="F44">
        <v>761</v>
      </c>
      <c r="G44" s="11">
        <v>-2.0788350000000002</v>
      </c>
      <c r="H44" s="45">
        <v>19</v>
      </c>
      <c r="I44" s="54">
        <v>1.9631620000000001E-3</v>
      </c>
      <c r="J44">
        <v>-3.0943589999999999</v>
      </c>
      <c r="K44">
        <v>-2.7677779999999998</v>
      </c>
      <c r="L44">
        <v>1.8998190000000002E-2</v>
      </c>
      <c r="M44">
        <f>'chr1'!L44/'chr1'!F44</f>
        <v>2.4964770039421814E-5</v>
      </c>
      <c r="N44">
        <v>2.1124591000000001</v>
      </c>
      <c r="O44">
        <f>'chr1'!N44/'chr1'!F44</f>
        <v>2.775898948751643E-3</v>
      </c>
      <c r="P44" s="42">
        <v>6.9397469999999994E-8</v>
      </c>
    </row>
    <row r="45" spans="1:20">
      <c r="A45" s="42" t="s">
        <v>2507</v>
      </c>
      <c r="B45" s="42">
        <v>29.50339</v>
      </c>
      <c r="C45">
        <f>'chr1'!B45/'chr1'!B3</f>
        <v>8.8780061386615312E-4</v>
      </c>
      <c r="D45">
        <v>27728548</v>
      </c>
      <c r="E45">
        <v>27736940</v>
      </c>
      <c r="F45">
        <v>2182</v>
      </c>
      <c r="G45" s="11">
        <v>-2.323747</v>
      </c>
      <c r="H45" s="45">
        <v>77</v>
      </c>
      <c r="I45" s="54">
        <v>5.0686400000000001E-3</v>
      </c>
      <c r="J45" s="42">
        <v>-5.0175859999999997</v>
      </c>
      <c r="K45">
        <v>-6.0664249999999997</v>
      </c>
      <c r="L45">
        <v>0.77715539</v>
      </c>
      <c r="M45">
        <f>'chr1'!L45/'chr1'!F45</f>
        <v>3.5616653987167736E-4</v>
      </c>
      <c r="N45">
        <v>8.5610184999999994</v>
      </c>
      <c r="O45">
        <f>'chr1'!N45/'chr1'!F45</f>
        <v>3.9234731897341887E-3</v>
      </c>
      <c r="P45" s="42">
        <v>9.8086830000000002E-8</v>
      </c>
    </row>
    <row r="46" spans="1:20">
      <c r="A46" s="42" t="s">
        <v>2508</v>
      </c>
      <c r="B46" s="42">
        <v>155.09899999999999</v>
      </c>
      <c r="C46">
        <f>'chr1'!B46/'chr1'!B3</f>
        <v>4.6671581608088587E-3</v>
      </c>
      <c r="D46">
        <v>28293521</v>
      </c>
      <c r="E46">
        <v>28302527</v>
      </c>
      <c r="F46">
        <v>2248</v>
      </c>
      <c r="G46" s="11">
        <v>-2.1707130000000001</v>
      </c>
      <c r="H46" s="45">
        <v>75</v>
      </c>
      <c r="I46" s="54">
        <v>8.2623390000000005E-3</v>
      </c>
      <c r="J46" s="42">
        <v>-5.8144229999999997</v>
      </c>
      <c r="K46">
        <v>-7.57193</v>
      </c>
      <c r="L46">
        <v>1.2413042400000001</v>
      </c>
      <c r="M46">
        <f>'chr1'!L46/'chr1'!F46</f>
        <v>5.5218160142348762E-4</v>
      </c>
      <c r="N46">
        <v>8.3386543</v>
      </c>
      <c r="O46">
        <f>'chr1'!N46/'chr1'!F46</f>
        <v>3.7093657918149466E-3</v>
      </c>
      <c r="P46" s="42">
        <v>9.2734150000000003E-8</v>
      </c>
    </row>
    <row r="47" spans="1:20">
      <c r="A47" s="23" t="s">
        <v>2509</v>
      </c>
      <c r="B47" s="42">
        <v>1.16679E-7</v>
      </c>
      <c r="D47">
        <v>110036254</v>
      </c>
      <c r="E47">
        <v>110044254</v>
      </c>
      <c r="F47">
        <v>420</v>
      </c>
      <c r="G47" s="11">
        <v>-1.4084319999999999</v>
      </c>
      <c r="H47" s="45">
        <v>8</v>
      </c>
      <c r="I47" s="54">
        <v>8.9572249999999992E-3</v>
      </c>
      <c r="J47">
        <v>-2.4812219999999998</v>
      </c>
      <c r="K47">
        <v>-2.3506300000000002</v>
      </c>
      <c r="L47">
        <v>0.13507453</v>
      </c>
      <c r="M47">
        <f>'chr1'!L47/'chr1'!F47</f>
        <v>3.2160602380952379E-4</v>
      </c>
      <c r="N47">
        <v>0.88945649999999998</v>
      </c>
      <c r="O47">
        <f>'chr1'!N47/'chr1'!F47</f>
        <v>2.1177535714285716E-3</v>
      </c>
      <c r="P47" s="42">
        <v>5.2943840000000003E-8</v>
      </c>
    </row>
    <row r="48" spans="1:20">
      <c r="A48" s="23" t="s">
        <v>2503</v>
      </c>
      <c r="B48" s="42"/>
      <c r="D48">
        <v>179551149</v>
      </c>
      <c r="E48">
        <v>179562980</v>
      </c>
      <c r="F48">
        <v>6190</v>
      </c>
      <c r="G48" s="11">
        <v>-2.1975669999999998</v>
      </c>
      <c r="H48" s="45">
        <v>209</v>
      </c>
      <c r="I48" s="54">
        <v>1.0212353E-2</v>
      </c>
      <c r="J48" s="42">
        <v>-3.4955539999999998</v>
      </c>
      <c r="K48">
        <v>-4.1518480000000002</v>
      </c>
      <c r="L48">
        <v>4.28430746</v>
      </c>
      <c r="M48">
        <f>'chr1'!L48/'chr1'!F48</f>
        <v>6.9213367689822296E-4</v>
      </c>
      <c r="N48">
        <v>23.237050100000001</v>
      </c>
      <c r="O48">
        <f>'chr1'!N48/'chr1'!F48</f>
        <v>3.7539660904684978E-3</v>
      </c>
      <c r="P48" s="42">
        <v>9.3849149999999997E-8</v>
      </c>
    </row>
    <row r="49" spans="1:17">
      <c r="A49" s="42"/>
      <c r="B49" s="42"/>
      <c r="D49">
        <v>222640351</v>
      </c>
      <c r="E49">
        <v>222655359</v>
      </c>
      <c r="F49">
        <v>7434</v>
      </c>
      <c r="G49" s="11">
        <v>-2.2916059999999998</v>
      </c>
      <c r="H49" s="45">
        <v>482</v>
      </c>
      <c r="I49" s="54">
        <v>9.1465069999999999E-3</v>
      </c>
      <c r="J49" s="42">
        <v>-3.3619309999999998</v>
      </c>
      <c r="K49">
        <v>-4.1926329999999998</v>
      </c>
      <c r="L49">
        <v>8.8572248600000005</v>
      </c>
      <c r="M49">
        <f>'chr1'!L49/'chr1'!F49</f>
        <v>1.1914480575733119E-3</v>
      </c>
      <c r="N49">
        <v>54.590439600000003</v>
      </c>
      <c r="O49">
        <f>'chr1'!N49/'chr1'!F49</f>
        <v>7.3433467312348675E-3</v>
      </c>
      <c r="P49">
        <v>1.8358370000000001E-7</v>
      </c>
    </row>
    <row r="50" spans="1:17">
      <c r="A50" s="42"/>
      <c r="B50" s="42"/>
      <c r="D50">
        <v>229796748</v>
      </c>
      <c r="E50">
        <v>229805740</v>
      </c>
      <c r="F50">
        <v>8992</v>
      </c>
      <c r="G50">
        <v>-2.0074200000000002</v>
      </c>
      <c r="H50">
        <v>335</v>
      </c>
      <c r="I50" s="44">
        <v>1.4617712999999999E-2</v>
      </c>
      <c r="J50">
        <v>-5.1610990000000001</v>
      </c>
      <c r="K50">
        <v>-8.7012440000000009</v>
      </c>
      <c r="L50">
        <v>9.8373803399999993</v>
      </c>
      <c r="M50">
        <f>'chr1'!L50/'chr1'!F50</f>
        <v>1.0940147175266903E-3</v>
      </c>
      <c r="N50">
        <v>37.690739499999999</v>
      </c>
      <c r="O50">
        <f>'chr1'!N50/'chr1'!F50</f>
        <v>4.1915857984875446E-3</v>
      </c>
      <c r="P50" s="42">
        <v>1.0478960000000001E-7</v>
      </c>
    </row>
    <row r="51" spans="1:17" s="49" customFormat="1" ht="14.25" customHeight="1">
      <c r="A51" s="49" t="s">
        <v>2510</v>
      </c>
      <c r="D51" s="47" t="s">
        <v>2511</v>
      </c>
      <c r="E51" s="47"/>
      <c r="G51" s="47"/>
      <c r="H51" s="55"/>
      <c r="M51" s="46"/>
      <c r="N51" s="47"/>
      <c r="O51" s="47"/>
      <c r="Q51" s="56"/>
    </row>
    <row r="52" spans="1:17" ht="16" customHeight="1">
      <c r="A52" s="11" t="s">
        <v>2493</v>
      </c>
      <c r="B52" s="42">
        <v>-2.098417</v>
      </c>
      <c r="D52" s="52" t="s">
        <v>2494</v>
      </c>
      <c r="F52" t="s">
        <v>2307</v>
      </c>
      <c r="G52" s="44" t="s">
        <v>2495</v>
      </c>
      <c r="H52" t="s">
        <v>2496</v>
      </c>
      <c r="I52" s="42" t="s">
        <v>2497</v>
      </c>
      <c r="J52" t="s">
        <v>2498</v>
      </c>
      <c r="K52" t="s">
        <v>2499</v>
      </c>
      <c r="L52" s="44" t="s">
        <v>2500</v>
      </c>
      <c r="N52" s="44" t="s">
        <v>2501</v>
      </c>
      <c r="P52" s="53" t="s">
        <v>2502</v>
      </c>
      <c r="Q52" t="s">
        <v>2503</v>
      </c>
    </row>
    <row r="53" spans="1:17" ht="16" customHeight="1">
      <c r="A53" s="11" t="s">
        <v>2504</v>
      </c>
      <c r="B53" s="42">
        <v>973</v>
      </c>
      <c r="D53">
        <v>6675490</v>
      </c>
      <c r="E53">
        <v>6687718</v>
      </c>
      <c r="F53">
        <v>833</v>
      </c>
      <c r="G53">
        <v>-1.5223241000000001</v>
      </c>
      <c r="H53">
        <v>20</v>
      </c>
      <c r="I53">
        <v>2.2307105000000001E-2</v>
      </c>
      <c r="J53" s="44">
        <v>-0.50010359999999998</v>
      </c>
      <c r="K53">
        <v>0.39237</v>
      </c>
      <c r="L53">
        <v>0.89186476999999997</v>
      </c>
      <c r="M53">
        <f>'chr1'!L53/'chr1'!F53</f>
        <v>1.0706659903961585E-3</v>
      </c>
      <c r="N53">
        <v>2.6214023000000002</v>
      </c>
      <c r="O53">
        <f>'chr1'!N53/'chr1'!F53</f>
        <v>3.1469415366146463E-3</v>
      </c>
      <c r="P53" s="42">
        <v>7.8673540000000006E-8</v>
      </c>
    </row>
    <row r="54" spans="1:17" ht="19" customHeight="1">
      <c r="A54" s="42" t="s">
        <v>2497</v>
      </c>
      <c r="B54" s="42">
        <v>1.8236249999999999E-2</v>
      </c>
      <c r="D54">
        <v>10434145</v>
      </c>
      <c r="E54">
        <v>10443830</v>
      </c>
      <c r="F54">
        <v>2157</v>
      </c>
      <c r="G54" s="11">
        <v>-1.5839893</v>
      </c>
      <c r="H54" s="45">
        <v>55</v>
      </c>
      <c r="I54" s="54">
        <v>2.6294529000000001E-2</v>
      </c>
      <c r="J54" s="44">
        <v>-1.1147142000000001</v>
      </c>
      <c r="K54">
        <v>-0.27859460000000003</v>
      </c>
      <c r="L54">
        <v>2.9014829500000001</v>
      </c>
      <c r="M54">
        <f>'chr1'!L54/'chr1'!F54</f>
        <v>1.3451474038015763E-3</v>
      </c>
      <c r="N54">
        <v>7.2088564000000002</v>
      </c>
      <c r="O54">
        <f>'chr1'!N54/'chr1'!F54</f>
        <v>3.3420752897542886E-3</v>
      </c>
      <c r="P54" s="42">
        <v>8.3551879999999994E-8</v>
      </c>
    </row>
    <row r="55" spans="1:17">
      <c r="A55" s="11" t="s">
        <v>2505</v>
      </c>
      <c r="B55" s="42">
        <v>-1.5431760000000001</v>
      </c>
      <c r="D55">
        <v>20230789</v>
      </c>
      <c r="E55">
        <v>20241453</v>
      </c>
      <c r="F55">
        <v>2015</v>
      </c>
      <c r="G55" s="11">
        <v>-1.8115121999999999</v>
      </c>
      <c r="H55" s="45">
        <v>45</v>
      </c>
      <c r="I55" s="54">
        <v>1.9758234E-2</v>
      </c>
      <c r="J55" s="44">
        <v>-2.3491350999999998</v>
      </c>
      <c r="K55">
        <v>-2.0285593</v>
      </c>
      <c r="L55">
        <v>1.78664</v>
      </c>
      <c r="M55">
        <f>'chr1'!L55/'chr1'!F55</f>
        <v>8.8666997518610426E-4</v>
      </c>
      <c r="N55">
        <v>5.8981553</v>
      </c>
      <c r="O55">
        <f>'chr1'!N55/'chr1'!F55</f>
        <v>2.9271242183622828E-3</v>
      </c>
      <c r="P55" s="42">
        <v>7.3178109999999997E-8</v>
      </c>
    </row>
    <row r="56" spans="1:17">
      <c r="A56" s="11" t="s">
        <v>2506</v>
      </c>
      <c r="B56" s="42">
        <v>-0.1320489</v>
      </c>
      <c r="D56">
        <v>27647875</v>
      </c>
      <c r="E56">
        <v>27656513</v>
      </c>
      <c r="F56">
        <v>761</v>
      </c>
      <c r="G56" s="11">
        <v>-1.9881123999999999</v>
      </c>
      <c r="H56" s="45">
        <v>12</v>
      </c>
      <c r="I56" s="54">
        <v>4.0798179999999998E-3</v>
      </c>
      <c r="J56" s="44">
        <v>-1.2117171</v>
      </c>
      <c r="K56">
        <v>-0.35514010000000001</v>
      </c>
      <c r="L56">
        <v>5.5219520000000001E-2</v>
      </c>
      <c r="M56">
        <f>'chr1'!L56/'chr1'!F56</f>
        <v>7.2561787122207621E-5</v>
      </c>
      <c r="N56">
        <v>1.5728413999999999</v>
      </c>
      <c r="O56">
        <f>'chr1'!N56/'chr1'!F56</f>
        <v>2.0668086727989488E-3</v>
      </c>
      <c r="P56" s="42">
        <v>5.1670220000000003E-8</v>
      </c>
    </row>
    <row r="57" spans="1:17">
      <c r="A57" s="42" t="s">
        <v>2507</v>
      </c>
      <c r="B57" s="42">
        <v>35.711219999999997</v>
      </c>
      <c r="C57">
        <f>'chr1'!B57/'chr1'!B3</f>
        <v>1.0746033943187289E-3</v>
      </c>
      <c r="D57">
        <v>27728548</v>
      </c>
      <c r="E57">
        <v>27736940</v>
      </c>
      <c r="F57">
        <v>2182</v>
      </c>
      <c r="G57" s="11">
        <v>-2.0094169000000002</v>
      </c>
      <c r="H57" s="45">
        <v>41</v>
      </c>
      <c r="I57" s="54">
        <v>1.4310455E-2</v>
      </c>
      <c r="J57" s="44">
        <v>-1.5922082</v>
      </c>
      <c r="K57">
        <v>-0.68329329999999999</v>
      </c>
      <c r="L57">
        <v>1.1752647599999999</v>
      </c>
      <c r="M57">
        <f>'chr1'!L57/'chr1'!F57</f>
        <v>5.386181301558203E-4</v>
      </c>
      <c r="N57">
        <v>5.3738748000000003</v>
      </c>
      <c r="O57">
        <f>'chr1'!N57/'chr1'!F57</f>
        <v>2.4628207149404216E-3</v>
      </c>
      <c r="P57" s="42">
        <v>6.1570519999999995E-8</v>
      </c>
    </row>
    <row r="58" spans="1:17">
      <c r="A58" s="42" t="s">
        <v>2508</v>
      </c>
      <c r="B58" s="42">
        <v>128.58000000000001</v>
      </c>
      <c r="C58">
        <f>'chr1'!B58/'chr1'!B3</f>
        <v>3.86916225324988E-3</v>
      </c>
      <c r="D58">
        <v>28293521</v>
      </c>
      <c r="E58">
        <v>28302527</v>
      </c>
      <c r="F58">
        <v>2248</v>
      </c>
      <c r="G58" s="11">
        <v>-1.820309</v>
      </c>
      <c r="H58" s="45">
        <v>41</v>
      </c>
      <c r="I58" s="54">
        <v>1.9089807E-2</v>
      </c>
      <c r="J58" s="44">
        <v>-1.7575498000000001</v>
      </c>
      <c r="K58">
        <v>-1.1034904999999999</v>
      </c>
      <c r="L58">
        <v>1.5703994999999999</v>
      </c>
      <c r="M58">
        <f>'chr1'!L58/'chr1'!F58</f>
        <v>6.9857629003558714E-4</v>
      </c>
      <c r="N58">
        <v>5.3738748000000003</v>
      </c>
      <c r="O58">
        <f>'chr1'!N58/'chr1'!F58</f>
        <v>2.3905137010676158E-3</v>
      </c>
      <c r="P58" s="42">
        <v>5.9762840000000006E-8</v>
      </c>
    </row>
    <row r="59" spans="1:17">
      <c r="A59" s="23" t="s">
        <v>2509</v>
      </c>
      <c r="B59" s="42">
        <v>9.6729069999999995E-8</v>
      </c>
      <c r="D59">
        <v>110036254</v>
      </c>
      <c r="E59">
        <v>110044254</v>
      </c>
      <c r="F59">
        <v>420</v>
      </c>
      <c r="G59" s="11">
        <v>-0.54094819999999999</v>
      </c>
      <c r="H59" s="45">
        <v>4</v>
      </c>
      <c r="I59" s="54">
        <v>4.1125354000000003E-2</v>
      </c>
      <c r="J59" s="44">
        <v>0.3836677</v>
      </c>
      <c r="K59">
        <v>0.77063680000000001</v>
      </c>
      <c r="L59">
        <v>0.32900283000000002</v>
      </c>
      <c r="M59">
        <f>'chr1'!L59/'chr1'!F59</f>
        <v>7.8334007142857149E-4</v>
      </c>
      <c r="N59">
        <v>0.52428050000000004</v>
      </c>
      <c r="O59">
        <f>'chr1'!N59/'chr1'!F59</f>
        <v>1.2482869047619049E-3</v>
      </c>
      <c r="P59" s="42">
        <v>3.1207169999999997E-8</v>
      </c>
    </row>
    <row r="60" spans="1:17">
      <c r="A60" s="23" t="s">
        <v>2503</v>
      </c>
      <c r="B60" s="42"/>
      <c r="D60">
        <v>179551149</v>
      </c>
      <c r="E60">
        <v>179562980</v>
      </c>
      <c r="F60">
        <v>6190</v>
      </c>
      <c r="G60" s="11">
        <v>-2.0827263</v>
      </c>
      <c r="H60" s="45">
        <v>158</v>
      </c>
      <c r="I60" s="54">
        <v>1.7138276000000001E-2</v>
      </c>
      <c r="J60" s="44">
        <v>-1.0431632</v>
      </c>
      <c r="K60">
        <v>0.64536450000000001</v>
      </c>
      <c r="L60">
        <v>5.4397534399999996</v>
      </c>
      <c r="M60">
        <f>'chr1'!L60/'chr1'!F60</f>
        <v>8.7879700161550879E-4</v>
      </c>
      <c r="N60">
        <v>20.7090785</v>
      </c>
      <c r="O60">
        <f>'chr1'!N60/'chr1'!F60</f>
        <v>3.3455700323101779E-3</v>
      </c>
      <c r="P60" s="42">
        <v>8.3639250000000006E-8</v>
      </c>
    </row>
    <row r="61" spans="1:17">
      <c r="A61" s="42"/>
      <c r="B61" s="42"/>
      <c r="D61">
        <v>222640351</v>
      </c>
      <c r="E61">
        <v>222655359</v>
      </c>
      <c r="F61">
        <v>7434</v>
      </c>
      <c r="G61" s="11">
        <v>-2.2529832000000001</v>
      </c>
      <c r="H61" s="45">
        <v>392</v>
      </c>
      <c r="I61" s="54">
        <v>1.4313228000000001E-2</v>
      </c>
      <c r="J61" s="44">
        <v>-1.4305488</v>
      </c>
      <c r="K61">
        <v>0.2886069</v>
      </c>
      <c r="L61">
        <v>11.295977369999999</v>
      </c>
      <c r="M61">
        <f>'chr1'!L61/'chr1'!F61</f>
        <v>1.5195019330104921E-3</v>
      </c>
      <c r="N61">
        <v>52.034985399999997</v>
      </c>
      <c r="O61">
        <f>'chr1'!N61/'chr1'!F61</f>
        <v>6.999594484799569E-3</v>
      </c>
      <c r="P61" s="42">
        <v>1.7498989999999999E-7</v>
      </c>
    </row>
    <row r="62" spans="1:17">
      <c r="A62" s="42"/>
      <c r="B62" s="42"/>
      <c r="D62">
        <v>229796748</v>
      </c>
      <c r="E62">
        <v>229805740</v>
      </c>
      <c r="F62">
        <v>8992</v>
      </c>
      <c r="G62">
        <v>-1.7603508000000001</v>
      </c>
      <c r="H62">
        <v>205</v>
      </c>
      <c r="I62" s="44">
        <v>2.4924399E-2</v>
      </c>
      <c r="J62" s="44">
        <v>-1.2651043</v>
      </c>
      <c r="K62">
        <v>-0.16156380000000001</v>
      </c>
      <c r="L62">
        <v>10.265619620000001</v>
      </c>
      <c r="M62">
        <f>'chr1'!L62/'chr1'!F62</f>
        <v>1.1416391926156585E-3</v>
      </c>
      <c r="N62">
        <v>27.262673700000001</v>
      </c>
      <c r="O62">
        <f>'chr1'!N62/'chr1'!F62</f>
        <v>3.0318809719750892E-3</v>
      </c>
      <c r="P62" s="42">
        <v>7.5797019999999994E-8</v>
      </c>
    </row>
    <row r="63" spans="1:17" s="49" customFormat="1" ht="14.25" customHeight="1">
      <c r="A63" s="49" t="s">
        <v>2512</v>
      </c>
      <c r="D63" s="47" t="s">
        <v>2511</v>
      </c>
      <c r="E63" s="47"/>
      <c r="G63" s="47"/>
      <c r="H63" s="55"/>
      <c r="M63" s="46"/>
      <c r="N63" s="47"/>
      <c r="O63" s="47"/>
      <c r="Q63" s="56"/>
    </row>
    <row r="64" spans="1:17" ht="16" customHeight="1">
      <c r="A64" s="11" t="s">
        <v>2493</v>
      </c>
      <c r="B64" s="42">
        <v>-2.2680009999999999</v>
      </c>
      <c r="D64" s="52" t="s">
        <v>2494</v>
      </c>
      <c r="E64" s="52"/>
      <c r="F64" t="s">
        <v>2307</v>
      </c>
      <c r="G64" s="44" t="s">
        <v>2495</v>
      </c>
      <c r="H64" t="s">
        <v>2496</v>
      </c>
      <c r="I64" s="42" t="s">
        <v>2497</v>
      </c>
      <c r="J64" t="s">
        <v>2498</v>
      </c>
      <c r="K64" t="s">
        <v>2499</v>
      </c>
      <c r="L64" s="44" t="s">
        <v>2500</v>
      </c>
      <c r="M64" s="44"/>
      <c r="N64" s="44" t="s">
        <v>2501</v>
      </c>
      <c r="O64" s="44"/>
      <c r="P64" s="53" t="s">
        <v>2502</v>
      </c>
      <c r="Q64" t="s">
        <v>2503</v>
      </c>
    </row>
    <row r="65" spans="1:17" ht="16" customHeight="1">
      <c r="A65" s="11" t="s">
        <v>2504</v>
      </c>
      <c r="B65" s="42">
        <v>849</v>
      </c>
      <c r="D65">
        <v>6675490</v>
      </c>
      <c r="E65">
        <v>6687718</v>
      </c>
      <c r="F65">
        <v>833</v>
      </c>
      <c r="G65">
        <v>-1.920515</v>
      </c>
      <c r="H65">
        <v>19</v>
      </c>
      <c r="I65">
        <v>1.4239269000000001E-2</v>
      </c>
      <c r="J65" s="44">
        <v>-1.53691369</v>
      </c>
      <c r="K65">
        <v>-0.8009868</v>
      </c>
      <c r="L65">
        <v>0.53005497000000001</v>
      </c>
      <c r="M65">
        <f>'chr1'!L65/'chr1'!F65</f>
        <v>6.3632049219687875E-4</v>
      </c>
      <c r="N65">
        <v>2.7020770000000001</v>
      </c>
      <c r="O65">
        <f>'chr1'!N65/'chr1'!F65</f>
        <v>3.2437899159663865E-3</v>
      </c>
      <c r="P65" s="42">
        <v>8.1094750000000006E-8</v>
      </c>
    </row>
    <row r="66" spans="1:17" ht="19" customHeight="1">
      <c r="A66" s="42" t="s">
        <v>2497</v>
      </c>
      <c r="B66" s="42">
        <v>1.7099090000000001E-2</v>
      </c>
      <c r="D66">
        <v>10434145</v>
      </c>
      <c r="E66">
        <v>10443830</v>
      </c>
      <c r="F66">
        <v>2157</v>
      </c>
      <c r="G66" s="11">
        <v>-1.264994</v>
      </c>
      <c r="H66">
        <v>44</v>
      </c>
      <c r="I66" s="57">
        <v>3.7509631000000002E-2</v>
      </c>
      <c r="J66" s="44">
        <v>-0.89663271</v>
      </c>
      <c r="K66">
        <v>-0.27924909999999997</v>
      </c>
      <c r="L66">
        <v>3.3162581100000001</v>
      </c>
      <c r="M66">
        <f>'chr1'!L66/'chr1'!F66</f>
        <v>1.5374400139082059E-3</v>
      </c>
      <c r="N66">
        <v>6.2574414999999997</v>
      </c>
      <c r="O66">
        <f>'chr1'!N66/'chr1'!F66</f>
        <v>2.9009928140936486E-3</v>
      </c>
      <c r="P66">
        <v>7.2524820000000005E-8</v>
      </c>
    </row>
    <row r="67" spans="1:17">
      <c r="A67" s="11" t="s">
        <v>2505</v>
      </c>
      <c r="B67" s="42">
        <v>-1.5359179999999999</v>
      </c>
      <c r="D67">
        <v>20230789</v>
      </c>
      <c r="E67">
        <v>20241453</v>
      </c>
      <c r="F67">
        <v>2015</v>
      </c>
      <c r="G67" s="11">
        <v>-2.3424179999999999</v>
      </c>
      <c r="H67">
        <v>35</v>
      </c>
      <c r="I67" s="57">
        <v>7.8454609999999998E-3</v>
      </c>
      <c r="J67" s="44">
        <v>-1.57997291</v>
      </c>
      <c r="K67">
        <v>-0.4424323</v>
      </c>
      <c r="L67">
        <v>0.53289259</v>
      </c>
      <c r="M67">
        <f>'chr1'!L67/'chr1'!F67</f>
        <v>2.6446282382133995E-4</v>
      </c>
      <c r="N67">
        <v>4.9775102999999996</v>
      </c>
      <c r="O67">
        <f>'chr1'!N67/'chr1'!F67</f>
        <v>2.4702284367245655E-3</v>
      </c>
      <c r="P67" s="42">
        <v>6.1755709999999994E-8</v>
      </c>
    </row>
    <row r="68" spans="1:17">
      <c r="A68" s="11" t="s">
        <v>2506</v>
      </c>
      <c r="B68" s="42">
        <v>2.7974079999999998E-2</v>
      </c>
      <c r="D68">
        <v>27647875</v>
      </c>
      <c r="E68">
        <v>27656513</v>
      </c>
      <c r="F68">
        <v>761</v>
      </c>
      <c r="G68" s="11">
        <v>-1.867418</v>
      </c>
      <c r="H68">
        <v>8</v>
      </c>
      <c r="I68" s="57">
        <v>7.3841510000000003E-3</v>
      </c>
      <c r="J68" s="44">
        <v>-1.4827428</v>
      </c>
      <c r="K68">
        <v>-0.85114880000000004</v>
      </c>
      <c r="L68">
        <v>4.3965730000000001E-2</v>
      </c>
      <c r="M68">
        <f>'chr1'!L68/'chr1'!F68</f>
        <v>5.7773626806833119E-5</v>
      </c>
      <c r="N68">
        <v>1.1377166000000001</v>
      </c>
      <c r="O68">
        <f>'chr1'!N68/'chr1'!F68</f>
        <v>1.4950283837056506E-3</v>
      </c>
      <c r="P68" s="42">
        <v>3.7375709999999997E-8</v>
      </c>
    </row>
    <row r="69" spans="1:17">
      <c r="A69" s="42" t="s">
        <v>2507</v>
      </c>
      <c r="B69" s="42">
        <v>29.393129999999999</v>
      </c>
      <c r="C69">
        <f>'chr1'!B69/'chr1'!B3</f>
        <v>8.8448272749157438E-4</v>
      </c>
      <c r="D69">
        <v>27728548</v>
      </c>
      <c r="E69">
        <v>27736940</v>
      </c>
      <c r="F69">
        <v>2182</v>
      </c>
      <c r="G69" s="11">
        <v>-2.406072</v>
      </c>
      <c r="H69">
        <v>38</v>
      </c>
      <c r="I69" s="57">
        <v>6.7668650000000004E-3</v>
      </c>
      <c r="J69" s="44">
        <v>-1.4967393200000001</v>
      </c>
      <c r="K69">
        <v>-0.24527560000000001</v>
      </c>
      <c r="L69">
        <v>0.49542416</v>
      </c>
      <c r="M69">
        <f>'chr1'!L69/'chr1'!F69</f>
        <v>2.270504857928506E-4</v>
      </c>
      <c r="N69">
        <v>5.4041540000000001</v>
      </c>
      <c r="O69">
        <f>'chr1'!N69/'chr1'!F69</f>
        <v>2.476697525206233E-3</v>
      </c>
      <c r="P69" s="42">
        <v>6.1917440000000006E-8</v>
      </c>
    </row>
    <row r="70" spans="1:17">
      <c r="A70" s="42" t="s">
        <v>2508</v>
      </c>
      <c r="B70" s="42">
        <v>121.4516</v>
      </c>
      <c r="C70">
        <f>'chr1'!B70/'chr1'!B3</f>
        <v>3.6546581608088587E-3</v>
      </c>
      <c r="D70">
        <v>28293521</v>
      </c>
      <c r="E70">
        <v>28302527</v>
      </c>
      <c r="F70">
        <v>2248</v>
      </c>
      <c r="G70" s="11">
        <v>-2.075761</v>
      </c>
      <c r="H70">
        <v>34</v>
      </c>
      <c r="I70" s="57">
        <v>1.4640508999999999E-2</v>
      </c>
      <c r="J70" s="44">
        <v>-1.4774005800000001</v>
      </c>
      <c r="K70">
        <v>-0.5128414</v>
      </c>
      <c r="L70">
        <v>0.99546873000000002</v>
      </c>
      <c r="M70">
        <f>'chr1'!L70/'chr1'!F70</f>
        <v>4.4282416814946622E-4</v>
      </c>
      <c r="N70">
        <v>4.8352956999999996</v>
      </c>
      <c r="O70">
        <f>'chr1'!N70/'chr1'!F70</f>
        <v>2.1509322508896796E-3</v>
      </c>
      <c r="P70" s="42">
        <v>5.3773310000000001E-8</v>
      </c>
    </row>
    <row r="71" spans="1:17">
      <c r="A71" s="23" t="s">
        <v>2509</v>
      </c>
      <c r="B71" s="42">
        <v>9.1366429999999997E-8</v>
      </c>
      <c r="D71">
        <v>110036254</v>
      </c>
      <c r="E71">
        <v>110044254</v>
      </c>
      <c r="F71">
        <v>420</v>
      </c>
      <c r="G71" s="11">
        <v>-1.141046</v>
      </c>
      <c r="H71">
        <v>3</v>
      </c>
      <c r="I71" s="57">
        <v>1.2393734E-2</v>
      </c>
      <c r="J71" s="44">
        <v>9.7356979999999996E-2</v>
      </c>
      <c r="K71">
        <v>0.70010240000000001</v>
      </c>
      <c r="L71">
        <v>7.4362399999999995E-2</v>
      </c>
      <c r="M71">
        <f>'chr1'!L71/'chr1'!F71</f>
        <v>1.7705333333333333E-4</v>
      </c>
      <c r="N71">
        <v>0.42664370000000001</v>
      </c>
      <c r="O71">
        <f>'chr1'!N71/'chr1'!F71</f>
        <v>1.0158183333333333E-3</v>
      </c>
      <c r="P71" s="42">
        <v>2.5395460000000001E-8</v>
      </c>
    </row>
    <row r="72" spans="1:17">
      <c r="A72" s="23" t="s">
        <v>2503</v>
      </c>
      <c r="B72" s="42"/>
      <c r="D72">
        <v>179551149</v>
      </c>
      <c r="E72">
        <v>179562980</v>
      </c>
      <c r="F72">
        <v>6190</v>
      </c>
      <c r="G72" s="11">
        <v>-2.1937600000000002</v>
      </c>
      <c r="H72">
        <v>139</v>
      </c>
      <c r="I72" s="57">
        <v>1.7273725E-2</v>
      </c>
      <c r="J72" s="44">
        <v>-0.29732488000000001</v>
      </c>
      <c r="K72">
        <v>2.0114755999999998</v>
      </c>
      <c r="L72">
        <v>4.8220769600000004</v>
      </c>
      <c r="M72">
        <f>'chr1'!L72/'chr1'!F72</f>
        <v>7.7901081744749599E-4</v>
      </c>
      <c r="N72">
        <v>19.767826599999999</v>
      </c>
      <c r="O72">
        <f>'chr1'!N72/'chr1'!F72</f>
        <v>3.1935099515347331E-3</v>
      </c>
      <c r="P72" s="42">
        <v>7.9837749999999996E-8</v>
      </c>
    </row>
    <row r="73" spans="1:17">
      <c r="A73" s="42"/>
      <c r="B73" s="42"/>
      <c r="D73">
        <v>222640351</v>
      </c>
      <c r="E73">
        <v>222655359</v>
      </c>
      <c r="F73">
        <v>7434</v>
      </c>
      <c r="G73" s="11">
        <v>-2.4168409999999998</v>
      </c>
      <c r="H73">
        <v>339</v>
      </c>
      <c r="I73" s="57">
        <v>1.3063043999999999E-2</v>
      </c>
      <c r="J73" s="44">
        <v>-1.3583577899999999</v>
      </c>
      <c r="K73">
        <v>0.51740090000000005</v>
      </c>
      <c r="L73">
        <v>8.9599036099999996</v>
      </c>
      <c r="M73">
        <f>'chr1'!L73/'chr1'!F73</f>
        <v>1.2052601035781544E-3</v>
      </c>
      <c r="N73">
        <v>48.922134300000003</v>
      </c>
      <c r="O73">
        <f>'chr1'!N73/'chr1'!F73</f>
        <v>6.5808628329297823E-3</v>
      </c>
      <c r="P73" s="42">
        <v>1.645216E-7</v>
      </c>
    </row>
    <row r="74" spans="1:17">
      <c r="A74" s="42"/>
      <c r="B74" s="42"/>
      <c r="D74">
        <v>229796748</v>
      </c>
      <c r="E74">
        <v>229805740</v>
      </c>
      <c r="F74">
        <v>8992</v>
      </c>
      <c r="G74">
        <v>-1.8873850000000001</v>
      </c>
      <c r="H74">
        <v>190</v>
      </c>
      <c r="I74" s="44">
        <v>2.5084235E-2</v>
      </c>
      <c r="J74" s="44">
        <v>-2.0728314800000001</v>
      </c>
      <c r="K74">
        <v>-1.6078619000000001</v>
      </c>
      <c r="L74">
        <v>9.6227257000000002</v>
      </c>
      <c r="M74">
        <f>'chr1'!L74/'chr1'!F74</f>
        <v>1.0701429826512456E-3</v>
      </c>
      <c r="N74">
        <v>27.0207701</v>
      </c>
      <c r="O74">
        <f>'chr1'!N74/'chr1'!F74</f>
        <v>3.004978881227758E-3</v>
      </c>
      <c r="P74" s="42">
        <v>7.5124470000000002E-8</v>
      </c>
    </row>
    <row r="75" spans="1:17" s="49" customFormat="1">
      <c r="A75" s="49" t="s">
        <v>2513</v>
      </c>
      <c r="D75" s="47" t="s">
        <v>2511</v>
      </c>
      <c r="E75" s="47"/>
      <c r="G75" s="47"/>
      <c r="H75" s="55"/>
      <c r="M75" s="46"/>
      <c r="N75" s="47"/>
      <c r="O75" s="47"/>
      <c r="Q75" s="56"/>
    </row>
    <row r="76" spans="1:17" ht="16" customHeight="1">
      <c r="A76" s="11" t="s">
        <v>2493</v>
      </c>
      <c r="B76" s="42">
        <v>-2.2715969999999999</v>
      </c>
      <c r="D76" s="52" t="s">
        <v>2494</v>
      </c>
      <c r="E76" s="52"/>
      <c r="F76" t="s">
        <v>2307</v>
      </c>
      <c r="G76" s="44" t="s">
        <v>2495</v>
      </c>
      <c r="H76" t="s">
        <v>2496</v>
      </c>
      <c r="I76" s="42" t="s">
        <v>2497</v>
      </c>
      <c r="J76" t="s">
        <v>2498</v>
      </c>
      <c r="K76" t="s">
        <v>2499</v>
      </c>
      <c r="L76" s="44" t="s">
        <v>2500</v>
      </c>
      <c r="M76" s="44"/>
      <c r="N76" s="44" t="s">
        <v>2501</v>
      </c>
      <c r="O76" s="44"/>
      <c r="P76" s="53" t="s">
        <v>2502</v>
      </c>
      <c r="Q76" t="s">
        <v>2503</v>
      </c>
    </row>
    <row r="77" spans="1:17" ht="16" customHeight="1">
      <c r="A77" s="11" t="s">
        <v>2504</v>
      </c>
      <c r="B77" s="42">
        <v>890</v>
      </c>
      <c r="D77">
        <v>6675490</v>
      </c>
      <c r="E77">
        <v>6687718</v>
      </c>
      <c r="F77">
        <v>833</v>
      </c>
      <c r="G77">
        <v>-2.0656089999999998</v>
      </c>
      <c r="H77">
        <v>23</v>
      </c>
      <c r="I77">
        <v>9.3952250000000001E-3</v>
      </c>
      <c r="J77" s="44">
        <v>-2.2691490999999999</v>
      </c>
      <c r="K77">
        <v>-1.6932263999999999</v>
      </c>
      <c r="L77">
        <v>0.41577607999999999</v>
      </c>
      <c r="M77">
        <f>'chr1'!L77/'chr1'!F77</f>
        <v>4.9913094837935169E-4</v>
      </c>
      <c r="N77">
        <v>3.0697597999999999</v>
      </c>
      <c r="O77">
        <f>'chr1'!N77/'chr1'!F77</f>
        <v>3.6851858343337333E-3</v>
      </c>
      <c r="P77" s="42">
        <v>9.2129639999999996E-8</v>
      </c>
    </row>
    <row r="78" spans="1:17" ht="19" customHeight="1">
      <c r="A78" s="42" t="s">
        <v>2497</v>
      </c>
      <c r="B78" s="42">
        <v>1.485057E-2</v>
      </c>
      <c r="D78">
        <v>10434145</v>
      </c>
      <c r="E78">
        <v>10443830</v>
      </c>
      <c r="F78">
        <v>2157</v>
      </c>
      <c r="G78" s="11">
        <v>-1.356007</v>
      </c>
      <c r="H78">
        <v>41</v>
      </c>
      <c r="I78" s="57">
        <v>3.1794443999999998E-2</v>
      </c>
      <c r="J78" s="44">
        <v>-0.10493860000000001</v>
      </c>
      <c r="K78">
        <v>1.0241372</v>
      </c>
      <c r="L78">
        <v>2.6108194999999998</v>
      </c>
      <c r="M78">
        <f>'chr1'!L78/'chr1'!F78</f>
        <v>1.2103938340287436E-3</v>
      </c>
      <c r="N78">
        <v>5.4721804000000001</v>
      </c>
      <c r="O78">
        <f>'chr1'!N78/'chr1'!F78</f>
        <v>2.5369403801576264E-3</v>
      </c>
      <c r="P78" s="42">
        <v>6.3423509999999995E-8</v>
      </c>
    </row>
    <row r="79" spans="1:17">
      <c r="A79" s="11" t="s">
        <v>2505</v>
      </c>
      <c r="B79" s="42">
        <v>-2.2407620000000001</v>
      </c>
      <c r="D79">
        <v>20230789</v>
      </c>
      <c r="E79">
        <v>20241453</v>
      </c>
      <c r="F79">
        <v>2015</v>
      </c>
      <c r="G79" s="11">
        <v>-2.437503</v>
      </c>
      <c r="H79">
        <v>34</v>
      </c>
      <c r="I79" s="57">
        <v>3.9165620000000002E-3</v>
      </c>
      <c r="J79" s="44">
        <v>-3.0394142999999998</v>
      </c>
      <c r="K79">
        <v>-2.5262973999999998</v>
      </c>
      <c r="L79">
        <v>0.17380322000000001</v>
      </c>
      <c r="M79">
        <f>'chr1'!L79/'chr1'!F79</f>
        <v>8.6254699751861047E-5</v>
      </c>
      <c r="N79">
        <v>4.5379056999999996</v>
      </c>
      <c r="O79">
        <f>'chr1'!N79/'chr1'!F79</f>
        <v>2.252062382133995E-3</v>
      </c>
      <c r="P79" s="42">
        <v>5.6301560000000002E-8</v>
      </c>
    </row>
    <row r="80" spans="1:17">
      <c r="A80" s="11" t="s">
        <v>2506</v>
      </c>
      <c r="B80" s="42">
        <v>-1.4859059999999999</v>
      </c>
      <c r="D80">
        <v>27647875</v>
      </c>
      <c r="E80">
        <v>27656513</v>
      </c>
      <c r="F80">
        <v>761</v>
      </c>
      <c r="G80" s="11">
        <v>-1.9847520000000001</v>
      </c>
      <c r="H80">
        <v>11</v>
      </c>
      <c r="I80" s="57">
        <v>5.1576670000000003E-3</v>
      </c>
      <c r="J80" s="44">
        <v>-1.9253308</v>
      </c>
      <c r="K80">
        <v>-1.3208675000000001</v>
      </c>
      <c r="L80">
        <v>3.7666890000000001E-2</v>
      </c>
      <c r="M80">
        <f>'chr1'!L80/'chr1'!F80</f>
        <v>4.9496570302233906E-5</v>
      </c>
      <c r="N80">
        <v>1.468146</v>
      </c>
      <c r="O80">
        <f>'chr1'!N80/'chr1'!F80</f>
        <v>1.9292325886990801E-3</v>
      </c>
      <c r="P80" s="42">
        <v>4.8230810000000003E-8</v>
      </c>
    </row>
    <row r="81" spans="1:17">
      <c r="A81" s="42" t="s">
        <v>2507</v>
      </c>
      <c r="B81" s="42">
        <v>26.7288</v>
      </c>
      <c r="C81">
        <f>'chr1'!B81/'chr1'!B3</f>
        <v>8.0430909966297548E-4</v>
      </c>
      <c r="D81">
        <v>27728548</v>
      </c>
      <c r="E81">
        <v>27736940</v>
      </c>
      <c r="F81">
        <v>2182</v>
      </c>
      <c r="G81" s="11">
        <v>-2.2448090000000001</v>
      </c>
      <c r="H81">
        <v>39</v>
      </c>
      <c r="I81" s="57">
        <v>8.7294650000000005E-3</v>
      </c>
      <c r="J81" s="44">
        <v>-2.0502576000000001</v>
      </c>
      <c r="K81">
        <v>-1.1926494999999999</v>
      </c>
      <c r="L81">
        <v>0.67323772999999998</v>
      </c>
      <c r="M81">
        <f>'chr1'!L81/'chr1'!F81</f>
        <v>3.0854158111824013E-4</v>
      </c>
      <c r="N81">
        <v>5.2052448</v>
      </c>
      <c r="O81">
        <f>'chr1'!N81/'chr1'!F81</f>
        <v>2.3855384051329055E-3</v>
      </c>
      <c r="P81" s="42">
        <v>5.9638459999999995E-8</v>
      </c>
    </row>
    <row r="82" spans="1:17">
      <c r="A82" s="42" t="s">
        <v>2508</v>
      </c>
      <c r="B82" s="42">
        <v>119.32040000000001</v>
      </c>
      <c r="C82">
        <f>'chr1'!B82/'chr1'!B3</f>
        <v>3.5905272026961967E-3</v>
      </c>
      <c r="D82">
        <v>28293521</v>
      </c>
      <c r="E82">
        <v>28302527</v>
      </c>
      <c r="F82">
        <v>2248</v>
      </c>
      <c r="G82" s="11">
        <v>-1.832697</v>
      </c>
      <c r="H82">
        <v>41</v>
      </c>
      <c r="I82" s="57">
        <v>1.9465472000000001E-2</v>
      </c>
      <c r="J82" s="44">
        <v>-3.6118445000000001</v>
      </c>
      <c r="K82">
        <v>-3.9470399</v>
      </c>
      <c r="L82">
        <v>1.6049380499999999</v>
      </c>
      <c r="M82">
        <f>'chr1'!L82/'chr1'!F82</f>
        <v>7.1394041370106758E-4</v>
      </c>
      <c r="N82">
        <v>5.4721804000000001</v>
      </c>
      <c r="O82">
        <f>'chr1'!N82/'chr1'!F82</f>
        <v>2.4342439501779359E-3</v>
      </c>
      <c r="P82" s="42">
        <v>6.0856100000000005E-8</v>
      </c>
    </row>
    <row r="83" spans="1:17">
      <c r="A83" s="23" t="s">
        <v>2509</v>
      </c>
      <c r="B83" s="42">
        <v>8.9763160000000006E-8</v>
      </c>
      <c r="D83">
        <v>110036254</v>
      </c>
      <c r="E83">
        <v>110044254</v>
      </c>
      <c r="F83">
        <v>420</v>
      </c>
      <c r="G83" s="11">
        <v>-1.406307</v>
      </c>
      <c r="H83">
        <v>4</v>
      </c>
      <c r="I83" s="57">
        <v>1.1394842000000001E-2</v>
      </c>
      <c r="J83" s="44">
        <v>-2.2841630999999998</v>
      </c>
      <c r="K83">
        <v>-2.1373028000000001</v>
      </c>
      <c r="L83">
        <v>2.3695239999999999E-2</v>
      </c>
      <c r="M83">
        <f>'chr1'!L83/'chr1'!F83</f>
        <v>5.6417238095238091E-5</v>
      </c>
      <c r="N83">
        <v>0.53387130000000005</v>
      </c>
      <c r="O83">
        <f>'chr1'!N83/'chr1'!F83</f>
        <v>1.271122142857143E-3</v>
      </c>
      <c r="P83" s="42">
        <v>3.1778049999999998E-8</v>
      </c>
    </row>
    <row r="84" spans="1:17">
      <c r="A84" s="23" t="s">
        <v>2503</v>
      </c>
      <c r="B84" s="42"/>
      <c r="D84">
        <v>179551149</v>
      </c>
      <c r="E84">
        <v>179562980</v>
      </c>
      <c r="F84">
        <v>6190</v>
      </c>
      <c r="G84" s="11">
        <v>-2.338066</v>
      </c>
      <c r="H84">
        <v>153</v>
      </c>
      <c r="I84" s="57">
        <v>1.1704630000000001E-2</v>
      </c>
      <c r="J84" s="44">
        <v>-1.95221</v>
      </c>
      <c r="K84">
        <v>-0.79617159999999998</v>
      </c>
      <c r="L84">
        <v>3.6132371000000001</v>
      </c>
      <c r="M84">
        <f>'chr1'!L84/'chr1'!F84</f>
        <v>5.8372166397415185E-4</v>
      </c>
      <c r="N84">
        <v>20.420575800000002</v>
      </c>
      <c r="O84">
        <f>'chr1'!N84/'chr1'!F84</f>
        <v>3.2989621647819068E-3</v>
      </c>
      <c r="P84" s="42">
        <v>8.2474049999999997E-8</v>
      </c>
    </row>
    <row r="85" spans="1:17">
      <c r="A85" s="42"/>
      <c r="B85" s="42"/>
      <c r="D85">
        <v>222640351</v>
      </c>
      <c r="E85">
        <v>222655359</v>
      </c>
      <c r="F85">
        <v>7434</v>
      </c>
      <c r="G85" s="11">
        <v>-2.415978</v>
      </c>
      <c r="H85">
        <v>347</v>
      </c>
      <c r="I85" s="57">
        <v>1.1071961999999999E-2</v>
      </c>
      <c r="J85" s="44">
        <v>-1.2565666</v>
      </c>
      <c r="K85">
        <v>0.85212370000000004</v>
      </c>
      <c r="L85">
        <v>7.7416128200000003</v>
      </c>
      <c r="M85">
        <f>'chr1'!L85/'chr1'!F85</f>
        <v>1.0413791794457897E-3</v>
      </c>
      <c r="N85">
        <v>46.713841600000002</v>
      </c>
      <c r="O85">
        <f>'chr1'!N85/'chr1'!F85</f>
        <v>6.2838097390368582E-3</v>
      </c>
      <c r="P85" s="42">
        <v>1.570952E-7</v>
      </c>
    </row>
    <row r="86" spans="1:17">
      <c r="A86" s="42"/>
      <c r="B86" s="42"/>
      <c r="D86">
        <v>229796748</v>
      </c>
      <c r="E86">
        <v>229805740</v>
      </c>
      <c r="F86">
        <v>8992</v>
      </c>
      <c r="G86">
        <v>-1.7931859999999999</v>
      </c>
      <c r="H86">
        <v>197</v>
      </c>
      <c r="I86" s="44">
        <v>2.4767141999999999E-2</v>
      </c>
      <c r="J86" s="44">
        <v>-2.7011535000000002</v>
      </c>
      <c r="K86">
        <v>-2.9775605999999999</v>
      </c>
      <c r="L86">
        <v>9.8340111300000004</v>
      </c>
      <c r="M86">
        <f>'chr1'!L86/'chr1'!F86</f>
        <v>1.0936400278024911E-3</v>
      </c>
      <c r="N86">
        <v>26.4266629</v>
      </c>
      <c r="O86">
        <f>'chr1'!N86/'chr1'!F86</f>
        <v>2.9389082406583631E-3</v>
      </c>
      <c r="P86" s="42">
        <v>7.3472710000000006E-8</v>
      </c>
    </row>
    <row r="87" spans="1:17" s="49" customFormat="1">
      <c r="A87" s="49" t="s">
        <v>2514</v>
      </c>
      <c r="D87" s="47" t="s">
        <v>2511</v>
      </c>
      <c r="E87" s="47"/>
      <c r="G87" s="47"/>
      <c r="H87" s="55"/>
      <c r="M87" s="46"/>
      <c r="N87" s="47"/>
      <c r="O87" s="47"/>
      <c r="Q87" s="56"/>
    </row>
    <row r="88" spans="1:17" ht="16" customHeight="1">
      <c r="A88" s="11" t="s">
        <v>2493</v>
      </c>
      <c r="B88" s="42">
        <v>-2.1494930000000001</v>
      </c>
      <c r="D88" s="52" t="s">
        <v>2494</v>
      </c>
      <c r="E88" s="52"/>
      <c r="F88" t="s">
        <v>2307</v>
      </c>
      <c r="G88" s="44" t="s">
        <v>2495</v>
      </c>
      <c r="H88" t="s">
        <v>2496</v>
      </c>
      <c r="I88" s="42" t="s">
        <v>2497</v>
      </c>
      <c r="J88" t="s">
        <v>2498</v>
      </c>
      <c r="K88" t="s">
        <v>2499</v>
      </c>
      <c r="L88" s="44" t="s">
        <v>2500</v>
      </c>
      <c r="M88" s="44"/>
      <c r="N88" s="44" t="s">
        <v>2501</v>
      </c>
      <c r="O88" s="44"/>
      <c r="P88" s="53" t="s">
        <v>2502</v>
      </c>
      <c r="Q88" t="s">
        <v>2503</v>
      </c>
    </row>
    <row r="89" spans="1:17" ht="16" customHeight="1">
      <c r="A89" s="11" t="s">
        <v>2504</v>
      </c>
      <c r="B89" s="42">
        <v>805</v>
      </c>
      <c r="D89">
        <v>6675490</v>
      </c>
      <c r="E89">
        <v>6687718</v>
      </c>
      <c r="F89">
        <v>833</v>
      </c>
      <c r="G89">
        <v>-1.6526756</v>
      </c>
      <c r="H89">
        <v>16</v>
      </c>
      <c r="I89">
        <v>1.7488983999999999E-2</v>
      </c>
      <c r="J89" s="44">
        <v>-0.74235569999999995</v>
      </c>
      <c r="K89">
        <v>0.10104792999999999</v>
      </c>
      <c r="L89">
        <v>0.55640283000000001</v>
      </c>
      <c r="M89">
        <f>'chr1'!L89/'chr1'!F89</f>
        <v>6.679505762304922E-4</v>
      </c>
      <c r="N89">
        <v>2.1435490000000001</v>
      </c>
      <c r="O89">
        <f>'chr1'!N89/'chr1'!F89</f>
        <v>2.5732881152460987E-3</v>
      </c>
      <c r="P89" s="42">
        <v>6.4332189999999998E-8</v>
      </c>
    </row>
    <row r="90" spans="1:17" ht="19" customHeight="1">
      <c r="A90" s="42" t="s">
        <v>2497</v>
      </c>
      <c r="B90" s="42">
        <v>1.7780509999999999E-2</v>
      </c>
      <c r="D90">
        <v>10434145</v>
      </c>
      <c r="E90">
        <v>10443830</v>
      </c>
      <c r="F90">
        <v>2157</v>
      </c>
      <c r="G90" s="11">
        <v>-0.89275629999999995</v>
      </c>
      <c r="H90">
        <v>38</v>
      </c>
      <c r="I90" s="57">
        <v>4.3741373E-2</v>
      </c>
      <c r="J90" s="44">
        <v>0.66154420000000003</v>
      </c>
      <c r="K90">
        <v>1.7676132899999999</v>
      </c>
      <c r="L90">
        <v>3.3257718199999999</v>
      </c>
      <c r="M90">
        <f>'chr1'!L90/'chr1'!F90</f>
        <v>1.5418506351414E-3</v>
      </c>
      <c r="N90">
        <v>5.0909279999999999</v>
      </c>
      <c r="O90">
        <f>'chr1'!N90/'chr1'!F90</f>
        <v>2.3601891515994435E-3</v>
      </c>
      <c r="P90" s="42">
        <v>5.9004729999999998E-8</v>
      </c>
    </row>
    <row r="91" spans="1:17">
      <c r="A91" s="11" t="s">
        <v>2505</v>
      </c>
      <c r="B91" s="42">
        <v>-1.203257</v>
      </c>
      <c r="D91">
        <v>20230789</v>
      </c>
      <c r="E91">
        <v>20241453</v>
      </c>
      <c r="F91">
        <v>2015</v>
      </c>
      <c r="G91" s="11">
        <v>-2.3502638999999999</v>
      </c>
      <c r="H91">
        <v>36</v>
      </c>
      <c r="I91" s="57">
        <v>5.7351620000000002E-3</v>
      </c>
      <c r="J91" s="44">
        <v>-1.9557462000000001</v>
      </c>
      <c r="K91">
        <v>-0.97107712000000002</v>
      </c>
      <c r="L91">
        <v>0.39130725</v>
      </c>
      <c r="M91">
        <f>'chr1'!L91/'chr1'!F91</f>
        <v>1.9419714640198511E-4</v>
      </c>
      <c r="N91">
        <v>4.8229839999999999</v>
      </c>
      <c r="O91">
        <f>'chr1'!N91/'chr1'!F91</f>
        <v>2.393540446650124E-3</v>
      </c>
      <c r="P91" s="42">
        <v>5.9838520000000003E-8</v>
      </c>
    </row>
    <row r="92" spans="1:17">
      <c r="A92" s="11" t="s">
        <v>2506</v>
      </c>
      <c r="B92" s="42">
        <v>0.68917419999999996</v>
      </c>
      <c r="D92">
        <v>27647875</v>
      </c>
      <c r="E92">
        <v>27656513</v>
      </c>
      <c r="F92">
        <v>761</v>
      </c>
      <c r="G92" s="11">
        <v>-1.8137365999999999</v>
      </c>
      <c r="H92">
        <v>8</v>
      </c>
      <c r="I92" s="57">
        <v>4.3714840000000001E-3</v>
      </c>
      <c r="J92" s="44">
        <v>-0.75881659999999995</v>
      </c>
      <c r="K92">
        <v>7.302939E-2</v>
      </c>
      <c r="L92">
        <v>3.0583059999999999E-2</v>
      </c>
      <c r="M92">
        <f>'chr1'!L92/'chr1'!F92</f>
        <v>4.0187989487516425E-5</v>
      </c>
      <c r="N92">
        <v>1.071774</v>
      </c>
      <c r="O92">
        <f>'chr1'!N92/'chr1'!F92</f>
        <v>1.4083758212877792E-3</v>
      </c>
      <c r="P92" s="42">
        <v>3.5209409999999999E-8</v>
      </c>
    </row>
    <row r="93" spans="1:17">
      <c r="A93" s="42" t="s">
        <v>2507</v>
      </c>
      <c r="B93" s="42">
        <v>28.809280000000001</v>
      </c>
      <c r="C93">
        <f>'chr1'!B93/'chr1'!B3</f>
        <v>8.6691381800674055E-4</v>
      </c>
      <c r="D93">
        <v>27728548</v>
      </c>
      <c r="E93">
        <v>27736940</v>
      </c>
      <c r="F93">
        <v>2182</v>
      </c>
      <c r="G93" s="11">
        <v>-2.3523043000000001</v>
      </c>
      <c r="H93">
        <v>41</v>
      </c>
      <c r="I93" s="57">
        <v>6.5340499999999996E-3</v>
      </c>
      <c r="J93" s="44">
        <v>-2.2802847000000002</v>
      </c>
      <c r="K93">
        <v>-1.4485323999999999</v>
      </c>
      <c r="L93">
        <v>0.51904275</v>
      </c>
      <c r="M93">
        <f>'chr1'!L93/'chr1'!F93</f>
        <v>2.3787477085242896E-4</v>
      </c>
      <c r="N93">
        <v>5.4928429999999997</v>
      </c>
      <c r="O93">
        <f>'chr1'!N93/'chr1'!F93</f>
        <v>2.5173432630614112E-3</v>
      </c>
      <c r="P93" s="42">
        <v>6.2933589999999995E-8</v>
      </c>
    </row>
    <row r="94" spans="1:17">
      <c r="A94" s="42" t="s">
        <v>2508</v>
      </c>
      <c r="B94" s="42">
        <v>108.1153</v>
      </c>
      <c r="C94">
        <f>'chr1'!B94/'chr1'!B3</f>
        <v>3.253349181511796E-3</v>
      </c>
      <c r="D94">
        <v>28293521</v>
      </c>
      <c r="E94">
        <v>28302527</v>
      </c>
      <c r="F94">
        <v>2248</v>
      </c>
      <c r="G94" s="11">
        <v>-2.0548332999999999</v>
      </c>
      <c r="H94">
        <v>32</v>
      </c>
      <c r="I94" s="57">
        <v>1.2386619999999999E-2</v>
      </c>
      <c r="J94" s="44">
        <v>-1.6788574000000001</v>
      </c>
      <c r="K94">
        <v>-0.81834176000000003</v>
      </c>
      <c r="L94">
        <v>0.78948531</v>
      </c>
      <c r="M94">
        <f>'chr1'!L94/'chr1'!F94</f>
        <v>3.5119453291814948E-4</v>
      </c>
      <c r="N94">
        <v>4.2870970000000002</v>
      </c>
      <c r="O94">
        <f>'chr1'!N94/'chr1'!F94</f>
        <v>1.9070716192170819E-3</v>
      </c>
      <c r="P94" s="42">
        <v>4.7676790000000003E-8</v>
      </c>
    </row>
    <row r="95" spans="1:17">
      <c r="A95" s="23" t="s">
        <v>2509</v>
      </c>
      <c r="B95" s="42">
        <v>8.1333740000000002E-8</v>
      </c>
      <c r="D95">
        <v>110036254</v>
      </c>
      <c r="E95">
        <v>110044254</v>
      </c>
      <c r="F95">
        <v>420</v>
      </c>
      <c r="G95" s="11">
        <v>-1.3180392999999999</v>
      </c>
      <c r="H95">
        <v>5</v>
      </c>
      <c r="I95" s="57">
        <v>1.4556856E-2</v>
      </c>
      <c r="J95" s="44">
        <v>-1.9210726</v>
      </c>
      <c r="K95">
        <v>-1.72644548</v>
      </c>
      <c r="L95">
        <v>0.11829022</v>
      </c>
      <c r="M95">
        <f>'chr1'!L95/'chr1'!F95</f>
        <v>2.8164338095238096E-4</v>
      </c>
      <c r="N95">
        <v>0.66985899999999998</v>
      </c>
      <c r="O95">
        <f>'chr1'!N95/'chr1'!F95</f>
        <v>1.594902380952381E-3</v>
      </c>
      <c r="P95" s="42">
        <v>3.9872560000000001E-8</v>
      </c>
    </row>
    <row r="96" spans="1:17">
      <c r="A96" s="23" t="s">
        <v>2503</v>
      </c>
      <c r="B96" s="42"/>
      <c r="D96">
        <v>179551149</v>
      </c>
      <c r="E96">
        <v>179562980</v>
      </c>
      <c r="F96">
        <v>6190</v>
      </c>
      <c r="G96" s="11">
        <v>-2.1265645000000002</v>
      </c>
      <c r="H96">
        <v>135</v>
      </c>
      <c r="I96" s="57">
        <v>1.6593871E-2</v>
      </c>
      <c r="J96" s="44">
        <v>-1.0669607000000001</v>
      </c>
      <c r="K96">
        <v>0.58476706000000001</v>
      </c>
      <c r="L96">
        <v>4.5005732600000004</v>
      </c>
      <c r="M96">
        <f>'chr1'!L96/'chr1'!F96</f>
        <v>7.2707160904684977E-4</v>
      </c>
      <c r="N96">
        <v>18.086192</v>
      </c>
      <c r="O96">
        <f>'chr1'!N96/'chr1'!F96</f>
        <v>2.9218403877221324E-3</v>
      </c>
      <c r="P96" s="42">
        <v>7.3046010000000001E-8</v>
      </c>
    </row>
    <row r="97" spans="1:32">
      <c r="A97" s="42"/>
      <c r="B97" s="42"/>
      <c r="D97">
        <v>222640351</v>
      </c>
      <c r="E97">
        <v>222655359</v>
      </c>
      <c r="F97">
        <v>7434</v>
      </c>
      <c r="G97" s="11">
        <v>-2.2617815000000001</v>
      </c>
      <c r="H97">
        <v>322</v>
      </c>
      <c r="I97" s="57">
        <v>1.4704572000000001E-2</v>
      </c>
      <c r="J97" s="44">
        <v>-0.43585220000000002</v>
      </c>
      <c r="K97">
        <v>2.33366432</v>
      </c>
      <c r="L97">
        <v>9.5063374599999992</v>
      </c>
      <c r="M97">
        <f>'chr1'!L97/'chr1'!F97</f>
        <v>1.2787647914985203E-3</v>
      </c>
      <c r="N97">
        <v>43.406933000000002</v>
      </c>
      <c r="O97">
        <f>'chr1'!N97/'chr1'!F97</f>
        <v>5.8389740382028517E-3</v>
      </c>
      <c r="P97" s="42">
        <v>1.459744E-7</v>
      </c>
    </row>
    <row r="98" spans="1:32">
      <c r="A98" s="42"/>
      <c r="B98" s="42"/>
      <c r="D98">
        <v>229796748</v>
      </c>
      <c r="E98">
        <v>229805740</v>
      </c>
      <c r="F98">
        <v>8992</v>
      </c>
      <c r="G98">
        <v>-1.7318483</v>
      </c>
      <c r="H98">
        <v>172</v>
      </c>
      <c r="I98" s="44">
        <v>2.6213073999999999E-2</v>
      </c>
      <c r="J98" s="44">
        <v>-1.7139762000000001</v>
      </c>
      <c r="K98">
        <v>-1.1030682700000001</v>
      </c>
      <c r="L98">
        <v>9.07148486</v>
      </c>
      <c r="M98">
        <f>'chr1'!L98/'chr1'!F98</f>
        <v>1.0088395084519573E-3</v>
      </c>
      <c r="N98">
        <v>23.043147999999999</v>
      </c>
      <c r="O98">
        <f>'chr1'!N98/'chr1'!F98</f>
        <v>2.5626276690391457E-3</v>
      </c>
      <c r="P98" s="42">
        <v>6.406569E-8</v>
      </c>
    </row>
    <row r="99" spans="1:32" s="49" customFormat="1">
      <c r="A99" s="49" t="s">
        <v>2515</v>
      </c>
      <c r="D99" s="47" t="s">
        <v>2511</v>
      </c>
      <c r="E99" s="47"/>
      <c r="G99" s="47"/>
      <c r="H99" s="55"/>
      <c r="M99" s="46"/>
      <c r="N99" s="47"/>
      <c r="O99" s="47"/>
      <c r="Q99" s="56"/>
    </row>
    <row r="100" spans="1:32" ht="16" customHeight="1">
      <c r="A100" s="11" t="s">
        <v>2493</v>
      </c>
      <c r="B100" s="42">
        <v>-2.247789</v>
      </c>
      <c r="D100" s="52" t="s">
        <v>2494</v>
      </c>
      <c r="E100" s="52"/>
      <c r="F100" t="s">
        <v>2307</v>
      </c>
      <c r="G100" s="44" t="s">
        <v>2495</v>
      </c>
      <c r="H100" t="s">
        <v>2496</v>
      </c>
      <c r="I100" s="42" t="s">
        <v>2497</v>
      </c>
      <c r="J100" t="s">
        <v>2498</v>
      </c>
      <c r="K100" t="s">
        <v>2499</v>
      </c>
      <c r="L100" s="44" t="s">
        <v>2500</v>
      </c>
      <c r="M100" s="44"/>
      <c r="N100" s="44" t="s">
        <v>2501</v>
      </c>
      <c r="O100" s="44"/>
      <c r="P100" s="53" t="s">
        <v>2502</v>
      </c>
      <c r="Q100" t="s">
        <v>2503</v>
      </c>
    </row>
    <row r="101" spans="1:32" ht="16" customHeight="1">
      <c r="A101" s="11" t="s">
        <v>2504</v>
      </c>
      <c r="B101" s="42">
        <v>815</v>
      </c>
      <c r="D101">
        <v>6675490</v>
      </c>
      <c r="E101">
        <v>6687718</v>
      </c>
      <c r="F101">
        <v>833</v>
      </c>
      <c r="G101">
        <v>-1.8136019999999999</v>
      </c>
      <c r="H101">
        <v>17</v>
      </c>
      <c r="I101">
        <v>1.4800946000000001E-2</v>
      </c>
      <c r="J101" s="44">
        <v>-1.70446315</v>
      </c>
      <c r="K101">
        <v>-1.1096792600000001</v>
      </c>
      <c r="L101">
        <v>0.49300274999999999</v>
      </c>
      <c r="M101">
        <f>'chr1'!L101/'chr1'!F101</f>
        <v>5.918400360144057E-4</v>
      </c>
      <c r="N101">
        <v>2.3428284000000001</v>
      </c>
      <c r="O101">
        <f>'chr1'!N101/'chr1'!F101</f>
        <v>2.812519087635054E-3</v>
      </c>
      <c r="P101" s="42">
        <v>7.0312979999999996E-8</v>
      </c>
    </row>
    <row r="102" spans="1:32" ht="19" customHeight="1">
      <c r="A102" s="42" t="s">
        <v>2497</v>
      </c>
      <c r="B102" s="42">
        <v>1.6476970000000001E-2</v>
      </c>
      <c r="D102">
        <v>10434145</v>
      </c>
      <c r="E102">
        <v>10443830</v>
      </c>
      <c r="F102">
        <v>2157</v>
      </c>
      <c r="G102" s="11">
        <v>-1.1958390000000001</v>
      </c>
      <c r="H102">
        <v>41</v>
      </c>
      <c r="I102" s="57">
        <v>3.7434151999999998E-2</v>
      </c>
      <c r="J102" s="44">
        <v>-1.2937866499999999</v>
      </c>
      <c r="K102">
        <v>-0.94830362000000001</v>
      </c>
      <c r="L102">
        <v>3.0832116599999999</v>
      </c>
      <c r="M102">
        <f>'chr1'!L102/'chr1'!F102</f>
        <v>1.4293980806675938E-3</v>
      </c>
      <c r="N102">
        <v>5.6503508</v>
      </c>
      <c r="O102">
        <f>'chr1'!N102/'chr1'!F102</f>
        <v>2.6195414000927215E-3</v>
      </c>
      <c r="P102" s="42">
        <v>6.5488539999999997E-8</v>
      </c>
    </row>
    <row r="103" spans="1:32">
      <c r="A103" s="11" t="s">
        <v>2505</v>
      </c>
      <c r="B103" s="42">
        <v>-1.3670960000000001</v>
      </c>
      <c r="D103">
        <v>20230789</v>
      </c>
      <c r="E103">
        <v>20241453</v>
      </c>
      <c r="F103">
        <v>2015</v>
      </c>
      <c r="G103" s="11">
        <v>-2.2597119999999999</v>
      </c>
      <c r="H103">
        <v>32</v>
      </c>
      <c r="I103" s="57">
        <v>8.3419900000000005E-3</v>
      </c>
      <c r="J103" s="44">
        <v>-2.0496576800000001</v>
      </c>
      <c r="K103">
        <v>-1.2116730600000001</v>
      </c>
      <c r="L103">
        <v>0.50760722000000003</v>
      </c>
      <c r="M103">
        <f>'chr1'!L103/'chr1'!F103</f>
        <v>2.51914253101737E-4</v>
      </c>
      <c r="N103">
        <v>4.4100298999999996</v>
      </c>
      <c r="O103">
        <f>'chr1'!N103/'chr1'!F103</f>
        <v>2.1886004466501238E-3</v>
      </c>
      <c r="P103" s="42">
        <v>5.471501E-8</v>
      </c>
    </row>
    <row r="104" spans="1:32">
      <c r="A104" s="11" t="s">
        <v>2506</v>
      </c>
      <c r="B104" s="42">
        <v>0.41859780000000002</v>
      </c>
      <c r="D104">
        <v>27647875</v>
      </c>
      <c r="E104">
        <v>27656513</v>
      </c>
      <c r="F104">
        <v>761</v>
      </c>
      <c r="G104" s="11">
        <v>-1.674644</v>
      </c>
      <c r="H104">
        <v>6</v>
      </c>
      <c r="I104" s="57">
        <v>2.509402E-3</v>
      </c>
      <c r="J104" s="44">
        <v>2.7371980000000001E-2</v>
      </c>
      <c r="K104">
        <v>0.96376437000000004</v>
      </c>
      <c r="L104">
        <v>3.011283E-2</v>
      </c>
      <c r="M104">
        <f>'chr1'!L104/'chr1'!F104</f>
        <v>3.9570078843626806E-5</v>
      </c>
      <c r="N104">
        <v>0.82688059999999997</v>
      </c>
      <c r="O104">
        <f>'chr1'!N104/'chr1'!F104</f>
        <v>1.0865710906701707E-3</v>
      </c>
      <c r="P104" s="42">
        <v>2.7164280000000001E-8</v>
      </c>
    </row>
    <row r="105" spans="1:32">
      <c r="A105" s="42" t="s">
        <v>2507</v>
      </c>
      <c r="B105" s="42">
        <v>27.106359999999999</v>
      </c>
      <c r="C105">
        <f>'chr1'!B105/'chr1'!B3</f>
        <v>8.1567043813192104E-4</v>
      </c>
      <c r="D105">
        <v>27728548</v>
      </c>
      <c r="E105">
        <v>27736940</v>
      </c>
      <c r="F105">
        <v>2182</v>
      </c>
      <c r="G105" s="11">
        <v>-2.360598</v>
      </c>
      <c r="H105">
        <v>43</v>
      </c>
      <c r="I105" s="57">
        <v>7.5902799999999996E-3</v>
      </c>
      <c r="J105" s="44">
        <v>-2.3764881400000002</v>
      </c>
      <c r="K105">
        <v>-1.5973324099999999</v>
      </c>
      <c r="L105">
        <v>0.63870610999999999</v>
      </c>
      <c r="M105">
        <f>'chr1'!L105/'chr1'!F105</f>
        <v>2.9271590742438127E-4</v>
      </c>
      <c r="N105">
        <v>5.9259776999999998</v>
      </c>
      <c r="O105">
        <f>'chr1'!N105/'chr1'!F105</f>
        <v>2.7158467919340054E-3</v>
      </c>
      <c r="P105" s="42">
        <v>6.7896169999999996E-8</v>
      </c>
    </row>
    <row r="106" spans="1:32">
      <c r="A106" s="42" t="s">
        <v>2508</v>
      </c>
      <c r="B106" s="42">
        <v>112.5937</v>
      </c>
      <c r="C106">
        <f>'chr1'!B106/'chr1'!B3</f>
        <v>3.3881108570052959E-3</v>
      </c>
      <c r="D106">
        <v>28293521</v>
      </c>
      <c r="E106">
        <v>28302527</v>
      </c>
      <c r="F106">
        <v>2248</v>
      </c>
      <c r="G106" s="11">
        <v>-1.9993110000000001</v>
      </c>
      <c r="H106">
        <v>35</v>
      </c>
      <c r="I106" s="57">
        <v>1.5565005999999999E-2</v>
      </c>
      <c r="J106" s="44">
        <v>-1.1565675799999999</v>
      </c>
      <c r="K106">
        <v>-7.8334230000000005E-2</v>
      </c>
      <c r="L106">
        <v>1.09059448</v>
      </c>
      <c r="M106">
        <f>'chr1'!L106/'chr1'!F106</f>
        <v>4.8513989323843416E-4</v>
      </c>
      <c r="N106">
        <v>4.8234702</v>
      </c>
      <c r="O106">
        <f>'chr1'!N106/'chr1'!F106</f>
        <v>2.145671797153025E-3</v>
      </c>
      <c r="P106" s="42">
        <v>5.3641800000000001E-8</v>
      </c>
    </row>
    <row r="107" spans="1:32">
      <c r="A107" s="23" t="s">
        <v>2509</v>
      </c>
      <c r="B107" s="42">
        <v>8.4702749999999994E-8</v>
      </c>
      <c r="D107">
        <v>110036254</v>
      </c>
      <c r="E107">
        <v>110044254</v>
      </c>
      <c r="F107">
        <v>420</v>
      </c>
      <c r="G107" s="11">
        <v>-1.234531</v>
      </c>
      <c r="H107">
        <v>3</v>
      </c>
      <c r="I107" s="57">
        <v>5.8289350000000004E-3</v>
      </c>
      <c r="J107" s="44">
        <v>4.6469120000000003E-2</v>
      </c>
      <c r="K107">
        <v>0.68801683999999996</v>
      </c>
      <c r="L107">
        <v>3.4973610000000002E-2</v>
      </c>
      <c r="M107">
        <f>'chr1'!L107/'chr1'!F107</f>
        <v>8.3270500000000002E-5</v>
      </c>
      <c r="N107">
        <v>0.41344029999999998</v>
      </c>
      <c r="O107">
        <f>'chr1'!N107/'chr1'!F107</f>
        <v>9.8438166666666663E-4</v>
      </c>
      <c r="P107" s="42">
        <v>2.4609539999999999E-8</v>
      </c>
    </row>
    <row r="108" spans="1:32">
      <c r="A108" s="23" t="s">
        <v>2503</v>
      </c>
      <c r="B108" s="42"/>
      <c r="D108">
        <v>179551149</v>
      </c>
      <c r="E108">
        <v>179562980</v>
      </c>
      <c r="F108">
        <v>6190</v>
      </c>
      <c r="G108" s="11">
        <v>-2.2653349999999999</v>
      </c>
      <c r="H108">
        <v>136</v>
      </c>
      <c r="I108" s="57">
        <v>1.4298332E-2</v>
      </c>
      <c r="J108" s="44">
        <v>-0.89325456000000003</v>
      </c>
      <c r="K108">
        <v>1.0423949699999999</v>
      </c>
      <c r="L108">
        <v>3.9135393999999999</v>
      </c>
      <c r="M108">
        <f>'chr1'!L108/'chr1'!F108</f>
        <v>6.3223576736672049E-4</v>
      </c>
      <c r="N108">
        <v>18.742627200000001</v>
      </c>
      <c r="O108">
        <f>'chr1'!N108/'chr1'!F108</f>
        <v>3.0278880775444269E-3</v>
      </c>
      <c r="P108">
        <v>7.5697200000000004E-8</v>
      </c>
    </row>
    <row r="109" spans="1:32">
      <c r="A109" s="42"/>
      <c r="B109" s="42"/>
      <c r="D109">
        <v>222640351</v>
      </c>
      <c r="E109">
        <v>222655359</v>
      </c>
      <c r="F109">
        <v>7434</v>
      </c>
      <c r="G109" s="11">
        <v>-2.3923589999999999</v>
      </c>
      <c r="H109">
        <v>329</v>
      </c>
      <c r="I109" s="57">
        <v>1.2594311E-2</v>
      </c>
      <c r="J109" s="44">
        <v>-0.81508654999999997</v>
      </c>
      <c r="K109">
        <v>1.6574944700000001</v>
      </c>
      <c r="L109">
        <v>8.3492134300000007</v>
      </c>
      <c r="M109">
        <f>'chr1'!L109/'chr1'!F109</f>
        <v>1.1231118415388755E-3</v>
      </c>
      <c r="N109">
        <v>45.616342799999998</v>
      </c>
      <c r="O109">
        <f>'chr1'!N109/'chr1'!F109</f>
        <v>6.1361774011299431E-3</v>
      </c>
      <c r="P109" s="42">
        <v>1.5340440000000001E-7</v>
      </c>
    </row>
    <row r="110" spans="1:32">
      <c r="A110" s="42"/>
      <c r="B110" s="42"/>
      <c r="D110">
        <v>229796748</v>
      </c>
      <c r="E110">
        <v>229805740</v>
      </c>
      <c r="F110">
        <v>8992</v>
      </c>
      <c r="G110">
        <v>-1.801823</v>
      </c>
      <c r="H110">
        <v>173</v>
      </c>
      <c r="I110" s="44">
        <v>2.5730275E-2</v>
      </c>
      <c r="J110" s="44">
        <v>-1.5087907700000001</v>
      </c>
      <c r="K110">
        <v>-0.63008476999999996</v>
      </c>
      <c r="L110">
        <v>8.9653993199999995</v>
      </c>
      <c r="M110">
        <f>'chr1'!L110/'chr1'!F110</f>
        <v>9.9704173932384341E-4</v>
      </c>
      <c r="N110">
        <v>23.841724299999999</v>
      </c>
      <c r="O110">
        <f>'chr1'!N110/'chr1'!F110</f>
        <v>2.6514373109430603E-3</v>
      </c>
      <c r="P110" s="42">
        <v>6.628593E-8</v>
      </c>
    </row>
    <row r="111" spans="1:32" s="40" customFormat="1" ht="15">
      <c r="A111" s="58" t="s">
        <v>2516</v>
      </c>
      <c r="G111" s="59"/>
      <c r="H111" s="60" t="s">
        <v>4</v>
      </c>
      <c r="I111" s="60"/>
      <c r="J111" s="60"/>
      <c r="K111" s="60"/>
      <c r="L111" s="60"/>
      <c r="M111" s="60" t="s">
        <v>9</v>
      </c>
      <c r="N111" s="60"/>
      <c r="O111" s="60"/>
      <c r="P111" s="60"/>
      <c r="Q111" s="60"/>
      <c r="R111" s="60" t="s">
        <v>15</v>
      </c>
      <c r="S111" s="60"/>
      <c r="T111" s="60"/>
      <c r="U111" s="60"/>
      <c r="V111" s="59"/>
      <c r="W111" s="60" t="s">
        <v>12</v>
      </c>
      <c r="X111" s="60"/>
      <c r="Y111" s="60"/>
      <c r="Z111" s="60"/>
      <c r="AA111" s="59"/>
      <c r="AB111" s="60" t="s">
        <v>1010</v>
      </c>
    </row>
    <row r="112" spans="1:32" s="61" customFormat="1">
      <c r="A112" s="61" t="s">
        <v>2313</v>
      </c>
      <c r="C112" s="61" t="s">
        <v>2517</v>
      </c>
      <c r="D112" s="61" t="s">
        <v>2518</v>
      </c>
      <c r="E112" s="61" t="s">
        <v>2519</v>
      </c>
      <c r="G112" s="61" t="s">
        <v>2520</v>
      </c>
      <c r="H112" s="61" t="s">
        <v>2517</v>
      </c>
      <c r="I112" s="61" t="s">
        <v>2518</v>
      </c>
      <c r="J112" s="61" t="s">
        <v>2519</v>
      </c>
      <c r="L112" s="61" t="s">
        <v>2520</v>
      </c>
      <c r="M112" s="61" t="s">
        <v>2517</v>
      </c>
      <c r="N112" s="61" t="s">
        <v>2518</v>
      </c>
      <c r="O112" s="61" t="s">
        <v>2519</v>
      </c>
      <c r="Q112" s="61" t="s">
        <v>2520</v>
      </c>
      <c r="R112" s="61" t="s">
        <v>2517</v>
      </c>
      <c r="S112" s="61" t="s">
        <v>2518</v>
      </c>
      <c r="T112" s="61" t="s">
        <v>2519</v>
      </c>
      <c r="V112" s="61" t="s">
        <v>2520</v>
      </c>
      <c r="W112" s="61" t="s">
        <v>2517</v>
      </c>
      <c r="X112" s="61" t="s">
        <v>2518</v>
      </c>
      <c r="Y112" s="61" t="s">
        <v>2308</v>
      </c>
      <c r="AA112" s="61" t="s">
        <v>2520</v>
      </c>
      <c r="AB112" s="61" t="s">
        <v>2517</v>
      </c>
      <c r="AC112" s="61" t="s">
        <v>2518</v>
      </c>
      <c r="AD112" s="61" t="s">
        <v>2308</v>
      </c>
      <c r="AF112" s="61" t="s">
        <v>2520</v>
      </c>
    </row>
    <row r="113" spans="1:32">
      <c r="A113">
        <v>6675490</v>
      </c>
      <c r="B113">
        <v>6687718</v>
      </c>
      <c r="C113">
        <v>0.56304235999999996</v>
      </c>
      <c r="D113">
        <v>0.47720541</v>
      </c>
      <c r="E113">
        <v>0.56304235999999996</v>
      </c>
      <c r="F113">
        <f>'chr1'!E113/'chr1'!F101</f>
        <v>6.7592120048019203E-4</v>
      </c>
      <c r="G113" s="42">
        <v>6.6529999999999996E-4</v>
      </c>
      <c r="H113">
        <v>0.89186476999999997</v>
      </c>
      <c r="I113">
        <v>0.61066222999999997</v>
      </c>
      <c r="J113">
        <v>0.89186476999999997</v>
      </c>
      <c r="K113">
        <f>'chr1'!J113/'chr1'!F101</f>
        <v>1.0706659903961585E-3</v>
      </c>
      <c r="L113" s="42">
        <v>1.023E-3</v>
      </c>
      <c r="M113">
        <v>0.53005497000000001</v>
      </c>
      <c r="N113">
        <v>0.42756896</v>
      </c>
      <c r="O113">
        <v>0.53005497000000001</v>
      </c>
      <c r="P113" s="42">
        <f>'chr1'!O113/'chr1'!F101</f>
        <v>6.3632049219687875E-4</v>
      </c>
      <c r="Q113" s="42">
        <v>5.4719999999999997E-4</v>
      </c>
      <c r="R113">
        <v>0.41577607999999999</v>
      </c>
      <c r="S113">
        <v>0.34379187</v>
      </c>
      <c r="T113" s="42">
        <v>0.41577607999999999</v>
      </c>
      <c r="U113">
        <f>'chr1'!T113/'chr1'!F101</f>
        <v>4.9913094837935169E-4</v>
      </c>
      <c r="W113">
        <v>0.55640283000000001</v>
      </c>
      <c r="X113">
        <v>0.48500552000000002</v>
      </c>
      <c r="Y113">
        <v>0.55640283000000001</v>
      </c>
      <c r="Z113">
        <f>'chr1'!Y113/'chr1'!F101</f>
        <v>6.679505762304922E-4</v>
      </c>
      <c r="AA113" s="42">
        <v>6.1550000000000005E-4</v>
      </c>
      <c r="AB113">
        <v>0.49300274999999999</v>
      </c>
      <c r="AC113">
        <v>0.43220504999999998</v>
      </c>
      <c r="AD113">
        <v>0.49300274999999999</v>
      </c>
      <c r="AE113">
        <f>'chr1'!AD113/'chr1'!F101</f>
        <v>5.918400360144057E-4</v>
      </c>
      <c r="AF113" s="42">
        <v>5.2030000000000002E-4</v>
      </c>
    </row>
    <row r="114" spans="1:32">
      <c r="A114">
        <v>10434145</v>
      </c>
      <c r="B114">
        <v>10443830</v>
      </c>
      <c r="C114">
        <v>3.0709541699999998</v>
      </c>
      <c r="D114">
        <v>0.74087389000000003</v>
      </c>
      <c r="E114">
        <v>3.0709541699999998</v>
      </c>
      <c r="F114">
        <f>'chr1'!E114/'chr1'!F102</f>
        <v>1.4237154242002781E-3</v>
      </c>
      <c r="G114" s="42">
        <v>1.4147000000000001E-3</v>
      </c>
      <c r="H114">
        <v>2.9014829500000001</v>
      </c>
      <c r="I114">
        <v>0.87948890999999996</v>
      </c>
      <c r="J114">
        <v>2.9014829500000001</v>
      </c>
      <c r="K114">
        <f>'chr1'!J114/'chr1'!F102</f>
        <v>1.3451474038015763E-3</v>
      </c>
      <c r="L114" s="42">
        <v>1.3102000000000001E-3</v>
      </c>
      <c r="M114">
        <v>3.3162581100000001</v>
      </c>
      <c r="N114">
        <v>0.71374238999999995</v>
      </c>
      <c r="O114">
        <v>3.3162581100000001</v>
      </c>
      <c r="P114" s="42">
        <f>'chr1'!O114/'chr1'!F102</f>
        <v>1.5374400139082059E-3</v>
      </c>
      <c r="Q114" s="42">
        <v>1.4728E-3</v>
      </c>
      <c r="R114">
        <v>2.6108194999999998</v>
      </c>
      <c r="S114">
        <v>0.56443191000000004</v>
      </c>
      <c r="T114" s="42">
        <v>2.6108194999999998</v>
      </c>
      <c r="U114">
        <f>'chr1'!T114/'chr1'!F102</f>
        <v>1.2103938340287436E-3</v>
      </c>
      <c r="V114" s="42">
        <v>1.1689999999999999E-3</v>
      </c>
      <c r="W114">
        <v>3.3257718199999999</v>
      </c>
      <c r="X114">
        <v>0.67181214</v>
      </c>
      <c r="Y114">
        <v>3.3257718199999999</v>
      </c>
      <c r="Z114">
        <f>'chr1'!Y114/'chr1'!F102</f>
        <v>1.5418506351414E-3</v>
      </c>
      <c r="AA114" s="42">
        <v>1.4999E-3</v>
      </c>
      <c r="AB114">
        <v>3.0832116599999999</v>
      </c>
      <c r="AC114">
        <v>0.65319680199999997</v>
      </c>
      <c r="AD114">
        <v>3.0832116599999999</v>
      </c>
      <c r="AE114">
        <f>'chr1'!AD114/'chr1'!F102</f>
        <v>1.4293980806675938E-3</v>
      </c>
      <c r="AF114" s="42">
        <v>1.3774E-3</v>
      </c>
    </row>
    <row r="115" spans="1:32">
      <c r="A115">
        <v>20230789</v>
      </c>
      <c r="B115">
        <v>20241453</v>
      </c>
      <c r="C115">
        <v>0.71794354000000005</v>
      </c>
      <c r="D115">
        <v>0.3106836</v>
      </c>
      <c r="E115">
        <v>0.71794354000000005</v>
      </c>
      <c r="F115">
        <f>'chr1'!E115/'chr1'!F103</f>
        <v>3.5629952357320104E-4</v>
      </c>
      <c r="G115" s="42">
        <v>3.4959999999999999E-4</v>
      </c>
      <c r="H115">
        <v>1.78664</v>
      </c>
      <c r="I115">
        <v>0.67760151999999996</v>
      </c>
      <c r="J115">
        <v>1.78664</v>
      </c>
      <c r="K115">
        <f>'chr1'!J115/'chr1'!F103</f>
        <v>8.8666997518610426E-4</v>
      </c>
      <c r="L115" s="42">
        <v>8.6039999999999999E-4</v>
      </c>
      <c r="M115">
        <v>0.53289259</v>
      </c>
      <c r="N115">
        <v>0.21185559000000001</v>
      </c>
      <c r="O115">
        <v>0.53289259</v>
      </c>
      <c r="P115" s="42">
        <f>'chr1'!O115/'chr1'!F103</f>
        <v>2.6446282382133995E-4</v>
      </c>
      <c r="Q115">
        <v>2.153E-4</v>
      </c>
      <c r="R115">
        <v>0.17380322000000001</v>
      </c>
      <c r="S115">
        <v>6.24399E-2</v>
      </c>
      <c r="T115" s="42">
        <v>0.17380322000000001</v>
      </c>
      <c r="U115">
        <f>'chr1'!T115/'chr1'!F103</f>
        <v>8.6254699751861047E-5</v>
      </c>
      <c r="V115" s="42">
        <v>5.49E-5</v>
      </c>
      <c r="W115">
        <v>0.39130725</v>
      </c>
      <c r="X115">
        <v>0.18337328999999999</v>
      </c>
      <c r="Y115">
        <v>0.39130725</v>
      </c>
      <c r="Z115">
        <f>'chr1'!Y115/'chr1'!F103</f>
        <v>1.9419714640198511E-4</v>
      </c>
      <c r="AA115" s="42">
        <v>1.6210000000000001E-4</v>
      </c>
      <c r="AB115">
        <v>0.50760722000000003</v>
      </c>
      <c r="AC115">
        <v>0.19068613500000001</v>
      </c>
      <c r="AD115">
        <v>0.50760722000000003</v>
      </c>
      <c r="AE115">
        <f>'chr1'!AD115/'chr1'!F103</f>
        <v>2.51914253101737E-4</v>
      </c>
      <c r="AF115" s="42">
        <v>2.1259999999999999E-4</v>
      </c>
    </row>
    <row r="116" spans="1:32">
      <c r="A116">
        <v>27647875</v>
      </c>
      <c r="B116">
        <v>27656513</v>
      </c>
      <c r="C116">
        <v>1.8998190000000002E-2</v>
      </c>
      <c r="D116">
        <v>1.453197E-2</v>
      </c>
      <c r="E116">
        <v>1.8998190000000002E-2</v>
      </c>
      <c r="F116">
        <f>'chr1'!E116/'chr1'!F104</f>
        <v>2.4964770039421814E-5</v>
      </c>
      <c r="G116" s="42">
        <v>1.8E-5</v>
      </c>
      <c r="H116">
        <v>5.5219520000000001E-2</v>
      </c>
      <c r="I116">
        <v>3.7651850000000001E-2</v>
      </c>
      <c r="J116">
        <v>5.5219520000000001E-2</v>
      </c>
      <c r="K116">
        <f>'chr1'!J116/'chr1'!F104</f>
        <v>7.2561787122207621E-5</v>
      </c>
      <c r="L116" s="42">
        <v>4.5399999999999999E-5</v>
      </c>
      <c r="M116">
        <v>4.3965730000000001E-2</v>
      </c>
      <c r="N116">
        <v>1.254395E-2</v>
      </c>
      <c r="O116">
        <v>4.3965730000000001E-2</v>
      </c>
      <c r="P116" s="42">
        <f>'chr1'!O116/'chr1'!F104</f>
        <v>5.7773626806833119E-5</v>
      </c>
      <c r="Q116" s="42">
        <v>8.3000000000000002E-6</v>
      </c>
      <c r="R116">
        <v>3.7666890000000001E-2</v>
      </c>
      <c r="S116">
        <v>1.7780299999999999E-2</v>
      </c>
      <c r="T116" s="42">
        <v>3.7666890000000001E-2</v>
      </c>
      <c r="U116">
        <f>'chr1'!T116/'chr1'!F104</f>
        <v>4.9496570302233906E-5</v>
      </c>
      <c r="V116" s="42">
        <v>1.8300000000000001E-5</v>
      </c>
      <c r="W116">
        <v>3.0583059999999999E-2</v>
      </c>
      <c r="X116">
        <v>1.017907E-2</v>
      </c>
      <c r="Y116">
        <v>3.0583059999999999E-2</v>
      </c>
      <c r="Z116">
        <f>'chr1'!Y116/'chr1'!F104</f>
        <v>4.0187989487516425E-5</v>
      </c>
      <c r="AA116" s="42">
        <v>8.1000000000000004E-6</v>
      </c>
      <c r="AB116">
        <v>3.011283E-2</v>
      </c>
      <c r="AC116">
        <v>5.0188050000000003E-3</v>
      </c>
      <c r="AD116">
        <v>3.011283E-2</v>
      </c>
      <c r="AE116">
        <f>'chr1'!AD116/'chr1'!F104</f>
        <v>3.9570078843626806E-5</v>
      </c>
      <c r="AF116" s="42">
        <v>5.6289999999999997E-4</v>
      </c>
    </row>
    <row r="117" spans="1:32">
      <c r="A117">
        <v>27728548</v>
      </c>
      <c r="B117">
        <v>27736940</v>
      </c>
      <c r="C117">
        <v>0.77715539</v>
      </c>
      <c r="D117">
        <v>0.54124269000000003</v>
      </c>
      <c r="E117">
        <v>0.77715539</v>
      </c>
      <c r="F117">
        <f>'chr1'!E117/'chr1'!F105</f>
        <v>3.5616653987167736E-4</v>
      </c>
      <c r="G117" s="42">
        <v>3.4630000000000001E-4</v>
      </c>
      <c r="H117">
        <v>1.1752647599999999</v>
      </c>
      <c r="I117">
        <v>0.70428855999999995</v>
      </c>
      <c r="J117">
        <v>1.1752647599999999</v>
      </c>
      <c r="K117">
        <f>'chr1'!J117/'chr1'!F105</f>
        <v>5.386181301558203E-4</v>
      </c>
      <c r="L117" s="42">
        <v>5.0089999999999998E-4</v>
      </c>
      <c r="M117">
        <v>0.49542416</v>
      </c>
      <c r="N117">
        <v>0.22210667000000001</v>
      </c>
      <c r="O117">
        <v>0.49542416</v>
      </c>
      <c r="P117" s="42">
        <f>'chr1'!O117/'chr1'!F105</f>
        <v>2.270504857928506E-4</v>
      </c>
      <c r="Q117" s="42">
        <v>1.5349999999999999E-4</v>
      </c>
      <c r="R117">
        <v>0.67323772999999998</v>
      </c>
      <c r="S117">
        <v>0.52871763000000005</v>
      </c>
      <c r="T117" s="42">
        <v>0.67323772999999998</v>
      </c>
      <c r="U117">
        <f>'chr1'!T117/'chr1'!F105</f>
        <v>3.0854158111824013E-4</v>
      </c>
      <c r="V117" s="42">
        <v>2.632E-4</v>
      </c>
      <c r="W117">
        <v>0.51904275</v>
      </c>
      <c r="X117">
        <v>0.32160888999999998</v>
      </c>
      <c r="Y117">
        <v>0.51904275</v>
      </c>
      <c r="Z117">
        <f>'chr1'!Y117/'chr1'!F105</f>
        <v>2.3787477085242896E-4</v>
      </c>
      <c r="AA117">
        <v>1.884E-4</v>
      </c>
      <c r="AB117">
        <v>0.63870610999999999</v>
      </c>
      <c r="AC117">
        <v>0.46038051899999999</v>
      </c>
      <c r="AD117">
        <v>0.63870610999999999</v>
      </c>
      <c r="AE117">
        <f>'chr1'!AD117/'chr1'!F105</f>
        <v>2.9271590742438127E-4</v>
      </c>
      <c r="AF117" s="42">
        <v>2.3240000000000001E-4</v>
      </c>
    </row>
    <row r="118" spans="1:32">
      <c r="A118">
        <v>28293521</v>
      </c>
      <c r="B118">
        <v>28302527</v>
      </c>
      <c r="C118">
        <v>1.2413042400000001</v>
      </c>
      <c r="D118">
        <v>0.59368346999999999</v>
      </c>
      <c r="E118">
        <v>1.2413042400000001</v>
      </c>
      <c r="F118">
        <f>'chr1'!E118/'chr1'!F106</f>
        <v>5.5218160142348762E-4</v>
      </c>
      <c r="G118" s="42">
        <v>5.4529999999999997E-4</v>
      </c>
      <c r="H118">
        <v>1.5703994999999999</v>
      </c>
      <c r="I118">
        <v>0.68187960000000003</v>
      </c>
      <c r="J118">
        <v>1.5703994999999999</v>
      </c>
      <c r="K118">
        <f>'chr1'!J118/'chr1'!F106</f>
        <v>6.9857629003558714E-4</v>
      </c>
      <c r="L118" s="42">
        <v>6.7179999999999996E-4</v>
      </c>
      <c r="M118">
        <v>0.99546873000000002</v>
      </c>
      <c r="N118">
        <v>0.47916110000000001</v>
      </c>
      <c r="O118">
        <v>0.99546873000000002</v>
      </c>
      <c r="P118" s="42">
        <f>'chr1'!O118/'chr1'!F106</f>
        <v>4.4282416814946622E-4</v>
      </c>
      <c r="Q118" s="42">
        <v>3.9360000000000003E-4</v>
      </c>
      <c r="R118">
        <v>1.6049380499999999</v>
      </c>
      <c r="S118">
        <v>0.63199863000000001</v>
      </c>
      <c r="T118" s="42">
        <v>1.6049380499999999</v>
      </c>
      <c r="U118">
        <f>'chr1'!T118/'chr1'!F106</f>
        <v>7.1394041370106758E-4</v>
      </c>
      <c r="V118" s="42">
        <v>6.8309999999999996E-4</v>
      </c>
      <c r="W118">
        <v>0.78948531</v>
      </c>
      <c r="X118">
        <v>0.43319297000000001</v>
      </c>
      <c r="Y118">
        <v>0.78948531</v>
      </c>
      <c r="Z118">
        <f>'chr1'!Y118/'chr1'!F106</f>
        <v>3.5119453291814948E-4</v>
      </c>
      <c r="AA118" s="42">
        <v>3.191E-4</v>
      </c>
      <c r="AB118">
        <v>1.09059448</v>
      </c>
      <c r="AC118">
        <v>0.52707246900000004</v>
      </c>
      <c r="AD118">
        <v>1.09059448</v>
      </c>
      <c r="AE118">
        <f>'chr1'!AD118/'chr1'!F106</f>
        <v>4.8513989323843416E-4</v>
      </c>
      <c r="AF118" s="42">
        <v>4.459E-4</v>
      </c>
    </row>
    <row r="119" spans="1:32">
      <c r="A119">
        <v>110036254</v>
      </c>
      <c r="B119">
        <v>110044254</v>
      </c>
      <c r="C119">
        <v>0.13507453</v>
      </c>
      <c r="D119">
        <v>0.13271250000000001</v>
      </c>
      <c r="E119">
        <v>0.13507453</v>
      </c>
      <c r="F119">
        <f>'chr1'!E119/'chr1'!F107</f>
        <v>3.2160602380952379E-4</v>
      </c>
      <c r="G119" s="42">
        <v>3.1960000000000002E-4</v>
      </c>
      <c r="H119">
        <v>0.32900283000000002</v>
      </c>
      <c r="I119">
        <v>0.32032983999999998</v>
      </c>
      <c r="J119">
        <v>0.32900283000000002</v>
      </c>
      <c r="K119">
        <f>'chr1'!J119/'chr1'!F107</f>
        <v>7.8334007142857149E-4</v>
      </c>
      <c r="L119" s="42">
        <v>7.762E-4</v>
      </c>
      <c r="M119">
        <v>7.4362399999999995E-2</v>
      </c>
      <c r="N119">
        <v>7.3550240000000003E-2</v>
      </c>
      <c r="O119">
        <v>7.4362399999999995E-2</v>
      </c>
      <c r="P119" s="42">
        <f>'chr1'!O119/'chr1'!F107</f>
        <v>1.7705333333333333E-4</v>
      </c>
      <c r="Q119" s="42">
        <v>1.6259999999999999E-4</v>
      </c>
      <c r="R119">
        <v>2.3695239999999999E-2</v>
      </c>
      <c r="S119">
        <v>2.3622339999999999E-2</v>
      </c>
      <c r="T119" s="42">
        <v>2.3695239999999999E-2</v>
      </c>
      <c r="U119">
        <f>'chr1'!T119/'chr1'!F107</f>
        <v>5.6417238095238091E-5</v>
      </c>
      <c r="V119" s="42">
        <v>4.71E-5</v>
      </c>
      <c r="W119">
        <v>0.11829022</v>
      </c>
      <c r="X119">
        <v>0.1175752</v>
      </c>
      <c r="Y119">
        <v>0.11829022</v>
      </c>
      <c r="Z119">
        <f>'chr1'!Y119/'chr1'!F107</f>
        <v>2.8164338095238096E-4</v>
      </c>
      <c r="AA119" s="42">
        <v>2.7250000000000001E-4</v>
      </c>
      <c r="AB119">
        <v>3.4973610000000002E-2</v>
      </c>
      <c r="AC119">
        <v>3.4787143E-2</v>
      </c>
      <c r="AD119">
        <v>3.4973610000000002E-2</v>
      </c>
      <c r="AE119">
        <f>'chr1'!AD119/'chr1'!F107</f>
        <v>8.3270500000000002E-5</v>
      </c>
      <c r="AF119" s="42">
        <v>7.1500000000000003E-5</v>
      </c>
    </row>
    <row r="120" spans="1:32">
      <c r="A120">
        <v>179551149</v>
      </c>
      <c r="B120">
        <v>179562980</v>
      </c>
      <c r="C120">
        <v>4.28430746</v>
      </c>
      <c r="D120">
        <v>0.87581059999999999</v>
      </c>
      <c r="E120">
        <v>4.28430746</v>
      </c>
      <c r="F120">
        <f>'chr1'!E120/'chr1'!F108</f>
        <v>6.9213367689822296E-4</v>
      </c>
      <c r="G120" s="42">
        <v>6.7909999999999997E-4</v>
      </c>
      <c r="H120">
        <v>5.4397534399999996</v>
      </c>
      <c r="I120">
        <v>0.94755913000000003</v>
      </c>
      <c r="J120">
        <v>5.4397534399999996</v>
      </c>
      <c r="K120">
        <f>'chr1'!J120/'chr1'!F108</f>
        <v>8.7879700161550879E-4</v>
      </c>
      <c r="L120" s="42">
        <v>8.2640000000000003E-4</v>
      </c>
      <c r="M120">
        <v>4.8220769600000004</v>
      </c>
      <c r="N120">
        <v>0.85574704000000001</v>
      </c>
      <c r="O120">
        <v>4.8220769600000004</v>
      </c>
      <c r="P120" s="42">
        <f>'chr1'!O120/'chr1'!F108</f>
        <v>7.7901081744749599E-4</v>
      </c>
      <c r="Q120" s="42">
        <v>6.8150000000000003E-4</v>
      </c>
      <c r="R120">
        <v>3.6132371000000001</v>
      </c>
      <c r="S120">
        <v>0.76405637000000004</v>
      </c>
      <c r="T120" s="42">
        <v>3.6132371000000001</v>
      </c>
      <c r="U120">
        <f>'chr1'!T120/'chr1'!F108</f>
        <v>5.8372166397415185E-4</v>
      </c>
      <c r="V120" s="42">
        <v>5.2260000000000002E-4</v>
      </c>
      <c r="W120">
        <v>4.5005732600000004</v>
      </c>
      <c r="X120">
        <v>0.81515915999999999</v>
      </c>
      <c r="Y120">
        <v>4.5005732600000004</v>
      </c>
      <c r="Z120">
        <f>'chr1'!Y120/'chr1'!F108</f>
        <v>7.2707160904684977E-4</v>
      </c>
      <c r="AA120" s="42">
        <v>6.6390000000000004E-4</v>
      </c>
      <c r="AB120">
        <v>3.9135393999999999</v>
      </c>
      <c r="AC120">
        <v>0.79216522899999997</v>
      </c>
      <c r="AD120">
        <v>3.9135393999999999</v>
      </c>
      <c r="AE120">
        <f>'chr1'!AD120/'chr1'!F108</f>
        <v>6.3223576736672049E-4</v>
      </c>
      <c r="AF120" s="42">
        <v>5.5400000000000002E-4</v>
      </c>
    </row>
    <row r="121" spans="1:32">
      <c r="A121">
        <v>222640351</v>
      </c>
      <c r="B121">
        <v>222655359</v>
      </c>
      <c r="C121">
        <v>8.8572248600000005</v>
      </c>
      <c r="D121">
        <v>0.89087985999999997</v>
      </c>
      <c r="E121">
        <v>9.0832285099999996</v>
      </c>
      <c r="F121">
        <f>'chr1'!E121/'chr1'!F109</f>
        <v>1.2218494094700027E-3</v>
      </c>
      <c r="G121" s="42">
        <v>1.1638E-3</v>
      </c>
      <c r="H121">
        <v>11.295977369999999</v>
      </c>
      <c r="I121">
        <v>0.96355846999999994</v>
      </c>
      <c r="J121">
        <v>12.19591666</v>
      </c>
      <c r="K121">
        <f>'chr1'!J121/'chr1'!F109</f>
        <v>1.6405591417810062E-3</v>
      </c>
      <c r="L121" s="42">
        <v>1.4038E-3</v>
      </c>
      <c r="M121">
        <v>8.9599036099999996</v>
      </c>
      <c r="N121">
        <v>0.84421334000000003</v>
      </c>
      <c r="O121">
        <v>10.599509729999999</v>
      </c>
      <c r="P121" s="42">
        <f>'chr1'!O121/'chr1'!F109</f>
        <v>1.4258151372074253E-3</v>
      </c>
      <c r="Q121" s="42">
        <v>9.905999999999999E-4</v>
      </c>
      <c r="R121">
        <v>7.7416128200000003</v>
      </c>
      <c r="S121">
        <v>0.82091431000000004</v>
      </c>
      <c r="T121" s="42">
        <v>8.7884589599999998</v>
      </c>
      <c r="U121">
        <f>'chr1'!T121/'chr1'!F109</f>
        <v>1.1821978692493948E-3</v>
      </c>
      <c r="V121" s="42">
        <v>9.0379999999999996E-4</v>
      </c>
      <c r="W121">
        <v>9.5063374599999992</v>
      </c>
      <c r="X121">
        <v>0.81635780000000002</v>
      </c>
      <c r="Y121">
        <v>10.58155135</v>
      </c>
      <c r="Z121">
        <f>'chr1'!Y121/'chr1'!F109</f>
        <v>1.4233994283023943E-3</v>
      </c>
      <c r="AA121" s="42">
        <v>1.1383999999999999E-3</v>
      </c>
      <c r="AB121">
        <v>8.3492134300000007</v>
      </c>
      <c r="AC121">
        <v>0.75622451899999998</v>
      </c>
      <c r="AD121">
        <v>9.6718182099999996</v>
      </c>
      <c r="AE121">
        <f>'chr1'!AD121/'chr1'!F109</f>
        <v>1.3010247793919828E-3</v>
      </c>
      <c r="AF121" s="42">
        <v>9.4959999999999999E-4</v>
      </c>
    </row>
    <row r="122" spans="1:32">
      <c r="A122">
        <v>229796748</v>
      </c>
      <c r="B122">
        <v>229805740</v>
      </c>
      <c r="C122">
        <v>9.8373803399999993</v>
      </c>
      <c r="D122">
        <v>0.92828109000000003</v>
      </c>
      <c r="E122">
        <v>9.93693223</v>
      </c>
      <c r="F122">
        <f>'chr1'!E122/'chr1'!F110</f>
        <v>1.1050858796708184E-3</v>
      </c>
      <c r="G122" s="42">
        <v>1.0839999999999999E-3</v>
      </c>
      <c r="H122">
        <v>10.265619620000001</v>
      </c>
      <c r="I122">
        <v>0.9781917</v>
      </c>
      <c r="J122">
        <v>10.653405530000001</v>
      </c>
      <c r="K122">
        <f>'chr1'!J122/'chr1'!F110</f>
        <v>1.1847648498665481E-3</v>
      </c>
      <c r="L122" s="42">
        <v>1.1023000000000001E-3</v>
      </c>
      <c r="M122">
        <v>9.6227257000000002</v>
      </c>
      <c r="N122">
        <v>0.89260139999999999</v>
      </c>
      <c r="O122">
        <v>9.6227257000000002</v>
      </c>
      <c r="P122" s="42">
        <f>'chr1'!O122/'chr1'!F110</f>
        <v>1.0701429826512456E-3</v>
      </c>
      <c r="Q122" s="42">
        <v>9.9700000000000006E-4</v>
      </c>
      <c r="R122">
        <v>9.8340111300000004</v>
      </c>
      <c r="S122">
        <v>0.91008968999999995</v>
      </c>
      <c r="T122" s="42">
        <v>10.280619</v>
      </c>
      <c r="U122">
        <f>'chr1'!T122/'chr1'!F110</f>
        <v>1.1433072731316725E-3</v>
      </c>
      <c r="V122" s="42">
        <v>1.0482E-3</v>
      </c>
      <c r="W122">
        <v>9.07148486</v>
      </c>
      <c r="X122">
        <v>0.84726188999999996</v>
      </c>
      <c r="Y122">
        <v>9.07148486</v>
      </c>
      <c r="Z122">
        <f>'chr1'!Y122/'chr1'!F110</f>
        <v>1.0088395084519573E-3</v>
      </c>
      <c r="AA122" s="42">
        <v>9.6080000000000004E-4</v>
      </c>
      <c r="AB122">
        <v>8.9653993199999995</v>
      </c>
      <c r="AC122">
        <v>0.83833949600000002</v>
      </c>
      <c r="AD122">
        <v>8.9653993199999995</v>
      </c>
      <c r="AE122">
        <f>'chr1'!AD122/'chr1'!F110</f>
        <v>9.9704173932384341E-4</v>
      </c>
      <c r="AF122">
        <v>9.3789999999999998E-4</v>
      </c>
    </row>
    <row r="123" spans="1:32">
      <c r="A123" t="s">
        <v>2521</v>
      </c>
      <c r="C123" s="42">
        <v>29.50339</v>
      </c>
      <c r="D123" s="42">
        <v>1.0008049999999999</v>
      </c>
      <c r="E123" s="42">
        <v>30.007909999999999</v>
      </c>
      <c r="F123">
        <f>'chr1'!E123/'chr1'!B3</f>
        <v>9.0298236639383724E-4</v>
      </c>
      <c r="G123" s="42">
        <v>8.7390000000000005E-4</v>
      </c>
      <c r="H123" s="42">
        <v>35.711219999999997</v>
      </c>
      <c r="I123" s="42">
        <v>1.0034620000000001</v>
      </c>
      <c r="J123" s="42">
        <v>37.707389999999997</v>
      </c>
      <c r="K123">
        <f>'chr1'!J123/'chr1'!B3</f>
        <v>1.134671100144439E-3</v>
      </c>
      <c r="L123" s="42">
        <v>1.0181999999999999E-3</v>
      </c>
      <c r="M123" s="42">
        <v>29.393129999999999</v>
      </c>
      <c r="N123" s="42">
        <v>1.006062</v>
      </c>
      <c r="O123" s="42">
        <v>33.039450000000002</v>
      </c>
      <c r="P123" s="42">
        <f>'chr1'!O123/'chr1'!B3</f>
        <v>9.9420588589311512E-4</v>
      </c>
      <c r="Q123" s="42">
        <v>7.7959999999999998E-4</v>
      </c>
      <c r="R123" s="42">
        <v>26.7288</v>
      </c>
      <c r="S123" s="42">
        <v>1.0037240000000001</v>
      </c>
      <c r="T123" s="42">
        <v>29.030919999999998</v>
      </c>
      <c r="U123">
        <f>'chr1'!T123/'chr1'!B3</f>
        <v>8.7358329321136246E-4</v>
      </c>
      <c r="V123" s="42">
        <v>7.3800000000000005E-4</v>
      </c>
      <c r="W123" s="42">
        <v>28.809280000000001</v>
      </c>
      <c r="X123" s="42">
        <v>1.003892</v>
      </c>
      <c r="Y123" s="42">
        <v>31.1891</v>
      </c>
      <c r="Z123" s="42">
        <f>'chr1'!Y123/'chr1'!B3</f>
        <v>9.3852611940298508E-4</v>
      </c>
      <c r="AA123" s="42">
        <v>7.9849999999999995E-4</v>
      </c>
      <c r="AB123" s="42">
        <v>27.106359999999999</v>
      </c>
      <c r="AC123" s="42">
        <v>1.0047219999999999</v>
      </c>
      <c r="AD123" s="42">
        <v>30.03781</v>
      </c>
      <c r="AE123">
        <f>'chr1'!AD123/'chr1'!B3</f>
        <v>9.0388210158883007E-4</v>
      </c>
      <c r="AF123" s="42">
        <v>7.3110000000000004E-4</v>
      </c>
    </row>
    <row r="124" spans="1:32" s="40" customFormat="1">
      <c r="A124" s="40" t="s">
        <v>2444</v>
      </c>
    </row>
    <row r="125" spans="1:32" s="61" customFormat="1">
      <c r="A125" s="61" t="s">
        <v>2522</v>
      </c>
      <c r="B125" s="61" t="s">
        <v>2445</v>
      </c>
      <c r="C125" s="61" t="s">
        <v>2446</v>
      </c>
      <c r="D125" s="62" t="s">
        <v>2447</v>
      </c>
      <c r="E125" s="61" t="s">
        <v>2448</v>
      </c>
      <c r="F125" s="61" t="s">
        <v>2449</v>
      </c>
      <c r="G125" s="63" t="s">
        <v>2450</v>
      </c>
      <c r="H125" s="61" t="s">
        <v>2451</v>
      </c>
      <c r="I125" s="61" t="s">
        <v>2452</v>
      </c>
      <c r="J125" s="61" t="s">
        <v>2453</v>
      </c>
      <c r="K125" s="61" t="s">
        <v>2454</v>
      </c>
      <c r="L125" s="26" t="s">
        <v>2523</v>
      </c>
      <c r="M125" s="26" t="s">
        <v>2524</v>
      </c>
      <c r="N125" s="26" t="s">
        <v>2525</v>
      </c>
      <c r="O125" s="26" t="s">
        <v>2526</v>
      </c>
      <c r="P125" s="26" t="s">
        <v>2527</v>
      </c>
    </row>
    <row r="126" spans="1:32">
      <c r="B126">
        <v>9.5705750000000006E-2</v>
      </c>
      <c r="C126">
        <v>0.1182786</v>
      </c>
      <c r="D126">
        <v>8.7908799999999995E-2</v>
      </c>
      <c r="E126">
        <v>9.4349169999999996E-2</v>
      </c>
      <c r="F126">
        <v>4.1677230000000003E-2</v>
      </c>
      <c r="G126">
        <v>2.472709E-2</v>
      </c>
      <c r="H126">
        <v>2.2636219999999999E-2</v>
      </c>
      <c r="I126">
        <v>8.0792779999999995E-2</v>
      </c>
      <c r="J126">
        <v>5.3303570000000002E-2</v>
      </c>
      <c r="K126" s="42">
        <v>1.6032560000000001E-2</v>
      </c>
      <c r="L126" s="42">
        <v>9.9048300000000006E-2</v>
      </c>
      <c r="M126" s="42">
        <v>4.9261470000000002E-2</v>
      </c>
      <c r="N126" s="42">
        <v>7.6453380000000001E-2</v>
      </c>
      <c r="O126" s="42">
        <v>5.4830589999999998E-2</v>
      </c>
      <c r="P126" s="42">
        <v>4.9374130000000002E-2</v>
      </c>
    </row>
    <row r="127" spans="1:32" s="61" customFormat="1">
      <c r="A127" s="63" t="s">
        <v>2455</v>
      </c>
      <c r="B127" s="61" t="s">
        <v>2445</v>
      </c>
      <c r="C127" s="61" t="s">
        <v>2446</v>
      </c>
      <c r="D127" s="62" t="s">
        <v>2447</v>
      </c>
      <c r="E127" s="61" t="s">
        <v>2448</v>
      </c>
      <c r="F127" s="61" t="s">
        <v>2449</v>
      </c>
      <c r="G127" s="63" t="s">
        <v>2450</v>
      </c>
      <c r="H127" s="61" t="s">
        <v>2451</v>
      </c>
      <c r="I127" s="61" t="s">
        <v>2452</v>
      </c>
      <c r="J127" s="61" t="s">
        <v>2453</v>
      </c>
      <c r="K127" s="61" t="s">
        <v>2454</v>
      </c>
      <c r="L127" s="26" t="s">
        <v>2523</v>
      </c>
      <c r="M127" s="26" t="s">
        <v>2524</v>
      </c>
      <c r="N127" s="26" t="s">
        <v>2525</v>
      </c>
      <c r="O127" s="26" t="s">
        <v>2526</v>
      </c>
      <c r="P127" s="26" t="s">
        <v>2527</v>
      </c>
    </row>
    <row r="128" spans="1:32">
      <c r="A128" t="s">
        <v>2528</v>
      </c>
      <c r="B128">
        <v>2.9551246E-2</v>
      </c>
      <c r="C128">
        <v>6.2018152E-2</v>
      </c>
      <c r="D128">
        <v>2.5853742999999998E-2</v>
      </c>
      <c r="E128">
        <v>2.8294293000000002E-2</v>
      </c>
      <c r="F128">
        <v>1.37225726E-2</v>
      </c>
      <c r="G128">
        <v>8.5535999999999997E-3</v>
      </c>
      <c r="H128">
        <v>1.504167E-3</v>
      </c>
      <c r="I128">
        <v>5.0023971E-2</v>
      </c>
      <c r="J128">
        <v>3.4275719000000003E-2</v>
      </c>
      <c r="K128">
        <v>-2.692916E-4</v>
      </c>
      <c r="L128" s="42">
        <v>3.598705E-2</v>
      </c>
      <c r="M128" s="42">
        <v>1.502971E-2</v>
      </c>
      <c r="N128" s="42">
        <v>4.2971349999999998E-2</v>
      </c>
      <c r="O128" s="42">
        <v>2.1058469999999999E-2</v>
      </c>
      <c r="P128" s="42">
        <v>1.6708210000000001E-2</v>
      </c>
    </row>
    <row r="129" spans="1:21">
      <c r="A129" t="s">
        <v>2529</v>
      </c>
      <c r="B129">
        <v>8.5845849000000002E-2</v>
      </c>
      <c r="C129">
        <v>0.110437276</v>
      </c>
      <c r="D129">
        <v>9.5840519999999998E-2</v>
      </c>
      <c r="E129">
        <v>7.5062034999999999E-2</v>
      </c>
      <c r="F129">
        <v>4.06314745E-2</v>
      </c>
      <c r="G129">
        <v>4.7672030000000002E-3</v>
      </c>
      <c r="H129">
        <v>4.2781529999999998E-3</v>
      </c>
      <c r="I129">
        <v>5.3420815000000003E-2</v>
      </c>
      <c r="J129">
        <v>4.2102925999999999E-2</v>
      </c>
      <c r="K129">
        <v>3.2990874000000002E-3</v>
      </c>
      <c r="L129" s="42">
        <v>9.1533699999999996E-2</v>
      </c>
      <c r="M129" s="42">
        <v>3.4462909999999999E-2</v>
      </c>
      <c r="N129" s="42">
        <v>6.2022609999999999E-2</v>
      </c>
      <c r="O129" s="42">
        <v>4.0066409999999997E-2</v>
      </c>
      <c r="P129" s="42">
        <v>3.1170380000000001E-2</v>
      </c>
    </row>
    <row r="130" spans="1:21">
      <c r="A130" t="s">
        <v>2530</v>
      </c>
      <c r="B130">
        <v>0.107773882</v>
      </c>
      <c r="C130">
        <v>0.156446574</v>
      </c>
      <c r="D130">
        <v>0.12292555400000001</v>
      </c>
      <c r="E130">
        <v>9.5420728999999996E-2</v>
      </c>
      <c r="F130">
        <v>1.47156862E-2</v>
      </c>
      <c r="G130">
        <v>4.9369360000000003E-3</v>
      </c>
      <c r="H130">
        <v>1.3347899999999999E-4</v>
      </c>
      <c r="I130">
        <v>2.4119959999999999E-2</v>
      </c>
      <c r="J130">
        <v>2.2910715000000002E-2</v>
      </c>
      <c r="K130">
        <v>8.2819146000000007E-3</v>
      </c>
      <c r="L130" s="42">
        <v>0.1196318</v>
      </c>
      <c r="M130" s="42">
        <v>6.3652420000000001E-2</v>
      </c>
      <c r="N130" s="42">
        <v>0.1079748</v>
      </c>
      <c r="O130" s="42">
        <v>7.5645749999999998E-2</v>
      </c>
      <c r="P130" s="42">
        <v>5.6736500000000002E-2</v>
      </c>
    </row>
    <row r="131" spans="1:21">
      <c r="A131" t="s">
        <v>2531</v>
      </c>
      <c r="B131">
        <v>3.0983460000000001E-3</v>
      </c>
      <c r="C131">
        <v>3.0595150000000001E-3</v>
      </c>
      <c r="D131">
        <v>3.3136390000000002E-3</v>
      </c>
      <c r="E131">
        <v>3.581267E-3</v>
      </c>
      <c r="F131">
        <v>8.7748519999999997E-4</v>
      </c>
      <c r="G131">
        <v>1.0931910000000001E-3</v>
      </c>
      <c r="H131">
        <v>0</v>
      </c>
      <c r="I131">
        <v>1.5782229999999999E-3</v>
      </c>
      <c r="J131">
        <v>1.330672E-3</v>
      </c>
      <c r="K131">
        <v>1.9569472000000002E-3</v>
      </c>
      <c r="L131" s="42">
        <v>3.2466050000000001E-3</v>
      </c>
      <c r="M131" s="42">
        <v>2.0583559999999999E-3</v>
      </c>
      <c r="N131" s="42">
        <v>2.1769530000000001E-3</v>
      </c>
      <c r="O131" s="42">
        <v>2.4600350000000002E-3</v>
      </c>
      <c r="P131" s="42">
        <v>2.6399380000000001E-3</v>
      </c>
    </row>
    <row r="132" spans="1:21">
      <c r="A132" t="s">
        <v>2532</v>
      </c>
      <c r="B132">
        <v>0.37838162800000003</v>
      </c>
      <c r="C132">
        <v>0.16973386300000001</v>
      </c>
      <c r="D132">
        <v>0.34665875200000001</v>
      </c>
      <c r="E132">
        <v>0.25098531400000001</v>
      </c>
      <c r="F132">
        <v>0.2361938526</v>
      </c>
      <c r="G132">
        <v>9.8283599999999995E-3</v>
      </c>
      <c r="H132">
        <v>9.1198130000000002E-2</v>
      </c>
      <c r="I132">
        <v>0.171011304</v>
      </c>
      <c r="J132">
        <v>4.9847616999999997E-2</v>
      </c>
      <c r="K132">
        <v>4.4437307500000002E-2</v>
      </c>
      <c r="L132" s="42">
        <v>0.29091280000000003</v>
      </c>
      <c r="M132" s="42">
        <v>0.24260870000000001</v>
      </c>
      <c r="N132" s="42">
        <v>0.1598485</v>
      </c>
      <c r="O132" s="42">
        <v>0.20400570000000001</v>
      </c>
      <c r="P132" s="42">
        <v>0.14074600000000001</v>
      </c>
    </row>
    <row r="133" spans="1:21">
      <c r="A133" t="s">
        <v>2533</v>
      </c>
      <c r="B133">
        <v>6.7323718000000005E-2</v>
      </c>
      <c r="C133">
        <v>4.8929515999999999E-2</v>
      </c>
      <c r="D133">
        <v>9.7333080000000002E-2</v>
      </c>
      <c r="E133">
        <v>7.3354809000000007E-2</v>
      </c>
      <c r="F133">
        <v>6.1105838199999998E-2</v>
      </c>
      <c r="G133">
        <v>2.3898719999999999E-3</v>
      </c>
      <c r="H133">
        <v>-9.8653679999999999E-5</v>
      </c>
      <c r="I133">
        <v>9.4329097000000001E-2</v>
      </c>
      <c r="J133">
        <v>5.1707577999999997E-2</v>
      </c>
      <c r="K133">
        <v>7.4895715000000002E-3</v>
      </c>
      <c r="L133" s="42">
        <v>7.0109829999999998E-2</v>
      </c>
      <c r="M133" s="42">
        <v>3.8559789999999997E-2</v>
      </c>
      <c r="N133" s="42">
        <v>6.2735029999999997E-2</v>
      </c>
      <c r="O133" s="42">
        <v>5.8861549999999999E-2</v>
      </c>
      <c r="P133" s="42">
        <v>3.8624319999999997E-2</v>
      </c>
    </row>
    <row r="134" spans="1:21">
      <c r="A134" t="s">
        <v>2534</v>
      </c>
      <c r="B134">
        <v>0.110326997</v>
      </c>
      <c r="C134">
        <v>0.164249533</v>
      </c>
      <c r="D134">
        <v>0.12585680399999999</v>
      </c>
      <c r="E134">
        <v>0.15523707</v>
      </c>
      <c r="F134">
        <v>1.5995872000000001E-2</v>
      </c>
      <c r="G134">
        <v>2.4004699000000001E-2</v>
      </c>
      <c r="H134">
        <v>9.4685010000000007E-3</v>
      </c>
      <c r="I134">
        <v>5.9155716999999997E-2</v>
      </c>
      <c r="J134">
        <v>2.7548210000000002E-3</v>
      </c>
      <c r="K134">
        <v>4.2800607900000003E-2</v>
      </c>
      <c r="L134" s="42">
        <v>0.13730870000000001</v>
      </c>
      <c r="M134" s="42">
        <v>6.9425840000000003E-2</v>
      </c>
      <c r="N134" s="42">
        <v>0.1192357</v>
      </c>
      <c r="O134" s="42">
        <v>8.4262100000000006E-2</v>
      </c>
      <c r="P134" s="42">
        <v>0.10566540000000001</v>
      </c>
    </row>
    <row r="135" spans="1:21">
      <c r="A135" t="s">
        <v>2535</v>
      </c>
      <c r="B135">
        <v>5.3063648999999997E-2</v>
      </c>
      <c r="C135">
        <v>9.1019789000000004E-2</v>
      </c>
      <c r="D135">
        <v>6.7293085000000002E-2</v>
      </c>
      <c r="E135">
        <v>5.9530300000000001E-2</v>
      </c>
      <c r="F135">
        <v>2.2796502900000001E-2</v>
      </c>
      <c r="G135">
        <v>1.8499979999999999E-2</v>
      </c>
      <c r="H135">
        <v>6.0644419999999997E-3</v>
      </c>
      <c r="I135">
        <v>5.2610445999999998E-2</v>
      </c>
      <c r="J135">
        <v>4.0199221E-2</v>
      </c>
      <c r="K135">
        <v>2.84793593E-2</v>
      </c>
      <c r="L135" s="42">
        <v>6.7386559999999998E-2</v>
      </c>
      <c r="M135" s="42">
        <v>2.6767630000000001E-2</v>
      </c>
      <c r="N135" s="42">
        <v>5.4053759999999999E-2</v>
      </c>
      <c r="O135">
        <v>4.2856600000000002E-2</v>
      </c>
      <c r="P135" s="42">
        <v>3.4609029999999999E-2</v>
      </c>
    </row>
    <row r="136" spans="1:21">
      <c r="A136" t="s">
        <v>2536</v>
      </c>
      <c r="B136">
        <v>0.12392716099999999</v>
      </c>
      <c r="C136">
        <v>0.15592384100000001</v>
      </c>
      <c r="D136">
        <v>5.1170895000000001E-2</v>
      </c>
      <c r="E136">
        <v>0.100426456</v>
      </c>
      <c r="F136">
        <v>2.2902235199999999E-2</v>
      </c>
      <c r="G136">
        <v>3.4189940000000002E-2</v>
      </c>
      <c r="H136">
        <v>1.381808E-2</v>
      </c>
      <c r="I136">
        <v>7.3649722000000001E-2</v>
      </c>
      <c r="J136">
        <v>3.5025001E-2</v>
      </c>
      <c r="K136">
        <v>1.66458479E-2</v>
      </c>
      <c r="L136" s="42">
        <v>0.10811460000000001</v>
      </c>
      <c r="M136" s="42">
        <v>5.5195290000000001E-2</v>
      </c>
      <c r="N136" s="42">
        <v>7.9905450000000003E-2</v>
      </c>
      <c r="O136">
        <v>4.4514440000000002E-2</v>
      </c>
      <c r="P136">
        <v>4.565698E-2</v>
      </c>
    </row>
    <row r="137" spans="1:21">
      <c r="A137" t="s">
        <v>2537</v>
      </c>
      <c r="B137">
        <v>6.6096707000000005E-2</v>
      </c>
      <c r="C137">
        <v>0.100944386</v>
      </c>
      <c r="D137">
        <v>0.10081478100000001</v>
      </c>
      <c r="E137">
        <v>9.9660046000000002E-2</v>
      </c>
      <c r="F137">
        <v>5.00720318E-2</v>
      </c>
      <c r="G137">
        <v>3.0329248E-2</v>
      </c>
      <c r="H137">
        <v>4.3463349999999998E-2</v>
      </c>
      <c r="I137">
        <v>0.10123966600000001</v>
      </c>
      <c r="J137">
        <v>7.6296688000000001E-2</v>
      </c>
      <c r="K137">
        <v>1.46586063E-2</v>
      </c>
      <c r="L137" s="42">
        <v>9.1977229999999993E-2</v>
      </c>
      <c r="M137" s="42">
        <v>4.8049870000000001E-2</v>
      </c>
      <c r="N137" s="42">
        <v>8.2683439999999997E-2</v>
      </c>
      <c r="O137" s="42">
        <v>6.4404240000000001E-2</v>
      </c>
      <c r="P137" s="42">
        <v>6.0475300000000003E-2</v>
      </c>
    </row>
    <row r="138" spans="1:21" s="32" customFormat="1">
      <c r="A138" s="64" t="s">
        <v>2538</v>
      </c>
      <c r="D138" s="65"/>
      <c r="E138" s="33"/>
      <c r="G138" s="33"/>
      <c r="I138" s="33"/>
      <c r="N138" s="33"/>
      <c r="O138" s="33"/>
    </row>
    <row r="139" spans="1:21" s="66" customFormat="1">
      <c r="A139" s="66" t="s">
        <v>2470</v>
      </c>
      <c r="C139" s="40" t="s">
        <v>2539</v>
      </c>
      <c r="D139" s="40" t="s">
        <v>2540</v>
      </c>
      <c r="E139" s="66" t="s">
        <v>2541</v>
      </c>
      <c r="F139" s="67" t="s">
        <v>2542</v>
      </c>
      <c r="G139" s="67" t="s">
        <v>2543</v>
      </c>
      <c r="H139" s="67" t="s">
        <v>2544</v>
      </c>
      <c r="I139" s="67" t="s">
        <v>2545</v>
      </c>
      <c r="J139" s="66" t="s">
        <v>2546</v>
      </c>
      <c r="K139" s="40" t="s">
        <v>2547</v>
      </c>
      <c r="L139" s="40" t="s">
        <v>2548</v>
      </c>
      <c r="N139" s="67"/>
      <c r="O139" s="67"/>
      <c r="P139" s="67"/>
      <c r="Q139" s="67"/>
      <c r="R139" s="67"/>
    </row>
    <row r="140" spans="1:21">
      <c r="A140" s="41" t="s">
        <v>2307</v>
      </c>
      <c r="B140" s="42">
        <f>SUM('chr1'!C140:L140)</f>
        <v>144870</v>
      </c>
      <c r="C140">
        <v>1444</v>
      </c>
      <c r="D140">
        <v>6228</v>
      </c>
      <c r="E140">
        <v>62986</v>
      </c>
      <c r="F140">
        <v>9545</v>
      </c>
      <c r="G140">
        <v>6229</v>
      </c>
      <c r="H140">
        <v>20235</v>
      </c>
      <c r="I140">
        <v>1243</v>
      </c>
      <c r="J140">
        <v>5652</v>
      </c>
      <c r="K140">
        <v>12303</v>
      </c>
      <c r="L140">
        <v>19005</v>
      </c>
      <c r="M140" s="42"/>
      <c r="N140" s="42"/>
      <c r="O140" s="42"/>
      <c r="P140" s="42"/>
      <c r="Q140" s="42"/>
      <c r="R140" s="42"/>
      <c r="S140" s="42"/>
      <c r="T140" s="42"/>
      <c r="U140" s="42"/>
    </row>
    <row r="141" spans="1:21">
      <c r="A141" s="41" t="s">
        <v>2481</v>
      </c>
      <c r="B141" s="42">
        <v>13201</v>
      </c>
      <c r="C141" s="42">
        <v>67</v>
      </c>
      <c r="D141" s="42">
        <v>219</v>
      </c>
      <c r="E141" s="42">
        <v>2865</v>
      </c>
      <c r="F141" s="42">
        <v>307</v>
      </c>
      <c r="G141" s="42">
        <v>227</v>
      </c>
      <c r="H141" s="42">
        <v>738</v>
      </c>
      <c r="I141">
        <v>45</v>
      </c>
      <c r="J141" s="42">
        <v>238</v>
      </c>
      <c r="K141" s="42">
        <v>488</v>
      </c>
      <c r="L141" s="42">
        <v>702</v>
      </c>
      <c r="N141" s="42"/>
      <c r="P141" s="42"/>
      <c r="Q141" s="42"/>
      <c r="R141" s="42"/>
      <c r="S141" s="42"/>
      <c r="U141" s="42"/>
    </row>
    <row r="142" spans="1:21">
      <c r="A142" s="41" t="s">
        <v>2482</v>
      </c>
      <c r="B142" s="42">
        <v>105</v>
      </c>
      <c r="C142">
        <v>2</v>
      </c>
      <c r="D142">
        <v>2</v>
      </c>
      <c r="E142" s="42">
        <v>38</v>
      </c>
      <c r="F142" s="42">
        <v>1</v>
      </c>
      <c r="G142">
        <v>1</v>
      </c>
      <c r="H142">
        <v>2</v>
      </c>
      <c r="I142">
        <v>0</v>
      </c>
      <c r="J142">
        <v>1</v>
      </c>
      <c r="K142">
        <v>5</v>
      </c>
      <c r="L142">
        <v>7</v>
      </c>
    </row>
    <row r="143" spans="1:21">
      <c r="A143" s="41" t="s">
        <v>2483</v>
      </c>
      <c r="B143" s="42" t="s">
        <v>2549</v>
      </c>
      <c r="C143" s="42">
        <v>2.526316</v>
      </c>
      <c r="D143" s="42">
        <v>2.5322580000000001</v>
      </c>
      <c r="E143" s="42">
        <v>2.300691</v>
      </c>
      <c r="F143" s="42">
        <v>2.4494379999999998</v>
      </c>
      <c r="G143" s="42">
        <v>2.721311</v>
      </c>
      <c r="H143" s="42">
        <v>2.49763</v>
      </c>
      <c r="I143" s="42">
        <v>2</v>
      </c>
      <c r="J143" s="42">
        <v>2.6615380000000002</v>
      </c>
      <c r="K143" s="42">
        <v>1.9047620000000001</v>
      </c>
      <c r="L143" s="42">
        <v>2.220183</v>
      </c>
      <c r="N143" s="42"/>
      <c r="P143" s="42"/>
      <c r="Q143" s="42"/>
      <c r="R143" s="42"/>
      <c r="S143" s="42"/>
      <c r="T143" s="42"/>
      <c r="U143" s="42"/>
    </row>
    <row r="144" spans="1:21">
      <c r="A144" s="11" t="s">
        <v>2484</v>
      </c>
      <c r="B144" s="42">
        <v>4110</v>
      </c>
      <c r="C144" s="42">
        <v>15</v>
      </c>
      <c r="D144" s="42">
        <v>44</v>
      </c>
      <c r="E144" s="42">
        <v>1041</v>
      </c>
      <c r="F144">
        <v>97</v>
      </c>
      <c r="G144" s="42">
        <v>58</v>
      </c>
      <c r="H144" s="42">
        <v>207</v>
      </c>
      <c r="I144" s="42">
        <v>12</v>
      </c>
      <c r="J144">
        <v>71</v>
      </c>
      <c r="K144" s="42">
        <v>149</v>
      </c>
      <c r="L144" s="42">
        <v>237</v>
      </c>
      <c r="U144" s="42"/>
    </row>
    <row r="145" spans="1:21">
      <c r="A145" s="11" t="s">
        <v>2485</v>
      </c>
      <c r="B145" s="42">
        <v>2.8370260000000001E-2</v>
      </c>
      <c r="C145" s="42">
        <v>1.0387810000000001E-2</v>
      </c>
      <c r="D145" s="42">
        <v>7.0648680000000002E-3</v>
      </c>
      <c r="E145" s="42">
        <v>1.6527480000000001E-2</v>
      </c>
      <c r="F145" s="42">
        <v>1.016239E-2</v>
      </c>
      <c r="G145" s="42">
        <v>9.3112860000000002E-3</v>
      </c>
      <c r="H145" s="42">
        <v>1.0229800000000001E-2</v>
      </c>
      <c r="I145" s="42">
        <v>9.6540629999999992E-3</v>
      </c>
      <c r="J145" s="42">
        <v>1.2561920000000001E-2</v>
      </c>
      <c r="K145" s="42">
        <v>1.2110869999999999E-2</v>
      </c>
      <c r="L145" s="42">
        <v>1.24704E-2</v>
      </c>
      <c r="U145" s="42"/>
    </row>
    <row r="146" spans="1:21" s="68" customFormat="1">
      <c r="A146" s="68" t="s">
        <v>2486</v>
      </c>
      <c r="C146" s="49" t="s">
        <v>2539</v>
      </c>
      <c r="D146" s="49" t="s">
        <v>2540</v>
      </c>
      <c r="E146" s="68" t="s">
        <v>2541</v>
      </c>
      <c r="F146" s="69" t="s">
        <v>2542</v>
      </c>
      <c r="G146" s="69" t="s">
        <v>2543</v>
      </c>
      <c r="H146" s="69" t="s">
        <v>2544</v>
      </c>
      <c r="I146" s="69" t="s">
        <v>2545</v>
      </c>
      <c r="J146" s="68" t="s">
        <v>2546</v>
      </c>
      <c r="K146" s="49" t="s">
        <v>2547</v>
      </c>
      <c r="L146" s="49" t="s">
        <v>2548</v>
      </c>
      <c r="N146" s="69"/>
      <c r="O146" s="69"/>
      <c r="P146" s="69"/>
      <c r="Q146" s="69"/>
      <c r="R146" s="69"/>
    </row>
    <row r="147" spans="1:21">
      <c r="A147" s="41" t="s">
        <v>2481</v>
      </c>
      <c r="B147" s="42">
        <v>8848</v>
      </c>
      <c r="C147" s="42">
        <v>39</v>
      </c>
      <c r="D147" s="42">
        <v>131</v>
      </c>
      <c r="E147" s="42">
        <v>2060</v>
      </c>
      <c r="F147" s="42">
        <v>182</v>
      </c>
      <c r="G147" s="42">
        <v>134</v>
      </c>
      <c r="H147" s="42">
        <v>530</v>
      </c>
      <c r="I147">
        <v>29</v>
      </c>
      <c r="J147" s="42">
        <v>165</v>
      </c>
      <c r="K147" s="42">
        <v>336</v>
      </c>
      <c r="L147" s="42">
        <v>498</v>
      </c>
      <c r="N147" s="42"/>
      <c r="P147" s="42"/>
      <c r="Q147" s="42"/>
      <c r="R147" s="42"/>
      <c r="S147" s="42"/>
      <c r="U147" s="42"/>
    </row>
    <row r="148" spans="1:21">
      <c r="A148" s="41" t="s">
        <v>2482</v>
      </c>
      <c r="B148" s="42">
        <v>53</v>
      </c>
      <c r="C148">
        <v>0</v>
      </c>
      <c r="D148">
        <v>0</v>
      </c>
      <c r="E148" s="42">
        <v>23</v>
      </c>
      <c r="F148" s="42">
        <v>0</v>
      </c>
      <c r="G148">
        <v>0</v>
      </c>
      <c r="H148">
        <v>1</v>
      </c>
      <c r="I148">
        <v>0</v>
      </c>
      <c r="J148">
        <v>0</v>
      </c>
      <c r="K148">
        <v>5</v>
      </c>
      <c r="L148">
        <v>4</v>
      </c>
    </row>
    <row r="149" spans="1:21">
      <c r="A149" s="41" t="s">
        <v>2483</v>
      </c>
      <c r="B149" s="42" t="s">
        <v>2549</v>
      </c>
      <c r="C149">
        <v>2.9</v>
      </c>
      <c r="D149" s="42">
        <v>2.0465119999999999</v>
      </c>
      <c r="E149" s="42">
        <v>2.21875</v>
      </c>
      <c r="F149" s="42">
        <v>2.5686270000000002</v>
      </c>
      <c r="G149" s="42">
        <v>4.3600000000000003</v>
      </c>
      <c r="H149" s="42">
        <v>2.6301369999999999</v>
      </c>
      <c r="I149" s="42">
        <v>1.4166669999999999</v>
      </c>
      <c r="J149" s="42">
        <v>3.230769</v>
      </c>
      <c r="K149" s="42">
        <v>1.947368</v>
      </c>
      <c r="L149" s="42">
        <v>2.3877549999999998</v>
      </c>
      <c r="N149" s="42"/>
      <c r="P149" s="42"/>
      <c r="Q149" s="42"/>
      <c r="R149" s="42"/>
      <c r="S149" s="42"/>
      <c r="T149" s="42"/>
      <c r="U149" s="42"/>
    </row>
    <row r="150" spans="1:21">
      <c r="A150" s="11" t="s">
        <v>2484</v>
      </c>
      <c r="B150" s="42">
        <v>4240</v>
      </c>
      <c r="C150" s="42">
        <v>17</v>
      </c>
      <c r="D150" s="42">
        <v>47</v>
      </c>
      <c r="E150" s="42">
        <v>1079</v>
      </c>
      <c r="F150" s="42">
        <v>99</v>
      </c>
      <c r="G150" s="42">
        <v>63</v>
      </c>
      <c r="H150" s="42">
        <v>209</v>
      </c>
      <c r="I150" s="42">
        <v>12</v>
      </c>
      <c r="J150">
        <v>73</v>
      </c>
      <c r="K150" s="42">
        <v>150</v>
      </c>
      <c r="L150" s="42">
        <v>244</v>
      </c>
      <c r="U150" s="42"/>
    </row>
    <row r="151" spans="1:21">
      <c r="A151" s="11" t="s">
        <v>2485</v>
      </c>
      <c r="B151" s="42">
        <v>2.9267620000000001E-2</v>
      </c>
      <c r="C151" s="42">
        <v>1.177285E-2</v>
      </c>
      <c r="D151" s="42">
        <v>7.5465640000000004E-3</v>
      </c>
      <c r="E151" s="42">
        <v>1.713079E-2</v>
      </c>
      <c r="F151" s="42">
        <v>1.037192E-2</v>
      </c>
      <c r="G151" s="42">
        <v>1.011398E-2</v>
      </c>
      <c r="H151" s="42">
        <v>1.032864E-2</v>
      </c>
      <c r="I151" s="42">
        <v>9.6540629999999992E-3</v>
      </c>
      <c r="J151" s="42">
        <v>1.291578E-2</v>
      </c>
      <c r="K151" s="42">
        <v>1.2192150000000001E-2</v>
      </c>
      <c r="L151" s="42">
        <v>1.283873E-2</v>
      </c>
      <c r="U151" s="42"/>
    </row>
    <row r="152" spans="1:21" s="68" customFormat="1">
      <c r="A152" s="68" t="s">
        <v>2487</v>
      </c>
      <c r="C152" s="49" t="s">
        <v>2539</v>
      </c>
      <c r="D152" s="49" t="s">
        <v>2540</v>
      </c>
      <c r="E152" s="68" t="s">
        <v>2541</v>
      </c>
      <c r="F152" s="69" t="s">
        <v>2542</v>
      </c>
      <c r="G152" s="69" t="s">
        <v>2543</v>
      </c>
      <c r="H152" s="69" t="s">
        <v>2544</v>
      </c>
      <c r="I152" s="69" t="s">
        <v>2545</v>
      </c>
      <c r="J152" s="68" t="s">
        <v>2546</v>
      </c>
      <c r="K152" s="49" t="s">
        <v>2547</v>
      </c>
      <c r="L152" s="49" t="s">
        <v>2548</v>
      </c>
      <c r="N152" s="69"/>
      <c r="O152" s="69"/>
      <c r="P152" s="69"/>
      <c r="Q152" s="69"/>
      <c r="R152" s="69"/>
    </row>
    <row r="153" spans="1:21">
      <c r="A153" s="41" t="s">
        <v>2481</v>
      </c>
      <c r="B153" s="42">
        <v>7463</v>
      </c>
      <c r="C153" s="42">
        <v>32</v>
      </c>
      <c r="D153" s="42">
        <v>100</v>
      </c>
      <c r="E153" s="42">
        <v>1796</v>
      </c>
      <c r="F153" s="42">
        <v>155</v>
      </c>
      <c r="G153" s="42">
        <v>115</v>
      </c>
      <c r="H153" s="42">
        <v>467</v>
      </c>
      <c r="I153" s="42">
        <v>29</v>
      </c>
      <c r="J153" s="42">
        <v>141</v>
      </c>
      <c r="K153" s="42">
        <v>266</v>
      </c>
      <c r="L153" s="42">
        <v>415</v>
      </c>
      <c r="N153" s="42"/>
      <c r="P153" s="42"/>
      <c r="Q153" s="42"/>
      <c r="R153" s="42"/>
      <c r="S153" s="42"/>
      <c r="U153" s="42"/>
    </row>
    <row r="154" spans="1:21">
      <c r="A154" s="41" t="s">
        <v>2482</v>
      </c>
      <c r="B154" s="42">
        <v>36</v>
      </c>
      <c r="C154">
        <v>0</v>
      </c>
      <c r="D154">
        <v>1</v>
      </c>
      <c r="E154" s="42">
        <v>16</v>
      </c>
      <c r="F154" s="42">
        <v>0</v>
      </c>
      <c r="G154">
        <v>0</v>
      </c>
      <c r="H154">
        <v>0</v>
      </c>
      <c r="I154">
        <v>0</v>
      </c>
      <c r="J154">
        <v>0</v>
      </c>
      <c r="K154">
        <v>2</v>
      </c>
      <c r="L154">
        <v>3</v>
      </c>
    </row>
    <row r="155" spans="1:21">
      <c r="A155" s="41" t="s">
        <v>2483</v>
      </c>
      <c r="B155" s="42" t="s">
        <v>2549</v>
      </c>
      <c r="C155" s="42">
        <v>3.5714290000000002</v>
      </c>
      <c r="D155" s="42">
        <v>2.5714290000000002</v>
      </c>
      <c r="E155" s="42">
        <v>2.0700850000000002</v>
      </c>
      <c r="F155" s="42">
        <v>2.3695650000000001</v>
      </c>
      <c r="G155" s="42">
        <v>5.3888889999999998</v>
      </c>
      <c r="H155" s="42">
        <v>2.5378790000000002</v>
      </c>
      <c r="I155" s="42">
        <v>1.6363639999999999</v>
      </c>
      <c r="J155" s="42">
        <v>2.6153849999999998</v>
      </c>
      <c r="K155" s="42">
        <v>2.0227270000000002</v>
      </c>
      <c r="L155" s="42">
        <v>2.5775860000000002</v>
      </c>
      <c r="N155" s="42"/>
      <c r="P155" s="42"/>
      <c r="Q155" s="42"/>
      <c r="R155" s="42"/>
      <c r="S155" s="42"/>
      <c r="T155" s="42"/>
      <c r="U155" s="42"/>
    </row>
    <row r="156" spans="1:21">
      <c r="A156" s="11" t="s">
        <v>2484</v>
      </c>
      <c r="B156" s="42">
        <v>4311</v>
      </c>
      <c r="C156" s="42">
        <v>20</v>
      </c>
      <c r="D156" s="42">
        <v>46</v>
      </c>
      <c r="E156" s="42">
        <v>1097</v>
      </c>
      <c r="F156" s="42">
        <v>100</v>
      </c>
      <c r="G156" s="42">
        <v>65</v>
      </c>
      <c r="H156" s="42">
        <v>213</v>
      </c>
      <c r="I156" s="42">
        <v>12</v>
      </c>
      <c r="J156" s="42">
        <v>80</v>
      </c>
      <c r="K156" s="42">
        <v>156</v>
      </c>
      <c r="L156" s="42">
        <v>249</v>
      </c>
      <c r="U156" s="42"/>
    </row>
    <row r="157" spans="1:21">
      <c r="A157" s="11" t="s">
        <v>2485</v>
      </c>
      <c r="B157" s="42">
        <v>2.975771E-2</v>
      </c>
      <c r="C157" s="42">
        <v>1.385042E-2</v>
      </c>
      <c r="D157" s="42">
        <v>7.3859989999999999E-3</v>
      </c>
      <c r="E157" s="42">
        <v>1.7416569999999999E-2</v>
      </c>
      <c r="F157" s="42">
        <v>1.047669E-2</v>
      </c>
      <c r="G157" s="42">
        <v>1.0435059999999999E-2</v>
      </c>
      <c r="H157" s="42">
        <v>1.052632E-2</v>
      </c>
      <c r="I157" s="42">
        <v>9.6540629999999992E-3</v>
      </c>
      <c r="J157" s="42">
        <v>1.415428E-2</v>
      </c>
      <c r="K157" s="42">
        <v>1.267983E-2</v>
      </c>
      <c r="L157" s="42">
        <v>1.310182E-2</v>
      </c>
      <c r="U157" s="42"/>
    </row>
    <row r="158" spans="1:21" s="68" customFormat="1">
      <c r="A158" s="68" t="s">
        <v>2488</v>
      </c>
      <c r="C158" s="49" t="s">
        <v>2539</v>
      </c>
      <c r="D158" s="49" t="s">
        <v>2540</v>
      </c>
      <c r="E158" s="68" t="s">
        <v>2541</v>
      </c>
      <c r="F158" s="69" t="s">
        <v>2542</v>
      </c>
      <c r="G158" s="69" t="s">
        <v>2543</v>
      </c>
      <c r="H158" s="69" t="s">
        <v>2544</v>
      </c>
      <c r="I158" s="69" t="s">
        <v>2545</v>
      </c>
      <c r="J158" s="68" t="s">
        <v>2546</v>
      </c>
      <c r="K158" s="49" t="s">
        <v>2547</v>
      </c>
      <c r="L158" s="49" t="s">
        <v>2548</v>
      </c>
      <c r="N158" s="69"/>
      <c r="O158" s="69"/>
      <c r="P158" s="69"/>
      <c r="Q158" s="69"/>
      <c r="R158" s="69"/>
    </row>
    <row r="159" spans="1:21">
      <c r="A159" s="41" t="s">
        <v>2481</v>
      </c>
      <c r="B159" s="42">
        <v>7812</v>
      </c>
      <c r="C159" s="42">
        <v>35</v>
      </c>
      <c r="D159" s="42">
        <v>103</v>
      </c>
      <c r="E159" s="42">
        <v>1882</v>
      </c>
      <c r="F159" s="42">
        <v>164</v>
      </c>
      <c r="G159" s="42">
        <v>128</v>
      </c>
      <c r="H159" s="42">
        <v>454</v>
      </c>
      <c r="I159" s="42">
        <v>28</v>
      </c>
      <c r="J159" s="42">
        <v>142</v>
      </c>
      <c r="K159">
        <v>292</v>
      </c>
      <c r="L159" s="42">
        <v>430</v>
      </c>
      <c r="N159" s="42"/>
      <c r="P159" s="42"/>
      <c r="Q159" s="42"/>
      <c r="R159" s="42"/>
      <c r="S159" s="42"/>
      <c r="U159" s="42"/>
    </row>
    <row r="160" spans="1:21">
      <c r="A160" s="41" t="s">
        <v>2482</v>
      </c>
      <c r="B160" s="42">
        <v>38</v>
      </c>
      <c r="C160">
        <v>0</v>
      </c>
      <c r="D160">
        <v>1</v>
      </c>
      <c r="E160" s="42">
        <v>14</v>
      </c>
      <c r="F160" s="42">
        <v>1</v>
      </c>
      <c r="G160">
        <v>0</v>
      </c>
      <c r="H160">
        <v>0</v>
      </c>
      <c r="I160">
        <v>0</v>
      </c>
      <c r="J160">
        <v>0</v>
      </c>
      <c r="K160">
        <v>3</v>
      </c>
      <c r="L160">
        <v>4</v>
      </c>
    </row>
    <row r="161" spans="1:21">
      <c r="A161" s="41" t="s">
        <v>2483</v>
      </c>
      <c r="B161" s="42" t="s">
        <v>2549</v>
      </c>
      <c r="C161" s="42">
        <v>2.5</v>
      </c>
      <c r="D161" s="42">
        <v>2.0294120000000002</v>
      </c>
      <c r="E161" s="42">
        <v>2.2006800000000002</v>
      </c>
      <c r="F161" s="42">
        <v>2.0943399999999999</v>
      </c>
      <c r="G161" s="44">
        <v>3.5714290000000002</v>
      </c>
      <c r="H161" s="42">
        <v>2.5748030000000002</v>
      </c>
      <c r="I161" s="42">
        <v>1.545455</v>
      </c>
      <c r="J161" s="42">
        <v>2.9444439999999998</v>
      </c>
      <c r="K161" s="42">
        <v>1.891089</v>
      </c>
      <c r="L161" s="42">
        <v>2.6440679999999999</v>
      </c>
      <c r="N161" s="42"/>
      <c r="P161" s="42"/>
      <c r="Q161" s="42"/>
      <c r="R161" s="42"/>
      <c r="S161" s="42"/>
      <c r="T161" s="42"/>
      <c r="U161" s="42"/>
    </row>
    <row r="162" spans="1:21">
      <c r="A162" s="11" t="s">
        <v>2484</v>
      </c>
      <c r="B162" s="42">
        <v>4304</v>
      </c>
      <c r="C162" s="42">
        <v>17</v>
      </c>
      <c r="D162" s="42">
        <v>49</v>
      </c>
      <c r="E162" s="42">
        <v>1101</v>
      </c>
      <c r="F162">
        <v>99</v>
      </c>
      <c r="G162" s="42">
        <v>66</v>
      </c>
      <c r="H162" s="42">
        <v>213</v>
      </c>
      <c r="I162" s="42">
        <v>12</v>
      </c>
      <c r="J162" s="42">
        <v>75</v>
      </c>
      <c r="K162" s="42">
        <v>156</v>
      </c>
      <c r="L162" s="42">
        <v>249</v>
      </c>
      <c r="U162" s="42"/>
    </row>
    <row r="163" spans="1:21">
      <c r="A163" s="11" t="s">
        <v>2485</v>
      </c>
      <c r="B163" s="42">
        <v>2.9709389999999999E-2</v>
      </c>
      <c r="C163" s="42">
        <v>1.177285E-2</v>
      </c>
      <c r="D163" s="42">
        <v>7.8676939999999997E-3</v>
      </c>
      <c r="E163" s="42">
        <v>1.748007E-2</v>
      </c>
      <c r="F163" s="42">
        <v>1.037192E-2</v>
      </c>
      <c r="G163" s="42">
        <v>1.05956E-2</v>
      </c>
      <c r="H163" s="42">
        <v>1.052632E-2</v>
      </c>
      <c r="I163" s="42">
        <v>9.6540629999999992E-3</v>
      </c>
      <c r="J163">
        <v>1.3269639999999999E-2</v>
      </c>
      <c r="K163" s="42">
        <v>1.267983E-2</v>
      </c>
      <c r="L163" s="42">
        <v>1.310182E-2</v>
      </c>
      <c r="U163" s="42"/>
    </row>
    <row r="164" spans="1:21" s="68" customFormat="1">
      <c r="A164" s="68" t="s">
        <v>2489</v>
      </c>
      <c r="C164" s="49" t="s">
        <v>2539</v>
      </c>
      <c r="D164" s="49" t="s">
        <v>2540</v>
      </c>
      <c r="E164" s="68" t="s">
        <v>2541</v>
      </c>
      <c r="F164" s="69" t="s">
        <v>2542</v>
      </c>
      <c r="G164" s="69" t="s">
        <v>2543</v>
      </c>
      <c r="H164" s="69" t="s">
        <v>2544</v>
      </c>
      <c r="I164" s="69" t="s">
        <v>2545</v>
      </c>
      <c r="J164" s="68" t="s">
        <v>2546</v>
      </c>
      <c r="K164" s="49" t="s">
        <v>2547</v>
      </c>
      <c r="L164" s="49" t="s">
        <v>2548</v>
      </c>
      <c r="N164" s="69"/>
      <c r="O164" s="69"/>
      <c r="P164" s="69"/>
      <c r="Q164" s="69"/>
      <c r="R164" s="69"/>
    </row>
    <row r="165" spans="1:21">
      <c r="A165" s="41" t="s">
        <v>2481</v>
      </c>
      <c r="B165" s="42">
        <v>7091</v>
      </c>
      <c r="C165" s="42">
        <v>34</v>
      </c>
      <c r="D165" s="42">
        <v>92</v>
      </c>
      <c r="E165" s="42">
        <v>1639</v>
      </c>
      <c r="F165" s="42">
        <v>159</v>
      </c>
      <c r="G165" s="42">
        <v>111</v>
      </c>
      <c r="H165" s="42">
        <v>428</v>
      </c>
      <c r="I165">
        <v>29</v>
      </c>
      <c r="J165" s="42">
        <v>133</v>
      </c>
      <c r="K165" s="42">
        <v>240</v>
      </c>
      <c r="L165" s="42">
        <v>401</v>
      </c>
      <c r="N165" s="42"/>
      <c r="P165" s="42"/>
      <c r="Q165" s="42"/>
      <c r="R165" s="42"/>
      <c r="S165" s="42"/>
      <c r="U165" s="42"/>
    </row>
    <row r="166" spans="1:21">
      <c r="A166" s="41" t="s">
        <v>2482</v>
      </c>
      <c r="B166" s="42">
        <v>34</v>
      </c>
      <c r="C166">
        <v>1</v>
      </c>
      <c r="D166">
        <v>0</v>
      </c>
      <c r="E166" s="42">
        <v>15</v>
      </c>
      <c r="F166" s="42">
        <v>0</v>
      </c>
      <c r="G166">
        <v>1</v>
      </c>
      <c r="H166">
        <v>0</v>
      </c>
      <c r="I166">
        <v>0</v>
      </c>
      <c r="J166">
        <v>0</v>
      </c>
      <c r="K166">
        <v>1</v>
      </c>
      <c r="L166">
        <v>3</v>
      </c>
    </row>
    <row r="167" spans="1:21">
      <c r="A167" s="41" t="s">
        <v>2483</v>
      </c>
      <c r="B167" s="42" t="s">
        <v>2549</v>
      </c>
      <c r="C167" s="42">
        <v>2.7777780000000001</v>
      </c>
      <c r="D167" s="42">
        <v>3</v>
      </c>
      <c r="E167" s="42">
        <v>2.1398470000000001</v>
      </c>
      <c r="F167" s="42">
        <v>2.6136360000000001</v>
      </c>
      <c r="G167" s="42">
        <v>3.8260869999999998</v>
      </c>
      <c r="H167" s="42">
        <v>2.3968250000000002</v>
      </c>
      <c r="I167" s="42">
        <v>1.6363639999999999</v>
      </c>
      <c r="J167" s="42">
        <v>2.9117649999999999</v>
      </c>
      <c r="K167" s="42">
        <v>2.0769229999999999</v>
      </c>
      <c r="L167" s="42">
        <v>2.6454550000000001</v>
      </c>
      <c r="N167" s="42"/>
      <c r="P167" s="42"/>
      <c r="Q167" s="42"/>
      <c r="R167" s="42"/>
      <c r="S167" s="42"/>
      <c r="T167" s="42"/>
      <c r="U167" s="42"/>
    </row>
    <row r="168" spans="1:21">
      <c r="A168" s="11" t="s">
        <v>2484</v>
      </c>
      <c r="B168" s="42">
        <v>4348</v>
      </c>
      <c r="C168" s="42">
        <v>19</v>
      </c>
      <c r="D168" s="42">
        <v>48</v>
      </c>
      <c r="E168" s="42">
        <v>1123</v>
      </c>
      <c r="F168">
        <v>100</v>
      </c>
      <c r="G168" s="42">
        <v>67</v>
      </c>
      <c r="H168" s="42">
        <v>214</v>
      </c>
      <c r="I168" s="42">
        <v>12</v>
      </c>
      <c r="J168">
        <v>81</v>
      </c>
      <c r="K168" s="42">
        <v>158</v>
      </c>
      <c r="L168" s="42">
        <v>249</v>
      </c>
      <c r="U168" s="42"/>
    </row>
    <row r="169" spans="1:21">
      <c r="A169" s="11" t="s">
        <v>2485</v>
      </c>
      <c r="B169" s="42">
        <v>3.0013120000000001E-2</v>
      </c>
      <c r="C169" s="42">
        <v>1.315789E-2</v>
      </c>
      <c r="D169" s="42">
        <v>7.7071290000000001E-3</v>
      </c>
      <c r="E169" s="42">
        <v>1.7829359999999999E-2</v>
      </c>
      <c r="F169">
        <v>1.047669E-2</v>
      </c>
      <c r="G169" s="42">
        <v>1.0756140000000001E-2</v>
      </c>
      <c r="H169" s="42">
        <v>1.057574E-2</v>
      </c>
      <c r="I169" s="42">
        <v>9.6540629999999992E-3</v>
      </c>
      <c r="J169" s="42">
        <v>1.433121E-2</v>
      </c>
      <c r="K169" s="42">
        <v>1.28424E-2</v>
      </c>
      <c r="L169" s="42">
        <v>1.310182E-2</v>
      </c>
      <c r="U169" s="42"/>
    </row>
    <row r="170" spans="1:21" s="68" customFormat="1">
      <c r="A170" s="68" t="s">
        <v>2490</v>
      </c>
      <c r="C170" s="49" t="s">
        <v>2539</v>
      </c>
      <c r="D170" s="49" t="s">
        <v>2540</v>
      </c>
      <c r="E170" s="68" t="s">
        <v>2541</v>
      </c>
      <c r="F170" s="69" t="s">
        <v>2542</v>
      </c>
      <c r="G170" s="69" t="s">
        <v>2543</v>
      </c>
      <c r="H170" s="69" t="s">
        <v>2544</v>
      </c>
      <c r="I170" s="69" t="s">
        <v>2545</v>
      </c>
      <c r="J170" s="68" t="s">
        <v>2546</v>
      </c>
      <c r="K170" s="49" t="s">
        <v>2547</v>
      </c>
      <c r="L170" s="49" t="s">
        <v>2548</v>
      </c>
      <c r="N170" s="69"/>
      <c r="O170" s="69"/>
      <c r="P170" s="69"/>
      <c r="Q170" s="69"/>
      <c r="R170" s="69"/>
    </row>
    <row r="171" spans="1:21">
      <c r="A171" s="41" t="s">
        <v>2481</v>
      </c>
      <c r="B171" s="42">
        <v>7033</v>
      </c>
      <c r="C171" s="42">
        <v>31</v>
      </c>
      <c r="D171" s="42">
        <v>97</v>
      </c>
      <c r="E171" s="42">
        <v>1665</v>
      </c>
      <c r="F171" s="42">
        <v>154</v>
      </c>
      <c r="G171" s="42">
        <v>120</v>
      </c>
      <c r="H171" s="42">
        <v>402</v>
      </c>
      <c r="I171" s="42">
        <v>23</v>
      </c>
      <c r="J171" s="42">
        <v>139</v>
      </c>
      <c r="K171" s="42">
        <v>244</v>
      </c>
      <c r="L171" s="42">
        <v>387</v>
      </c>
      <c r="N171" s="42"/>
      <c r="P171" s="42"/>
      <c r="Q171" s="42"/>
      <c r="R171" s="42"/>
      <c r="S171" s="42"/>
      <c r="U171" s="42"/>
    </row>
    <row r="172" spans="1:21">
      <c r="A172" s="41" t="s">
        <v>2482</v>
      </c>
      <c r="B172" s="42">
        <v>31</v>
      </c>
      <c r="C172">
        <v>0</v>
      </c>
      <c r="D172">
        <v>0</v>
      </c>
      <c r="E172" s="42">
        <v>12</v>
      </c>
      <c r="F172" s="42">
        <v>0</v>
      </c>
      <c r="G172">
        <v>0</v>
      </c>
      <c r="H172">
        <v>0</v>
      </c>
      <c r="I172">
        <v>0</v>
      </c>
      <c r="J172">
        <v>1</v>
      </c>
      <c r="K172">
        <v>2</v>
      </c>
      <c r="L172">
        <v>4</v>
      </c>
    </row>
    <row r="173" spans="1:21">
      <c r="A173" s="41" t="s">
        <v>2483</v>
      </c>
      <c r="B173" s="42" t="s">
        <v>2549</v>
      </c>
      <c r="C173" s="42">
        <v>2.875</v>
      </c>
      <c r="D173" s="42">
        <v>3.4090910000000001</v>
      </c>
      <c r="E173" s="42">
        <v>2.0606620000000002</v>
      </c>
      <c r="F173" s="42">
        <v>2.4222220000000001</v>
      </c>
      <c r="G173" s="42">
        <v>3.8</v>
      </c>
      <c r="H173" s="42">
        <v>2.2682929999999999</v>
      </c>
      <c r="I173" s="42">
        <v>1.875</v>
      </c>
      <c r="J173" s="42">
        <v>2.7567569999999999</v>
      </c>
      <c r="K173" s="42">
        <v>1.8372090000000001</v>
      </c>
      <c r="L173" s="42">
        <v>2.616822</v>
      </c>
      <c r="N173" s="42"/>
      <c r="P173" s="42"/>
      <c r="Q173" s="42"/>
      <c r="R173" s="42"/>
      <c r="S173" s="42"/>
      <c r="T173" s="42"/>
      <c r="U173" s="42"/>
    </row>
    <row r="174" spans="1:21">
      <c r="A174" s="11" t="s">
        <v>2484</v>
      </c>
      <c r="B174" s="42">
        <v>4356</v>
      </c>
      <c r="C174" s="42">
        <v>19</v>
      </c>
      <c r="D174" s="42">
        <v>50</v>
      </c>
      <c r="E174" s="42">
        <v>1120</v>
      </c>
      <c r="F174">
        <v>99</v>
      </c>
      <c r="G174" s="42">
        <v>70</v>
      </c>
      <c r="H174" s="42">
        <v>214</v>
      </c>
      <c r="I174" s="42">
        <v>12</v>
      </c>
      <c r="J174">
        <v>80</v>
      </c>
      <c r="K174" s="42">
        <v>156</v>
      </c>
      <c r="L174" s="42">
        <v>255</v>
      </c>
      <c r="U174" s="42"/>
    </row>
    <row r="175" spans="1:21">
      <c r="A175" s="11" t="s">
        <v>2485</v>
      </c>
      <c r="B175" s="42">
        <v>3.0068339999999999E-2</v>
      </c>
      <c r="C175" s="42">
        <v>1.315789E-2</v>
      </c>
      <c r="D175" s="42">
        <v>8.0282589999999994E-3</v>
      </c>
      <c r="E175" s="42">
        <v>1.7781729999999999E-2</v>
      </c>
      <c r="F175">
        <v>1.037192E-2</v>
      </c>
      <c r="G175" s="42">
        <v>1.1237759999999999E-2</v>
      </c>
      <c r="H175" s="42">
        <v>1.057574E-2</v>
      </c>
      <c r="I175" s="42">
        <v>9.6540629999999992E-3</v>
      </c>
      <c r="J175" s="42">
        <v>1.415428E-2</v>
      </c>
      <c r="K175" s="42">
        <v>1.267983E-2</v>
      </c>
      <c r="L175" s="42">
        <v>1.341752E-2</v>
      </c>
      <c r="U175" s="42"/>
    </row>
    <row r="176" spans="1:21" s="59" customFormat="1">
      <c r="A176" s="70" t="s">
        <v>2550</v>
      </c>
      <c r="D176" s="60" t="s">
        <v>4</v>
      </c>
      <c r="E176" s="60"/>
      <c r="F176" s="60" t="s">
        <v>9</v>
      </c>
      <c r="H176" s="60" t="s">
        <v>15</v>
      </c>
      <c r="I176" s="60"/>
      <c r="J176" s="60" t="s">
        <v>12</v>
      </c>
      <c r="K176" s="60"/>
      <c r="L176" s="60" t="s">
        <v>1010</v>
      </c>
      <c r="N176" s="60"/>
      <c r="O176" s="60"/>
    </row>
    <row r="177" spans="1:16">
      <c r="A177" s="52" t="s">
        <v>2551</v>
      </c>
      <c r="B177" s="42">
        <v>293.23469999999998</v>
      </c>
      <c r="D177" s="42">
        <v>327.64519999999999</v>
      </c>
      <c r="F177" s="42">
        <v>297.84629999999999</v>
      </c>
      <c r="G177" s="52"/>
      <c r="H177" s="42">
        <v>262.45639999999997</v>
      </c>
      <c r="J177" s="42">
        <v>279.1848</v>
      </c>
      <c r="L177" s="42">
        <v>289.18579999999997</v>
      </c>
      <c r="M177" s="52"/>
      <c r="P177" s="52"/>
    </row>
    <row r="178" spans="1:16">
      <c r="A178" s="52" t="s">
        <v>2552</v>
      </c>
      <c r="B178" s="42">
        <v>1.0008840000000001</v>
      </c>
      <c r="D178" s="42">
        <v>1.0034620000000001</v>
      </c>
      <c r="F178" s="42">
        <v>1.006294</v>
      </c>
      <c r="G178" s="52"/>
      <c r="H178" s="42">
        <v>1.00397</v>
      </c>
      <c r="J178" s="71">
        <v>1.004084</v>
      </c>
      <c r="L178" s="42">
        <v>1.005028</v>
      </c>
      <c r="M178" s="52"/>
      <c r="P178" s="52"/>
    </row>
    <row r="179" spans="1:16">
      <c r="A179" s="52" t="s">
        <v>2308</v>
      </c>
      <c r="B179" s="42">
        <v>297.32400000000001</v>
      </c>
      <c r="C179">
        <f>'chr1'!B179/'chr1'!B140</f>
        <v>2.0523503831020918E-3</v>
      </c>
      <c r="D179" s="42">
        <v>343.77089999999998</v>
      </c>
      <c r="E179">
        <f>'chr1'!D179/'chr1'!B140</f>
        <v>2.3729612756264234E-3</v>
      </c>
      <c r="F179" s="42">
        <v>327.2328</v>
      </c>
      <c r="G179" s="71">
        <f>'chr1'!F179/'chr1'!B140</f>
        <v>2.258803064816732E-3</v>
      </c>
      <c r="H179">
        <v>280.99470000000002</v>
      </c>
      <c r="I179">
        <f>'chr1'!H179/'chr1'!B140</f>
        <v>1.9396334644854009E-3</v>
      </c>
      <c r="J179" s="42">
        <v>298.26560000000001</v>
      </c>
      <c r="K179">
        <f>'chr1'!J179/'chr1'!B140</f>
        <v>2.0588500034513704E-3</v>
      </c>
      <c r="L179" s="42">
        <v>312.70890000000003</v>
      </c>
      <c r="M179" s="71">
        <f>'chr1'!L179/'chr1'!B140</f>
        <v>2.1585483536964178E-3</v>
      </c>
      <c r="P179" s="52"/>
    </row>
    <row r="180" spans="1:16">
      <c r="A180" s="52" t="s">
        <v>2520</v>
      </c>
      <c r="D180" s="42">
        <v>2.1570999999999999E-3</v>
      </c>
      <c r="F180" s="42">
        <v>1.8637E-3</v>
      </c>
      <c r="G180" s="52"/>
      <c r="H180" s="42">
        <v>1.6898E-3</v>
      </c>
      <c r="J180" s="42">
        <v>1.8021000000000001E-3</v>
      </c>
      <c r="L180" s="42">
        <v>1.8422E-3</v>
      </c>
      <c r="M180" s="52"/>
      <c r="P180" s="52"/>
    </row>
    <row r="181" spans="1:16" s="40" customFormat="1">
      <c r="A181" s="38" t="s">
        <v>2553</v>
      </c>
      <c r="D181" s="60" t="s">
        <v>4</v>
      </c>
      <c r="E181" s="60"/>
      <c r="F181" s="60" t="s">
        <v>9</v>
      </c>
      <c r="G181" s="59"/>
      <c r="H181" s="60" t="s">
        <v>15</v>
      </c>
      <c r="I181" s="60"/>
      <c r="J181" s="60" t="s">
        <v>12</v>
      </c>
      <c r="K181" s="60"/>
      <c r="L181" s="60" t="s">
        <v>1010</v>
      </c>
      <c r="M181" s="59"/>
      <c r="N181" s="60"/>
      <c r="O181" s="60"/>
      <c r="P181" s="59"/>
    </row>
    <row r="182" spans="1:16">
      <c r="A182" s="11" t="s">
        <v>2493</v>
      </c>
      <c r="B182" s="42">
        <v>-2.215433</v>
      </c>
      <c r="C182" s="44"/>
      <c r="D182" s="42">
        <v>-2.0863999999999998</v>
      </c>
      <c r="F182" s="42">
        <v>-2.1547710000000002</v>
      </c>
      <c r="G182" s="44"/>
      <c r="H182" s="42">
        <v>-2.1930879999999999</v>
      </c>
      <c r="I182" s="44"/>
      <c r="J182" s="42">
        <v>-2.1930879999999999</v>
      </c>
      <c r="L182">
        <v>-2.077817</v>
      </c>
      <c r="M182" s="11"/>
      <c r="N182" s="44"/>
      <c r="O182" s="44"/>
      <c r="P182" s="11"/>
    </row>
    <row r="183" spans="1:16">
      <c r="A183" s="11" t="s">
        <v>2504</v>
      </c>
      <c r="B183" s="42">
        <v>12899</v>
      </c>
      <c r="C183" s="72"/>
      <c r="D183" s="42">
        <v>8676</v>
      </c>
      <c r="F183" s="42">
        <v>7338</v>
      </c>
      <c r="G183" s="44"/>
      <c r="H183" s="42">
        <v>7674</v>
      </c>
      <c r="I183" s="44"/>
      <c r="J183" s="42">
        <v>7674</v>
      </c>
      <c r="L183" s="42">
        <v>6923</v>
      </c>
      <c r="M183" s="11"/>
      <c r="N183" s="44"/>
      <c r="O183" s="44"/>
      <c r="P183" s="11"/>
    </row>
    <row r="184" spans="1:16">
      <c r="A184" s="42" t="s">
        <v>2497</v>
      </c>
      <c r="B184" s="42">
        <v>1.129818E-2</v>
      </c>
      <c r="C184" s="72"/>
      <c r="D184" s="42">
        <v>1.873437E-2</v>
      </c>
      <c r="F184" s="42">
        <v>2.0053419999999999E-2</v>
      </c>
      <c r="G184" s="44"/>
      <c r="H184" s="42">
        <v>1.6917970000000001E-2</v>
      </c>
      <c r="I184" s="44"/>
      <c r="J184" s="42">
        <v>1.6917970000000001E-2</v>
      </c>
      <c r="L184" s="42">
        <v>2.0699869999999999E-2</v>
      </c>
      <c r="M184" s="11"/>
      <c r="N184" s="44"/>
      <c r="O184" s="44"/>
      <c r="P184" s="11"/>
    </row>
    <row r="185" spans="1:16">
      <c r="A185" s="11" t="s">
        <v>2505</v>
      </c>
      <c r="B185" s="42">
        <v>-5.3284770000000004</v>
      </c>
      <c r="C185" s="72"/>
      <c r="D185" s="42">
        <v>-2.0784820000000002</v>
      </c>
      <c r="F185" s="42">
        <v>-1.606824</v>
      </c>
      <c r="G185" s="44"/>
      <c r="H185">
        <v>-2.299633</v>
      </c>
      <c r="I185" s="44"/>
      <c r="J185" s="42">
        <v>-2.299633</v>
      </c>
      <c r="L185">
        <v>-1.52559</v>
      </c>
      <c r="M185" s="11"/>
      <c r="N185" s="44"/>
      <c r="O185" s="44"/>
      <c r="P185" s="11"/>
    </row>
    <row r="186" spans="1:16">
      <c r="A186" s="11" t="s">
        <v>2506</v>
      </c>
      <c r="B186" s="42">
        <v>-11.25122</v>
      </c>
      <c r="C186" s="72"/>
      <c r="D186" s="42">
        <v>-1.448172</v>
      </c>
      <c r="F186" s="42">
        <v>-0.2573358</v>
      </c>
      <c r="G186" s="44"/>
      <c r="H186">
        <v>-1.796179</v>
      </c>
      <c r="I186" s="44"/>
      <c r="J186" s="42">
        <v>-1.796179</v>
      </c>
      <c r="L186" s="42">
        <v>-0.15286730000000001</v>
      </c>
      <c r="M186" s="11"/>
      <c r="N186" s="44"/>
      <c r="O186" s="44"/>
      <c r="P186" s="11"/>
    </row>
    <row r="187" spans="1:16">
      <c r="A187" s="42" t="s">
        <v>2507</v>
      </c>
      <c r="B187" s="42">
        <v>293.23469999999998</v>
      </c>
      <c r="C187" s="72">
        <f>'chr1'!B187/'chr1'!B140</f>
        <v>2.0241230068337129E-3</v>
      </c>
      <c r="D187" s="42">
        <v>327.64519999999999</v>
      </c>
      <c r="E187">
        <f>'chr1'!D187/'chr1'!B140</f>
        <v>2.2616497549527164E-3</v>
      </c>
      <c r="F187" s="42">
        <v>297.84629999999999</v>
      </c>
      <c r="G187" s="44">
        <f>'chr1'!F187/'chr1'!B140</f>
        <v>2.0559556844067092E-3</v>
      </c>
      <c r="H187">
        <v>262.45639999999997</v>
      </c>
      <c r="I187" s="44">
        <f>'chr1'!H187/'chr1'!B140</f>
        <v>1.8116683923517635E-3</v>
      </c>
      <c r="J187" s="42">
        <v>262.45639999999997</v>
      </c>
      <c r="K187">
        <f>'chr1'!J187/'chr1'!B140</f>
        <v>1.8116683923517635E-3</v>
      </c>
      <c r="L187" s="42">
        <v>289.18579999999997</v>
      </c>
      <c r="M187" s="11">
        <f>'chr1'!L187/'chr1'!B140</f>
        <v>1.9961745012770067E-3</v>
      </c>
      <c r="N187" s="44"/>
      <c r="O187" s="44"/>
      <c r="P187" s="11"/>
    </row>
    <row r="188" spans="1:16">
      <c r="A188" s="42" t="s">
        <v>2508</v>
      </c>
      <c r="B188" s="42">
        <v>1467.7159999999999</v>
      </c>
      <c r="C188" s="72">
        <f>'chr1'!B188/'chr1'!B140</f>
        <v>1.0131262511216953E-2</v>
      </c>
      <c r="D188" s="42">
        <v>1159.7139999999999</v>
      </c>
      <c r="E188">
        <f>'chr1'!D188/'chr1'!B140</f>
        <v>8.0052046662525012E-3</v>
      </c>
      <c r="F188" s="42">
        <v>1061.355</v>
      </c>
      <c r="G188" s="44">
        <f>'chr1'!F188/'chr1'!B140</f>
        <v>7.3262580244357013E-3</v>
      </c>
      <c r="H188" s="42">
        <v>1042.655</v>
      </c>
      <c r="I188" s="44">
        <f>'chr1'!H188/'chr1'!B140</f>
        <v>7.1971767791813345E-3</v>
      </c>
      <c r="J188" s="42">
        <v>1042.655</v>
      </c>
      <c r="K188">
        <f>'chr1'!J188/'chr1'!B140</f>
        <v>7.1971767791813345E-3</v>
      </c>
      <c r="L188" s="42">
        <v>969.24720000000002</v>
      </c>
      <c r="M188" s="42">
        <f>'chr1'!L188/'chr1'!B140</f>
        <v>6.6904617933319531E-3</v>
      </c>
      <c r="N188" s="44"/>
      <c r="O188" s="44"/>
      <c r="P188" s="42"/>
    </row>
    <row r="189" spans="1:16">
      <c r="A189" s="23" t="s">
        <v>2509</v>
      </c>
      <c r="B189" s="42">
        <v>2.5328159999999998E-7</v>
      </c>
      <c r="C189" s="71"/>
      <c r="D189" s="42">
        <v>2.0013000000000001E-7</v>
      </c>
      <c r="F189" s="42">
        <v>1.8315649999999999E-7</v>
      </c>
      <c r="H189" s="73">
        <v>1.7992950000000001E-7</v>
      </c>
      <c r="I189" s="44"/>
      <c r="J189" s="42">
        <v>1.6393969999999999E-7</v>
      </c>
      <c r="L189" s="42">
        <v>1.6726149999999999E-7</v>
      </c>
      <c r="M189" s="42"/>
      <c r="N189" s="44"/>
      <c r="O189" s="44"/>
      <c r="P189" s="42"/>
    </row>
    <row r="190" spans="1:16">
      <c r="A190" s="23" t="s">
        <v>2503</v>
      </c>
      <c r="B190" s="42"/>
      <c r="C190" s="72"/>
      <c r="D190" s="42"/>
      <c r="E190" s="44"/>
      <c r="G190" s="42"/>
      <c r="I190" s="44"/>
      <c r="J190" s="42"/>
      <c r="M190" s="42"/>
      <c r="N190" s="44"/>
      <c r="O190" s="44"/>
      <c r="P190" s="42"/>
    </row>
    <row r="191" spans="1:16" s="40" customFormat="1">
      <c r="A191" s="37" t="s">
        <v>2555</v>
      </c>
      <c r="B191" s="38"/>
      <c r="C191" s="51"/>
      <c r="D191" s="39"/>
      <c r="E191" s="38" t="s">
        <v>2492</v>
      </c>
      <c r="F191" s="38"/>
      <c r="H191" s="38"/>
      <c r="J191" s="38"/>
      <c r="N191" s="38"/>
      <c r="O191" s="38"/>
    </row>
    <row r="192" spans="1:16">
      <c r="A192" t="s">
        <v>2556</v>
      </c>
      <c r="B192" s="44"/>
      <c r="C192" s="72"/>
      <c r="D192" s="52"/>
      <c r="E192" s="44" t="s">
        <v>2455</v>
      </c>
      <c r="F192" t="s">
        <v>2459</v>
      </c>
      <c r="G192" s="44" t="s">
        <v>2460</v>
      </c>
      <c r="H192" t="s">
        <v>2461</v>
      </c>
      <c r="I192" s="44" t="s">
        <v>2462</v>
      </c>
      <c r="J192" t="s">
        <v>2463</v>
      </c>
      <c r="K192" t="s">
        <v>2464</v>
      </c>
      <c r="L192" t="s">
        <v>2465</v>
      </c>
      <c r="M192" t="s">
        <v>2557</v>
      </c>
      <c r="N192" s="44"/>
      <c r="O192" s="44"/>
    </row>
    <row r="193" spans="1:25">
      <c r="A193" t="s">
        <v>2558</v>
      </c>
      <c r="B193" s="44"/>
      <c r="C193" s="72"/>
      <c r="D193" s="52"/>
      <c r="E193">
        <v>1</v>
      </c>
      <c r="F193" s="42">
        <v>33</v>
      </c>
      <c r="G193" s="42">
        <v>67</v>
      </c>
      <c r="H193" s="42">
        <v>10</v>
      </c>
      <c r="I193" s="42">
        <v>15</v>
      </c>
      <c r="J193">
        <f>('chr1'!F193/'chr1'!G193)/('chr1'!H193/'chr1'!I193)</f>
        <v>0.73880597014925375</v>
      </c>
      <c r="K193">
        <f>1-'chr1'!J193</f>
        <v>0.26119402985074625</v>
      </c>
      <c r="L193" s="42">
        <v>0.43426999999999999</v>
      </c>
      <c r="M193" s="42">
        <v>0.62319999999999998</v>
      </c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</row>
    <row r="194" spans="1:25">
      <c r="B194" s="44"/>
      <c r="E194">
        <v>2</v>
      </c>
      <c r="F194" s="42">
        <v>70</v>
      </c>
      <c r="G194" s="42">
        <v>219</v>
      </c>
      <c r="H194" s="42">
        <v>21</v>
      </c>
      <c r="I194" s="42">
        <v>44</v>
      </c>
      <c r="J194">
        <f>('chr1'!F194/'chr1'!G194)/('chr1'!H194/'chr1'!I194)</f>
        <v>0.66971080669710803</v>
      </c>
      <c r="K194">
        <f>1-'chr1'!J194</f>
        <v>0.33028919330289197</v>
      </c>
      <c r="L194" s="42">
        <v>1.8168</v>
      </c>
      <c r="M194" s="42">
        <v>0.22289999999999999</v>
      </c>
      <c r="P194" s="42"/>
      <c r="Q194" s="42"/>
      <c r="R194" s="42"/>
      <c r="S194" s="42"/>
      <c r="T194" s="42"/>
      <c r="U194" s="42"/>
      <c r="V194" s="42"/>
      <c r="W194" s="42"/>
      <c r="X194" s="42"/>
      <c r="Y194" s="42"/>
    </row>
    <row r="195" spans="1:25">
      <c r="A195" t="s">
        <v>2559</v>
      </c>
      <c r="B195" s="44"/>
      <c r="E195">
        <v>3</v>
      </c>
      <c r="F195" s="42">
        <v>74</v>
      </c>
      <c r="G195" s="42">
        <v>2865</v>
      </c>
      <c r="H195" s="42">
        <v>15</v>
      </c>
      <c r="I195" s="42">
        <v>1041</v>
      </c>
      <c r="J195">
        <f>('chr1'!F195/'chr1'!G195)/('chr1'!H195/'chr1'!I195)</f>
        <v>1.7925305410122163</v>
      </c>
      <c r="K195">
        <f>1-'chr1'!J195</f>
        <v>-0.79253054101221632</v>
      </c>
      <c r="L195" s="42">
        <v>4.2953000000000001</v>
      </c>
      <c r="M195" s="74">
        <v>4.3479999999999998E-2</v>
      </c>
      <c r="P195" s="42"/>
      <c r="Q195" s="42"/>
      <c r="R195" s="42"/>
      <c r="S195" s="42"/>
      <c r="T195" s="42"/>
      <c r="U195" s="42"/>
      <c r="V195" s="42"/>
      <c r="W195" s="42"/>
      <c r="X195" s="42"/>
      <c r="Y195" s="42"/>
    </row>
    <row r="196" spans="1:25">
      <c r="A196" t="s">
        <v>2560</v>
      </c>
      <c r="B196" s="44"/>
      <c r="E196">
        <v>4</v>
      </c>
      <c r="F196" s="42">
        <v>19</v>
      </c>
      <c r="G196" s="42">
        <v>307</v>
      </c>
      <c r="H196" s="42">
        <v>6</v>
      </c>
      <c r="I196">
        <v>97</v>
      </c>
      <c r="J196">
        <f>('chr1'!F196/'chr1'!G196)/('chr1'!H196/'chr1'!I196)</f>
        <v>1.000542888165038</v>
      </c>
      <c r="K196">
        <f>1-'chr1'!J196</f>
        <v>-5.4288816503800241E-4</v>
      </c>
      <c r="L196" s="42">
        <v>1.265E-6</v>
      </c>
      <c r="M196" s="42">
        <v>1</v>
      </c>
      <c r="P196" s="42"/>
      <c r="Q196" s="42"/>
      <c r="R196" s="42"/>
      <c r="S196" s="42"/>
      <c r="T196" s="42"/>
      <c r="U196" s="42"/>
      <c r="V196" s="42"/>
      <c r="W196" s="42"/>
      <c r="X196" s="42"/>
      <c r="Y196" s="42"/>
    </row>
    <row r="197" spans="1:25">
      <c r="B197" s="44"/>
      <c r="E197">
        <v>5</v>
      </c>
      <c r="F197" s="42">
        <v>77</v>
      </c>
      <c r="G197" s="42">
        <v>227</v>
      </c>
      <c r="H197">
        <v>21</v>
      </c>
      <c r="I197" s="42">
        <v>58</v>
      </c>
      <c r="J197">
        <f>('chr1'!F197/'chr1'!G197)/('chr1'!H197/'chr1'!I197)</f>
        <v>0.93685756240822327</v>
      </c>
      <c r="K197">
        <f>1-'chr1'!J197</f>
        <v>6.3142437591776734E-2</v>
      </c>
      <c r="L197" s="42">
        <v>5.1732E-2</v>
      </c>
      <c r="M197" s="42">
        <v>0.89159999999999995</v>
      </c>
      <c r="P197" s="42"/>
      <c r="Q197" s="42"/>
      <c r="R197" s="42"/>
      <c r="S197" s="42"/>
      <c r="T197" s="42"/>
      <c r="U197" s="42"/>
      <c r="V197" s="42"/>
      <c r="W197" s="42"/>
      <c r="X197" s="42"/>
      <c r="Y197" s="42"/>
    </row>
    <row r="198" spans="1:25">
      <c r="A198" t="s">
        <v>2561</v>
      </c>
      <c r="B198" s="44"/>
      <c r="E198">
        <v>6</v>
      </c>
      <c r="F198" s="43">
        <v>75</v>
      </c>
      <c r="G198" s="42">
        <v>738</v>
      </c>
      <c r="H198" s="13">
        <v>18</v>
      </c>
      <c r="I198" s="42">
        <v>207</v>
      </c>
      <c r="J198">
        <f>('chr1'!F198/'chr1'!G198)/('chr1'!H198/'chr1'!I198)</f>
        <v>1.1686991869918699</v>
      </c>
      <c r="K198">
        <f>1-'chr1'!J198</f>
        <v>-0.16869918699186992</v>
      </c>
      <c r="L198" s="42">
        <v>0.32425999999999999</v>
      </c>
      <c r="M198" s="42">
        <v>0.60319999999999996</v>
      </c>
      <c r="P198" s="42"/>
      <c r="Q198" s="42"/>
      <c r="R198" s="42"/>
      <c r="S198" s="42"/>
      <c r="T198" s="42"/>
      <c r="U198" s="42"/>
      <c r="V198" s="42"/>
      <c r="W198" s="42"/>
      <c r="X198" s="42"/>
      <c r="Y198" s="42"/>
    </row>
    <row r="199" spans="1:25">
      <c r="A199" t="s">
        <v>2562</v>
      </c>
      <c r="B199" s="44"/>
      <c r="E199">
        <v>7</v>
      </c>
      <c r="F199" s="42">
        <v>8</v>
      </c>
      <c r="G199">
        <v>45</v>
      </c>
      <c r="H199" s="42">
        <v>1</v>
      </c>
      <c r="I199" s="42">
        <v>12</v>
      </c>
      <c r="J199">
        <f>('chr1'!F199/'chr1'!G199)/('chr1'!H199/'chr1'!I199)</f>
        <v>2.1333333333333337</v>
      </c>
      <c r="K199">
        <f>1-'chr1'!J199</f>
        <v>-1.1333333333333337</v>
      </c>
      <c r="L199" s="42">
        <v>0.48568</v>
      </c>
      <c r="M199" s="42">
        <v>0.68069999999999997</v>
      </c>
      <c r="P199" s="43"/>
      <c r="Q199" s="43"/>
      <c r="R199" s="43"/>
      <c r="S199" s="43"/>
      <c r="T199" s="43"/>
      <c r="U199" s="43"/>
      <c r="V199" s="43"/>
      <c r="W199" s="43"/>
      <c r="X199" s="43"/>
      <c r="Y199" s="43"/>
    </row>
    <row r="200" spans="1:25">
      <c r="E200">
        <v>8</v>
      </c>
      <c r="F200" s="42">
        <v>209</v>
      </c>
      <c r="G200" s="42">
        <v>238</v>
      </c>
      <c r="H200" s="42">
        <v>89</v>
      </c>
      <c r="I200">
        <v>71</v>
      </c>
      <c r="J200">
        <f>('chr1'!F200/'chr1'!G200)/('chr1'!H200/'chr1'!I200)</f>
        <v>0.70054763478425075</v>
      </c>
      <c r="K200">
        <f>1-'chr1'!J200</f>
        <v>0.29945236521574925</v>
      </c>
      <c r="L200" s="42">
        <v>3.7082999999999999</v>
      </c>
      <c r="M200" s="42">
        <v>6.8970000000000004E-2</v>
      </c>
      <c r="P200" s="42"/>
      <c r="Q200" s="42"/>
      <c r="R200" s="42"/>
      <c r="S200" s="42"/>
      <c r="T200" s="42"/>
      <c r="U200" s="42"/>
      <c r="V200" s="42"/>
      <c r="W200" s="42"/>
      <c r="X200" s="42"/>
      <c r="Y200" s="42"/>
    </row>
    <row r="201" spans="1:25">
      <c r="E201">
        <v>9</v>
      </c>
      <c r="F201" s="42">
        <v>491</v>
      </c>
      <c r="G201" s="42">
        <v>488</v>
      </c>
      <c r="H201" s="42">
        <v>234</v>
      </c>
      <c r="I201" s="42">
        <v>149</v>
      </c>
      <c r="J201">
        <f>('chr1'!F201/'chr1'!G201)/('chr1'!H201/'chr1'!I201)</f>
        <v>0.64066659660921954</v>
      </c>
      <c r="K201">
        <f>1-'chr1'!J201</f>
        <v>0.35933340339078046</v>
      </c>
      <c r="L201" s="42">
        <v>13.243</v>
      </c>
      <c r="M201" s="74">
        <v>4.9980000000000001E-4</v>
      </c>
      <c r="P201" s="42"/>
      <c r="Q201" s="42"/>
      <c r="R201" s="42"/>
      <c r="S201" s="42"/>
      <c r="T201" s="42"/>
      <c r="U201" s="42"/>
      <c r="V201" s="42"/>
      <c r="W201" s="42"/>
      <c r="X201" s="42"/>
      <c r="Y201" s="42"/>
    </row>
    <row r="202" spans="1:25">
      <c r="E202">
        <v>10</v>
      </c>
      <c r="F202" s="42">
        <v>339</v>
      </c>
      <c r="G202" s="42">
        <v>702</v>
      </c>
      <c r="H202">
        <v>96</v>
      </c>
      <c r="I202" s="42">
        <v>237</v>
      </c>
      <c r="J202">
        <f>('chr1'!F202/'chr1'!G202)/('chr1'!H202/'chr1'!I202)</f>
        <v>1.1921741452991452</v>
      </c>
      <c r="K202">
        <f>1-'chr1'!J202</f>
        <v>-0.19217414529914523</v>
      </c>
      <c r="L202" s="42">
        <v>1.6275999999999999</v>
      </c>
      <c r="M202" s="42">
        <v>0.22889999999999999</v>
      </c>
      <c r="P202" s="42"/>
      <c r="Q202" s="42"/>
      <c r="R202" s="42"/>
      <c r="S202" s="42"/>
      <c r="T202" s="42"/>
      <c r="U202" s="42"/>
      <c r="V202" s="42"/>
      <c r="W202" s="42"/>
      <c r="X202" s="42"/>
      <c r="Y202" s="42"/>
    </row>
    <row r="203" spans="1:25">
      <c r="E203" t="s">
        <v>2522</v>
      </c>
      <c r="F203" s="42">
        <v>1395</v>
      </c>
      <c r="G203" s="42">
        <v>13201</v>
      </c>
      <c r="H203" s="42">
        <v>511</v>
      </c>
      <c r="I203" s="42">
        <v>4110</v>
      </c>
      <c r="J203">
        <f>('chr1'!F203/'chr1'!G203)/('chr1'!H203/'chr1'!I203)</f>
        <v>0.84994005820883822</v>
      </c>
      <c r="K203">
        <f>1-'chr1'!J203</f>
        <v>0.15005994179116178</v>
      </c>
      <c r="L203" s="42">
        <v>8.8482000000000003</v>
      </c>
      <c r="M203" s="74">
        <v>3.4979999999999998E-3</v>
      </c>
      <c r="N203" s="44"/>
      <c r="P203" s="42"/>
      <c r="Q203" s="42"/>
      <c r="R203" s="42"/>
      <c r="S203" s="42"/>
      <c r="T203" s="42"/>
      <c r="U203" s="42"/>
      <c r="V203" s="42"/>
      <c r="W203" s="42"/>
      <c r="X203" s="42"/>
      <c r="Y203" s="42"/>
    </row>
    <row r="204" spans="1:25" s="59" customFormat="1">
      <c r="A204" s="59" t="s">
        <v>2563</v>
      </c>
    </row>
    <row r="205" spans="1:25">
      <c r="A205" s="44" t="s">
        <v>2455</v>
      </c>
      <c r="B205" t="s">
        <v>2459</v>
      </c>
      <c r="C205" s="44" t="s">
        <v>2460</v>
      </c>
      <c r="D205" t="s">
        <v>2461</v>
      </c>
      <c r="E205" s="44" t="s">
        <v>2462</v>
      </c>
      <c r="F205" t="s">
        <v>2463</v>
      </c>
      <c r="G205" t="s">
        <v>2464</v>
      </c>
      <c r="H205" t="s">
        <v>2465</v>
      </c>
      <c r="I205" t="s">
        <v>2468</v>
      </c>
    </row>
    <row r="206" spans="1:25">
      <c r="A206">
        <v>1</v>
      </c>
      <c r="B206" s="42">
        <v>20</v>
      </c>
      <c r="C206" s="42">
        <v>39</v>
      </c>
      <c r="D206" s="42">
        <v>11</v>
      </c>
      <c r="E206" s="42">
        <v>17</v>
      </c>
      <c r="F206">
        <f>('chr1'!B206/'chr1'!C206)/('chr1'!D206/'chr1'!E206)</f>
        <v>0.79254079254079246</v>
      </c>
      <c r="G206">
        <f>1-'chr1'!F206</f>
        <v>0.20745920745920754</v>
      </c>
      <c r="H206" s="42">
        <v>0.24029</v>
      </c>
      <c r="I206" s="42">
        <v>0.64570000000000005</v>
      </c>
    </row>
    <row r="207" spans="1:25">
      <c r="A207">
        <v>2</v>
      </c>
      <c r="B207" s="42">
        <v>55</v>
      </c>
      <c r="C207" s="42">
        <v>131</v>
      </c>
      <c r="D207" s="42">
        <v>21</v>
      </c>
      <c r="E207" s="42">
        <v>47</v>
      </c>
      <c r="F207">
        <f>('chr1'!B207/'chr1'!C207)/('chr1'!D207/'chr1'!E207)</f>
        <v>0.93965830607051981</v>
      </c>
      <c r="G207">
        <f>1-'chr1'!F207</f>
        <v>6.0341693929480189E-2</v>
      </c>
      <c r="H207" s="42">
        <v>4.0906999999999999E-2</v>
      </c>
      <c r="I207" s="42">
        <v>0.87360000000000004</v>
      </c>
    </row>
    <row r="208" spans="1:25">
      <c r="A208">
        <v>3</v>
      </c>
      <c r="B208" s="42">
        <v>45</v>
      </c>
      <c r="C208" s="42">
        <v>2060</v>
      </c>
      <c r="D208" s="42">
        <v>15</v>
      </c>
      <c r="E208" s="42">
        <v>1079</v>
      </c>
      <c r="F208">
        <f>('chr1'!B208/'chr1'!C208)/('chr1'!D208/'chr1'!E208)</f>
        <v>1.571359223300971</v>
      </c>
      <c r="G208">
        <f>1-'chr1'!F208</f>
        <v>-0.571359223300971</v>
      </c>
      <c r="H208" s="42">
        <v>2.2989999999999999</v>
      </c>
      <c r="I208" s="42">
        <v>0.13589999999999999</v>
      </c>
    </row>
    <row r="209" spans="1:9">
      <c r="A209">
        <v>4</v>
      </c>
      <c r="B209" s="42">
        <v>12</v>
      </c>
      <c r="C209" s="42">
        <v>182</v>
      </c>
      <c r="D209">
        <v>6</v>
      </c>
      <c r="E209" s="42">
        <v>99</v>
      </c>
      <c r="F209">
        <f>('chr1'!B209/'chr1'!C209)/('chr1'!D209/'chr1'!E209)</f>
        <v>1.0879120879120878</v>
      </c>
      <c r="G209">
        <f>1-'chr1'!F209</f>
        <v>-8.7912087912087822E-2</v>
      </c>
      <c r="H209" s="42">
        <v>2.6745000000000001E-2</v>
      </c>
      <c r="I209" s="42">
        <v>1</v>
      </c>
    </row>
    <row r="210" spans="1:9">
      <c r="A210">
        <v>5</v>
      </c>
      <c r="B210" s="42">
        <v>41</v>
      </c>
      <c r="C210" s="42">
        <v>134</v>
      </c>
      <c r="D210" s="42">
        <v>24</v>
      </c>
      <c r="E210" s="42">
        <v>63</v>
      </c>
      <c r="F210">
        <f>('chr1'!B210/'chr1'!C210)/('chr1'!D210/'chr1'!E210)</f>
        <v>0.80317164179104483</v>
      </c>
      <c r="G210">
        <f>1-'chr1'!F210</f>
        <v>0.19682835820895517</v>
      </c>
      <c r="H210" s="42">
        <v>0.53847999999999996</v>
      </c>
      <c r="I210" s="42">
        <v>0.55920000000000003</v>
      </c>
    </row>
    <row r="211" spans="1:9">
      <c r="A211">
        <v>6</v>
      </c>
      <c r="B211" s="43">
        <v>41</v>
      </c>
      <c r="C211" s="42">
        <v>530</v>
      </c>
      <c r="D211" s="43">
        <v>18</v>
      </c>
      <c r="E211" s="42">
        <v>209</v>
      </c>
      <c r="F211">
        <f>('chr1'!B211/'chr1'!C211)/('chr1'!D211/'chr1'!E211)</f>
        <v>0.89821802935010475</v>
      </c>
      <c r="G211">
        <f>1-'chr1'!F211</f>
        <v>0.10178197064989525</v>
      </c>
      <c r="H211" s="42">
        <v>0.13313</v>
      </c>
      <c r="I211" s="42">
        <v>0.75760000000000005</v>
      </c>
    </row>
    <row r="212" spans="1:9">
      <c r="A212">
        <v>7</v>
      </c>
      <c r="B212" s="42">
        <v>4</v>
      </c>
      <c r="C212" s="42">
        <v>29</v>
      </c>
      <c r="D212" s="42">
        <v>1</v>
      </c>
      <c r="E212" s="42">
        <v>12</v>
      </c>
      <c r="F212">
        <f>('chr1'!B212/'chr1'!C212)/('chr1'!D212/'chr1'!E212)</f>
        <v>1.6551724137931034</v>
      </c>
      <c r="G212">
        <f>1-'chr1'!F212</f>
        <v>-0.65517241379310343</v>
      </c>
      <c r="H212" s="42">
        <v>0.18881999999999999</v>
      </c>
      <c r="I212">
        <v>1</v>
      </c>
    </row>
    <row r="213" spans="1:9">
      <c r="A213">
        <v>8</v>
      </c>
      <c r="B213" s="42">
        <v>158</v>
      </c>
      <c r="C213" s="42">
        <v>165</v>
      </c>
      <c r="D213" s="42">
        <v>91</v>
      </c>
      <c r="E213" s="42">
        <v>73</v>
      </c>
      <c r="F213">
        <f>('chr1'!B213/'chr1'!C213)/('chr1'!D213/'chr1'!E213)</f>
        <v>0.76816516816516811</v>
      </c>
      <c r="G213">
        <f>1-'chr1'!F213</f>
        <v>0.23183483183483189</v>
      </c>
      <c r="H213" s="42">
        <v>1.8797999999999999</v>
      </c>
      <c r="I213" s="42">
        <v>0.1739</v>
      </c>
    </row>
    <row r="214" spans="1:9">
      <c r="A214">
        <v>9</v>
      </c>
      <c r="B214" s="42">
        <v>397</v>
      </c>
      <c r="C214" s="42">
        <v>336</v>
      </c>
      <c r="D214" s="42">
        <v>243</v>
      </c>
      <c r="E214" s="42">
        <v>150</v>
      </c>
      <c r="F214">
        <f>('chr1'!B214/'chr1'!C214)/('chr1'!D214/'chr1'!E214)</f>
        <v>0.72935038212815984</v>
      </c>
      <c r="G214">
        <f>1-'chr1'!F214</f>
        <v>0.27064961787184016</v>
      </c>
      <c r="H214" s="42">
        <v>6.1367000000000003</v>
      </c>
      <c r="I214" s="74">
        <v>1.099E-2</v>
      </c>
    </row>
    <row r="215" spans="1:9">
      <c r="A215">
        <v>10</v>
      </c>
      <c r="B215" s="42">
        <v>208</v>
      </c>
      <c r="C215" s="42">
        <v>498</v>
      </c>
      <c r="D215" s="42">
        <v>99</v>
      </c>
      <c r="E215">
        <v>244</v>
      </c>
      <c r="F215">
        <f>('chr1'!B215/'chr1'!C215)/('chr1'!D215/'chr1'!E215)</f>
        <v>1.0294105715792461</v>
      </c>
      <c r="G215">
        <f>1-'chr1'!F215</f>
        <v>-2.9410571579246092E-2</v>
      </c>
      <c r="H215" s="42">
        <v>3.9982999999999998E-2</v>
      </c>
      <c r="I215" s="42">
        <v>0.88560000000000005</v>
      </c>
    </row>
    <row r="216" spans="1:9">
      <c r="A216" t="s">
        <v>2522</v>
      </c>
      <c r="B216" s="42">
        <v>981</v>
      </c>
      <c r="C216" s="42">
        <v>8848</v>
      </c>
      <c r="D216" s="42">
        <v>529</v>
      </c>
      <c r="E216" s="42">
        <v>4240</v>
      </c>
      <c r="F216">
        <f>('chr1'!B216/'chr1'!C216)/('chr1'!D216/'chr1'!E216)</f>
        <v>0.88865681947924535</v>
      </c>
      <c r="G216">
        <f>1-'chr1'!F216</f>
        <v>0.11134318052075465</v>
      </c>
      <c r="H216" s="42">
        <v>4.2798999999999996</v>
      </c>
      <c r="I216" s="74">
        <v>3.9480000000000001E-2</v>
      </c>
    </row>
    <row r="217" spans="1:9" s="59" customFormat="1">
      <c r="A217" s="59" t="s">
        <v>2564</v>
      </c>
    </row>
    <row r="218" spans="1:9">
      <c r="A218" s="44" t="s">
        <v>2455</v>
      </c>
      <c r="B218" t="s">
        <v>2459</v>
      </c>
      <c r="C218" s="44" t="s">
        <v>2460</v>
      </c>
      <c r="D218" t="s">
        <v>2461</v>
      </c>
      <c r="E218" s="44" t="s">
        <v>2462</v>
      </c>
      <c r="F218" t="s">
        <v>2463</v>
      </c>
      <c r="G218" t="s">
        <v>2464</v>
      </c>
      <c r="H218" t="s">
        <v>2465</v>
      </c>
      <c r="I218" t="s">
        <v>2468</v>
      </c>
    </row>
    <row r="219" spans="1:9">
      <c r="A219">
        <v>1</v>
      </c>
      <c r="B219">
        <v>19</v>
      </c>
      <c r="C219" s="42">
        <v>32</v>
      </c>
      <c r="D219">
        <v>11</v>
      </c>
      <c r="E219" s="42">
        <v>20</v>
      </c>
      <c r="F219">
        <f>('chr1'!B219/'chr1'!C219)/('chr1'!D219/'chr1'!E219)</f>
        <v>1.0795454545454544</v>
      </c>
      <c r="G219">
        <f>1-'chr1'!F219</f>
        <v>-7.9545454545454364E-2</v>
      </c>
      <c r="H219" s="42">
        <v>2.6065999999999999E-2</v>
      </c>
      <c r="I219">
        <v>1</v>
      </c>
    </row>
    <row r="220" spans="1:9">
      <c r="A220">
        <v>2</v>
      </c>
      <c r="B220" s="42">
        <v>44</v>
      </c>
      <c r="C220" s="42">
        <v>100</v>
      </c>
      <c r="D220">
        <v>21</v>
      </c>
      <c r="E220" s="42">
        <v>46</v>
      </c>
      <c r="F220">
        <f>('chr1'!B220/'chr1'!C220)/('chr1'!D220/'chr1'!E220)</f>
        <v>0.96380952380952389</v>
      </c>
      <c r="G220">
        <f>1-'chr1'!F220</f>
        <v>3.6190476190476106E-2</v>
      </c>
      <c r="H220" s="42">
        <v>1.3311E-2</v>
      </c>
      <c r="I220">
        <v>1</v>
      </c>
    </row>
    <row r="221" spans="1:9">
      <c r="A221">
        <v>3</v>
      </c>
      <c r="B221" s="42">
        <v>35</v>
      </c>
      <c r="C221" s="42">
        <v>1796</v>
      </c>
      <c r="D221">
        <v>15</v>
      </c>
      <c r="E221" s="42">
        <v>1097</v>
      </c>
      <c r="F221">
        <f>('chr1'!B221/'chr1'!C221)/('chr1'!D221/'chr1'!E221)</f>
        <v>1.4252041573867855</v>
      </c>
      <c r="G221">
        <f>1-'chr1'!F221</f>
        <v>-0.42520415738678552</v>
      </c>
      <c r="H221">
        <v>1.3111999999999999</v>
      </c>
      <c r="I221" s="42">
        <v>0.29189999999999999</v>
      </c>
    </row>
    <row r="222" spans="1:9">
      <c r="A222">
        <v>4</v>
      </c>
      <c r="B222">
        <v>8</v>
      </c>
      <c r="C222" s="42">
        <v>155</v>
      </c>
      <c r="D222">
        <v>6</v>
      </c>
      <c r="E222" s="42">
        <v>100</v>
      </c>
      <c r="F222">
        <f>('chr1'!B222/'chr1'!C222)/('chr1'!D222/'chr1'!E222)</f>
        <v>0.86021505376344087</v>
      </c>
      <c r="G222">
        <f>1-'chr1'!F222</f>
        <v>0.13978494623655913</v>
      </c>
      <c r="H222" s="42">
        <v>7.3702000000000004E-2</v>
      </c>
      <c r="I222" s="42">
        <v>1</v>
      </c>
    </row>
    <row r="223" spans="1:9">
      <c r="A223">
        <v>5</v>
      </c>
      <c r="B223">
        <v>38</v>
      </c>
      <c r="C223" s="42">
        <v>115</v>
      </c>
      <c r="D223">
        <v>23</v>
      </c>
      <c r="E223" s="42">
        <v>65</v>
      </c>
      <c r="F223">
        <f>('chr1'!B223/'chr1'!C223)/('chr1'!D223/'chr1'!E223)</f>
        <v>0.93383742911153111</v>
      </c>
      <c r="G223">
        <f>1-'chr1'!F223</f>
        <v>6.6162570888468886E-2</v>
      </c>
      <c r="H223" s="42">
        <v>4.9924999999999997E-2</v>
      </c>
      <c r="I223" s="42">
        <v>0.86909999999999998</v>
      </c>
    </row>
    <row r="224" spans="1:9">
      <c r="A224">
        <v>6</v>
      </c>
      <c r="B224">
        <v>34</v>
      </c>
      <c r="C224" s="42">
        <v>467</v>
      </c>
      <c r="D224">
        <v>18</v>
      </c>
      <c r="E224" s="42">
        <v>213</v>
      </c>
      <c r="F224">
        <f>('chr1'!B224/'chr1'!C224)/('chr1'!D224/'chr1'!E224)</f>
        <v>0.86152748037116345</v>
      </c>
      <c r="G224">
        <f>1-'chr1'!F224</f>
        <v>0.13847251962883655</v>
      </c>
      <c r="H224" s="42">
        <v>0.24235999999999999</v>
      </c>
      <c r="I224" s="42">
        <v>0.63270000000000004</v>
      </c>
    </row>
    <row r="225" spans="1:9">
      <c r="A225">
        <v>7</v>
      </c>
      <c r="B225">
        <v>3</v>
      </c>
      <c r="C225" s="42">
        <v>29</v>
      </c>
      <c r="D225">
        <v>1</v>
      </c>
      <c r="E225" s="42">
        <v>12</v>
      </c>
      <c r="F225">
        <f>('chr1'!B225/'chr1'!C225)/('chr1'!D225/'chr1'!E225)</f>
        <v>1.2413793103448276</v>
      </c>
      <c r="G225">
        <f>1-'chr1'!F225</f>
        <v>-0.24137931034482762</v>
      </c>
      <c r="H225" s="42">
        <v>3.2320000000000002E-2</v>
      </c>
      <c r="I225">
        <v>1</v>
      </c>
    </row>
    <row r="226" spans="1:9">
      <c r="A226">
        <v>8</v>
      </c>
      <c r="B226" s="42">
        <v>139</v>
      </c>
      <c r="C226" s="42">
        <v>141</v>
      </c>
      <c r="D226">
        <v>95</v>
      </c>
      <c r="E226" s="42">
        <v>80</v>
      </c>
      <c r="F226">
        <f>('chr1'!B226/'chr1'!C226)/('chr1'!D226/'chr1'!E226)</f>
        <v>0.83016050765210903</v>
      </c>
      <c r="G226">
        <f>1-'chr1'!F226</f>
        <v>0.16983949234789097</v>
      </c>
      <c r="H226">
        <v>0.92932999999999999</v>
      </c>
      <c r="I226" s="42">
        <v>0.39129999999999998</v>
      </c>
    </row>
    <row r="227" spans="1:9">
      <c r="A227">
        <v>9</v>
      </c>
      <c r="B227" s="42">
        <v>344</v>
      </c>
      <c r="C227" s="42">
        <v>266</v>
      </c>
      <c r="D227" s="42">
        <v>248</v>
      </c>
      <c r="E227" s="42">
        <v>156</v>
      </c>
      <c r="F227">
        <f>('chr1'!B227/'chr1'!C227)/('chr1'!D227/'chr1'!E227)</f>
        <v>0.81348532621877279</v>
      </c>
      <c r="G227">
        <f>1-'chr1'!F227</f>
        <v>0.18651467378122721</v>
      </c>
      <c r="H227" s="42">
        <v>2.4933999999999998</v>
      </c>
      <c r="I227" s="42">
        <v>0.1079</v>
      </c>
    </row>
    <row r="228" spans="1:9">
      <c r="A228">
        <v>10</v>
      </c>
      <c r="B228" s="42">
        <v>190</v>
      </c>
      <c r="C228" s="42">
        <v>415</v>
      </c>
      <c r="D228" s="42">
        <v>100</v>
      </c>
      <c r="E228" s="42">
        <v>249</v>
      </c>
      <c r="F228">
        <f>('chr1'!B228/'chr1'!C228)/('chr1'!D228/'chr1'!E228)</f>
        <v>1.1399999999999999</v>
      </c>
      <c r="G228">
        <f>1-'chr1'!F228</f>
        <v>-0.1399999999999999</v>
      </c>
      <c r="H228" s="42">
        <v>0.79205000000000003</v>
      </c>
      <c r="I228" s="42">
        <v>0.39929999999999999</v>
      </c>
    </row>
    <row r="229" spans="1:9" ht="15">
      <c r="A229" t="s">
        <v>2522</v>
      </c>
      <c r="B229" s="42">
        <v>854</v>
      </c>
      <c r="C229" s="42">
        <v>7463</v>
      </c>
      <c r="D229" s="42">
        <v>538</v>
      </c>
      <c r="E229" s="42">
        <v>4311</v>
      </c>
      <c r="F229">
        <f>('chr1'!B229/'chr1'!C229)/('chr1'!D229/'chr1'!E229)</f>
        <v>0.91693843282373966</v>
      </c>
      <c r="G229">
        <f>1-'chr1'!F229</f>
        <v>8.3061567176260342E-2</v>
      </c>
      <c r="H229" s="53">
        <v>2.2155</v>
      </c>
      <c r="I229" s="75">
        <v>0.1464</v>
      </c>
    </row>
    <row r="230" spans="1:9" s="59" customFormat="1">
      <c r="A230" s="59" t="s">
        <v>2565</v>
      </c>
    </row>
    <row r="231" spans="1:9">
      <c r="A231" s="44" t="s">
        <v>2455</v>
      </c>
      <c r="B231" t="s">
        <v>2459</v>
      </c>
      <c r="C231" s="44" t="s">
        <v>2460</v>
      </c>
      <c r="D231" t="s">
        <v>2461</v>
      </c>
      <c r="E231" s="44" t="s">
        <v>2462</v>
      </c>
      <c r="F231" t="s">
        <v>2463</v>
      </c>
      <c r="G231" t="s">
        <v>2464</v>
      </c>
      <c r="H231" t="s">
        <v>2465</v>
      </c>
      <c r="I231" t="s">
        <v>2468</v>
      </c>
    </row>
    <row r="232" spans="1:9">
      <c r="A232">
        <v>1</v>
      </c>
      <c r="B232">
        <v>23</v>
      </c>
      <c r="C232" s="42">
        <v>35</v>
      </c>
      <c r="D232">
        <v>11</v>
      </c>
      <c r="E232" s="42">
        <v>17</v>
      </c>
      <c r="F232">
        <f>('chr1'!B232/'chr1'!C232)/('chr1'!D232/'chr1'!E232)</f>
        <v>1.0155844155844156</v>
      </c>
      <c r="G232">
        <f>1-'chr1'!F232</f>
        <v>-1.558441558441559E-2</v>
      </c>
      <c r="H232" s="42">
        <v>1.0782999999999999E-3</v>
      </c>
      <c r="I232" s="42">
        <v>1</v>
      </c>
    </row>
    <row r="233" spans="1:9">
      <c r="A233">
        <v>2</v>
      </c>
      <c r="B233">
        <v>41</v>
      </c>
      <c r="C233" s="42">
        <v>103</v>
      </c>
      <c r="D233">
        <v>23</v>
      </c>
      <c r="E233" s="42">
        <v>49</v>
      </c>
      <c r="F233">
        <f>('chr1'!B233/'chr1'!C233)/('chr1'!D233/'chr1'!E233)</f>
        <v>0.84803714647530593</v>
      </c>
      <c r="G233">
        <f>1-'chr1'!F233</f>
        <v>0.15196285352469407</v>
      </c>
      <c r="H233" s="42">
        <v>0.27755000000000002</v>
      </c>
      <c r="I233" s="42">
        <v>0.64270000000000005</v>
      </c>
    </row>
    <row r="234" spans="1:9">
      <c r="A234">
        <v>3</v>
      </c>
      <c r="B234">
        <v>34</v>
      </c>
      <c r="C234" s="42">
        <v>1882</v>
      </c>
      <c r="D234">
        <v>16</v>
      </c>
      <c r="E234" s="42">
        <v>1101</v>
      </c>
      <c r="F234">
        <f>('chr1'!B234/'chr1'!C234)/('chr1'!D234/'chr1'!E234)</f>
        <v>1.2431588735387886</v>
      </c>
      <c r="G234">
        <f>1-'chr1'!F234</f>
        <v>-0.24315887353878862</v>
      </c>
      <c r="H234" s="42">
        <v>0.50939999999999996</v>
      </c>
      <c r="I234" s="42">
        <v>0.56469999999999998</v>
      </c>
    </row>
    <row r="235" spans="1:9">
      <c r="A235">
        <v>4</v>
      </c>
      <c r="B235">
        <v>11</v>
      </c>
      <c r="C235" s="42">
        <v>164</v>
      </c>
      <c r="D235">
        <v>6</v>
      </c>
      <c r="E235">
        <v>99</v>
      </c>
      <c r="F235">
        <f>('chr1'!B235/'chr1'!C235)/('chr1'!D235/'chr1'!E235)</f>
        <v>1.1067073170731707</v>
      </c>
      <c r="G235">
        <f>1-'chr1'!F235</f>
        <v>-0.10670731707317072</v>
      </c>
      <c r="H235" s="42">
        <v>3.7574999999999997E-2</v>
      </c>
      <c r="I235" s="42">
        <v>1</v>
      </c>
    </row>
    <row r="236" spans="1:9">
      <c r="A236">
        <v>5</v>
      </c>
      <c r="B236">
        <v>39</v>
      </c>
      <c r="C236" s="42">
        <v>128</v>
      </c>
      <c r="D236" s="42">
        <v>22</v>
      </c>
      <c r="E236" s="42">
        <v>66</v>
      </c>
      <c r="F236">
        <f>('chr1'!B236/'chr1'!C236)/('chr1'!D236/'chr1'!E236)</f>
        <v>0.9140625</v>
      </c>
      <c r="G236">
        <f>1-'chr1'!F236</f>
        <v>8.59375E-2</v>
      </c>
      <c r="H236" s="42">
        <v>8.5870000000000002E-2</v>
      </c>
      <c r="I236" s="42">
        <v>0.88660000000000005</v>
      </c>
    </row>
    <row r="237" spans="1:9">
      <c r="A237">
        <v>6</v>
      </c>
      <c r="B237" s="42">
        <v>41</v>
      </c>
      <c r="C237" s="42">
        <v>454</v>
      </c>
      <c r="D237" s="42">
        <v>18</v>
      </c>
      <c r="E237" s="42">
        <v>213</v>
      </c>
      <c r="F237">
        <f>('chr1'!B237/'chr1'!C237)/('chr1'!D237/'chr1'!E237)</f>
        <v>1.0686490455212923</v>
      </c>
      <c r="G237">
        <f>1-'chr1'!F237</f>
        <v>-6.8649045521292251E-2</v>
      </c>
      <c r="H237" s="42">
        <v>5.0777000000000003E-2</v>
      </c>
      <c r="I237" s="42">
        <v>0.88060000000000005</v>
      </c>
    </row>
    <row r="238" spans="1:9">
      <c r="A238">
        <v>7</v>
      </c>
      <c r="B238">
        <v>4</v>
      </c>
      <c r="C238" s="42">
        <v>28</v>
      </c>
      <c r="D238">
        <v>1</v>
      </c>
      <c r="E238" s="42">
        <v>12</v>
      </c>
      <c r="F238">
        <f>('chr1'!B238/'chr1'!C238)/('chr1'!D238/'chr1'!E238)</f>
        <v>1.7142857142857142</v>
      </c>
      <c r="G238">
        <f>1-'chr1'!F238</f>
        <v>-0.71428571428571419</v>
      </c>
      <c r="H238" s="42">
        <v>0.21634999999999999</v>
      </c>
      <c r="I238">
        <v>1</v>
      </c>
    </row>
    <row r="239" spans="1:9">
      <c r="A239">
        <v>8</v>
      </c>
      <c r="B239" s="42">
        <v>153</v>
      </c>
      <c r="C239" s="42">
        <v>142</v>
      </c>
      <c r="D239" s="42">
        <v>94</v>
      </c>
      <c r="E239" s="42">
        <v>75</v>
      </c>
      <c r="F239">
        <f>('chr1'!B239/'chr1'!C239)/('chr1'!D239/'chr1'!E239)</f>
        <v>0.85967935271201668</v>
      </c>
      <c r="G239">
        <f>1-'chr1'!F239</f>
        <v>0.14032064728798332</v>
      </c>
      <c r="H239" s="42">
        <v>0.60916000000000003</v>
      </c>
      <c r="I239" s="42">
        <v>0.44130000000000003</v>
      </c>
    </row>
    <row r="240" spans="1:9">
      <c r="A240">
        <v>9</v>
      </c>
      <c r="B240" s="42">
        <v>350</v>
      </c>
      <c r="C240">
        <v>292</v>
      </c>
      <c r="D240" s="42">
        <v>253</v>
      </c>
      <c r="E240" s="42">
        <v>156</v>
      </c>
      <c r="F240">
        <f>('chr1'!B240/'chr1'!C240)/('chr1'!D240/'chr1'!E240)</f>
        <v>0.73907628999945851</v>
      </c>
      <c r="G240">
        <f>1-'chr1'!F240</f>
        <v>0.26092371000054149</v>
      </c>
      <c r="H240" s="42">
        <v>5.5053000000000001</v>
      </c>
      <c r="I240" s="74">
        <v>2.0490000000000001E-2</v>
      </c>
    </row>
    <row r="241" spans="1:9">
      <c r="A241">
        <v>10</v>
      </c>
      <c r="B241" s="42">
        <v>198</v>
      </c>
      <c r="C241" s="42">
        <v>430</v>
      </c>
      <c r="D241" s="42">
        <v>101</v>
      </c>
      <c r="E241" s="42">
        <v>249</v>
      </c>
      <c r="F241">
        <f>('chr1'!B241/'chr1'!C241)/('chr1'!D241/'chr1'!E241)</f>
        <v>1.1352060787474096</v>
      </c>
      <c r="G241">
        <f>1-'chr1'!F241</f>
        <v>-0.13520607874740964</v>
      </c>
      <c r="H241" s="42">
        <v>0.75568999999999997</v>
      </c>
      <c r="I241" s="42">
        <v>0.39229999999999998</v>
      </c>
    </row>
    <row r="242" spans="1:9">
      <c r="A242" t="s">
        <v>2522</v>
      </c>
      <c r="B242" s="42">
        <v>894</v>
      </c>
      <c r="C242" s="42">
        <v>7812</v>
      </c>
      <c r="D242" s="42">
        <v>545</v>
      </c>
      <c r="E242" s="42">
        <v>4304</v>
      </c>
      <c r="F242">
        <f>('chr1'!B242/'chr1'!C242)/('chr1'!D242/'chr1'!E242)</f>
        <v>0.90375568990543831</v>
      </c>
      <c r="G242">
        <f>1-'chr1'!F242</f>
        <v>9.6244310094561691E-2</v>
      </c>
      <c r="H242" s="42">
        <v>3.0922999999999998</v>
      </c>
      <c r="I242" s="42">
        <v>7.6960000000000001E-2</v>
      </c>
    </row>
    <row r="243" spans="1:9" s="59" customFormat="1">
      <c r="A243" s="59" t="s">
        <v>2566</v>
      </c>
    </row>
    <row r="244" spans="1:9">
      <c r="A244" s="44" t="s">
        <v>2455</v>
      </c>
      <c r="B244" t="s">
        <v>2459</v>
      </c>
      <c r="C244" s="44" t="s">
        <v>2460</v>
      </c>
      <c r="D244" t="s">
        <v>2461</v>
      </c>
      <c r="E244" s="44" t="s">
        <v>2462</v>
      </c>
      <c r="F244" t="s">
        <v>2463</v>
      </c>
      <c r="G244" t="s">
        <v>2464</v>
      </c>
      <c r="H244" t="s">
        <v>2465</v>
      </c>
      <c r="I244" t="s">
        <v>2468</v>
      </c>
    </row>
    <row r="245" spans="1:9">
      <c r="A245">
        <v>1</v>
      </c>
      <c r="B245">
        <v>16</v>
      </c>
      <c r="C245" s="42">
        <v>34</v>
      </c>
      <c r="D245">
        <v>10</v>
      </c>
      <c r="E245" s="42">
        <v>19</v>
      </c>
      <c r="F245">
        <f>('chr1'!B245/'chr1'!C245)/('chr1'!D245/'chr1'!E245)</f>
        <v>0.89411764705882357</v>
      </c>
      <c r="G245">
        <f>1-'chr1'!F245</f>
        <v>0.10588235294117643</v>
      </c>
      <c r="H245" s="42">
        <v>5.1241000000000002E-2</v>
      </c>
      <c r="I245">
        <v>1</v>
      </c>
    </row>
    <row r="246" spans="1:9">
      <c r="A246">
        <v>2</v>
      </c>
      <c r="B246" s="42">
        <v>38</v>
      </c>
      <c r="C246" s="42">
        <v>92</v>
      </c>
      <c r="D246">
        <v>21</v>
      </c>
      <c r="E246" s="42">
        <v>48</v>
      </c>
      <c r="F246">
        <f>('chr1'!B246/'chr1'!C246)/('chr1'!D246/'chr1'!E246)</f>
        <v>0.94409937888198758</v>
      </c>
      <c r="G246">
        <f>1-'chr1'!F246</f>
        <v>5.5900621118012417E-2</v>
      </c>
      <c r="H246" s="42">
        <v>3.1328000000000002E-2</v>
      </c>
      <c r="I246" s="42">
        <v>0.85809999999999997</v>
      </c>
    </row>
    <row r="247" spans="1:9">
      <c r="A247">
        <v>3</v>
      </c>
      <c r="B247">
        <v>36</v>
      </c>
      <c r="C247" s="42">
        <v>1639</v>
      </c>
      <c r="D247">
        <v>16</v>
      </c>
      <c r="E247" s="42">
        <v>1123</v>
      </c>
      <c r="F247">
        <f>('chr1'!B247/'chr1'!C247)/('chr1'!D247/'chr1'!E247)</f>
        <v>1.541641244661379</v>
      </c>
      <c r="G247">
        <f>1-'chr1'!F247</f>
        <v>-0.54164124466137897</v>
      </c>
      <c r="H247" s="42">
        <v>2.0720000000000001</v>
      </c>
      <c r="I247" s="42">
        <v>0.15790000000000001</v>
      </c>
    </row>
    <row r="248" spans="1:9">
      <c r="A248">
        <v>4</v>
      </c>
      <c r="B248">
        <v>8</v>
      </c>
      <c r="C248" s="42">
        <v>159</v>
      </c>
      <c r="D248">
        <v>6</v>
      </c>
      <c r="E248">
        <v>100</v>
      </c>
      <c r="F248">
        <f>('chr1'!B248/'chr1'!C248)/('chr1'!D248/'chr1'!E248)</f>
        <v>0.83857442348008393</v>
      </c>
      <c r="G248">
        <f>1-'chr1'!F248</f>
        <v>0.16142557651991607</v>
      </c>
      <c r="H248" s="42">
        <v>0.10087</v>
      </c>
      <c r="I248" s="42">
        <v>0.77459999999999996</v>
      </c>
    </row>
    <row r="249" spans="1:9">
      <c r="A249">
        <v>5</v>
      </c>
      <c r="B249" s="42">
        <v>41</v>
      </c>
      <c r="C249" s="42">
        <v>111</v>
      </c>
      <c r="D249">
        <v>23</v>
      </c>
      <c r="E249" s="42">
        <v>67</v>
      </c>
      <c r="F249">
        <f>('chr1'!B249/'chr1'!C249)/('chr1'!D249/'chr1'!E249)</f>
        <v>1.0759890325107717</v>
      </c>
      <c r="G249">
        <f>1-'chr1'!F249</f>
        <v>-7.5989032510771715E-2</v>
      </c>
      <c r="H249" s="42">
        <v>5.8443000000000002E-2</v>
      </c>
      <c r="I249" s="42">
        <v>0.88009999999999999</v>
      </c>
    </row>
    <row r="250" spans="1:9">
      <c r="A250">
        <v>6</v>
      </c>
      <c r="B250">
        <v>32</v>
      </c>
      <c r="C250" s="42">
        <v>428</v>
      </c>
      <c r="D250">
        <v>18</v>
      </c>
      <c r="E250" s="42">
        <v>214</v>
      </c>
      <c r="F250">
        <f>('chr1'!B250/'chr1'!C250)/('chr1'!D250/'chr1'!E250)</f>
        <v>0.88888888888888884</v>
      </c>
      <c r="G250">
        <f>1-'chr1'!F250</f>
        <v>0.11111111111111116</v>
      </c>
      <c r="H250" s="42">
        <v>0.14801</v>
      </c>
      <c r="I250" s="42">
        <v>0.74360000000000004</v>
      </c>
    </row>
    <row r="251" spans="1:9">
      <c r="A251">
        <v>7</v>
      </c>
      <c r="B251">
        <v>5</v>
      </c>
      <c r="C251">
        <v>29</v>
      </c>
      <c r="D251">
        <v>1</v>
      </c>
      <c r="E251" s="42">
        <v>12</v>
      </c>
      <c r="F251">
        <f>('chr1'!B251/'chr1'!C251)/('chr1'!D251/'chr1'!E251)</f>
        <v>2.0689655172413794</v>
      </c>
      <c r="G251">
        <f>1-'chr1'!F251</f>
        <v>-1.0689655172413794</v>
      </c>
      <c r="H251" s="42">
        <v>0.41539999999999999</v>
      </c>
      <c r="I251" s="42">
        <v>0.66569999999999996</v>
      </c>
    </row>
    <row r="252" spans="1:9">
      <c r="A252">
        <v>8</v>
      </c>
      <c r="B252" s="42">
        <v>135</v>
      </c>
      <c r="C252" s="42">
        <v>133</v>
      </c>
      <c r="D252" s="42">
        <v>95</v>
      </c>
      <c r="E252">
        <v>81</v>
      </c>
      <c r="F252">
        <f>('chr1'!B252/'chr1'!C252)/('chr1'!D252/'chr1'!E252)</f>
        <v>0.86545310645033635</v>
      </c>
      <c r="G252">
        <f>1-'chr1'!F252</f>
        <v>0.13454689354966365</v>
      </c>
      <c r="H252" s="42">
        <v>0.55269999999999997</v>
      </c>
      <c r="I252" s="42">
        <v>0.50070000000000003</v>
      </c>
    </row>
    <row r="253" spans="1:9">
      <c r="A253">
        <v>9</v>
      </c>
      <c r="B253" s="42">
        <v>324</v>
      </c>
      <c r="C253" s="42">
        <v>240</v>
      </c>
      <c r="D253" s="42">
        <v>252</v>
      </c>
      <c r="E253" s="42">
        <v>158</v>
      </c>
      <c r="F253">
        <f>('chr1'!B253/'chr1'!C253)/('chr1'!D253/'chr1'!E253)</f>
        <v>0.84642857142857142</v>
      </c>
      <c r="G253">
        <f>1-'chr1'!F253</f>
        <v>0.15357142857142858</v>
      </c>
      <c r="H253" s="42">
        <v>1.585</v>
      </c>
      <c r="I253" s="42">
        <v>0.21840000000000001</v>
      </c>
    </row>
    <row r="254" spans="1:9">
      <c r="A254">
        <v>10</v>
      </c>
      <c r="B254" s="42">
        <v>172</v>
      </c>
      <c r="C254" s="42">
        <v>401</v>
      </c>
      <c r="D254" s="42">
        <v>102</v>
      </c>
      <c r="E254" s="42">
        <v>249</v>
      </c>
      <c r="F254">
        <f>('chr1'!B254/'chr1'!C254)/('chr1'!D254/'chr1'!E254)</f>
        <v>1.047088161948071</v>
      </c>
      <c r="G254">
        <f>1-'chr1'!F254</f>
        <v>-4.7088161948070972E-2</v>
      </c>
      <c r="H254" s="42">
        <v>9.5687999999999995E-2</v>
      </c>
      <c r="I254" s="42">
        <v>0.77459999999999996</v>
      </c>
    </row>
    <row r="255" spans="1:9">
      <c r="A255" t="s">
        <v>2522</v>
      </c>
      <c r="B255" s="42">
        <v>807</v>
      </c>
      <c r="C255" s="42">
        <v>7091</v>
      </c>
      <c r="D255" s="42">
        <v>544</v>
      </c>
      <c r="E255" s="42">
        <v>4348</v>
      </c>
      <c r="F255">
        <f>('chr1'!B255/'chr1'!C255)/('chr1'!D255/'chr1'!E255)</f>
        <v>0.9096130554887305</v>
      </c>
      <c r="G255">
        <f>1-'chr1'!F255</f>
        <v>9.0386944511269496E-2</v>
      </c>
      <c r="H255" s="42">
        <v>2.6040000000000001</v>
      </c>
      <c r="I255" s="42">
        <v>0.1154</v>
      </c>
    </row>
    <row r="256" spans="1:9" s="59" customFormat="1">
      <c r="A256" s="59" t="s">
        <v>2567</v>
      </c>
    </row>
    <row r="257" spans="1:9">
      <c r="A257" s="44" t="s">
        <v>2455</v>
      </c>
      <c r="B257" t="s">
        <v>2459</v>
      </c>
      <c r="C257" s="44" t="s">
        <v>2460</v>
      </c>
      <c r="D257" t="s">
        <v>2461</v>
      </c>
      <c r="E257" s="44" t="s">
        <v>2462</v>
      </c>
      <c r="F257" t="s">
        <v>2463</v>
      </c>
      <c r="G257" t="s">
        <v>2464</v>
      </c>
      <c r="H257" t="s">
        <v>2465</v>
      </c>
      <c r="I257" t="s">
        <v>2468</v>
      </c>
    </row>
    <row r="258" spans="1:9">
      <c r="A258">
        <v>1</v>
      </c>
      <c r="B258">
        <v>17</v>
      </c>
      <c r="C258" s="42">
        <v>34</v>
      </c>
      <c r="D258">
        <v>12</v>
      </c>
      <c r="E258" s="42">
        <v>19</v>
      </c>
      <c r="F258">
        <f>('chr1'!B258/'chr1'!C258)/('chr1'!D258/'chr1'!E258)</f>
        <v>0.79166666666666674</v>
      </c>
      <c r="G258">
        <f>1-'chr1'!F258</f>
        <v>0.20833333333333326</v>
      </c>
      <c r="H258" s="42">
        <v>8.7912000000000004E-2</v>
      </c>
      <c r="I258" s="42">
        <v>0.8206</v>
      </c>
    </row>
    <row r="259" spans="1:9">
      <c r="A259">
        <v>2</v>
      </c>
      <c r="B259" s="42">
        <v>41</v>
      </c>
      <c r="C259" s="42">
        <v>92</v>
      </c>
      <c r="D259">
        <v>21</v>
      </c>
      <c r="E259" s="42">
        <v>50</v>
      </c>
      <c r="F259">
        <f>('chr1'!B259/'chr1'!C259)/('chr1'!D259/'chr1'!E259)</f>
        <v>1.0610766045548654</v>
      </c>
      <c r="G259">
        <f>1-'chr1'!F259</f>
        <v>-6.107660455486541E-2</v>
      </c>
      <c r="H259" s="42">
        <v>3.9554E-4</v>
      </c>
      <c r="I259">
        <v>1</v>
      </c>
    </row>
    <row r="260" spans="1:9">
      <c r="A260">
        <v>3</v>
      </c>
      <c r="B260" s="42">
        <v>32</v>
      </c>
      <c r="C260" s="42">
        <v>1639</v>
      </c>
      <c r="D260">
        <v>16</v>
      </c>
      <c r="E260" s="42">
        <v>1120</v>
      </c>
      <c r="F260">
        <f>('chr1'!B260/'chr1'!C260)/('chr1'!D260/'chr1'!E260)</f>
        <v>1.366687004270897</v>
      </c>
      <c r="G260">
        <f>1-'chr1'!F260</f>
        <v>-0.36668700427089695</v>
      </c>
      <c r="H260" s="42">
        <v>0.93045999999999995</v>
      </c>
      <c r="I260" s="42">
        <v>0.38829999999999998</v>
      </c>
    </row>
    <row r="261" spans="1:9">
      <c r="A261">
        <v>4</v>
      </c>
      <c r="B261" s="42">
        <v>6</v>
      </c>
      <c r="C261" s="42">
        <v>159</v>
      </c>
      <c r="D261">
        <v>6</v>
      </c>
      <c r="E261">
        <v>99</v>
      </c>
      <c r="F261">
        <f>('chr1'!B261/'chr1'!C261)/('chr1'!D261/'chr1'!E261)</f>
        <v>0.62264150943396224</v>
      </c>
      <c r="G261">
        <f>1-'chr1'!F261</f>
        <v>0.37735849056603776</v>
      </c>
      <c r="H261" s="42">
        <v>0.56579999999999997</v>
      </c>
      <c r="I261" s="42">
        <v>0.55220000000000002</v>
      </c>
    </row>
    <row r="262" spans="1:9">
      <c r="A262">
        <v>5</v>
      </c>
      <c r="B262" s="42">
        <v>43</v>
      </c>
      <c r="C262" s="42">
        <v>111</v>
      </c>
      <c r="D262" s="42">
        <v>25</v>
      </c>
      <c r="E262" s="42">
        <v>70</v>
      </c>
      <c r="F262">
        <f>('chr1'!B262/'chr1'!C262)/('chr1'!D262/'chr1'!E262)</f>
        <v>1.0846846846846847</v>
      </c>
      <c r="G262">
        <f>1-'chr1'!F262</f>
        <v>-8.4684684684684708E-2</v>
      </c>
      <c r="H262" s="42">
        <v>1.2896000000000001E-4</v>
      </c>
      <c r="I262" s="42">
        <v>1</v>
      </c>
    </row>
    <row r="263" spans="1:9">
      <c r="A263">
        <v>6</v>
      </c>
      <c r="B263" s="42">
        <v>35</v>
      </c>
      <c r="C263" s="42">
        <v>428</v>
      </c>
      <c r="D263" s="42">
        <v>18</v>
      </c>
      <c r="E263" s="42">
        <v>214</v>
      </c>
      <c r="F263">
        <f>('chr1'!B263/'chr1'!C263)/('chr1'!D263/'chr1'!E263)</f>
        <v>0.97222222222222221</v>
      </c>
      <c r="G263">
        <f>1-'chr1'!F263</f>
        <v>2.777777777777779E-2</v>
      </c>
      <c r="H263" s="42">
        <v>1.304E-2</v>
      </c>
      <c r="I263" s="42">
        <v>1</v>
      </c>
    </row>
    <row r="264" spans="1:9">
      <c r="A264">
        <v>7</v>
      </c>
      <c r="B264">
        <v>3</v>
      </c>
      <c r="C264">
        <v>29</v>
      </c>
      <c r="D264">
        <v>1</v>
      </c>
      <c r="E264" s="42">
        <v>12</v>
      </c>
      <c r="F264">
        <f>('chr1'!B264/'chr1'!C264)/('chr1'!D264/'chr1'!E264)</f>
        <v>1.2413793103448276</v>
      </c>
      <c r="G264">
        <f>1-'chr1'!F264</f>
        <v>-0.24137931034482762</v>
      </c>
      <c r="H264" s="42">
        <v>0.13929</v>
      </c>
      <c r="I264">
        <v>1</v>
      </c>
    </row>
    <row r="265" spans="1:9">
      <c r="A265">
        <v>8</v>
      </c>
      <c r="B265" s="42">
        <v>136</v>
      </c>
      <c r="C265" s="42">
        <v>133</v>
      </c>
      <c r="D265">
        <v>95</v>
      </c>
      <c r="E265">
        <v>80</v>
      </c>
      <c r="F265">
        <f>('chr1'!B265/'chr1'!C265)/('chr1'!D265/'chr1'!E265)</f>
        <v>0.8611001187178472</v>
      </c>
      <c r="G265">
        <f>1-'chr1'!F265</f>
        <v>0.1388998812821528</v>
      </c>
      <c r="H265" s="42">
        <v>0.99914999999999998</v>
      </c>
      <c r="I265" s="42">
        <v>0.33179999999999998</v>
      </c>
    </row>
    <row r="266" spans="1:9">
      <c r="A266">
        <v>9</v>
      </c>
      <c r="B266" s="42">
        <v>331</v>
      </c>
      <c r="C266" s="42">
        <v>240</v>
      </c>
      <c r="D266" s="42">
        <v>252</v>
      </c>
      <c r="E266" s="42">
        <v>156</v>
      </c>
      <c r="F266">
        <f>('chr1'!B266/'chr1'!C266)/('chr1'!D266/'chr1'!E266)</f>
        <v>0.85376984126984123</v>
      </c>
      <c r="G266">
        <f>1-'chr1'!F266</f>
        <v>0.14623015873015877</v>
      </c>
      <c r="H266" s="42">
        <v>1.744</v>
      </c>
      <c r="I266" s="42">
        <v>0.19539999999999999</v>
      </c>
    </row>
    <row r="267" spans="1:9">
      <c r="A267">
        <v>10</v>
      </c>
      <c r="B267" s="42">
        <v>173</v>
      </c>
      <c r="C267" s="42">
        <v>401</v>
      </c>
      <c r="D267">
        <v>103</v>
      </c>
      <c r="E267" s="42">
        <v>255</v>
      </c>
      <c r="F267">
        <f>('chr1'!B267/'chr1'!C267)/('chr1'!D267/'chr1'!E267)</f>
        <v>1.06808222163039</v>
      </c>
      <c r="G267">
        <f>1-'chr1'!F267</f>
        <v>-6.8082221630390016E-2</v>
      </c>
      <c r="H267" s="42">
        <v>0.46765000000000001</v>
      </c>
      <c r="I267" s="42">
        <v>0.49630000000000002</v>
      </c>
    </row>
    <row r="268" spans="1:9">
      <c r="A268" t="s">
        <v>2522</v>
      </c>
      <c r="B268" s="42">
        <v>817</v>
      </c>
      <c r="C268" s="42">
        <v>7033</v>
      </c>
      <c r="D268" s="42">
        <v>549</v>
      </c>
      <c r="E268" s="42">
        <v>4356</v>
      </c>
      <c r="F268">
        <f>('chr1'!B268/'chr1'!C268)/('chr1'!D268/'chr1'!E268)</f>
        <v>0.92171565896604535</v>
      </c>
      <c r="G268">
        <f>1-'chr1'!F268</f>
        <v>7.8284341033954652E-2</v>
      </c>
      <c r="H268" s="42">
        <v>1.9454</v>
      </c>
      <c r="I268" s="42">
        <v>0.16689999999999999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2"/>
  <sheetViews>
    <sheetView topLeftCell="A119" workbookViewId="0">
      <selection activeCell="B133" sqref="B133"/>
    </sheetView>
  </sheetViews>
  <sheetFormatPr baseColWidth="10" defaultColWidth="8.83203125" defaultRowHeight="14" x14ac:dyDescent="0"/>
  <cols>
    <col min="1" max="1" width="22.83203125" customWidth="1"/>
    <col min="2" max="4" width="8.83203125" customWidth="1"/>
    <col min="5" max="5" width="12.5" customWidth="1"/>
    <col min="6" max="6" width="12.6640625" customWidth="1"/>
    <col min="7" max="7" width="11.33203125" customWidth="1"/>
    <col min="8" max="12" width="8.83203125" customWidth="1"/>
    <col min="13" max="13" width="11" customWidth="1"/>
    <col min="14" max="1025" width="8.83203125" customWidth="1"/>
  </cols>
  <sheetData>
    <row r="1" spans="1:20" s="32" customFormat="1">
      <c r="A1" s="31" t="s">
        <v>2469</v>
      </c>
      <c r="N1" s="33"/>
      <c r="O1" s="34"/>
      <c r="P1" s="35"/>
      <c r="Q1" s="33"/>
      <c r="R1" s="36"/>
    </row>
    <row r="2" spans="1:20" s="40" customFormat="1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38" t="s">
        <v>2475</v>
      </c>
      <c r="H2" s="38" t="s">
        <v>2476</v>
      </c>
      <c r="I2" s="38" t="s">
        <v>2477</v>
      </c>
      <c r="K2" s="39"/>
      <c r="L2" s="38"/>
      <c r="N2" s="38"/>
      <c r="O2" s="38"/>
      <c r="P2" s="38"/>
      <c r="Q2" s="38"/>
      <c r="S2" s="38"/>
    </row>
    <row r="3" spans="1:20">
      <c r="A3" s="41" t="s">
        <v>2307</v>
      </c>
      <c r="B3">
        <f>SUM('chr2'!C3:I3)</f>
        <v>1265288</v>
      </c>
      <c r="C3">
        <v>1226918</v>
      </c>
      <c r="D3">
        <v>2519</v>
      </c>
      <c r="E3">
        <v>8893</v>
      </c>
      <c r="F3">
        <v>465</v>
      </c>
      <c r="G3">
        <v>22899</v>
      </c>
      <c r="H3">
        <v>936</v>
      </c>
      <c r="I3">
        <v>2658</v>
      </c>
      <c r="J3" s="42"/>
      <c r="K3" s="42"/>
      <c r="L3" s="42"/>
      <c r="M3" s="11"/>
      <c r="N3" s="42"/>
      <c r="P3" s="43"/>
      <c r="Q3" s="42"/>
      <c r="R3" s="42"/>
      <c r="S3" s="42"/>
    </row>
    <row r="4" spans="1:20" ht="18" customHeight="1">
      <c r="A4" s="41" t="s">
        <v>2481</v>
      </c>
      <c r="B4" s="42">
        <v>5901</v>
      </c>
      <c r="C4" s="42">
        <v>3935</v>
      </c>
      <c r="D4" s="42">
        <v>82</v>
      </c>
      <c r="E4" s="42">
        <v>304</v>
      </c>
      <c r="F4" s="42">
        <v>14</v>
      </c>
      <c r="G4" s="42">
        <v>1389</v>
      </c>
      <c r="H4" s="43">
        <v>46</v>
      </c>
      <c r="I4" s="42">
        <v>131</v>
      </c>
      <c r="J4" s="42"/>
      <c r="L4" s="42"/>
      <c r="M4" s="42"/>
      <c r="N4" s="42"/>
      <c r="O4" s="42"/>
      <c r="P4" s="43"/>
      <c r="Q4" s="42"/>
      <c r="R4" s="42"/>
      <c r="S4" s="42"/>
    </row>
    <row r="5" spans="1:20" ht="19" customHeight="1">
      <c r="A5" s="41" t="s">
        <v>2482</v>
      </c>
      <c r="B5" s="42">
        <v>35</v>
      </c>
      <c r="C5">
        <v>13</v>
      </c>
      <c r="D5">
        <v>0</v>
      </c>
      <c r="E5">
        <v>1</v>
      </c>
      <c r="F5">
        <v>0</v>
      </c>
      <c r="G5">
        <v>20</v>
      </c>
      <c r="H5" s="13">
        <v>0</v>
      </c>
      <c r="I5">
        <v>1</v>
      </c>
      <c r="M5" s="11"/>
      <c r="P5" s="13"/>
      <c r="R5" s="71"/>
    </row>
    <row r="6" spans="1:20" ht="16" customHeight="1">
      <c r="A6" s="41" t="s">
        <v>2483</v>
      </c>
      <c r="B6" s="42" t="s">
        <v>2549</v>
      </c>
      <c r="C6" s="42" t="s">
        <v>2549</v>
      </c>
      <c r="D6" s="42">
        <v>1.733333</v>
      </c>
      <c r="E6" s="42">
        <v>1.788991</v>
      </c>
      <c r="F6" s="42">
        <v>1.8</v>
      </c>
      <c r="G6" s="42">
        <v>1.338384</v>
      </c>
      <c r="H6" s="43">
        <v>2.0666669999999998</v>
      </c>
      <c r="I6" s="42">
        <v>3.225806</v>
      </c>
      <c r="J6" s="42"/>
      <c r="M6" s="42"/>
      <c r="N6" s="42"/>
      <c r="O6" s="42"/>
      <c r="P6" s="43"/>
      <c r="Q6" s="42"/>
      <c r="R6" s="42"/>
      <c r="S6" s="42"/>
    </row>
    <row r="7" spans="1:20" s="76" customFormat="1" ht="17" customHeight="1">
      <c r="A7" s="41" t="s">
        <v>2484</v>
      </c>
      <c r="B7" s="42">
        <v>3515</v>
      </c>
      <c r="C7" s="42">
        <v>2742</v>
      </c>
      <c r="D7" s="42">
        <v>3</v>
      </c>
      <c r="E7" s="42">
        <v>38</v>
      </c>
      <c r="F7" s="42">
        <v>6</v>
      </c>
      <c r="G7" s="42">
        <v>652</v>
      </c>
      <c r="H7" s="43">
        <v>17</v>
      </c>
      <c r="I7" s="42">
        <v>57</v>
      </c>
      <c r="J7" s="42"/>
      <c r="K7" s="42"/>
      <c r="L7" s="42"/>
      <c r="M7" s="41"/>
      <c r="N7" s="42"/>
      <c r="P7" s="43"/>
      <c r="Q7" s="42"/>
      <c r="R7" s="42"/>
    </row>
    <row r="8" spans="1:20" ht="17" customHeight="1">
      <c r="A8" s="41" t="s">
        <v>2485</v>
      </c>
      <c r="B8" s="42">
        <v>2.778024E-3</v>
      </c>
      <c r="C8" s="42">
        <v>2.2348680000000001E-3</v>
      </c>
      <c r="D8" s="42">
        <v>1.190949E-3</v>
      </c>
      <c r="E8" s="42">
        <v>4.2730240000000003E-3</v>
      </c>
      <c r="F8" s="42">
        <v>1.290323E-2</v>
      </c>
      <c r="G8" s="42">
        <v>2.8472859999999999E-2</v>
      </c>
      <c r="H8" s="43">
        <v>1.816239E-2</v>
      </c>
      <c r="I8" s="42">
        <v>2.1444700000000001E-2</v>
      </c>
      <c r="J8" s="42"/>
      <c r="K8" s="42"/>
      <c r="L8" s="42"/>
      <c r="M8" s="41"/>
      <c r="N8" s="42"/>
      <c r="P8" s="43"/>
      <c r="Q8" s="42"/>
      <c r="R8" s="42"/>
    </row>
    <row r="9" spans="1:20" s="49" customFormat="1">
      <c r="A9" s="46" t="s">
        <v>2486</v>
      </c>
      <c r="B9" s="47"/>
      <c r="C9" s="48" t="s">
        <v>2471</v>
      </c>
      <c r="D9" s="47" t="s">
        <v>2472</v>
      </c>
      <c r="E9" s="49" t="s">
        <v>2473</v>
      </c>
      <c r="F9" s="47" t="s">
        <v>2474</v>
      </c>
      <c r="G9" s="47" t="s">
        <v>2475</v>
      </c>
      <c r="H9" s="47" t="s">
        <v>2476</v>
      </c>
      <c r="I9" s="47" t="s">
        <v>2477</v>
      </c>
      <c r="K9" s="48"/>
      <c r="L9" s="47"/>
      <c r="N9" s="47"/>
      <c r="O9" s="47"/>
      <c r="P9" s="47"/>
      <c r="Q9" s="47"/>
      <c r="S9" s="47"/>
      <c r="T9" s="47"/>
    </row>
    <row r="10" spans="1:20" ht="16" customHeight="1">
      <c r="A10" s="41" t="s">
        <v>2481</v>
      </c>
      <c r="B10">
        <v>4831</v>
      </c>
      <c r="C10" s="42">
        <v>3383</v>
      </c>
      <c r="D10" s="42">
        <v>44</v>
      </c>
      <c r="E10" s="42">
        <v>137</v>
      </c>
      <c r="F10" s="42">
        <v>9</v>
      </c>
      <c r="G10" s="42">
        <v>1131</v>
      </c>
      <c r="H10" s="43">
        <v>36</v>
      </c>
      <c r="I10" s="42">
        <v>91</v>
      </c>
      <c r="J10" s="42"/>
      <c r="K10" s="42"/>
      <c r="L10" s="42"/>
      <c r="M10" s="11"/>
      <c r="N10" s="42"/>
      <c r="P10" s="43"/>
      <c r="Q10" s="42"/>
      <c r="R10" s="42"/>
      <c r="S10" s="42"/>
    </row>
    <row r="11" spans="1:20" ht="16" customHeight="1">
      <c r="A11" s="41" t="s">
        <v>2482</v>
      </c>
      <c r="B11">
        <v>21</v>
      </c>
      <c r="C11">
        <v>11</v>
      </c>
      <c r="D11">
        <v>0</v>
      </c>
      <c r="E11">
        <v>0</v>
      </c>
      <c r="F11">
        <v>0</v>
      </c>
      <c r="G11">
        <v>9</v>
      </c>
      <c r="H11">
        <v>0</v>
      </c>
      <c r="I11">
        <v>1</v>
      </c>
    </row>
    <row r="12" spans="1:20" ht="19" customHeight="1">
      <c r="A12" s="41" t="s">
        <v>2483</v>
      </c>
      <c r="B12" t="s">
        <v>2549</v>
      </c>
      <c r="C12" t="s">
        <v>2549</v>
      </c>
      <c r="D12" s="42">
        <v>1.75</v>
      </c>
      <c r="E12" s="42">
        <v>1.686275</v>
      </c>
      <c r="F12">
        <v>2</v>
      </c>
      <c r="G12" s="42">
        <v>1.284848</v>
      </c>
      <c r="H12">
        <v>2</v>
      </c>
      <c r="I12" s="42">
        <v>3.1363639999999999</v>
      </c>
    </row>
    <row r="13" spans="1:20">
      <c r="A13" s="11" t="s">
        <v>2484</v>
      </c>
      <c r="B13" s="42">
        <v>3532</v>
      </c>
      <c r="C13" s="42">
        <v>2743</v>
      </c>
      <c r="D13">
        <v>4</v>
      </c>
      <c r="E13" s="42">
        <v>41</v>
      </c>
      <c r="F13">
        <v>6</v>
      </c>
      <c r="G13" s="42">
        <v>664</v>
      </c>
      <c r="H13">
        <v>17</v>
      </c>
      <c r="I13" s="42">
        <v>57</v>
      </c>
    </row>
    <row r="14" spans="1:20">
      <c r="A14" s="11" t="s">
        <v>2485</v>
      </c>
      <c r="B14" s="42">
        <v>2.791459E-3</v>
      </c>
      <c r="C14" s="42">
        <v>2.235683E-3</v>
      </c>
      <c r="D14" s="42">
        <v>1.587932E-3</v>
      </c>
      <c r="E14" s="42">
        <v>4.6103680000000001E-3</v>
      </c>
      <c r="F14" s="42">
        <v>1.290323E-2</v>
      </c>
      <c r="G14" s="42">
        <v>2.8996899999999999E-2</v>
      </c>
      <c r="H14" s="42">
        <v>1.816239E-2</v>
      </c>
      <c r="I14" s="42">
        <v>2.1444700000000001E-2</v>
      </c>
    </row>
    <row r="15" spans="1:20" s="49" customFormat="1">
      <c r="A15" s="46" t="s">
        <v>2487</v>
      </c>
      <c r="B15" s="47"/>
      <c r="C15" s="48" t="s">
        <v>2471</v>
      </c>
      <c r="D15" s="47" t="s">
        <v>2472</v>
      </c>
      <c r="E15" s="49" t="s">
        <v>2473</v>
      </c>
      <c r="F15" s="47" t="s">
        <v>2474</v>
      </c>
      <c r="G15" s="47" t="s">
        <v>2475</v>
      </c>
      <c r="H15" s="47" t="s">
        <v>2476</v>
      </c>
      <c r="I15" s="47" t="s">
        <v>2477</v>
      </c>
      <c r="K15" s="48"/>
      <c r="L15" s="47"/>
      <c r="N15" s="47"/>
      <c r="O15" s="47"/>
      <c r="P15" s="47"/>
      <c r="Q15" s="47"/>
      <c r="S15" s="47"/>
      <c r="T15" s="47"/>
    </row>
    <row r="16" spans="1:20">
      <c r="A16" s="41" t="s">
        <v>2481</v>
      </c>
      <c r="B16" s="42">
        <v>4399</v>
      </c>
      <c r="C16" s="42">
        <v>3139</v>
      </c>
      <c r="D16" s="42">
        <v>30</v>
      </c>
      <c r="E16" s="42">
        <v>110</v>
      </c>
      <c r="F16" s="42">
        <v>10</v>
      </c>
      <c r="G16" s="42">
        <v>996</v>
      </c>
      <c r="H16" s="43">
        <v>28</v>
      </c>
      <c r="I16" s="42">
        <v>86</v>
      </c>
      <c r="J16" s="42"/>
      <c r="K16" s="42"/>
      <c r="L16" s="42"/>
      <c r="M16" s="11"/>
      <c r="N16" s="42"/>
      <c r="P16" s="43"/>
      <c r="Q16" s="42"/>
      <c r="R16" s="42"/>
      <c r="S16" s="42"/>
    </row>
    <row r="17" spans="1:20">
      <c r="A17" s="41" t="s">
        <v>2482</v>
      </c>
      <c r="B17">
        <v>13</v>
      </c>
      <c r="C17">
        <v>6</v>
      </c>
      <c r="D17">
        <v>0</v>
      </c>
      <c r="E17">
        <v>0</v>
      </c>
      <c r="F17">
        <v>0</v>
      </c>
      <c r="G17">
        <v>7</v>
      </c>
      <c r="H17">
        <v>0</v>
      </c>
      <c r="I17">
        <v>0</v>
      </c>
    </row>
    <row r="18" spans="1:20">
      <c r="A18" s="41" t="s">
        <v>2483</v>
      </c>
      <c r="B18" s="42" t="s">
        <v>2549</v>
      </c>
      <c r="C18" s="42" t="s">
        <v>2549</v>
      </c>
      <c r="D18" s="42">
        <v>2.75</v>
      </c>
      <c r="E18" s="42">
        <v>2.0555560000000002</v>
      </c>
      <c r="F18" s="42">
        <v>2.3333330000000001</v>
      </c>
      <c r="G18" s="42">
        <v>1.2585029999999999</v>
      </c>
      <c r="H18">
        <v>3</v>
      </c>
      <c r="I18" s="42">
        <v>3.0952380000000002</v>
      </c>
    </row>
    <row r="19" spans="1:20">
      <c r="A19" s="11" t="s">
        <v>2484</v>
      </c>
      <c r="B19" s="42">
        <v>3550</v>
      </c>
      <c r="C19" s="42">
        <v>2744</v>
      </c>
      <c r="D19">
        <v>4</v>
      </c>
      <c r="E19">
        <v>41</v>
      </c>
      <c r="F19">
        <v>6</v>
      </c>
      <c r="G19" s="42">
        <v>679</v>
      </c>
      <c r="H19" s="42">
        <v>17</v>
      </c>
      <c r="I19" s="42">
        <v>59</v>
      </c>
    </row>
    <row r="20" spans="1:20">
      <c r="A20" s="11" t="s">
        <v>2485</v>
      </c>
      <c r="B20" s="42">
        <v>2.805685E-3</v>
      </c>
      <c r="C20" s="42">
        <v>2.236498E-3</v>
      </c>
      <c r="D20" s="42">
        <v>1.587932E-3</v>
      </c>
      <c r="E20" s="42">
        <v>4.6103680000000001E-3</v>
      </c>
      <c r="F20">
        <v>1.290323E-2</v>
      </c>
      <c r="G20" s="42">
        <v>2.965195E-2</v>
      </c>
      <c r="H20" s="42">
        <v>1.816239E-2</v>
      </c>
      <c r="I20" s="42">
        <v>2.2197140000000001E-2</v>
      </c>
    </row>
    <row r="21" spans="1:20" s="49" customFormat="1">
      <c r="A21" s="46" t="s">
        <v>2488</v>
      </c>
      <c r="B21" s="47"/>
      <c r="C21" s="48" t="s">
        <v>2471</v>
      </c>
      <c r="D21" s="47" t="s">
        <v>2472</v>
      </c>
      <c r="E21" s="49" t="s">
        <v>2473</v>
      </c>
      <c r="F21" s="47" t="s">
        <v>2474</v>
      </c>
      <c r="G21" s="47" t="s">
        <v>2475</v>
      </c>
      <c r="H21" s="47" t="s">
        <v>2476</v>
      </c>
      <c r="I21" s="47" t="s">
        <v>2477</v>
      </c>
      <c r="K21" s="48"/>
      <c r="L21" s="47"/>
      <c r="N21" s="47"/>
      <c r="O21" s="47"/>
      <c r="P21" s="47"/>
      <c r="Q21" s="47"/>
      <c r="S21" s="47"/>
      <c r="T21" s="47"/>
    </row>
    <row r="22" spans="1:20">
      <c r="A22" s="41" t="s">
        <v>2481</v>
      </c>
      <c r="B22" s="42">
        <v>4481</v>
      </c>
      <c r="C22" s="42">
        <v>3210</v>
      </c>
      <c r="D22" s="42">
        <v>23</v>
      </c>
      <c r="E22" s="42">
        <v>118</v>
      </c>
      <c r="F22" s="42">
        <v>9</v>
      </c>
      <c r="G22" s="42">
        <v>1007</v>
      </c>
      <c r="H22" s="43">
        <v>26</v>
      </c>
      <c r="I22" s="42">
        <v>88</v>
      </c>
      <c r="J22" s="42"/>
      <c r="K22" s="42"/>
      <c r="L22" s="42"/>
      <c r="M22" s="11"/>
      <c r="N22" s="42"/>
      <c r="P22" s="43"/>
      <c r="Q22" s="42"/>
      <c r="R22" s="42"/>
      <c r="S22" s="42"/>
    </row>
    <row r="23" spans="1:20">
      <c r="A23" s="41" t="s">
        <v>2482</v>
      </c>
      <c r="B23">
        <v>21</v>
      </c>
      <c r="C23">
        <v>9</v>
      </c>
      <c r="D23">
        <v>0</v>
      </c>
      <c r="E23">
        <v>0</v>
      </c>
      <c r="F23">
        <v>0</v>
      </c>
      <c r="G23">
        <v>11</v>
      </c>
      <c r="H23">
        <v>0</v>
      </c>
      <c r="I23">
        <v>1</v>
      </c>
    </row>
    <row r="24" spans="1:20">
      <c r="A24" s="41" t="s">
        <v>2483</v>
      </c>
      <c r="B24" s="42" t="s">
        <v>2549</v>
      </c>
      <c r="C24" s="42" t="s">
        <v>2549</v>
      </c>
      <c r="D24" s="42">
        <v>1.5555559999999999</v>
      </c>
      <c r="E24" s="42">
        <v>1.5106379999999999</v>
      </c>
      <c r="F24">
        <v>2</v>
      </c>
      <c r="G24" s="42">
        <v>1.3043480000000001</v>
      </c>
      <c r="H24" s="42">
        <v>2.714286</v>
      </c>
      <c r="I24">
        <v>3</v>
      </c>
    </row>
    <row r="25" spans="1:20">
      <c r="A25" s="11" t="s">
        <v>2484</v>
      </c>
      <c r="B25" s="42">
        <v>3539</v>
      </c>
      <c r="C25" s="42">
        <v>2744</v>
      </c>
      <c r="D25">
        <v>4</v>
      </c>
      <c r="E25">
        <v>42</v>
      </c>
      <c r="F25">
        <v>6</v>
      </c>
      <c r="G25" s="42">
        <v>668</v>
      </c>
      <c r="H25">
        <v>17</v>
      </c>
      <c r="I25" s="42">
        <v>58</v>
      </c>
    </row>
    <row r="26" spans="1:20">
      <c r="A26" s="11" t="s">
        <v>2485</v>
      </c>
      <c r="B26" s="42">
        <v>2.7969919999999999E-3</v>
      </c>
      <c r="C26" s="42">
        <v>2.236498E-3</v>
      </c>
      <c r="D26" s="42">
        <v>1.587932E-3</v>
      </c>
      <c r="E26" s="42">
        <v>4.7228160000000003E-3</v>
      </c>
      <c r="F26" s="42">
        <v>1.290323E-2</v>
      </c>
      <c r="G26">
        <v>2.9171579999999999E-2</v>
      </c>
      <c r="H26" s="42">
        <v>1.816239E-2</v>
      </c>
      <c r="I26" s="42">
        <v>2.1820920000000001E-2</v>
      </c>
    </row>
    <row r="27" spans="1:20" s="49" customFormat="1">
      <c r="A27" s="46" t="s">
        <v>2489</v>
      </c>
      <c r="B27" s="47"/>
      <c r="C27" s="48" t="s">
        <v>2471</v>
      </c>
      <c r="D27" s="47" t="s">
        <v>2472</v>
      </c>
      <c r="E27" s="49" t="s">
        <v>2473</v>
      </c>
      <c r="F27" s="47" t="s">
        <v>2474</v>
      </c>
      <c r="G27" s="47" t="s">
        <v>2475</v>
      </c>
      <c r="H27" s="47" t="s">
        <v>2476</v>
      </c>
      <c r="I27" s="47" t="s">
        <v>2477</v>
      </c>
      <c r="K27" s="48"/>
      <c r="L27" s="47"/>
      <c r="N27" s="47"/>
      <c r="O27" s="47"/>
      <c r="P27" s="47"/>
      <c r="Q27" s="47"/>
      <c r="S27" s="47"/>
      <c r="T27" s="47"/>
    </row>
    <row r="28" spans="1:20">
      <c r="A28" s="41" t="s">
        <v>2481</v>
      </c>
      <c r="B28" s="42">
        <v>4304</v>
      </c>
      <c r="C28" s="42">
        <v>3147</v>
      </c>
      <c r="D28" s="42">
        <v>27</v>
      </c>
      <c r="E28" s="42">
        <v>107</v>
      </c>
      <c r="F28" s="42">
        <v>7</v>
      </c>
      <c r="G28" s="42">
        <v>906</v>
      </c>
      <c r="H28" s="43">
        <v>24</v>
      </c>
      <c r="I28" s="42">
        <v>86</v>
      </c>
      <c r="J28" s="42"/>
      <c r="K28" s="42"/>
      <c r="L28" s="42"/>
      <c r="M28" s="11"/>
      <c r="N28" s="42"/>
      <c r="P28" s="43"/>
      <c r="Q28" s="42"/>
      <c r="R28" s="42"/>
      <c r="S28" s="42"/>
    </row>
    <row r="29" spans="1:20">
      <c r="A29" s="41" t="s">
        <v>2482</v>
      </c>
      <c r="B29">
        <v>12</v>
      </c>
      <c r="C29">
        <v>6</v>
      </c>
      <c r="D29">
        <v>0</v>
      </c>
      <c r="E29">
        <v>0</v>
      </c>
      <c r="F29">
        <v>0</v>
      </c>
      <c r="G29">
        <v>6</v>
      </c>
      <c r="H29">
        <v>0</v>
      </c>
      <c r="I29">
        <v>0</v>
      </c>
    </row>
    <row r="30" spans="1:20">
      <c r="A30" s="41" t="s">
        <v>2483</v>
      </c>
      <c r="B30" s="42" t="s">
        <v>2549</v>
      </c>
      <c r="C30" s="42" t="s">
        <v>2549</v>
      </c>
      <c r="D30" s="42">
        <v>2.375</v>
      </c>
      <c r="E30" s="42">
        <v>1.675</v>
      </c>
      <c r="F30" s="42">
        <v>2.5</v>
      </c>
      <c r="G30" s="42">
        <v>1.2537309999999999</v>
      </c>
      <c r="H30" s="42">
        <v>3.8</v>
      </c>
      <c r="I30" s="42">
        <v>3.3</v>
      </c>
    </row>
    <row r="31" spans="1:20">
      <c r="A31" s="11" t="s">
        <v>2484</v>
      </c>
      <c r="B31" s="42">
        <v>3558</v>
      </c>
      <c r="C31" s="42">
        <v>2746</v>
      </c>
      <c r="D31">
        <v>4</v>
      </c>
      <c r="E31" s="42">
        <v>41</v>
      </c>
      <c r="F31">
        <v>6</v>
      </c>
      <c r="G31" s="42">
        <v>685</v>
      </c>
      <c r="H31" s="42">
        <v>17</v>
      </c>
      <c r="I31" s="42">
        <v>59</v>
      </c>
    </row>
    <row r="32" spans="1:20">
      <c r="A32" s="11" t="s">
        <v>2485</v>
      </c>
      <c r="B32" s="42">
        <v>2.812008E-3</v>
      </c>
      <c r="C32" s="42">
        <v>2.2381279999999998E-3</v>
      </c>
      <c r="D32" s="42">
        <v>1.587932E-3</v>
      </c>
      <c r="E32" s="42">
        <v>4.6103680000000001E-3</v>
      </c>
      <c r="F32" s="42">
        <v>1.290323E-2</v>
      </c>
      <c r="G32" s="42">
        <v>2.9913970000000002E-2</v>
      </c>
      <c r="H32" s="42">
        <v>1.816239E-2</v>
      </c>
      <c r="I32" s="42">
        <v>2.2197140000000001E-2</v>
      </c>
    </row>
    <row r="33" spans="1:20" s="49" customFormat="1">
      <c r="A33" s="46" t="s">
        <v>2490</v>
      </c>
      <c r="B33" s="47"/>
      <c r="C33" s="48" t="s">
        <v>2471</v>
      </c>
      <c r="D33" s="47" t="s">
        <v>2472</v>
      </c>
      <c r="E33" s="49" t="s">
        <v>2473</v>
      </c>
      <c r="F33" s="47" t="s">
        <v>2474</v>
      </c>
      <c r="G33" s="47" t="s">
        <v>2475</v>
      </c>
      <c r="H33" s="47" t="s">
        <v>2476</v>
      </c>
      <c r="I33" s="47" t="s">
        <v>2477</v>
      </c>
      <c r="K33" s="48"/>
      <c r="L33" s="47"/>
      <c r="N33" s="47"/>
      <c r="O33" s="47"/>
      <c r="P33" s="47"/>
      <c r="Q33" s="47"/>
      <c r="S33" s="47"/>
      <c r="T33" s="47"/>
    </row>
    <row r="34" spans="1:20">
      <c r="A34" s="41" t="s">
        <v>2481</v>
      </c>
      <c r="B34" s="42">
        <v>4337</v>
      </c>
      <c r="C34" s="42">
        <v>3158</v>
      </c>
      <c r="D34" s="42">
        <v>29</v>
      </c>
      <c r="E34" s="42">
        <v>131</v>
      </c>
      <c r="F34" s="42">
        <v>9</v>
      </c>
      <c r="G34" s="42">
        <v>903</v>
      </c>
      <c r="H34" s="43">
        <v>24</v>
      </c>
      <c r="I34" s="42">
        <v>85</v>
      </c>
      <c r="J34" s="42"/>
      <c r="K34" s="42"/>
      <c r="L34" s="42"/>
      <c r="M34" s="11"/>
      <c r="N34" s="42"/>
      <c r="P34" s="43"/>
      <c r="Q34" s="42"/>
      <c r="R34" s="42"/>
      <c r="S34" s="42"/>
    </row>
    <row r="35" spans="1:20">
      <c r="A35" s="41" t="s">
        <v>2482</v>
      </c>
      <c r="B35">
        <v>13</v>
      </c>
      <c r="C35">
        <v>8</v>
      </c>
      <c r="D35">
        <v>0</v>
      </c>
      <c r="E35">
        <v>1</v>
      </c>
      <c r="F35">
        <v>0</v>
      </c>
      <c r="G35">
        <v>4</v>
      </c>
      <c r="H35">
        <v>0</v>
      </c>
      <c r="I35">
        <v>0</v>
      </c>
    </row>
    <row r="36" spans="1:20">
      <c r="A36" s="41" t="s">
        <v>2483</v>
      </c>
      <c r="B36" s="42" t="s">
        <v>2549</v>
      </c>
      <c r="C36" s="42" t="s">
        <v>2549</v>
      </c>
      <c r="D36" s="42">
        <v>1.230769</v>
      </c>
      <c r="E36" s="42">
        <v>1.847826</v>
      </c>
      <c r="F36">
        <v>2</v>
      </c>
      <c r="G36" s="42">
        <v>1.22963</v>
      </c>
      <c r="H36">
        <v>3</v>
      </c>
      <c r="I36" s="42">
        <v>3.25</v>
      </c>
    </row>
    <row r="37" spans="1:20">
      <c r="A37" s="11" t="s">
        <v>2484</v>
      </c>
      <c r="B37" s="42">
        <v>3560</v>
      </c>
      <c r="C37" s="42">
        <v>2745</v>
      </c>
      <c r="D37">
        <v>4</v>
      </c>
      <c r="E37" s="42">
        <v>41</v>
      </c>
      <c r="F37">
        <v>6</v>
      </c>
      <c r="G37" s="42">
        <v>688</v>
      </c>
      <c r="H37" s="42">
        <v>17</v>
      </c>
      <c r="I37" s="42">
        <v>59</v>
      </c>
    </row>
    <row r="38" spans="1:20">
      <c r="A38" s="41" t="s">
        <v>2485</v>
      </c>
      <c r="B38" s="42">
        <v>2.813589E-3</v>
      </c>
      <c r="C38">
        <v>2.2373129999999999E-3</v>
      </c>
      <c r="D38" s="42">
        <v>1.587932E-3</v>
      </c>
      <c r="E38" s="42">
        <v>4.6103680000000001E-3</v>
      </c>
      <c r="F38" s="42">
        <v>1.290323E-2</v>
      </c>
      <c r="G38" s="42">
        <v>3.0044979999999999E-2</v>
      </c>
      <c r="H38" s="42">
        <v>1.816239E-2</v>
      </c>
      <c r="I38" s="42">
        <v>2.2197140000000001E-2</v>
      </c>
    </row>
    <row r="39" spans="1:20" s="40" customFormat="1" ht="14.25" customHeight="1">
      <c r="A39" s="40" t="s">
        <v>2491</v>
      </c>
      <c r="D39" s="59"/>
      <c r="E39" s="39" t="s">
        <v>2511</v>
      </c>
      <c r="G39" s="38"/>
      <c r="H39" s="50"/>
      <c r="M39" s="37"/>
      <c r="N39" s="38"/>
      <c r="O39" s="38"/>
      <c r="P39" s="77"/>
      <c r="R39" s="51"/>
    </row>
    <row r="40" spans="1:20" ht="16" customHeight="1">
      <c r="A40" s="11" t="s">
        <v>2493</v>
      </c>
      <c r="B40" s="42">
        <v>-2.3367079999999998</v>
      </c>
      <c r="D40" s="52"/>
      <c r="E40" s="44" t="s">
        <v>2494</v>
      </c>
      <c r="F40" s="44"/>
      <c r="G40" t="s">
        <v>2307</v>
      </c>
      <c r="H40" t="s">
        <v>2568</v>
      </c>
      <c r="I40" t="s">
        <v>2496</v>
      </c>
      <c r="J40" s="42" t="s">
        <v>2497</v>
      </c>
      <c r="K40" t="s">
        <v>2498</v>
      </c>
      <c r="L40" t="s">
        <v>2499</v>
      </c>
      <c r="M40" s="44" t="s">
        <v>2500</v>
      </c>
      <c r="N40" s="44"/>
      <c r="O40" s="44" t="s">
        <v>2501</v>
      </c>
      <c r="P40" s="44"/>
      <c r="Q40" s="53" t="s">
        <v>2502</v>
      </c>
      <c r="R40" t="s">
        <v>2503</v>
      </c>
    </row>
    <row r="41" spans="1:20" ht="16" customHeight="1">
      <c r="A41" s="11" t="s">
        <v>2504</v>
      </c>
      <c r="B41" s="42">
        <v>5422</v>
      </c>
      <c r="D41" s="52"/>
      <c r="E41">
        <v>90498900</v>
      </c>
      <c r="F41">
        <v>91730960</v>
      </c>
      <c r="G41" s="42">
        <v>1226918</v>
      </c>
      <c r="H41">
        <v>-2.4590070000000002</v>
      </c>
      <c r="I41">
        <v>3759</v>
      </c>
      <c r="J41">
        <v>6.410692E-3</v>
      </c>
      <c r="K41">
        <v>-1.875219</v>
      </c>
      <c r="L41">
        <v>-1.609973E-2</v>
      </c>
      <c r="M41">
        <v>48.394319199999998</v>
      </c>
      <c r="N41">
        <f t="shared" ref="N41:N47" si="0">M41/G41</f>
        <v>3.9443808958707918E-5</v>
      </c>
      <c r="O41" s="44">
        <v>437.50236000000001</v>
      </c>
      <c r="P41">
        <f t="shared" ref="P41:P47" si="1">O41/G41</f>
        <v>3.5658647114151067E-4</v>
      </c>
      <c r="Q41" s="42">
        <v>8.9146620000000005E-9</v>
      </c>
    </row>
    <row r="42" spans="1:20" ht="19" customHeight="1">
      <c r="A42" s="42" t="s">
        <v>2497</v>
      </c>
      <c r="B42" s="42">
        <v>8.872965E-3</v>
      </c>
      <c r="D42" s="52"/>
      <c r="E42" s="11">
        <v>95419856</v>
      </c>
      <c r="F42" s="11">
        <v>95459749</v>
      </c>
      <c r="G42" s="42">
        <v>2519</v>
      </c>
      <c r="H42" s="78">
        <v>-2.1552509999999998</v>
      </c>
      <c r="I42" s="45">
        <v>79</v>
      </c>
      <c r="J42" s="79">
        <v>8.7804449999999996E-3</v>
      </c>
      <c r="K42" s="79">
        <v>-6.6754670000000003</v>
      </c>
      <c r="L42">
        <v>-9.1435849600000001</v>
      </c>
      <c r="M42">
        <v>1.3914066</v>
      </c>
      <c r="N42">
        <f t="shared" si="0"/>
        <v>5.5236466851925369E-4</v>
      </c>
      <c r="O42" s="44">
        <v>9.1169449999999994</v>
      </c>
      <c r="P42">
        <f t="shared" si="1"/>
        <v>3.6192715363239378E-3</v>
      </c>
      <c r="Q42" s="42">
        <v>9.0481789999999995E-8</v>
      </c>
    </row>
    <row r="43" spans="1:20">
      <c r="A43" s="11" t="s">
        <v>2505</v>
      </c>
      <c r="B43" s="42">
        <v>-2.3356279999999998</v>
      </c>
      <c r="D43" s="52"/>
      <c r="E43" s="11">
        <v>95521847</v>
      </c>
      <c r="F43" s="11">
        <v>95541715</v>
      </c>
      <c r="G43" s="42">
        <v>8893</v>
      </c>
      <c r="H43" s="78">
        <v>-2.1783399999999999</v>
      </c>
      <c r="I43" s="45">
        <v>293</v>
      </c>
      <c r="J43" s="79">
        <v>1.0984691E-2</v>
      </c>
      <c r="K43" s="79">
        <v>-7.2483469999999999</v>
      </c>
      <c r="L43">
        <v>-12.997009179999999</v>
      </c>
      <c r="M43">
        <v>6.4855122999999999</v>
      </c>
      <c r="N43">
        <f t="shared" si="0"/>
        <v>7.2928284043629818E-4</v>
      </c>
      <c r="O43" s="44">
        <v>33.799405999999998</v>
      </c>
      <c r="P43">
        <f t="shared" si="1"/>
        <v>3.8006753626447765E-3</v>
      </c>
      <c r="Q43" s="42">
        <v>9.5016879999999998E-8</v>
      </c>
    </row>
    <row r="44" spans="1:20">
      <c r="A44" s="11" t="s">
        <v>2506</v>
      </c>
      <c r="B44" s="42">
        <v>-1.693589</v>
      </c>
      <c r="D44" s="52"/>
      <c r="E44" s="11">
        <v>121973698</v>
      </c>
      <c r="F44" s="11">
        <v>121982558</v>
      </c>
      <c r="G44" s="42">
        <v>465</v>
      </c>
      <c r="H44" s="78">
        <v>-1.784173</v>
      </c>
      <c r="I44" s="45">
        <v>14</v>
      </c>
      <c r="J44" s="79">
        <v>5.2683230000000001E-3</v>
      </c>
      <c r="K44" s="79">
        <v>-3.0400909999999999</v>
      </c>
      <c r="L44">
        <v>-2.87537384</v>
      </c>
      <c r="M44">
        <v>0.13390750000000001</v>
      </c>
      <c r="N44">
        <f t="shared" si="0"/>
        <v>2.8797311827956991E-4</v>
      </c>
      <c r="O44" s="44">
        <v>1.556549</v>
      </c>
      <c r="P44">
        <f t="shared" si="1"/>
        <v>3.3474172043010753E-3</v>
      </c>
      <c r="Q44" s="42">
        <v>8.3685419999999999E-8</v>
      </c>
    </row>
    <row r="45" spans="1:20">
      <c r="A45" s="42" t="s">
        <v>2507</v>
      </c>
      <c r="B45" s="42">
        <v>96.613900000000001</v>
      </c>
      <c r="C45">
        <f>B45/B3</f>
        <v>7.6357240406927114E-5</v>
      </c>
      <c r="D45" s="52"/>
      <c r="E45" s="11">
        <v>130792797</v>
      </c>
      <c r="F45" s="11">
        <v>130835551</v>
      </c>
      <c r="G45" s="42">
        <v>22899</v>
      </c>
      <c r="H45" s="78">
        <v>-1.9267879999999999</v>
      </c>
      <c r="I45" s="45">
        <v>1100</v>
      </c>
      <c r="J45" s="79">
        <v>1.685178E-2</v>
      </c>
      <c r="K45" s="79">
        <v>-1.6807110000000001</v>
      </c>
      <c r="L45">
        <v>-0.64903264999999999</v>
      </c>
      <c r="M45">
        <v>37.174192900000001</v>
      </c>
      <c r="N45">
        <f t="shared" si="0"/>
        <v>1.6233980916197214E-3</v>
      </c>
      <c r="O45" s="44">
        <v>154.433458</v>
      </c>
      <c r="P45">
        <f t="shared" si="1"/>
        <v>6.7441136294161316E-3</v>
      </c>
      <c r="Q45" s="42">
        <v>1.6860280000000001E-7</v>
      </c>
    </row>
    <row r="46" spans="1:20">
      <c r="A46" s="42" t="s">
        <v>2508</v>
      </c>
      <c r="B46" s="42">
        <v>656.08789999999999</v>
      </c>
      <c r="C46">
        <f>B46/B3</f>
        <v>5.1852850892445041E-4</v>
      </c>
      <c r="D46" s="52"/>
      <c r="E46" s="11">
        <v>237030675</v>
      </c>
      <c r="F46" s="11">
        <v>237041380</v>
      </c>
      <c r="G46" s="43">
        <v>936</v>
      </c>
      <c r="H46" s="78">
        <v>-1.946353</v>
      </c>
      <c r="I46" s="45">
        <v>46</v>
      </c>
      <c r="J46" s="79">
        <v>1.1057930000000001E-2</v>
      </c>
      <c r="K46" s="79">
        <v>-1.9807650000000001</v>
      </c>
      <c r="L46">
        <v>-1.2750134</v>
      </c>
      <c r="M46">
        <v>1.0165175</v>
      </c>
      <c r="N46">
        <f t="shared" si="0"/>
        <v>1.0860229700854701E-3</v>
      </c>
      <c r="O46" s="44">
        <v>5.1143749999999999</v>
      </c>
      <c r="P46">
        <f t="shared" si="1"/>
        <v>5.4640758547008549E-3</v>
      </c>
      <c r="Q46" s="42">
        <v>1.366019E-7</v>
      </c>
    </row>
    <row r="47" spans="1:20">
      <c r="A47" s="23" t="s">
        <v>2509</v>
      </c>
      <c r="B47" s="42">
        <v>1.2963210000000001E-8</v>
      </c>
      <c r="D47" s="52"/>
      <c r="E47" s="11">
        <v>239352995</v>
      </c>
      <c r="F47" s="11">
        <v>239363666</v>
      </c>
      <c r="G47" s="42">
        <v>2658</v>
      </c>
      <c r="H47" s="78">
        <v>-2.2773819999999998</v>
      </c>
      <c r="I47" s="45">
        <v>131</v>
      </c>
      <c r="J47" s="79">
        <v>7.6794250000000001E-3</v>
      </c>
      <c r="K47" s="79">
        <v>-3.3275990000000002</v>
      </c>
      <c r="L47">
        <v>-3.4323317499999999</v>
      </c>
      <c r="M47">
        <v>2.0180478000000002</v>
      </c>
      <c r="N47">
        <f t="shared" si="0"/>
        <v>7.59235440180587E-4</v>
      </c>
      <c r="O47" s="44">
        <v>14.56485</v>
      </c>
      <c r="P47">
        <f t="shared" si="1"/>
        <v>5.4796275395033863E-3</v>
      </c>
      <c r="Q47" s="42">
        <v>1.3699070000000001E-7</v>
      </c>
    </row>
    <row r="48" spans="1:20">
      <c r="A48" s="23" t="s">
        <v>2503</v>
      </c>
      <c r="B48" s="23"/>
      <c r="D48" s="52"/>
      <c r="E48" s="11"/>
      <c r="F48" s="11"/>
      <c r="G48" s="42"/>
      <c r="H48" s="11"/>
      <c r="I48" s="78"/>
      <c r="J48" s="54"/>
      <c r="K48" s="79"/>
      <c r="L48" s="79"/>
    </row>
    <row r="49" spans="1:18" s="49" customFormat="1" ht="14.25" customHeight="1">
      <c r="A49" s="49" t="s">
        <v>2569</v>
      </c>
      <c r="D49" s="80"/>
      <c r="E49" s="48" t="s">
        <v>2492</v>
      </c>
      <c r="G49" s="47"/>
      <c r="H49" s="55"/>
      <c r="M49" s="46"/>
      <c r="N49" s="47"/>
      <c r="O49" s="47"/>
      <c r="P49" s="81"/>
      <c r="Q49" s="56"/>
    </row>
    <row r="50" spans="1:18" ht="16" customHeight="1">
      <c r="A50" s="11" t="s">
        <v>2493</v>
      </c>
      <c r="B50" s="42">
        <v>-2.273584</v>
      </c>
      <c r="D50" s="52"/>
      <c r="E50" s="44" t="s">
        <v>2494</v>
      </c>
      <c r="F50" s="44"/>
      <c r="G50" t="s">
        <v>2307</v>
      </c>
      <c r="H50" t="s">
        <v>2568</v>
      </c>
      <c r="I50" t="s">
        <v>2496</v>
      </c>
      <c r="J50" s="42" t="s">
        <v>2497</v>
      </c>
      <c r="K50" t="s">
        <v>2498</v>
      </c>
      <c r="L50" t="s">
        <v>2499</v>
      </c>
      <c r="M50" s="44" t="s">
        <v>2500</v>
      </c>
      <c r="N50" s="44"/>
      <c r="O50" s="44" t="s">
        <v>2501</v>
      </c>
      <c r="P50" s="44"/>
      <c r="Q50" s="53" t="s">
        <v>2502</v>
      </c>
      <c r="R50" t="s">
        <v>2503</v>
      </c>
    </row>
    <row r="51" spans="1:18" ht="16" customHeight="1">
      <c r="A51" s="11" t="s">
        <v>2504</v>
      </c>
      <c r="B51" s="42">
        <v>4527</v>
      </c>
      <c r="D51" s="52"/>
      <c r="E51">
        <v>90498900</v>
      </c>
      <c r="F51">
        <v>91730960</v>
      </c>
      <c r="G51" s="42">
        <v>1226918</v>
      </c>
      <c r="H51">
        <v>-2.4410430000000001</v>
      </c>
      <c r="I51">
        <v>3261</v>
      </c>
      <c r="J51">
        <v>1.0833094E-2</v>
      </c>
      <c r="K51">
        <v>-0.5397113</v>
      </c>
      <c r="L51">
        <v>2.9849695999999999</v>
      </c>
      <c r="M51">
        <v>71.004078199999995</v>
      </c>
      <c r="N51">
        <f t="shared" ref="N51:N57" si="2">M51/G51</f>
        <v>5.7871901952697733E-5</v>
      </c>
      <c r="O51" s="44">
        <v>443.413838</v>
      </c>
      <c r="P51">
        <f t="shared" ref="P51:P57" si="3">O51/G51</f>
        <v>3.6140462361787827E-4</v>
      </c>
      <c r="Q51" s="42">
        <v>9.0351160000000001E-9</v>
      </c>
    </row>
    <row r="52" spans="1:18" ht="19" customHeight="1">
      <c r="A52" s="42" t="s">
        <v>2497</v>
      </c>
      <c r="B52" s="42">
        <v>1.458751E-2</v>
      </c>
      <c r="D52" s="52"/>
      <c r="E52" s="11">
        <v>95419856</v>
      </c>
      <c r="F52" s="11">
        <v>95459749</v>
      </c>
      <c r="G52" s="42">
        <v>2519</v>
      </c>
      <c r="H52" s="78">
        <v>-1.3912329999999999</v>
      </c>
      <c r="I52" s="45">
        <v>42</v>
      </c>
      <c r="J52" s="45">
        <v>2.9940758000000001E-2</v>
      </c>
      <c r="K52" s="79">
        <v>-4.4202709000000002</v>
      </c>
      <c r="L52">
        <v>-5.5897519999999998</v>
      </c>
      <c r="M52">
        <v>2.5357479999999999</v>
      </c>
      <c r="N52">
        <f t="shared" si="2"/>
        <v>1.0066486701071854E-3</v>
      </c>
      <c r="O52" s="44">
        <v>5.7671450000000002</v>
      </c>
      <c r="P52">
        <f t="shared" si="3"/>
        <v>2.2894581183009132E-3</v>
      </c>
      <c r="Q52" s="42">
        <v>5.7236450000000002E-8</v>
      </c>
    </row>
    <row r="53" spans="1:18">
      <c r="A53" s="11" t="s">
        <v>2505</v>
      </c>
      <c r="B53" s="42">
        <v>-0.69843409999999995</v>
      </c>
      <c r="D53" s="52"/>
      <c r="E53" s="11">
        <v>95521847</v>
      </c>
      <c r="F53" s="11">
        <v>95541715</v>
      </c>
      <c r="G53" s="42">
        <v>8893</v>
      </c>
      <c r="H53" s="78">
        <v>-1.6965330000000001</v>
      </c>
      <c r="I53" s="45">
        <v>131</v>
      </c>
      <c r="J53" s="45">
        <v>2.5632744999999998E-2</v>
      </c>
      <c r="K53" s="79">
        <v>-4.0691699000000003</v>
      </c>
      <c r="L53">
        <v>-5.538195</v>
      </c>
      <c r="M53">
        <v>6.7823707999999998</v>
      </c>
      <c r="N53">
        <f t="shared" si="2"/>
        <v>7.6266398290790504E-4</v>
      </c>
      <c r="O53" s="44">
        <v>17.956785</v>
      </c>
      <c r="P53">
        <f t="shared" si="3"/>
        <v>2.0192044304509164E-3</v>
      </c>
      <c r="Q53">
        <v>5.0480110000000001E-8</v>
      </c>
    </row>
    <row r="54" spans="1:18">
      <c r="A54" s="11" t="s">
        <v>2506</v>
      </c>
      <c r="B54" s="42">
        <v>2.3157139999999998</v>
      </c>
      <c r="D54" s="52"/>
      <c r="E54" s="11">
        <v>121973698</v>
      </c>
      <c r="F54" s="11">
        <v>121982558</v>
      </c>
      <c r="G54" s="42">
        <v>465</v>
      </c>
      <c r="H54" s="78">
        <v>-1.7174259999999999</v>
      </c>
      <c r="I54" s="45">
        <v>9</v>
      </c>
      <c r="J54" s="45">
        <v>7.1709540000000002E-3</v>
      </c>
      <c r="K54" s="79">
        <v>-0.65337109999999998</v>
      </c>
      <c r="L54">
        <v>0.1737648</v>
      </c>
      <c r="M54">
        <v>0.11663750000000001</v>
      </c>
      <c r="N54">
        <f t="shared" si="2"/>
        <v>2.5083333333333332E-4</v>
      </c>
      <c r="O54" s="44">
        <v>1.1796310000000001</v>
      </c>
      <c r="P54">
        <f t="shared" si="3"/>
        <v>2.536840860215054E-3</v>
      </c>
      <c r="Q54">
        <v>6.3421020000000002E-8</v>
      </c>
    </row>
    <row r="55" spans="1:18">
      <c r="A55" s="42" t="s">
        <v>2507</v>
      </c>
      <c r="B55" s="42">
        <v>132.7595</v>
      </c>
      <c r="C55">
        <f>B55/B3</f>
        <v>1.0492433343238851E-4</v>
      </c>
      <c r="D55" s="52"/>
      <c r="E55" s="11">
        <v>130792797</v>
      </c>
      <c r="F55" s="11">
        <v>130835551</v>
      </c>
      <c r="G55" s="42">
        <v>22899</v>
      </c>
      <c r="H55" s="78">
        <v>-1.7827660000000001</v>
      </c>
      <c r="I55" s="45">
        <v>957</v>
      </c>
      <c r="J55" s="45">
        <v>2.5350986999999998E-2</v>
      </c>
      <c r="K55" s="79">
        <v>-0.31762109999999999</v>
      </c>
      <c r="L55">
        <v>2.2297634</v>
      </c>
      <c r="M55">
        <v>48.702866800000002</v>
      </c>
      <c r="N55">
        <f t="shared" si="2"/>
        <v>2.1268556181492644E-3</v>
      </c>
      <c r="O55" s="44">
        <v>148.24548200000001</v>
      </c>
      <c r="P55">
        <f t="shared" si="3"/>
        <v>6.4738845364426395E-3</v>
      </c>
      <c r="Q55" s="42">
        <v>1.618471E-7</v>
      </c>
    </row>
    <row r="56" spans="1:18">
      <c r="A56" s="42" t="s">
        <v>2508</v>
      </c>
      <c r="B56" s="42">
        <v>633.2088</v>
      </c>
      <c r="C56">
        <f>B56/B3</f>
        <v>5.0044638058687038E-4</v>
      </c>
      <c r="D56" s="52"/>
      <c r="E56" s="11">
        <v>237030675</v>
      </c>
      <c r="F56" s="11">
        <v>237041380</v>
      </c>
      <c r="G56" s="43">
        <v>936</v>
      </c>
      <c r="H56" s="78">
        <v>-1.8178430000000001</v>
      </c>
      <c r="I56" s="45">
        <v>36</v>
      </c>
      <c r="J56" s="45">
        <v>1.8483406000000001E-2</v>
      </c>
      <c r="K56" s="79">
        <v>-1.1035708</v>
      </c>
      <c r="L56">
        <v>-0.12762979999999999</v>
      </c>
      <c r="M56">
        <v>1.3303525</v>
      </c>
      <c r="N56">
        <f t="shared" si="2"/>
        <v>1.4213167735042736E-3</v>
      </c>
      <c r="O56" s="44">
        <v>4.7185240000000004</v>
      </c>
      <c r="P56">
        <f t="shared" si="3"/>
        <v>5.0411581196581198E-3</v>
      </c>
      <c r="Q56" s="42">
        <v>1.26029E-7</v>
      </c>
    </row>
    <row r="57" spans="1:18">
      <c r="A57" s="23" t="s">
        <v>2509</v>
      </c>
      <c r="B57" s="42">
        <v>1.251116E-8</v>
      </c>
      <c r="D57" s="52"/>
      <c r="E57" s="11">
        <v>239352995</v>
      </c>
      <c r="F57" s="11">
        <v>239363666</v>
      </c>
      <c r="G57" s="42">
        <v>2658</v>
      </c>
      <c r="H57" s="78">
        <v>-2.2245509999999999</v>
      </c>
      <c r="I57" s="45">
        <v>91</v>
      </c>
      <c r="J57" s="45">
        <v>1.2509482000000001E-2</v>
      </c>
      <c r="K57" s="79">
        <v>-1.2676620000000001</v>
      </c>
      <c r="L57">
        <v>0.2368693</v>
      </c>
      <c r="M57">
        <v>2.2874623999999999</v>
      </c>
      <c r="N57">
        <f t="shared" si="2"/>
        <v>8.6059533483822423E-4</v>
      </c>
      <c r="O57" s="44">
        <v>11.927381</v>
      </c>
      <c r="P57">
        <f t="shared" si="3"/>
        <v>4.4873517682468026E-3</v>
      </c>
      <c r="Q57" s="42">
        <v>1.121838E-7</v>
      </c>
    </row>
    <row r="58" spans="1:18">
      <c r="A58" s="23" t="s">
        <v>2503</v>
      </c>
      <c r="B58" s="23"/>
      <c r="D58" s="52"/>
      <c r="E58" s="11"/>
      <c r="F58" s="11"/>
      <c r="G58" s="42"/>
      <c r="H58" s="11"/>
      <c r="I58" s="78"/>
      <c r="J58" s="54"/>
      <c r="K58" s="79"/>
      <c r="L58" s="79"/>
    </row>
    <row r="59" spans="1:18" s="49" customFormat="1" ht="14.25" customHeight="1">
      <c r="A59" s="49" t="s">
        <v>2570</v>
      </c>
      <c r="D59" s="80"/>
      <c r="E59" s="48" t="s">
        <v>2511</v>
      </c>
      <c r="G59" s="47"/>
      <c r="H59" s="55"/>
      <c r="M59" s="46"/>
      <c r="N59" s="47"/>
      <c r="O59" s="47"/>
      <c r="P59" s="81"/>
      <c r="Q59" s="56"/>
    </row>
    <row r="60" spans="1:18" ht="16" customHeight="1">
      <c r="A60" s="11" t="s">
        <v>2493</v>
      </c>
      <c r="B60" s="42">
        <v>-2.5161609999999999</v>
      </c>
      <c r="D60" s="52"/>
      <c r="E60" s="44" t="s">
        <v>2494</v>
      </c>
      <c r="F60" s="44"/>
      <c r="G60" t="s">
        <v>2307</v>
      </c>
      <c r="H60" t="s">
        <v>2568</v>
      </c>
      <c r="I60" t="s">
        <v>2496</v>
      </c>
      <c r="J60" s="42" t="s">
        <v>2497</v>
      </c>
      <c r="K60" t="s">
        <v>2498</v>
      </c>
      <c r="L60" t="s">
        <v>2499</v>
      </c>
      <c r="M60" s="44" t="s">
        <v>2500</v>
      </c>
      <c r="N60" s="44"/>
      <c r="O60" s="44" t="s">
        <v>2501</v>
      </c>
      <c r="P60" s="44"/>
      <c r="Q60" s="53" t="s">
        <v>2502</v>
      </c>
      <c r="R60" t="s">
        <v>2503</v>
      </c>
    </row>
    <row r="61" spans="1:18" ht="16" customHeight="1">
      <c r="A61" s="11" t="s">
        <v>2504</v>
      </c>
      <c r="B61" s="42">
        <v>4195</v>
      </c>
      <c r="D61" s="52"/>
      <c r="E61">
        <v>90498900</v>
      </c>
      <c r="F61">
        <v>91730960</v>
      </c>
      <c r="G61" s="42">
        <v>1226918</v>
      </c>
      <c r="H61">
        <v>-2.6454840000000002</v>
      </c>
      <c r="I61">
        <v>3051</v>
      </c>
      <c r="J61">
        <v>8.5865530000000002E-3</v>
      </c>
      <c r="K61">
        <v>-0.27903020000000001</v>
      </c>
      <c r="L61">
        <v>3.4517874800000001</v>
      </c>
      <c r="M61">
        <v>52.795090199999997</v>
      </c>
      <c r="N61">
        <f t="shared" ref="N61:N67" si="4">M61/G61</f>
        <v>4.3030659098652066E-5</v>
      </c>
      <c r="O61" s="44">
        <v>446.41717799999998</v>
      </c>
      <c r="P61">
        <f t="shared" ref="P61:P67" si="5">O61/G61</f>
        <v>3.6385249706989383E-4</v>
      </c>
      <c r="Q61" s="42">
        <v>9.0963119999999994E-9</v>
      </c>
    </row>
    <row r="62" spans="1:18" ht="19" customHeight="1">
      <c r="A62" s="42" t="s">
        <v>2497</v>
      </c>
      <c r="B62" s="42">
        <v>1.1634530000000001E-2</v>
      </c>
      <c r="D62" s="52"/>
      <c r="E62" s="11">
        <v>95419856</v>
      </c>
      <c r="F62" s="11">
        <v>95459749</v>
      </c>
      <c r="G62" s="42">
        <v>2519</v>
      </c>
      <c r="H62" s="78">
        <v>-1.988035</v>
      </c>
      <c r="I62" s="45">
        <v>29</v>
      </c>
      <c r="J62" s="79">
        <v>1.5926514999999999E-2</v>
      </c>
      <c r="K62" s="79">
        <v>-2.3438729999999999</v>
      </c>
      <c r="L62">
        <v>-1.8751912900000001</v>
      </c>
      <c r="M62">
        <v>0.92132420000000004</v>
      </c>
      <c r="N62">
        <f t="shared" si="4"/>
        <v>3.657499801508535E-4</v>
      </c>
      <c r="O62" s="44">
        <v>4.2665009999999999</v>
      </c>
      <c r="P62">
        <f t="shared" si="5"/>
        <v>1.6937280666931322E-3</v>
      </c>
      <c r="Q62" s="42">
        <v>4.2343200000000002E-8</v>
      </c>
    </row>
    <row r="63" spans="1:18">
      <c r="A63" s="11" t="s">
        <v>2505</v>
      </c>
      <c r="B63" s="42">
        <v>-0.42098799999999997</v>
      </c>
      <c r="D63" s="52"/>
      <c r="E63" s="11">
        <v>95521847</v>
      </c>
      <c r="F63" s="11">
        <v>95541715</v>
      </c>
      <c r="G63" s="42">
        <v>8893</v>
      </c>
      <c r="H63" s="78">
        <v>-1.578392</v>
      </c>
      <c r="I63" s="45">
        <v>104</v>
      </c>
      <c r="J63" s="79">
        <v>3.1550854000000003E-2</v>
      </c>
      <c r="K63" s="79">
        <v>-2.8174800000000002</v>
      </c>
      <c r="L63">
        <v>-3.2172253400000002</v>
      </c>
      <c r="M63">
        <v>6.6457461000000002</v>
      </c>
      <c r="N63">
        <f t="shared" si="4"/>
        <v>7.4730080962554825E-4</v>
      </c>
      <c r="O63" s="44">
        <v>15.643986</v>
      </c>
      <c r="P63">
        <f t="shared" si="5"/>
        <v>1.7591348251433713E-3</v>
      </c>
      <c r="Q63" s="42">
        <v>4.3978369999999997E-8</v>
      </c>
    </row>
    <row r="64" spans="1:18">
      <c r="A64" s="11" t="s">
        <v>2506</v>
      </c>
      <c r="B64" s="42">
        <v>2.952871</v>
      </c>
      <c r="D64" s="52"/>
      <c r="E64" s="11">
        <v>121973698</v>
      </c>
      <c r="F64" s="11">
        <v>121982558</v>
      </c>
      <c r="G64" s="42">
        <v>465</v>
      </c>
      <c r="H64" s="78">
        <v>-1.7718210000000001</v>
      </c>
      <c r="I64" s="45">
        <v>10</v>
      </c>
      <c r="J64" s="79">
        <v>1.1328934000000001E-2</v>
      </c>
      <c r="K64" s="79">
        <v>-1.1931596</v>
      </c>
      <c r="L64">
        <v>-0.50663146000000003</v>
      </c>
      <c r="M64">
        <v>0.20326350000000001</v>
      </c>
      <c r="N64">
        <f t="shared" si="4"/>
        <v>4.3712580645161291E-4</v>
      </c>
      <c r="O64" s="44">
        <v>1.4221459999999999</v>
      </c>
      <c r="P64">
        <f t="shared" si="5"/>
        <v>3.0583784946236559E-3</v>
      </c>
      <c r="Q64" s="42">
        <v>7.6459450000000001E-8</v>
      </c>
    </row>
    <row r="65" spans="1:18">
      <c r="A65" s="42" t="s">
        <v>2507</v>
      </c>
      <c r="B65" s="42">
        <v>98.463890000000006</v>
      </c>
      <c r="C65">
        <f>B65/B3</f>
        <v>7.7819350219080564E-5</v>
      </c>
      <c r="D65" s="52"/>
      <c r="E65" s="11">
        <v>130792797</v>
      </c>
      <c r="F65" s="11">
        <v>130835551</v>
      </c>
      <c r="G65" s="42">
        <v>22899</v>
      </c>
      <c r="H65" s="78">
        <v>-2.1571189999999998</v>
      </c>
      <c r="I65" s="45">
        <v>887</v>
      </c>
      <c r="J65" s="79">
        <v>1.9814531999999999E-2</v>
      </c>
      <c r="K65" s="79">
        <v>-0.25332719999999997</v>
      </c>
      <c r="L65">
        <v>2.6310850700000001</v>
      </c>
      <c r="M65">
        <v>35.401449300000003</v>
      </c>
      <c r="N65">
        <f t="shared" si="4"/>
        <v>1.5459823267391589E-3</v>
      </c>
      <c r="O65" s="44">
        <v>141.65267299999999</v>
      </c>
      <c r="P65">
        <f t="shared" si="5"/>
        <v>6.1859763745141707E-3</v>
      </c>
      <c r="Q65" s="42">
        <v>1.5464939999999999E-7</v>
      </c>
    </row>
    <row r="66" spans="1:18">
      <c r="A66" s="42" t="s">
        <v>2508</v>
      </c>
      <c r="B66" s="42">
        <v>625.61490000000003</v>
      </c>
      <c r="C66">
        <f>B66/B3</f>
        <v>4.9444466398163901E-4</v>
      </c>
      <c r="D66" s="52"/>
      <c r="E66" s="11">
        <v>237030675</v>
      </c>
      <c r="F66" s="11">
        <v>237041380</v>
      </c>
      <c r="G66" s="43">
        <v>936</v>
      </c>
      <c r="H66" s="78">
        <v>-2.175983</v>
      </c>
      <c r="I66" s="45">
        <v>28</v>
      </c>
      <c r="J66" s="79">
        <v>1.05529E-2</v>
      </c>
      <c r="K66" s="79">
        <v>-1.5008352</v>
      </c>
      <c r="L66">
        <v>-0.50297409000000004</v>
      </c>
      <c r="M66">
        <v>0.57967120000000005</v>
      </c>
      <c r="N66">
        <f t="shared" si="4"/>
        <v>6.1930683760683765E-4</v>
      </c>
      <c r="O66" s="44">
        <v>3.982008</v>
      </c>
      <c r="P66">
        <f t="shared" si="5"/>
        <v>4.2542820512820514E-3</v>
      </c>
      <c r="Q66" s="42">
        <v>1.063571E-7</v>
      </c>
    </row>
    <row r="67" spans="1:18">
      <c r="A67" s="23" t="s">
        <v>2509</v>
      </c>
      <c r="B67" s="42">
        <v>1.2361119999999999E-8</v>
      </c>
      <c r="D67" s="52"/>
      <c r="E67" s="11">
        <v>239352995</v>
      </c>
      <c r="F67" s="11">
        <v>239363666</v>
      </c>
      <c r="G67" s="42">
        <v>2658</v>
      </c>
      <c r="H67" s="78">
        <v>-2.3918900000000001</v>
      </c>
      <c r="I67" s="45">
        <v>86</v>
      </c>
      <c r="J67" s="79">
        <v>1.1156823E-2</v>
      </c>
      <c r="K67" s="79">
        <v>-1.4308574000000001</v>
      </c>
      <c r="L67">
        <v>5.5774520000000001E-2</v>
      </c>
      <c r="M67">
        <v>1.9173476</v>
      </c>
      <c r="N67">
        <f t="shared" si="4"/>
        <v>7.2134973664409331E-4</v>
      </c>
      <c r="O67" s="44">
        <v>12.230454</v>
      </c>
      <c r="P67">
        <f t="shared" si="5"/>
        <v>4.6013747178329572E-3</v>
      </c>
      <c r="Q67" s="42">
        <v>1.150344E-7</v>
      </c>
    </row>
    <row r="68" spans="1:18">
      <c r="A68" s="23" t="s">
        <v>2503</v>
      </c>
      <c r="B68" s="42"/>
      <c r="D68" s="52"/>
      <c r="E68" s="11"/>
      <c r="F68" s="11"/>
      <c r="G68" s="42"/>
      <c r="H68" s="11"/>
      <c r="I68" s="78"/>
      <c r="J68" s="54"/>
      <c r="K68" s="79"/>
      <c r="L68" s="79"/>
    </row>
    <row r="69" spans="1:18" s="49" customFormat="1" ht="14.25" customHeight="1">
      <c r="A69" s="49" t="s">
        <v>2571</v>
      </c>
      <c r="D69" s="80"/>
      <c r="E69" s="48" t="s">
        <v>2511</v>
      </c>
      <c r="G69" s="47"/>
      <c r="H69" s="55"/>
      <c r="M69" s="46"/>
      <c r="N69" s="47"/>
      <c r="O69" s="47"/>
      <c r="P69" s="81"/>
      <c r="Q69" s="56"/>
    </row>
    <row r="70" spans="1:18" ht="16" customHeight="1">
      <c r="A70" s="11" t="s">
        <v>2493</v>
      </c>
      <c r="B70" s="42">
        <v>-2.4797340000000001</v>
      </c>
      <c r="D70" s="52"/>
      <c r="E70" s="44" t="s">
        <v>2494</v>
      </c>
      <c r="F70" s="44"/>
      <c r="G70" t="s">
        <v>2307</v>
      </c>
      <c r="H70" t="s">
        <v>2568</v>
      </c>
      <c r="I70" t="s">
        <v>2496</v>
      </c>
      <c r="J70" s="42" t="s">
        <v>2497</v>
      </c>
      <c r="K70" t="s">
        <v>2498</v>
      </c>
      <c r="L70" t="s">
        <v>2499</v>
      </c>
      <c r="M70" s="44" t="s">
        <v>2500</v>
      </c>
      <c r="N70" s="44"/>
      <c r="O70" s="44" t="s">
        <v>2501</v>
      </c>
      <c r="P70" s="44"/>
      <c r="Q70" s="53" t="s">
        <v>2502</v>
      </c>
      <c r="R70" t="s">
        <v>2503</v>
      </c>
    </row>
    <row r="71" spans="1:18" ht="16" customHeight="1">
      <c r="A71" s="11" t="s">
        <v>2504</v>
      </c>
      <c r="B71" s="42">
        <v>4252</v>
      </c>
      <c r="D71" s="52"/>
      <c r="E71">
        <v>90498900</v>
      </c>
      <c r="F71">
        <v>91730960</v>
      </c>
      <c r="G71" s="42">
        <v>1226918</v>
      </c>
      <c r="H71">
        <v>-2.628285</v>
      </c>
      <c r="I71">
        <v>3112</v>
      </c>
      <c r="J71">
        <v>7.1270229999999997E-3</v>
      </c>
      <c r="K71">
        <v>-0.55093959999999997</v>
      </c>
      <c r="L71">
        <v>3.1773362999999999</v>
      </c>
      <c r="M71">
        <v>44.693512300000002</v>
      </c>
      <c r="N71">
        <f t="shared" ref="N71:N77" si="6">M71/G71</f>
        <v>3.6427464834650726E-5</v>
      </c>
      <c r="O71" s="44">
        <v>428.435158</v>
      </c>
      <c r="P71">
        <f t="shared" ref="P71:P77" si="7">O71/G71</f>
        <v>3.4919624457380199E-4</v>
      </c>
      <c r="Q71" s="42">
        <v>8.7299059999999992E-9</v>
      </c>
    </row>
    <row r="72" spans="1:18" ht="19" customHeight="1">
      <c r="A72" s="42" t="s">
        <v>2497</v>
      </c>
      <c r="B72" s="42">
        <v>1.0500590000000001E-2</v>
      </c>
      <c r="D72" s="52"/>
      <c r="E72" s="11">
        <v>95419856</v>
      </c>
      <c r="F72" s="11">
        <v>95459749</v>
      </c>
      <c r="G72" s="42">
        <v>2519</v>
      </c>
      <c r="H72" s="78">
        <v>-1.7641420000000001</v>
      </c>
      <c r="I72" s="45">
        <v>22</v>
      </c>
      <c r="J72" s="79">
        <v>1.7169818999999999E-2</v>
      </c>
      <c r="K72" s="79">
        <v>-2.1972413</v>
      </c>
      <c r="L72">
        <v>-1.8143921000000001</v>
      </c>
      <c r="M72">
        <v>0.75154670000000001</v>
      </c>
      <c r="N72">
        <f t="shared" si="6"/>
        <v>2.9835121079793567E-4</v>
      </c>
      <c r="O72" s="44">
        <v>3.0697950000000001</v>
      </c>
      <c r="P72">
        <f t="shared" si="7"/>
        <v>1.2186562127828504E-3</v>
      </c>
      <c r="Q72" s="42">
        <v>3.0466410000000001E-8</v>
      </c>
    </row>
    <row r="73" spans="1:18">
      <c r="A73" s="11" t="s">
        <v>2505</v>
      </c>
      <c r="B73" s="42">
        <v>-0.66174010000000005</v>
      </c>
      <c r="D73" s="52"/>
      <c r="E73" s="11">
        <v>95521847</v>
      </c>
      <c r="F73" s="11">
        <v>95541715</v>
      </c>
      <c r="G73" s="42">
        <v>8893</v>
      </c>
      <c r="H73" s="78">
        <v>-1.5743320000000001</v>
      </c>
      <c r="I73" s="45">
        <v>112</v>
      </c>
      <c r="J73" s="79">
        <v>2.9030314000000002E-2</v>
      </c>
      <c r="K73" s="79">
        <v>-3.0529991000000001</v>
      </c>
      <c r="L73">
        <v>-3.7043080000000002</v>
      </c>
      <c r="M73">
        <v>6.5549881000000001</v>
      </c>
      <c r="N73">
        <f t="shared" si="6"/>
        <v>7.370952546947037E-4</v>
      </c>
      <c r="O73" s="44">
        <v>15.749415000000001</v>
      </c>
      <c r="P73">
        <f t="shared" si="7"/>
        <v>1.7709901045766334E-3</v>
      </c>
      <c r="Q73" s="42">
        <v>4.4274749999999997E-8</v>
      </c>
    </row>
    <row r="74" spans="1:18">
      <c r="A74" s="11" t="s">
        <v>2506</v>
      </c>
      <c r="B74" s="42">
        <v>2.6751740000000002</v>
      </c>
      <c r="D74" s="52"/>
      <c r="E74" s="11">
        <v>121973698</v>
      </c>
      <c r="F74" s="11">
        <v>121982558</v>
      </c>
      <c r="G74" s="42">
        <v>465</v>
      </c>
      <c r="H74" s="78">
        <v>-1.465303</v>
      </c>
      <c r="I74" s="45">
        <v>9</v>
      </c>
      <c r="J74" s="79">
        <v>1.6549930000000001E-2</v>
      </c>
      <c r="K74" s="79">
        <v>-1.253509</v>
      </c>
      <c r="L74">
        <v>-0.76561860000000004</v>
      </c>
      <c r="M74">
        <v>0.28826190000000002</v>
      </c>
      <c r="N74">
        <f t="shared" si="6"/>
        <v>6.199180645161291E-4</v>
      </c>
      <c r="O74" s="44">
        <v>1.2012100000000001</v>
      </c>
      <c r="P74">
        <f t="shared" si="7"/>
        <v>2.5832473118279574E-3</v>
      </c>
      <c r="Q74" s="42">
        <v>6.4581199999999999E-8</v>
      </c>
    </row>
    <row r="75" spans="1:18">
      <c r="A75" s="42" t="s">
        <v>2507</v>
      </c>
      <c r="B75" s="42">
        <v>89.941770000000005</v>
      </c>
      <c r="C75">
        <f>B75/B3</f>
        <v>7.1084029880944099E-5</v>
      </c>
      <c r="D75" s="52"/>
      <c r="E75" s="11">
        <v>130792797</v>
      </c>
      <c r="F75" s="11">
        <v>130835551</v>
      </c>
      <c r="G75" s="42">
        <v>22899</v>
      </c>
      <c r="H75" s="78">
        <v>-2.057709</v>
      </c>
      <c r="I75" s="45">
        <v>883</v>
      </c>
      <c r="J75" s="79">
        <v>1.9775375000000001E-2</v>
      </c>
      <c r="K75" s="79">
        <v>-0.43468410000000002</v>
      </c>
      <c r="L75">
        <v>2.3283461999999999</v>
      </c>
      <c r="M75">
        <v>35.115369000000001</v>
      </c>
      <c r="N75">
        <f t="shared" si="6"/>
        <v>1.5334891916677586E-3</v>
      </c>
      <c r="O75" s="44">
        <v>134.40648100000001</v>
      </c>
      <c r="P75">
        <f t="shared" si="7"/>
        <v>5.869534957858422E-3</v>
      </c>
      <c r="Q75" s="42">
        <v>1.467384E-7</v>
      </c>
    </row>
    <row r="76" spans="1:18">
      <c r="A76" s="42" t="s">
        <v>2508</v>
      </c>
      <c r="B76" s="42">
        <v>598.07740000000001</v>
      </c>
      <c r="C76">
        <f>B76/B3</f>
        <v>4.7268084420305892E-4</v>
      </c>
      <c r="D76" s="52"/>
      <c r="E76" s="11">
        <v>237030675</v>
      </c>
      <c r="F76" s="11">
        <v>237041380</v>
      </c>
      <c r="G76" s="43">
        <v>936</v>
      </c>
      <c r="H76" s="78">
        <v>-1.969991</v>
      </c>
      <c r="I76" s="45">
        <v>26</v>
      </c>
      <c r="J76" s="79">
        <v>1.2851853E-2</v>
      </c>
      <c r="K76" s="79">
        <v>-0.49846469999999998</v>
      </c>
      <c r="L76">
        <v>0.79299269999999999</v>
      </c>
      <c r="M76">
        <v>0.66631200000000002</v>
      </c>
      <c r="N76">
        <f t="shared" si="6"/>
        <v>7.1187179487179489E-4</v>
      </c>
      <c r="O76" s="44">
        <v>3.4701629999999999</v>
      </c>
      <c r="P76">
        <f t="shared" si="7"/>
        <v>3.7074391025641025E-3</v>
      </c>
      <c r="Q76" s="42">
        <v>9.2685979999999994E-8</v>
      </c>
    </row>
    <row r="77" spans="1:18">
      <c r="A77" s="23" t="s">
        <v>2509</v>
      </c>
      <c r="B77" s="42">
        <v>1.1817020000000001E-8</v>
      </c>
      <c r="D77" s="52"/>
      <c r="E77" s="11">
        <v>239352995</v>
      </c>
      <c r="F77" s="11">
        <v>239363666</v>
      </c>
      <c r="G77" s="42">
        <v>2658</v>
      </c>
      <c r="H77" s="78">
        <v>-2.3259530000000002</v>
      </c>
      <c r="I77" s="45">
        <v>88</v>
      </c>
      <c r="J77" s="79">
        <v>1.063911E-2</v>
      </c>
      <c r="K77" s="79">
        <v>-1.6389866</v>
      </c>
      <c r="L77">
        <v>-0.32139879999999998</v>
      </c>
      <c r="M77">
        <v>1.8717765</v>
      </c>
      <c r="N77">
        <f t="shared" si="6"/>
        <v>7.0420485327313763E-4</v>
      </c>
      <c r="O77" s="44">
        <v>11.745168</v>
      </c>
      <c r="P77">
        <f t="shared" si="7"/>
        <v>4.4187990970654626E-3</v>
      </c>
      <c r="Q77" s="42">
        <v>1.1047E-7</v>
      </c>
    </row>
    <row r="78" spans="1:18">
      <c r="A78" s="23" t="s">
        <v>2503</v>
      </c>
      <c r="B78" s="42"/>
      <c r="D78" s="52"/>
      <c r="E78" s="11"/>
      <c r="F78" s="11"/>
      <c r="G78" s="42"/>
      <c r="H78" s="11"/>
      <c r="I78" s="78"/>
      <c r="J78" s="54"/>
      <c r="K78" s="79"/>
      <c r="L78" s="79"/>
    </row>
    <row r="79" spans="1:18" s="49" customFormat="1" ht="14.25" customHeight="1">
      <c r="A79" s="49" t="s">
        <v>2514</v>
      </c>
      <c r="D79" s="80"/>
      <c r="E79" s="48" t="s">
        <v>2511</v>
      </c>
      <c r="G79" s="47"/>
      <c r="H79" s="55"/>
      <c r="M79" s="46"/>
      <c r="N79" s="47"/>
      <c r="O79" s="47"/>
      <c r="P79" s="81"/>
      <c r="Q79" s="56"/>
    </row>
    <row r="80" spans="1:18" ht="16" customHeight="1">
      <c r="A80" s="11" t="s">
        <v>2493</v>
      </c>
      <c r="B80" s="42">
        <v>-2.4643269999999999</v>
      </c>
      <c r="D80" s="52"/>
      <c r="E80" s="44" t="s">
        <v>2494</v>
      </c>
      <c r="F80" s="44"/>
      <c r="G80" t="s">
        <v>2307</v>
      </c>
      <c r="H80" t="s">
        <v>2568</v>
      </c>
      <c r="I80" t="s">
        <v>2496</v>
      </c>
      <c r="J80" s="42" t="s">
        <v>2497</v>
      </c>
      <c r="K80" t="s">
        <v>2498</v>
      </c>
      <c r="L80" t="s">
        <v>2499</v>
      </c>
      <c r="M80" s="44" t="s">
        <v>2500</v>
      </c>
      <c r="N80" s="44"/>
      <c r="O80" s="44" t="s">
        <v>2501</v>
      </c>
      <c r="P80" s="44"/>
      <c r="Q80" s="53" t="s">
        <v>2502</v>
      </c>
      <c r="R80" t="s">
        <v>2503</v>
      </c>
    </row>
    <row r="81" spans="1:18" ht="16" customHeight="1">
      <c r="A81" s="11" t="s">
        <v>2504</v>
      </c>
      <c r="B81" s="42">
        <v>4122</v>
      </c>
      <c r="D81" s="52"/>
      <c r="E81">
        <v>90498900</v>
      </c>
      <c r="F81">
        <v>91730960</v>
      </c>
      <c r="G81" s="42">
        <v>1226918</v>
      </c>
      <c r="H81">
        <v>-2.605356</v>
      </c>
      <c r="I81">
        <v>3054</v>
      </c>
      <c r="J81">
        <v>7.763224E-3</v>
      </c>
      <c r="K81">
        <v>-0.31879128000000001</v>
      </c>
      <c r="L81">
        <v>3.6718023999999998</v>
      </c>
      <c r="M81">
        <v>47.6682931</v>
      </c>
      <c r="N81">
        <f t="shared" ref="N81:N87" si="8">M81/G81</f>
        <v>3.8852061099437779E-5</v>
      </c>
      <c r="O81">
        <v>421.6126367</v>
      </c>
      <c r="P81">
        <f t="shared" ref="P81:P87" si="9">O81/G81</f>
        <v>3.4363554589630278E-4</v>
      </c>
      <c r="Q81" s="42">
        <v>8.590889E-9</v>
      </c>
    </row>
    <row r="82" spans="1:18" ht="19" customHeight="1">
      <c r="A82" s="42" t="s">
        <v>2497</v>
      </c>
      <c r="B82" s="42">
        <v>1.0978669999999999E-2</v>
      </c>
      <c r="D82" s="52"/>
      <c r="E82" s="11">
        <v>95419856</v>
      </c>
      <c r="F82" s="11">
        <v>95459749</v>
      </c>
      <c r="G82" s="42">
        <v>2519</v>
      </c>
      <c r="H82" s="78">
        <v>-1.8532439999999999</v>
      </c>
      <c r="I82" s="45">
        <v>27</v>
      </c>
      <c r="J82" s="79">
        <v>1.6587569999999999E-2</v>
      </c>
      <c r="K82" s="79">
        <v>-2.5824956000000001</v>
      </c>
      <c r="L82">
        <v>-2.3080951000000001</v>
      </c>
      <c r="M82">
        <v>0.88912679999999999</v>
      </c>
      <c r="N82">
        <f t="shared" si="8"/>
        <v>3.5296816196903535E-4</v>
      </c>
      <c r="O82">
        <v>3.6172382999999999</v>
      </c>
      <c r="P82">
        <f t="shared" si="9"/>
        <v>1.4359818578801112E-3</v>
      </c>
      <c r="Q82" s="42">
        <v>3.5899549999999999E-8</v>
      </c>
    </row>
    <row r="83" spans="1:18">
      <c r="A83" s="11" t="s">
        <v>2505</v>
      </c>
      <c r="B83" s="42">
        <v>-0.38724700000000001</v>
      </c>
      <c r="D83" s="52"/>
      <c r="E83" s="11">
        <v>95521847</v>
      </c>
      <c r="F83" s="11">
        <v>95541715</v>
      </c>
      <c r="G83" s="42">
        <v>8893</v>
      </c>
      <c r="H83" s="78">
        <v>-1.5759350000000001</v>
      </c>
      <c r="I83" s="45">
        <v>101</v>
      </c>
      <c r="J83" s="79">
        <v>2.8942359000000001E-2</v>
      </c>
      <c r="K83" s="79">
        <v>-3.01847596</v>
      </c>
      <c r="L83">
        <v>-3.5932005999999999</v>
      </c>
      <c r="M83">
        <v>5.8970348000000001</v>
      </c>
      <c r="N83">
        <f t="shared" si="8"/>
        <v>6.6310972675137755E-4</v>
      </c>
      <c r="O83">
        <v>14.335201700000001</v>
      </c>
      <c r="P83">
        <f t="shared" si="9"/>
        <v>1.6119646575958619E-3</v>
      </c>
      <c r="Q83" s="42">
        <v>4.0299120000000001E-8</v>
      </c>
    </row>
    <row r="84" spans="1:18">
      <c r="A84" s="11" t="s">
        <v>2506</v>
      </c>
      <c r="B84" s="42">
        <v>3.2895829999999999</v>
      </c>
      <c r="D84" s="52"/>
      <c r="E84" s="11">
        <v>121973698</v>
      </c>
      <c r="F84" s="11">
        <v>121982558</v>
      </c>
      <c r="G84" s="42">
        <v>465</v>
      </c>
      <c r="H84" s="78">
        <v>-1.6949099999999999</v>
      </c>
      <c r="I84" s="45">
        <v>7</v>
      </c>
      <c r="J84" s="79">
        <v>3.6193000000000002E-3</v>
      </c>
      <c r="K84" s="79">
        <v>4.2827209999999998E-2</v>
      </c>
      <c r="L84">
        <v>1.0229427</v>
      </c>
      <c r="M84">
        <v>5.0670199999999999E-2</v>
      </c>
      <c r="N84">
        <f t="shared" si="8"/>
        <v>1.0896817204301076E-4</v>
      </c>
      <c r="O84">
        <v>0.93780249999999998</v>
      </c>
      <c r="P84">
        <f t="shared" si="9"/>
        <v>2.0167795698924733E-3</v>
      </c>
      <c r="Q84" s="42">
        <v>5.041949E-8</v>
      </c>
    </row>
    <row r="85" spans="1:18">
      <c r="A85" s="42" t="s">
        <v>2507</v>
      </c>
      <c r="B85" s="42">
        <v>90.986720000000005</v>
      </c>
      <c r="C85">
        <f>B85/B3</f>
        <v>7.1909889290027256E-5</v>
      </c>
      <c r="D85" s="52"/>
      <c r="E85" s="11">
        <v>130792797</v>
      </c>
      <c r="F85" s="11">
        <v>130835551</v>
      </c>
      <c r="G85" s="42">
        <v>22899</v>
      </c>
      <c r="H85" s="78">
        <v>-2.0453220000000001</v>
      </c>
      <c r="I85" s="45">
        <v>823</v>
      </c>
      <c r="J85" s="79">
        <v>2.0208924999999999E-2</v>
      </c>
      <c r="K85" s="79">
        <v>-1.150433E-2</v>
      </c>
      <c r="L85">
        <v>3.2476402000000002</v>
      </c>
      <c r="M85">
        <v>33.3826611</v>
      </c>
      <c r="N85">
        <f t="shared" si="8"/>
        <v>1.4578217869775972E-3</v>
      </c>
      <c r="O85">
        <v>121.38148769999999</v>
      </c>
      <c r="P85">
        <f t="shared" si="9"/>
        <v>5.3007331193501896E-3</v>
      </c>
      <c r="Q85">
        <v>1.325183E-7</v>
      </c>
    </row>
    <row r="86" spans="1:18">
      <c r="A86" s="42" t="s">
        <v>2508</v>
      </c>
      <c r="B86" s="42">
        <v>576.62130000000002</v>
      </c>
      <c r="C86">
        <f>B86/B3</f>
        <v>4.5572336100555764E-4</v>
      </c>
      <c r="D86" s="52"/>
      <c r="E86" s="11">
        <v>237030675</v>
      </c>
      <c r="F86" s="11">
        <v>237041380</v>
      </c>
      <c r="G86" s="43">
        <v>936</v>
      </c>
      <c r="H86" s="78">
        <v>-1.848983</v>
      </c>
      <c r="I86" s="45">
        <v>24</v>
      </c>
      <c r="J86" s="79">
        <v>1.5676086999999998E-2</v>
      </c>
      <c r="K86" s="79">
        <v>-1.2799610800000001</v>
      </c>
      <c r="L86">
        <v>-0.44165729999999997</v>
      </c>
      <c r="M86">
        <v>0.74973210000000001</v>
      </c>
      <c r="N86">
        <f t="shared" si="8"/>
        <v>8.0099583333333331E-4</v>
      </c>
      <c r="O86">
        <v>3.2153230000000002</v>
      </c>
      <c r="P86">
        <f t="shared" si="9"/>
        <v>3.4351741452991456E-3</v>
      </c>
      <c r="Q86" s="42">
        <v>8.5879349999999997E-8</v>
      </c>
    </row>
    <row r="87" spans="1:18">
      <c r="A87" s="23" t="s">
        <v>2509</v>
      </c>
      <c r="B87" s="42">
        <v>1.1393080000000001E-8</v>
      </c>
      <c r="D87" s="52"/>
      <c r="E87" s="11">
        <v>239352995</v>
      </c>
      <c r="F87" s="11">
        <v>239363666</v>
      </c>
      <c r="G87" s="42">
        <v>2658</v>
      </c>
      <c r="H87" s="78">
        <v>-2.2030210000000001</v>
      </c>
      <c r="I87" s="45">
        <v>86</v>
      </c>
      <c r="J87" s="79">
        <v>1.3603542E-2</v>
      </c>
      <c r="K87" s="79">
        <v>-0.84560590999999996</v>
      </c>
      <c r="L87">
        <v>0.91218960000000004</v>
      </c>
      <c r="M87">
        <v>2.3492047</v>
      </c>
      <c r="N87">
        <f t="shared" si="8"/>
        <v>8.8382419112114372E-4</v>
      </c>
      <c r="O87">
        <v>11.521573999999999</v>
      </c>
      <c r="P87">
        <f t="shared" si="9"/>
        <v>4.3346779533483823E-3</v>
      </c>
      <c r="Q87" s="42">
        <v>1.083669E-7</v>
      </c>
    </row>
    <row r="88" spans="1:18">
      <c r="A88" s="23" t="s">
        <v>2503</v>
      </c>
      <c r="B88" s="42"/>
      <c r="D88" s="52"/>
      <c r="E88" s="11"/>
      <c r="F88" s="11"/>
      <c r="G88" s="42"/>
      <c r="H88" s="11"/>
      <c r="I88" s="78"/>
      <c r="J88" s="54"/>
      <c r="K88" s="79"/>
      <c r="L88" s="79"/>
    </row>
    <row r="89" spans="1:18" s="49" customFormat="1" ht="14.25" customHeight="1">
      <c r="A89" s="49" t="s">
        <v>2515</v>
      </c>
      <c r="D89" s="80"/>
      <c r="E89" s="48" t="s">
        <v>2511</v>
      </c>
      <c r="G89" s="47"/>
      <c r="H89" s="55"/>
      <c r="M89" s="46"/>
      <c r="N89" s="47"/>
      <c r="O89" s="47"/>
      <c r="P89" s="81"/>
      <c r="Q89" s="56"/>
    </row>
    <row r="90" spans="1:18" ht="16" customHeight="1">
      <c r="A90" s="11" t="s">
        <v>2493</v>
      </c>
      <c r="B90" s="42">
        <v>-2.517058</v>
      </c>
      <c r="D90" s="52"/>
      <c r="E90" s="44" t="s">
        <v>2494</v>
      </c>
      <c r="F90" s="44"/>
      <c r="G90" t="s">
        <v>2307</v>
      </c>
      <c r="H90" t="s">
        <v>2568</v>
      </c>
      <c r="I90" t="s">
        <v>2496</v>
      </c>
      <c r="J90" s="42" t="s">
        <v>2497</v>
      </c>
      <c r="K90" t="s">
        <v>2498</v>
      </c>
      <c r="L90" t="s">
        <v>2499</v>
      </c>
      <c r="M90" s="44" t="s">
        <v>2500</v>
      </c>
      <c r="N90" s="44"/>
      <c r="O90" s="44" t="s">
        <v>2501</v>
      </c>
      <c r="P90" s="44"/>
      <c r="Q90" s="53" t="s">
        <v>2502</v>
      </c>
      <c r="R90" t="s">
        <v>2503</v>
      </c>
    </row>
    <row r="91" spans="1:18" ht="16" customHeight="1">
      <c r="A91" s="11" t="s">
        <v>2504</v>
      </c>
      <c r="B91" s="42">
        <v>4150</v>
      </c>
      <c r="D91" s="52"/>
      <c r="E91">
        <v>90498900</v>
      </c>
      <c r="F91">
        <v>91730960</v>
      </c>
      <c r="G91" s="42">
        <v>1226918</v>
      </c>
      <c r="H91">
        <v>-2.6590090000000002</v>
      </c>
      <c r="I91">
        <v>3068</v>
      </c>
      <c r="J91">
        <v>7.3323640000000001E-3</v>
      </c>
      <c r="K91">
        <v>-0.32423719000000001</v>
      </c>
      <c r="L91">
        <v>3.5679484000000001</v>
      </c>
      <c r="M91">
        <v>45.317245900000003</v>
      </c>
      <c r="N91">
        <f t="shared" ref="N91:N97" si="10">M91/G91</f>
        <v>3.6935839151434739E-5</v>
      </c>
      <c r="O91">
        <v>435.219133</v>
      </c>
      <c r="P91">
        <f t="shared" ref="P91:P97" si="11">O91/G91</f>
        <v>3.5472552607427715E-4</v>
      </c>
      <c r="Q91" s="42">
        <v>8.8681379999999997E-9</v>
      </c>
    </row>
    <row r="92" spans="1:18" ht="19" customHeight="1">
      <c r="A92" s="42" t="s">
        <v>2497</v>
      </c>
      <c r="B92" s="42">
        <v>1.061878E-2</v>
      </c>
      <c r="D92" s="52"/>
      <c r="E92" s="11">
        <v>95419856</v>
      </c>
      <c r="F92" s="11">
        <v>95459749</v>
      </c>
      <c r="G92" s="42">
        <v>2519</v>
      </c>
      <c r="H92" s="78">
        <v>-2.15273</v>
      </c>
      <c r="I92" s="45">
        <v>29</v>
      </c>
      <c r="J92" s="45">
        <v>1.0297161000000001E-2</v>
      </c>
      <c r="K92" s="79">
        <v>-2.8512155300000002</v>
      </c>
      <c r="L92">
        <v>-2.4790660999999998</v>
      </c>
      <c r="M92">
        <v>0.58116049999999997</v>
      </c>
      <c r="N92">
        <f t="shared" si="10"/>
        <v>2.3071079793568876E-4</v>
      </c>
      <c r="O92">
        <v>3.9965899999999999</v>
      </c>
      <c r="P92">
        <f t="shared" si="11"/>
        <v>1.5865780071456926E-3</v>
      </c>
      <c r="Q92" s="42">
        <v>3.9664450000000002E-8</v>
      </c>
    </row>
    <row r="93" spans="1:18">
      <c r="A93" s="11" t="s">
        <v>2505</v>
      </c>
      <c r="B93" s="42">
        <v>-0.44670759999999998</v>
      </c>
      <c r="D93" s="52"/>
      <c r="E93" s="11">
        <v>95521847</v>
      </c>
      <c r="F93" s="11">
        <v>95541715</v>
      </c>
      <c r="G93" s="42">
        <v>8893</v>
      </c>
      <c r="H93" s="78">
        <v>-1.848157</v>
      </c>
      <c r="I93" s="45">
        <v>125</v>
      </c>
      <c r="J93" s="45">
        <v>2.3920461000000001E-2</v>
      </c>
      <c r="K93" s="79">
        <v>-3.69801724</v>
      </c>
      <c r="L93">
        <v>-4.5881245000000002</v>
      </c>
      <c r="M93">
        <v>6.0701974999999999</v>
      </c>
      <c r="N93">
        <f t="shared" si="10"/>
        <v>6.8258152479478242E-4</v>
      </c>
      <c r="O93">
        <v>18.053847000000001</v>
      </c>
      <c r="P93">
        <f t="shared" si="11"/>
        <v>2.0301188575283934E-3</v>
      </c>
      <c r="Q93" s="42">
        <v>5.0752970000000002E-8</v>
      </c>
    </row>
    <row r="94" spans="1:18">
      <c r="A94" s="11" t="s">
        <v>2506</v>
      </c>
      <c r="B94" s="42">
        <v>3.0723250000000002</v>
      </c>
      <c r="D94" s="52"/>
      <c r="E94" s="11">
        <v>121973698</v>
      </c>
      <c r="F94" s="11">
        <v>121982558</v>
      </c>
      <c r="G94" s="42">
        <v>465</v>
      </c>
      <c r="H94" s="78">
        <v>-1.631761</v>
      </c>
      <c r="I94" s="45">
        <v>7</v>
      </c>
      <c r="J94" s="45">
        <v>7.3385799999999999E-3</v>
      </c>
      <c r="K94" s="79">
        <v>8.5553909999999997E-2</v>
      </c>
      <c r="L94">
        <v>1.0377209000000001</v>
      </c>
      <c r="M94">
        <v>0.1027401</v>
      </c>
      <c r="N94">
        <f t="shared" si="10"/>
        <v>2.2094645161290324E-4</v>
      </c>
      <c r="O94">
        <v>0.96469400000000005</v>
      </c>
      <c r="P94">
        <f t="shared" si="11"/>
        <v>2.0746107526881719E-3</v>
      </c>
      <c r="Q94" s="42">
        <v>6.4581199999999999E-8</v>
      </c>
    </row>
    <row r="95" spans="1:18">
      <c r="A95" s="42" t="s">
        <v>2507</v>
      </c>
      <c r="B95" s="42">
        <v>88.803420000000003</v>
      </c>
      <c r="C95">
        <f>B95/B3</f>
        <v>7.0184353285576091E-5</v>
      </c>
      <c r="D95" s="52"/>
      <c r="E95" s="11">
        <v>130792797</v>
      </c>
      <c r="F95" s="11">
        <v>130835551</v>
      </c>
      <c r="G95" s="42">
        <v>22899</v>
      </c>
      <c r="H95" s="78">
        <v>-2.0653290000000002</v>
      </c>
      <c r="I95" s="45">
        <v>812</v>
      </c>
      <c r="J95" s="45">
        <v>2.0765017E-2</v>
      </c>
      <c r="K95" s="79">
        <v>-7.5155639999999996E-2</v>
      </c>
      <c r="L95">
        <v>3.0035370000000001</v>
      </c>
      <c r="M95">
        <v>33.897519099999997</v>
      </c>
      <c r="N95">
        <f t="shared" si="10"/>
        <v>1.4803056509017859E-3</v>
      </c>
      <c r="O95">
        <v>124.449884</v>
      </c>
      <c r="P95">
        <f t="shared" si="11"/>
        <v>5.4347300755491507E-3</v>
      </c>
      <c r="Q95" s="42">
        <v>1.3586830000000001E-7</v>
      </c>
    </row>
    <row r="96" spans="1:18">
      <c r="A96" s="42" t="s">
        <v>2508</v>
      </c>
      <c r="B96" s="42">
        <v>597.70579999999995</v>
      </c>
      <c r="C96">
        <f>B96/B3</f>
        <v>4.7238715612571994E-4</v>
      </c>
      <c r="D96" s="52"/>
      <c r="E96" s="11">
        <v>237030675</v>
      </c>
      <c r="F96" s="11">
        <v>237041380</v>
      </c>
      <c r="G96" s="43">
        <v>936</v>
      </c>
      <c r="H96" s="78">
        <v>-1.7817259999999999</v>
      </c>
      <c r="I96" s="45">
        <v>24</v>
      </c>
      <c r="J96" s="45">
        <v>1.8737633E-2</v>
      </c>
      <c r="K96" s="79">
        <v>-3.8973830000000001E-2</v>
      </c>
      <c r="L96">
        <v>1.2744396</v>
      </c>
      <c r="M96">
        <v>0.89912460000000005</v>
      </c>
      <c r="N96">
        <f t="shared" si="10"/>
        <v>9.606032051282052E-4</v>
      </c>
      <c r="O96">
        <v>3.3075220000000001</v>
      </c>
      <c r="P96">
        <f t="shared" si="11"/>
        <v>3.5336773504273506E-3</v>
      </c>
      <c r="Q96" s="42">
        <v>8.8341950000000002E-8</v>
      </c>
    </row>
    <row r="97" spans="1:32">
      <c r="A97" s="23" t="s">
        <v>2509</v>
      </c>
      <c r="B97" s="42">
        <v>1.180968E-8</v>
      </c>
      <c r="D97" s="52"/>
      <c r="E97" s="11">
        <v>239352995</v>
      </c>
      <c r="F97" s="11">
        <v>239363666</v>
      </c>
      <c r="G97" s="42">
        <v>2658</v>
      </c>
      <c r="H97" s="78">
        <v>-2.3353359999999999</v>
      </c>
      <c r="I97" s="45">
        <v>85</v>
      </c>
      <c r="J97" s="45">
        <v>1.1321394E-2</v>
      </c>
      <c r="K97" s="79">
        <v>-1.33610077</v>
      </c>
      <c r="L97">
        <v>0.18070459999999999</v>
      </c>
      <c r="M97">
        <v>1.9354286999999999</v>
      </c>
      <c r="N97">
        <f t="shared" si="10"/>
        <v>7.2815225733634302E-4</v>
      </c>
      <c r="O97">
        <v>11.714142000000001</v>
      </c>
      <c r="P97">
        <f t="shared" si="11"/>
        <v>4.4071264108352147E-3</v>
      </c>
      <c r="Q97" s="42">
        <v>1.1017820000000001E-7</v>
      </c>
    </row>
    <row r="98" spans="1:32">
      <c r="A98" s="23" t="s">
        <v>2503</v>
      </c>
      <c r="B98" s="42"/>
      <c r="D98" s="52"/>
      <c r="E98" s="11"/>
      <c r="F98" s="11"/>
      <c r="G98" s="42"/>
      <c r="H98" s="11"/>
      <c r="I98" s="78"/>
      <c r="J98" s="54"/>
      <c r="K98" s="79"/>
      <c r="L98" s="79"/>
    </row>
    <row r="99" spans="1:32" s="40" customFormat="1" ht="15">
      <c r="A99" s="58" t="s">
        <v>2550</v>
      </c>
      <c r="C99" s="82" t="s">
        <v>2522</v>
      </c>
      <c r="G99" s="59"/>
      <c r="H99" s="82" t="s">
        <v>4</v>
      </c>
      <c r="M99" s="82" t="s">
        <v>9</v>
      </c>
      <c r="R99" s="82" t="s">
        <v>15</v>
      </c>
      <c r="S99" s="82"/>
      <c r="T99" s="82"/>
      <c r="U99" s="82"/>
      <c r="W99" s="82" t="s">
        <v>12</v>
      </c>
      <c r="X99" s="82"/>
      <c r="Y99" s="82"/>
      <c r="AB99" s="82" t="s">
        <v>1010</v>
      </c>
      <c r="AC99" s="59"/>
      <c r="AD99" s="59"/>
    </row>
    <row r="100" spans="1:32" s="61" customFormat="1">
      <c r="A100" s="61" t="s">
        <v>2313</v>
      </c>
      <c r="C100" s="61" t="s">
        <v>2517</v>
      </c>
      <c r="D100" s="61" t="s">
        <v>2518</v>
      </c>
      <c r="E100" s="61" t="s">
        <v>2308</v>
      </c>
      <c r="G100" s="61" t="s">
        <v>2520</v>
      </c>
      <c r="H100" s="61" t="s">
        <v>2517</v>
      </c>
      <c r="I100" s="61" t="s">
        <v>2518</v>
      </c>
      <c r="J100" s="61" t="s">
        <v>2308</v>
      </c>
      <c r="L100" s="61" t="s">
        <v>2520</v>
      </c>
      <c r="M100" s="61" t="s">
        <v>2517</v>
      </c>
      <c r="N100" s="61" t="s">
        <v>2518</v>
      </c>
      <c r="O100" s="61" t="s">
        <v>2308</v>
      </c>
      <c r="R100" s="61" t="s">
        <v>2517</v>
      </c>
      <c r="S100" s="61" t="s">
        <v>2518</v>
      </c>
      <c r="T100" s="61" t="s">
        <v>2308</v>
      </c>
      <c r="V100" s="61" t="s">
        <v>2520</v>
      </c>
      <c r="W100" s="61" t="s">
        <v>2517</v>
      </c>
      <c r="X100" s="61" t="s">
        <v>2518</v>
      </c>
      <c r="Y100" s="61" t="s">
        <v>2308</v>
      </c>
      <c r="AA100" s="61" t="s">
        <v>2520</v>
      </c>
      <c r="AB100" s="61" t="s">
        <v>2517</v>
      </c>
      <c r="AC100" s="61" t="s">
        <v>2518</v>
      </c>
      <c r="AD100" s="61" t="s">
        <v>2308</v>
      </c>
      <c r="AF100" s="61" t="s">
        <v>2520</v>
      </c>
    </row>
    <row r="101" spans="1:32">
      <c r="A101">
        <v>90498900</v>
      </c>
      <c r="B101">
        <v>91730960</v>
      </c>
      <c r="C101">
        <v>48.394319199999998</v>
      </c>
      <c r="D101">
        <v>1.0008842</v>
      </c>
      <c r="E101">
        <v>50.842739999999999</v>
      </c>
      <c r="F101">
        <f t="shared" ref="F101:F107" si="12">E101/G91</f>
        <v>4.1439395297811263E-5</v>
      </c>
      <c r="H101">
        <v>71.004078199999995</v>
      </c>
      <c r="I101">
        <v>1.0034617100000001</v>
      </c>
      <c r="J101">
        <v>80.566109400000002</v>
      </c>
      <c r="K101">
        <f t="shared" ref="K101:K107" si="13">J101/G91</f>
        <v>6.5665439255109149E-5</v>
      </c>
      <c r="L101" s="42">
        <v>5.0099999999999998E-5</v>
      </c>
      <c r="M101">
        <v>52.795090199999997</v>
      </c>
      <c r="N101">
        <v>1.0062943</v>
      </c>
      <c r="O101">
        <v>70.216505699999999</v>
      </c>
      <c r="P101">
        <f t="shared" ref="P101:P107" si="14">O101/G91</f>
        <v>5.7229990675823484E-5</v>
      </c>
      <c r="Q101" s="42">
        <v>2.8900000000000001E-5</v>
      </c>
      <c r="R101">
        <v>44.693512300000002</v>
      </c>
      <c r="S101">
        <v>1.0039701999999999</v>
      </c>
      <c r="T101">
        <v>55.688318700000004</v>
      </c>
      <c r="U101">
        <f t="shared" ref="U101:U107" si="15">T101/G91</f>
        <v>4.5388786129146371E-5</v>
      </c>
      <c r="V101" s="42">
        <v>2.7500000000000001E-5</v>
      </c>
      <c r="W101">
        <v>47.6682931</v>
      </c>
      <c r="X101">
        <v>1.0040837199999999</v>
      </c>
      <c r="Y101">
        <v>58.984476000000001</v>
      </c>
      <c r="Z101">
        <f t="shared" ref="Z101:Z107" si="16">Y101/G91</f>
        <v>4.8075320437062623E-5</v>
      </c>
      <c r="AA101" s="42">
        <v>2.97E-5</v>
      </c>
      <c r="AB101">
        <v>45.317245900000003</v>
      </c>
      <c r="AC101">
        <v>1.00502829</v>
      </c>
      <c r="AD101">
        <v>59.247732399999997</v>
      </c>
      <c r="AE101">
        <f t="shared" ref="AE101:AE107" si="17">AD101/G91</f>
        <v>4.8289887669754621E-5</v>
      </c>
      <c r="AF101" s="42">
        <v>2.5599999999999999E-5</v>
      </c>
    </row>
    <row r="102" spans="1:32">
      <c r="A102">
        <v>95419856</v>
      </c>
      <c r="B102">
        <v>95459749</v>
      </c>
      <c r="C102">
        <v>1.3914066</v>
      </c>
      <c r="D102">
        <v>0.50660819999999995</v>
      </c>
      <c r="E102">
        <v>1.3971362000000001</v>
      </c>
      <c r="F102">
        <f t="shared" si="12"/>
        <v>5.5463922191345777E-4</v>
      </c>
      <c r="G102" s="42">
        <v>5.5060000000000005E-4</v>
      </c>
      <c r="H102">
        <v>2.5357479999999999</v>
      </c>
      <c r="I102">
        <v>0.72967389999999999</v>
      </c>
      <c r="J102">
        <v>2.5601462000000001</v>
      </c>
      <c r="K102">
        <f t="shared" si="13"/>
        <v>1.016334339023422E-3</v>
      </c>
      <c r="L102" s="42">
        <v>1.0004E-3</v>
      </c>
      <c r="M102">
        <v>0.92132420000000004</v>
      </c>
      <c r="N102">
        <v>0.40768090000000001</v>
      </c>
      <c r="O102">
        <v>0.96100129999999995</v>
      </c>
      <c r="P102">
        <f t="shared" si="14"/>
        <v>3.8150111155220326E-4</v>
      </c>
      <c r="Q102" s="42">
        <v>3.522E-4</v>
      </c>
      <c r="R102">
        <v>0.75154670000000001</v>
      </c>
      <c r="S102">
        <v>0.43600159999999999</v>
      </c>
      <c r="T102">
        <v>0.77653450000000002</v>
      </c>
      <c r="U102">
        <f t="shared" si="15"/>
        <v>3.0827094084954348E-4</v>
      </c>
      <c r="V102" s="42">
        <v>2.8959999999999999E-4</v>
      </c>
      <c r="W102">
        <v>0.88912679999999999</v>
      </c>
      <c r="X102">
        <v>0.43752058999999999</v>
      </c>
      <c r="Y102">
        <v>0.88912679999999999</v>
      </c>
      <c r="Z102">
        <f t="shared" si="16"/>
        <v>3.5296816196903535E-4</v>
      </c>
      <c r="AA102" s="42">
        <v>3.4410000000000002E-4</v>
      </c>
      <c r="AB102">
        <v>0.58116049999999997</v>
      </c>
      <c r="AC102">
        <v>0.33049208000000002</v>
      </c>
      <c r="AD102">
        <v>0.58116049999999997</v>
      </c>
      <c r="AE102">
        <f t="shared" si="17"/>
        <v>2.3071079793568876E-4</v>
      </c>
      <c r="AF102" s="42">
        <v>2.195E-4</v>
      </c>
    </row>
    <row r="103" spans="1:32">
      <c r="A103">
        <v>95521847</v>
      </c>
      <c r="B103">
        <v>95541715</v>
      </c>
      <c r="C103">
        <v>6.4855122999999999</v>
      </c>
      <c r="D103">
        <v>0.74693529999999997</v>
      </c>
      <c r="E103">
        <v>6.5246484999999996</v>
      </c>
      <c r="F103">
        <f t="shared" si="12"/>
        <v>7.3368362757224781E-4</v>
      </c>
      <c r="G103" s="42">
        <v>7.2519999999999995E-4</v>
      </c>
      <c r="H103">
        <v>6.7823707999999998</v>
      </c>
      <c r="I103">
        <v>0.84417830999999999</v>
      </c>
      <c r="J103">
        <v>6.9399512000000003</v>
      </c>
      <c r="K103">
        <f t="shared" si="13"/>
        <v>7.8038358259305079E-4</v>
      </c>
      <c r="L103" s="42">
        <v>7.4609999999999998E-4</v>
      </c>
      <c r="M103">
        <v>6.6457461000000002</v>
      </c>
      <c r="N103">
        <v>0.73240229999999995</v>
      </c>
      <c r="O103">
        <v>6.9296835999999997</v>
      </c>
      <c r="P103">
        <f t="shared" si="14"/>
        <v>7.7922901158214322E-4</v>
      </c>
      <c r="Q103" s="42">
        <v>7.1710000000000003E-4</v>
      </c>
      <c r="R103">
        <v>6.5549881000000001</v>
      </c>
      <c r="S103">
        <v>0.68993629999999995</v>
      </c>
      <c r="T103">
        <v>6.7340638999999998</v>
      </c>
      <c r="U103">
        <f t="shared" si="15"/>
        <v>7.5723196896435399E-4</v>
      </c>
      <c r="V103" s="42">
        <v>7.18E-4</v>
      </c>
      <c r="W103">
        <v>5.8970348000000001</v>
      </c>
      <c r="X103">
        <v>0.59679181000000003</v>
      </c>
      <c r="Y103">
        <v>6.0821204</v>
      </c>
      <c r="Z103">
        <f t="shared" si="16"/>
        <v>6.839222309681772E-4</v>
      </c>
      <c r="AA103" s="42">
        <v>6.4329999999999997E-4</v>
      </c>
      <c r="AB103">
        <v>6.0701974999999999</v>
      </c>
      <c r="AC103">
        <v>0.68024399000000002</v>
      </c>
      <c r="AD103">
        <v>6.2940078000000002</v>
      </c>
      <c r="AE103">
        <f t="shared" si="17"/>
        <v>7.0774854379849323E-4</v>
      </c>
      <c r="AF103" s="42">
        <v>6.5879999999999997E-4</v>
      </c>
    </row>
    <row r="104" spans="1:32">
      <c r="A104">
        <v>121973698</v>
      </c>
      <c r="B104">
        <v>121982558</v>
      </c>
      <c r="C104">
        <v>0.13390750000000001</v>
      </c>
      <c r="D104">
        <v>0.12915779999999999</v>
      </c>
      <c r="E104">
        <v>0.13390750000000001</v>
      </c>
      <c r="F104">
        <f t="shared" si="12"/>
        <v>2.8797311827956991E-4</v>
      </c>
      <c r="G104" s="42">
        <v>2.767E-4</v>
      </c>
      <c r="H104">
        <v>0.11663750000000001</v>
      </c>
      <c r="I104">
        <v>9.8927490000000007E-2</v>
      </c>
      <c r="J104">
        <v>0.11663750000000001</v>
      </c>
      <c r="K104">
        <f t="shared" si="13"/>
        <v>2.5083333333333332E-4</v>
      </c>
      <c r="L104" s="42">
        <v>2.0660000000000001E-4</v>
      </c>
      <c r="M104">
        <v>0.20326350000000001</v>
      </c>
      <c r="N104">
        <v>0.1702273</v>
      </c>
      <c r="O104">
        <v>0.20326350000000001</v>
      </c>
      <c r="P104">
        <f t="shared" si="14"/>
        <v>4.3712580645161291E-4</v>
      </c>
      <c r="Q104" s="42">
        <v>3.5710000000000001E-4</v>
      </c>
      <c r="R104">
        <v>0.28826190000000002</v>
      </c>
      <c r="S104">
        <v>0.26720890000000003</v>
      </c>
      <c r="T104">
        <v>0.28826190000000002</v>
      </c>
      <c r="U104">
        <f t="shared" si="15"/>
        <v>6.199180645161291E-4</v>
      </c>
      <c r="V104" s="42">
        <v>5.6970000000000002E-4</v>
      </c>
      <c r="W104">
        <v>5.0670199999999999E-2</v>
      </c>
      <c r="X104">
        <v>3.0228680000000001E-2</v>
      </c>
      <c r="Y104">
        <v>5.0670199999999999E-2</v>
      </c>
      <c r="Z104">
        <f t="shared" si="16"/>
        <v>1.0896817204301076E-4</v>
      </c>
      <c r="AA104" s="42">
        <v>5.6499999999999998E-5</v>
      </c>
      <c r="AB104">
        <v>0.1027401</v>
      </c>
      <c r="AC104">
        <v>7.7456460000000005E-2</v>
      </c>
      <c r="AD104">
        <v>0.1027401</v>
      </c>
      <c r="AE104">
        <f t="shared" si="17"/>
        <v>2.2094645161290324E-4</v>
      </c>
      <c r="AF104" s="42">
        <v>5.6970000000000002E-4</v>
      </c>
    </row>
    <row r="105" spans="1:32">
      <c r="A105">
        <v>130792797</v>
      </c>
      <c r="B105">
        <v>130835551</v>
      </c>
      <c r="C105">
        <v>37.174192900000001</v>
      </c>
      <c r="D105">
        <v>0.99469490000000005</v>
      </c>
      <c r="E105">
        <v>37.787924199999999</v>
      </c>
      <c r="F105">
        <f t="shared" si="12"/>
        <v>1.6501997554478362E-3</v>
      </c>
      <c r="G105" s="42">
        <v>1.5983E-3</v>
      </c>
      <c r="H105">
        <v>48.702866800000002</v>
      </c>
      <c r="I105">
        <v>1.00279363</v>
      </c>
      <c r="J105">
        <v>51.119432600000003</v>
      </c>
      <c r="K105">
        <f t="shared" si="13"/>
        <v>2.2323871173413686E-3</v>
      </c>
      <c r="L105" s="42">
        <v>2.0240000000000002E-3</v>
      </c>
      <c r="M105">
        <v>35.401449300000003</v>
      </c>
      <c r="N105">
        <v>0.99560740000000003</v>
      </c>
      <c r="O105">
        <v>39.835126000000002</v>
      </c>
      <c r="P105">
        <f t="shared" si="14"/>
        <v>1.739601117952749E-3</v>
      </c>
      <c r="Q105" s="42">
        <v>1.3550999999999999E-3</v>
      </c>
      <c r="R105">
        <v>35.115369000000001</v>
      </c>
      <c r="S105">
        <v>0.99367130000000004</v>
      </c>
      <c r="T105">
        <v>37.8899805</v>
      </c>
      <c r="U105">
        <f t="shared" si="15"/>
        <v>1.6546565570548933E-3</v>
      </c>
      <c r="V105" s="42">
        <v>1.4143999999999999E-3</v>
      </c>
      <c r="W105">
        <v>33.3826611</v>
      </c>
      <c r="X105">
        <v>0.99425695000000003</v>
      </c>
      <c r="Y105">
        <v>36.265435400000001</v>
      </c>
      <c r="Z105">
        <f t="shared" si="16"/>
        <v>1.5837126250054588E-3</v>
      </c>
      <c r="AA105" s="42">
        <v>1.3336000000000001E-3</v>
      </c>
      <c r="AB105">
        <v>33.897519099999997</v>
      </c>
      <c r="AC105">
        <v>0.98731709000000001</v>
      </c>
      <c r="AD105">
        <v>37.449856199999999</v>
      </c>
      <c r="AE105">
        <f t="shared" si="17"/>
        <v>1.6354363159963316E-3</v>
      </c>
      <c r="AF105" s="42">
        <v>1.3270000000000001E-3</v>
      </c>
    </row>
    <row r="106" spans="1:32">
      <c r="A106">
        <v>237030675</v>
      </c>
      <c r="B106">
        <v>237041380</v>
      </c>
      <c r="C106">
        <v>1.0165175</v>
      </c>
      <c r="D106">
        <v>0.62142989999999998</v>
      </c>
      <c r="E106">
        <v>1.0165175</v>
      </c>
      <c r="F106">
        <f t="shared" si="12"/>
        <v>1.0860229700854701E-3</v>
      </c>
      <c r="G106" s="42">
        <v>1.0698999999999999E-3</v>
      </c>
      <c r="H106">
        <v>1.3303525</v>
      </c>
      <c r="I106">
        <v>0.79072335000000005</v>
      </c>
      <c r="J106">
        <v>1.3303525</v>
      </c>
      <c r="K106">
        <f t="shared" si="13"/>
        <v>1.4213167735042736E-3</v>
      </c>
      <c r="L106" s="42">
        <v>1.3604000000000001E-3</v>
      </c>
      <c r="M106">
        <v>0.57967120000000005</v>
      </c>
      <c r="N106">
        <v>0.29650870000000001</v>
      </c>
      <c r="O106">
        <v>0.57967120000000005</v>
      </c>
      <c r="P106">
        <f t="shared" si="14"/>
        <v>6.1930683760683765E-4</v>
      </c>
      <c r="Q106" s="42">
        <v>5.0140000000000004E-4</v>
      </c>
      <c r="R106">
        <v>0.66631200000000002</v>
      </c>
      <c r="S106">
        <v>0.46797620000000001</v>
      </c>
      <c r="T106">
        <v>0.66631200000000002</v>
      </c>
      <c r="U106">
        <f t="shared" si="15"/>
        <v>7.1187179487179489E-4</v>
      </c>
      <c r="V106" s="42">
        <v>6.3719999999999998E-4</v>
      </c>
      <c r="W106">
        <v>0.74973210000000001</v>
      </c>
      <c r="X106">
        <v>0.40994559000000003</v>
      </c>
      <c r="Y106">
        <v>0.74973210000000001</v>
      </c>
      <c r="Z106">
        <f t="shared" si="16"/>
        <v>8.0099583333333331E-4</v>
      </c>
      <c r="AA106">
        <v>7.2510000000000001E-4</v>
      </c>
      <c r="AB106">
        <v>0.89912460000000005</v>
      </c>
      <c r="AC106">
        <v>0.54129136</v>
      </c>
      <c r="AD106">
        <v>0.89912460000000005</v>
      </c>
      <c r="AE106">
        <f t="shared" si="17"/>
        <v>9.606032051282052E-4</v>
      </c>
      <c r="AF106" s="42">
        <v>8.6700000000000004E-4</v>
      </c>
    </row>
    <row r="107" spans="1:32">
      <c r="A107">
        <v>239352995</v>
      </c>
      <c r="B107">
        <v>239363666</v>
      </c>
      <c r="C107">
        <v>2.0180478000000002</v>
      </c>
      <c r="D107">
        <v>0.81633089999999997</v>
      </c>
      <c r="E107">
        <v>2.0180478000000002</v>
      </c>
      <c r="F107">
        <f t="shared" si="12"/>
        <v>7.59235440180587E-4</v>
      </c>
      <c r="G107" s="42">
        <v>7.4049999999999995E-4</v>
      </c>
      <c r="H107">
        <v>2.2874623999999999</v>
      </c>
      <c r="I107">
        <v>0.78409353000000004</v>
      </c>
      <c r="J107">
        <v>2.2874623999999999</v>
      </c>
      <c r="K107">
        <f t="shared" si="13"/>
        <v>8.6059533483822423E-4</v>
      </c>
      <c r="L107" s="42">
        <v>7.8629999999999998E-4</v>
      </c>
      <c r="M107">
        <v>1.9173476</v>
      </c>
      <c r="N107">
        <v>0.75617789999999996</v>
      </c>
      <c r="O107">
        <v>1.9173476</v>
      </c>
      <c r="P107">
        <f t="shared" si="14"/>
        <v>7.2134973664409331E-4</v>
      </c>
      <c r="Q107" s="42">
        <v>5.8250000000000001E-4</v>
      </c>
      <c r="R107">
        <v>1.8717765</v>
      </c>
      <c r="S107">
        <v>0.72073659999999995</v>
      </c>
      <c r="T107">
        <v>1.8717765</v>
      </c>
      <c r="U107">
        <f t="shared" si="15"/>
        <v>7.0420485327313763E-4</v>
      </c>
      <c r="V107" s="42">
        <v>6.1890000000000003E-4</v>
      </c>
      <c r="W107">
        <v>2.3492047</v>
      </c>
      <c r="X107">
        <v>0.81454420000000005</v>
      </c>
      <c r="Y107">
        <v>2.3492047</v>
      </c>
      <c r="Z107">
        <f t="shared" si="16"/>
        <v>8.8382419112114372E-4</v>
      </c>
      <c r="AA107" s="42">
        <v>7.9420000000000001E-4</v>
      </c>
      <c r="AB107">
        <v>1.9354286999999999</v>
      </c>
      <c r="AC107">
        <v>0.77005467999999999</v>
      </c>
      <c r="AD107">
        <v>1.9354286999999999</v>
      </c>
      <c r="AE107">
        <f t="shared" si="17"/>
        <v>7.2815225733634302E-4</v>
      </c>
      <c r="AF107" s="42">
        <v>6.177E-4</v>
      </c>
    </row>
    <row r="108" spans="1:32">
      <c r="A108" t="s">
        <v>2522</v>
      </c>
      <c r="C108" s="42">
        <v>96.613900000000001</v>
      </c>
      <c r="D108" s="42">
        <v>1.0008840000000001</v>
      </c>
      <c r="E108" s="42">
        <v>99.794669999999996</v>
      </c>
      <c r="F108">
        <f>E108/B3</f>
        <v>7.8871110766876788E-5</v>
      </c>
      <c r="H108" s="42">
        <v>132.7595</v>
      </c>
      <c r="I108" s="42">
        <v>1.0034620000000001</v>
      </c>
      <c r="J108" s="42">
        <v>145.208</v>
      </c>
      <c r="K108">
        <f>J108/B3</f>
        <v>1.1476280498985212E-4</v>
      </c>
      <c r="L108" s="42">
        <v>9.5199999999999997E-5</v>
      </c>
      <c r="M108" s="42">
        <v>98.463890000000006</v>
      </c>
      <c r="N108" s="42">
        <v>1.006294</v>
      </c>
      <c r="O108" s="42">
        <v>121.1728</v>
      </c>
      <c r="P108">
        <f>O108/B3</f>
        <v>9.5766971630174312E-5</v>
      </c>
      <c r="Q108" s="42">
        <v>6.0000000000000002E-5</v>
      </c>
      <c r="R108" s="42">
        <v>89.941770000000005</v>
      </c>
      <c r="S108" s="42">
        <v>1.00397</v>
      </c>
      <c r="T108">
        <v>104.2457</v>
      </c>
      <c r="U108">
        <f>T108/B3</f>
        <v>8.2388910666978578E-5</v>
      </c>
      <c r="V108" s="42">
        <v>5.9899999999999999E-5</v>
      </c>
      <c r="W108" s="42">
        <v>90.986720000000005</v>
      </c>
      <c r="X108" s="42">
        <v>1.004084</v>
      </c>
      <c r="Y108">
        <v>105.7418</v>
      </c>
      <c r="Z108">
        <f>Y108/B3</f>
        <v>8.3571329215166823E-5</v>
      </c>
      <c r="AA108" s="42">
        <v>6.0300000000000002E-5</v>
      </c>
      <c r="AB108" s="42">
        <v>88.803420000000003</v>
      </c>
      <c r="AC108" s="42">
        <v>1.005028</v>
      </c>
      <c r="AD108" s="42">
        <v>106.965</v>
      </c>
      <c r="AE108">
        <f>AD108/B3</f>
        <v>8.4538065641972417E-5</v>
      </c>
      <c r="AF108" s="73">
        <v>5.5899999999999997E-5</v>
      </c>
    </row>
    <row r="109" spans="1:32" s="40" customFormat="1">
      <c r="A109" s="40" t="s">
        <v>2444</v>
      </c>
    </row>
    <row r="110" spans="1:32" s="61" customFormat="1">
      <c r="A110" s="61" t="s">
        <v>2522</v>
      </c>
      <c r="B110" s="61" t="s">
        <v>2445</v>
      </c>
      <c r="C110" s="61" t="s">
        <v>2446</v>
      </c>
      <c r="D110" s="62" t="s">
        <v>2447</v>
      </c>
      <c r="E110" s="61" t="s">
        <v>2448</v>
      </c>
      <c r="F110" s="61" t="s">
        <v>2449</v>
      </c>
      <c r="G110" s="63" t="s">
        <v>2450</v>
      </c>
      <c r="H110" s="61" t="s">
        <v>2451</v>
      </c>
      <c r="I110" s="61" t="s">
        <v>2452</v>
      </c>
      <c r="J110" s="61" t="s">
        <v>2453</v>
      </c>
      <c r="K110" s="61" t="s">
        <v>2454</v>
      </c>
      <c r="L110" s="26" t="s">
        <v>2523</v>
      </c>
      <c r="M110" s="26" t="s">
        <v>2524</v>
      </c>
      <c r="N110" s="26" t="s">
        <v>2525</v>
      </c>
      <c r="O110" s="26" t="s">
        <v>2526</v>
      </c>
      <c r="P110" s="26" t="s">
        <v>2527</v>
      </c>
    </row>
    <row r="111" spans="1:32">
      <c r="B111">
        <v>0.16665869999999999</v>
      </c>
      <c r="C111">
        <v>0.1744098</v>
      </c>
      <c r="D111">
        <v>0.1663618</v>
      </c>
      <c r="E111">
        <v>0.19034760000000001</v>
      </c>
      <c r="F111">
        <v>3.0182509999999999E-2</v>
      </c>
      <c r="G111">
        <v>1.509199E-2</v>
      </c>
      <c r="H111">
        <v>2.2432509999999999E-2</v>
      </c>
      <c r="I111">
        <v>1.9125699999999999E-2</v>
      </c>
      <c r="J111">
        <v>1.8311230000000001E-2</v>
      </c>
      <c r="K111">
        <v>3.5435839999999998E-3</v>
      </c>
      <c r="L111" s="42">
        <v>0.1744349</v>
      </c>
      <c r="M111" s="42">
        <v>7.1695419999999996E-2</v>
      </c>
      <c r="N111" s="42">
        <v>7.4648560000000003E-2</v>
      </c>
      <c r="O111" s="42">
        <v>6.5511360000000005E-2</v>
      </c>
      <c r="P111" s="42">
        <v>7.6000789999999999E-2</v>
      </c>
    </row>
    <row r="112" spans="1:32" s="61" customFormat="1">
      <c r="A112" s="63" t="s">
        <v>2455</v>
      </c>
      <c r="B112" s="61" t="s">
        <v>2445</v>
      </c>
      <c r="C112" s="61" t="s">
        <v>2446</v>
      </c>
      <c r="D112" s="62" t="s">
        <v>2447</v>
      </c>
      <c r="E112" s="61" t="s">
        <v>2448</v>
      </c>
      <c r="F112" s="61" t="s">
        <v>2449</v>
      </c>
      <c r="G112" s="63" t="s">
        <v>2450</v>
      </c>
      <c r="H112" s="61" t="s">
        <v>2451</v>
      </c>
      <c r="I112" s="61" t="s">
        <v>2452</v>
      </c>
      <c r="J112" s="61" t="s">
        <v>2453</v>
      </c>
      <c r="K112" s="61" t="s">
        <v>2454</v>
      </c>
      <c r="L112" s="26" t="s">
        <v>2523</v>
      </c>
      <c r="M112" s="26" t="s">
        <v>2524</v>
      </c>
      <c r="N112" s="26" t="s">
        <v>2525</v>
      </c>
      <c r="O112" s="26" t="s">
        <v>2526</v>
      </c>
      <c r="P112" s="26" t="s">
        <v>2527</v>
      </c>
    </row>
    <row r="113" spans="1:19">
      <c r="A113" t="s">
        <v>2528</v>
      </c>
      <c r="B113">
        <v>0.20962445499999999</v>
      </c>
      <c r="C113">
        <v>0.22219501999999999</v>
      </c>
      <c r="D113">
        <v>0.20374085</v>
      </c>
      <c r="E113">
        <v>0.24356170899999999</v>
      </c>
      <c r="F113">
        <v>1.49596676E-2</v>
      </c>
      <c r="G113">
        <v>3.8782987999999999E-3</v>
      </c>
      <c r="H113">
        <v>3.2133449999999998E-3</v>
      </c>
      <c r="I113">
        <v>2.4596320000000001E-2</v>
      </c>
      <c r="J113">
        <v>2.2042269E-2</v>
      </c>
      <c r="K113">
        <v>5.4426965000000001E-3</v>
      </c>
      <c r="L113" s="42">
        <v>0.21971760000000001</v>
      </c>
      <c r="M113" s="42">
        <v>8.3168220000000001E-2</v>
      </c>
      <c r="N113" s="42">
        <v>9.6224889999999993E-2</v>
      </c>
      <c r="O113" s="42">
        <v>8.2989759999999996E-2</v>
      </c>
      <c r="P113" s="42">
        <v>9.9769700000000003E-2</v>
      </c>
    </row>
    <row r="114" spans="1:19">
      <c r="A114" t="s">
        <v>2572</v>
      </c>
      <c r="B114">
        <v>0.20776903699999999</v>
      </c>
      <c r="C114">
        <v>0.27027653000000001</v>
      </c>
      <c r="D114">
        <v>0.22106406000000001</v>
      </c>
      <c r="E114">
        <v>0.26681182199999998</v>
      </c>
      <c r="F114">
        <v>2.42228346E-2</v>
      </c>
      <c r="G114">
        <v>4.4794179999999999E-4</v>
      </c>
      <c r="H114">
        <v>7.5189460000000003E-3</v>
      </c>
      <c r="I114">
        <v>3.0131686000000001E-2</v>
      </c>
      <c r="J114">
        <v>2.2316038999999999E-2</v>
      </c>
      <c r="K114">
        <v>7.1047608999999998E-3</v>
      </c>
      <c r="L114" s="42">
        <v>0.24149999999999999</v>
      </c>
      <c r="M114" s="42">
        <v>0.1047241</v>
      </c>
      <c r="N114" s="42">
        <v>0.14840339999999999</v>
      </c>
      <c r="O114" s="42">
        <v>0.1131631</v>
      </c>
      <c r="P114" s="42">
        <v>0.14154849999999999</v>
      </c>
    </row>
    <row r="115" spans="1:19">
      <c r="A115" t="s">
        <v>2573</v>
      </c>
      <c r="B115">
        <v>1.4617972E-2</v>
      </c>
      <c r="C115">
        <v>2.2831839999999999E-2</v>
      </c>
      <c r="D115">
        <v>9.8279720000000001E-2</v>
      </c>
      <c r="E115">
        <v>0.142660815</v>
      </c>
      <c r="F115">
        <v>7.4324289999999995E-4</v>
      </c>
      <c r="G115">
        <v>4.0414938300000001E-2</v>
      </c>
      <c r="H115">
        <v>7.5786447000000007E-2</v>
      </c>
      <c r="I115">
        <v>3.8113266999999999E-2</v>
      </c>
      <c r="J115">
        <v>7.3344627999999995E-2</v>
      </c>
      <c r="K115">
        <v>5.1055455000000001E-3</v>
      </c>
      <c r="L115" s="42">
        <v>7.0991219999999994E-2</v>
      </c>
      <c r="M115" s="42">
        <v>3.27029E-2</v>
      </c>
      <c r="N115" s="42">
        <v>3.3650739999999998E-2</v>
      </c>
      <c r="O115" s="42">
        <v>4.7759280000000001E-2</v>
      </c>
      <c r="P115" s="42">
        <v>7.8007259999999995E-2</v>
      </c>
    </row>
    <row r="116" spans="1:19">
      <c r="A116" t="s">
        <v>2574</v>
      </c>
      <c r="B116">
        <v>5.3601569999999999E-3</v>
      </c>
      <c r="C116">
        <v>5.627269E-2</v>
      </c>
      <c r="D116">
        <v>1.341435E-2</v>
      </c>
      <c r="E116">
        <v>-2.163557E-3</v>
      </c>
      <c r="F116">
        <v>2.2628703300000001E-2</v>
      </c>
      <c r="G116">
        <v>3.6625277300000002E-2</v>
      </c>
      <c r="H116">
        <v>4.7589290000000003E-3</v>
      </c>
      <c r="I116">
        <v>0.10983283200000001</v>
      </c>
      <c r="J116">
        <v>5.5837326999999999E-2</v>
      </c>
      <c r="K116">
        <v>1.3358409200000001E-2</v>
      </c>
      <c r="L116" s="42">
        <v>2.5283839999999998E-2</v>
      </c>
      <c r="M116" s="42">
        <v>1.723036E-2</v>
      </c>
      <c r="N116" s="42">
        <v>5.8250639999999999E-2</v>
      </c>
      <c r="O116" s="42">
        <v>6.0014110000000002E-2</v>
      </c>
      <c r="P116" s="42">
        <v>2.4936259999999998E-2</v>
      </c>
    </row>
    <row r="117" spans="1:19">
      <c r="A117" t="s">
        <v>2575</v>
      </c>
      <c r="B117">
        <v>0.122625647</v>
      </c>
      <c r="C117">
        <v>0.12254597</v>
      </c>
      <c r="D117">
        <v>0.11893958</v>
      </c>
      <c r="E117">
        <v>0.118973407</v>
      </c>
      <c r="F117">
        <v>4.7562955499999997E-2</v>
      </c>
      <c r="G117">
        <v>2.2751219199999999E-2</v>
      </c>
      <c r="H117">
        <v>3.1084750000000001E-2</v>
      </c>
      <c r="I117">
        <v>5.566924E-3</v>
      </c>
      <c r="J117">
        <v>2.1718319999999998E-3</v>
      </c>
      <c r="K117">
        <v>-2.6122009999999998E-4</v>
      </c>
      <c r="L117" s="42">
        <v>0.12077300000000001</v>
      </c>
      <c r="M117" s="42">
        <v>6.1783449999999997E-2</v>
      </c>
      <c r="N117" s="42">
        <v>5.177884E-2</v>
      </c>
      <c r="O117" s="42">
        <v>4.4364210000000001E-2</v>
      </c>
      <c r="P117" s="42">
        <v>4.548526E-2</v>
      </c>
    </row>
    <row r="118" spans="1:19">
      <c r="A118" t="s">
        <v>2576</v>
      </c>
      <c r="B118">
        <v>0.33818644799999997</v>
      </c>
      <c r="C118">
        <v>0.41863683000000002</v>
      </c>
      <c r="D118">
        <v>0.32226352000000003</v>
      </c>
      <c r="E118">
        <v>0.35124384199999997</v>
      </c>
      <c r="F118">
        <v>7.8780982400000005E-2</v>
      </c>
      <c r="G118">
        <v>4.3475735999999997E-3</v>
      </c>
      <c r="H118">
        <v>5.6649370999999997E-2</v>
      </c>
      <c r="I118">
        <v>5.7330328E-2</v>
      </c>
      <c r="J118">
        <v>6.5779569999999997E-3</v>
      </c>
      <c r="K118">
        <v>3.3217427700000003E-2</v>
      </c>
      <c r="L118" s="42">
        <v>0.35920970000000002</v>
      </c>
      <c r="M118" s="42">
        <v>0.16668230000000001</v>
      </c>
      <c r="N118" s="42">
        <v>0.2110609</v>
      </c>
      <c r="O118" s="42">
        <v>0.15083659999999999</v>
      </c>
      <c r="P118" s="42">
        <v>0.1663762</v>
      </c>
    </row>
    <row r="119" spans="1:19">
      <c r="A119" t="s">
        <v>2577</v>
      </c>
      <c r="B119">
        <v>0.16688909599999999</v>
      </c>
      <c r="C119">
        <v>0.1089797</v>
      </c>
      <c r="D119">
        <v>0.12625626000000001</v>
      </c>
      <c r="E119">
        <v>9.2817958000000006E-2</v>
      </c>
      <c r="F119">
        <v>9.4099195999999996E-2</v>
      </c>
      <c r="G119">
        <v>2.3909076599999999E-2</v>
      </c>
      <c r="H119">
        <v>2.3695409000000001E-2</v>
      </c>
      <c r="I119">
        <v>5.1370237999999999E-2</v>
      </c>
      <c r="J119">
        <v>3.3822473999999998E-2</v>
      </c>
      <c r="K119" s="71">
        <v>1.3141998E-2</v>
      </c>
      <c r="L119" s="42">
        <v>0.1243623</v>
      </c>
      <c r="M119" s="42">
        <v>8.2044759999999994E-2</v>
      </c>
      <c r="N119" s="42">
        <v>7.3266049999999999E-2</v>
      </c>
      <c r="O119" s="42">
        <v>5.8171809999999997E-2</v>
      </c>
      <c r="P119" s="42">
        <v>4.2847389999999999E-2</v>
      </c>
    </row>
    <row r="120" spans="1:19" s="32" customFormat="1">
      <c r="A120" s="64" t="s">
        <v>2538</v>
      </c>
      <c r="D120" s="65"/>
      <c r="E120" s="33"/>
      <c r="G120" s="33"/>
      <c r="I120" s="33"/>
      <c r="K120" s="83"/>
      <c r="L120" s="83"/>
      <c r="M120" s="84"/>
      <c r="N120" s="33"/>
      <c r="O120" s="33"/>
    </row>
    <row r="121" spans="1:19" s="66" customFormat="1">
      <c r="A121" s="66" t="s">
        <v>2470</v>
      </c>
      <c r="C121" s="40" t="s">
        <v>2539</v>
      </c>
      <c r="D121" s="40" t="s">
        <v>2540</v>
      </c>
      <c r="E121" s="66" t="s">
        <v>2541</v>
      </c>
      <c r="F121" s="67" t="s">
        <v>2542</v>
      </c>
      <c r="G121" s="67" t="s">
        <v>2543</v>
      </c>
      <c r="H121" s="67" t="s">
        <v>2544</v>
      </c>
      <c r="I121" s="67" t="s">
        <v>2545</v>
      </c>
      <c r="K121" s="59"/>
      <c r="L121" s="85"/>
      <c r="M121" s="85"/>
      <c r="N121" s="67"/>
      <c r="O121" s="67"/>
      <c r="P121" s="67"/>
      <c r="Q121" s="67"/>
      <c r="R121" s="67"/>
    </row>
    <row r="122" spans="1:19">
      <c r="A122" s="41" t="s">
        <v>2307</v>
      </c>
      <c r="B122" s="42">
        <f>C122+F122+G122+H122+I122</f>
        <v>117983</v>
      </c>
      <c r="C122">
        <v>3237</v>
      </c>
      <c r="D122">
        <v>3237</v>
      </c>
      <c r="E122">
        <v>3237</v>
      </c>
      <c r="F122">
        <v>33541</v>
      </c>
      <c r="G122">
        <v>7718</v>
      </c>
      <c r="H122">
        <v>20328</v>
      </c>
      <c r="I122">
        <v>53159</v>
      </c>
      <c r="J122" s="42"/>
      <c r="L122" s="42"/>
      <c r="M122" s="42"/>
      <c r="N122" s="42"/>
      <c r="O122" s="42"/>
      <c r="P122" s="42"/>
      <c r="Q122" s="42"/>
      <c r="R122" s="42"/>
      <c r="S122" s="42"/>
    </row>
    <row r="123" spans="1:19">
      <c r="A123" s="41" t="s">
        <v>2481</v>
      </c>
      <c r="B123" s="42">
        <v>6965</v>
      </c>
      <c r="C123" s="42">
        <v>15</v>
      </c>
      <c r="D123" s="42">
        <v>15</v>
      </c>
      <c r="E123" s="42">
        <v>15</v>
      </c>
      <c r="F123" s="42">
        <v>1523</v>
      </c>
      <c r="G123" s="42">
        <v>297</v>
      </c>
      <c r="H123" s="42">
        <v>892</v>
      </c>
      <c r="I123" s="42">
        <v>2184</v>
      </c>
      <c r="J123" s="42"/>
      <c r="K123" s="42"/>
      <c r="M123" s="42"/>
      <c r="O123" s="42"/>
      <c r="P123" s="42"/>
      <c r="Q123" s="42"/>
      <c r="R123" s="42"/>
      <c r="S123" s="42"/>
    </row>
    <row r="124" spans="1:19">
      <c r="A124" s="41" t="s">
        <v>2482</v>
      </c>
      <c r="B124" s="42">
        <v>61</v>
      </c>
      <c r="C124">
        <v>0</v>
      </c>
      <c r="D124">
        <v>0</v>
      </c>
      <c r="E124" s="42">
        <v>0</v>
      </c>
      <c r="F124" s="42">
        <v>18</v>
      </c>
      <c r="G124">
        <v>1</v>
      </c>
      <c r="H124">
        <v>8</v>
      </c>
      <c r="I124">
        <v>15</v>
      </c>
    </row>
    <row r="125" spans="1:19">
      <c r="A125" s="41" t="s">
        <v>2483</v>
      </c>
      <c r="B125" s="42" t="s">
        <v>2549</v>
      </c>
      <c r="C125">
        <v>2</v>
      </c>
      <c r="D125">
        <v>2</v>
      </c>
      <c r="E125">
        <v>2</v>
      </c>
      <c r="F125" s="42">
        <v>2.159751</v>
      </c>
      <c r="G125" s="42">
        <v>2.6666669999999999</v>
      </c>
      <c r="H125" s="42">
        <v>2.0547949999999999</v>
      </c>
      <c r="I125" s="42">
        <v>2.5169079999999999</v>
      </c>
      <c r="J125" s="42"/>
      <c r="K125" s="42"/>
      <c r="L125" s="42"/>
      <c r="M125" s="42"/>
      <c r="N125" s="42"/>
      <c r="O125" s="42"/>
      <c r="P125" s="42"/>
      <c r="R125" s="42"/>
      <c r="S125" s="42"/>
    </row>
    <row r="126" spans="1:19">
      <c r="A126" s="11" t="s">
        <v>2484</v>
      </c>
      <c r="B126" s="42">
        <v>2200</v>
      </c>
      <c r="C126">
        <v>4</v>
      </c>
      <c r="D126" s="52">
        <v>4</v>
      </c>
      <c r="E126">
        <v>4</v>
      </c>
      <c r="F126" s="42">
        <v>481</v>
      </c>
      <c r="G126" s="42">
        <v>104</v>
      </c>
      <c r="H126" s="42">
        <v>300</v>
      </c>
      <c r="I126" s="42">
        <v>624</v>
      </c>
      <c r="J126" s="42"/>
      <c r="L126" s="42"/>
      <c r="M126" s="42"/>
      <c r="O126" s="42"/>
      <c r="Q126" s="42"/>
      <c r="R126" s="42"/>
      <c r="S126" s="42"/>
    </row>
    <row r="127" spans="1:19">
      <c r="A127" s="11" t="s">
        <v>2485</v>
      </c>
      <c r="B127" s="42">
        <v>1.864675E-2</v>
      </c>
      <c r="C127" s="42">
        <v>1.2357119999999999E-3</v>
      </c>
      <c r="D127" s="42">
        <v>1.2357119999999999E-3</v>
      </c>
      <c r="E127" s="42">
        <v>1.2357119999999999E-3</v>
      </c>
      <c r="F127" s="42">
        <v>1.434066E-2</v>
      </c>
      <c r="G127" s="42">
        <v>1.3474989999999999E-2</v>
      </c>
      <c r="H127" s="42">
        <v>1.475797E-2</v>
      </c>
      <c r="I127" s="42">
        <v>1.173837E-2</v>
      </c>
      <c r="J127" s="42"/>
      <c r="L127" s="42"/>
      <c r="M127" s="42"/>
      <c r="O127" s="42"/>
      <c r="Q127" s="42"/>
      <c r="R127" s="42"/>
      <c r="S127" s="42"/>
    </row>
    <row r="128" spans="1:19" s="68" customFormat="1">
      <c r="A128" s="68" t="s">
        <v>2486</v>
      </c>
      <c r="C128" s="49" t="s">
        <v>2539</v>
      </c>
      <c r="D128" s="49" t="s">
        <v>2540</v>
      </c>
      <c r="E128" s="68" t="s">
        <v>2541</v>
      </c>
      <c r="F128" s="69" t="s">
        <v>2542</v>
      </c>
      <c r="G128" s="69" t="s">
        <v>2543</v>
      </c>
      <c r="H128" s="69" t="s">
        <v>2544</v>
      </c>
      <c r="I128" s="69" t="s">
        <v>2545</v>
      </c>
      <c r="K128" s="49"/>
      <c r="L128" s="49"/>
      <c r="N128" s="69"/>
      <c r="O128" s="69"/>
      <c r="P128" s="69"/>
      <c r="Q128" s="69"/>
      <c r="R128" s="69"/>
    </row>
    <row r="129" spans="1:21">
      <c r="A129" s="41" t="s">
        <v>2481</v>
      </c>
      <c r="B129" s="42">
        <v>4770</v>
      </c>
      <c r="C129" s="42">
        <v>10</v>
      </c>
      <c r="D129" s="42">
        <v>10</v>
      </c>
      <c r="E129" s="42">
        <v>10</v>
      </c>
      <c r="F129" s="42">
        <v>1052</v>
      </c>
      <c r="G129" s="42">
        <v>236</v>
      </c>
      <c r="H129" s="42">
        <v>637</v>
      </c>
      <c r="I129" s="42">
        <v>1412</v>
      </c>
      <c r="J129" s="42"/>
      <c r="L129" s="42"/>
      <c r="M129" s="42"/>
      <c r="N129" s="42"/>
      <c r="O129" s="42"/>
      <c r="P129" s="42"/>
      <c r="Q129" s="42"/>
      <c r="R129" s="42"/>
      <c r="S129" s="42"/>
      <c r="U129" s="42"/>
    </row>
    <row r="130" spans="1:21">
      <c r="A130" s="41" t="s">
        <v>2482</v>
      </c>
      <c r="B130">
        <v>26</v>
      </c>
      <c r="C130">
        <v>0</v>
      </c>
      <c r="D130">
        <v>0</v>
      </c>
      <c r="E130">
        <v>0</v>
      </c>
      <c r="F130" s="42">
        <v>6</v>
      </c>
      <c r="G130">
        <v>0</v>
      </c>
      <c r="H130">
        <v>5</v>
      </c>
      <c r="I130">
        <v>9</v>
      </c>
    </row>
    <row r="131" spans="1:21">
      <c r="A131" s="41" t="s">
        <v>2483</v>
      </c>
      <c r="B131" t="s">
        <v>2549</v>
      </c>
      <c r="C131">
        <v>1</v>
      </c>
      <c r="D131">
        <v>1</v>
      </c>
      <c r="E131">
        <v>1</v>
      </c>
      <c r="F131" s="42">
        <v>2.1032449999999998</v>
      </c>
      <c r="G131" s="42">
        <v>2.6307689999999999</v>
      </c>
      <c r="H131" s="42">
        <v>1.922018</v>
      </c>
      <c r="I131" s="42">
        <v>2.5566749999999998</v>
      </c>
      <c r="K131" s="42"/>
      <c r="N131" s="42"/>
      <c r="P131" s="42"/>
      <c r="Q131" s="42"/>
      <c r="R131" s="42"/>
      <c r="S131" s="42"/>
      <c r="T131" s="42"/>
      <c r="U131" s="42"/>
    </row>
    <row r="132" spans="1:21">
      <c r="A132" s="11" t="s">
        <v>2484</v>
      </c>
      <c r="B132" s="42">
        <v>2265</v>
      </c>
      <c r="C132" s="42">
        <v>4</v>
      </c>
      <c r="D132" s="42">
        <v>4</v>
      </c>
      <c r="E132" s="42">
        <v>4</v>
      </c>
      <c r="F132">
        <v>499</v>
      </c>
      <c r="G132" s="42">
        <v>108</v>
      </c>
      <c r="H132" s="42">
        <v>307</v>
      </c>
      <c r="I132" s="42">
        <v>639</v>
      </c>
      <c r="U132" s="42"/>
    </row>
    <row r="133" spans="1:21">
      <c r="A133" s="11" t="s">
        <v>2485</v>
      </c>
      <c r="B133" s="42">
        <v>1.9197680000000002E-2</v>
      </c>
      <c r="C133" s="42">
        <v>2.770083E-3</v>
      </c>
      <c r="D133" s="42">
        <v>2.770083E-3</v>
      </c>
      <c r="E133" s="42">
        <v>2.770083E-3</v>
      </c>
      <c r="F133" s="42">
        <v>1.4877309999999999E-2</v>
      </c>
      <c r="G133" s="42">
        <v>1.399326E-2</v>
      </c>
      <c r="H133" s="42">
        <v>1.5102320000000001E-2</v>
      </c>
      <c r="I133" s="42">
        <v>1.202054E-2</v>
      </c>
      <c r="U133" s="42"/>
    </row>
    <row r="134" spans="1:21" s="68" customFormat="1">
      <c r="A134" s="68" t="s">
        <v>2487</v>
      </c>
      <c r="C134" s="49" t="s">
        <v>2539</v>
      </c>
      <c r="D134" s="49" t="s">
        <v>2540</v>
      </c>
      <c r="E134" s="68" t="s">
        <v>2541</v>
      </c>
      <c r="F134" s="69" t="s">
        <v>2542</v>
      </c>
      <c r="G134" s="69" t="s">
        <v>2543</v>
      </c>
      <c r="H134" s="69" t="s">
        <v>2544</v>
      </c>
      <c r="I134" s="69" t="s">
        <v>2545</v>
      </c>
      <c r="K134" s="49"/>
      <c r="L134" s="49"/>
      <c r="N134" s="69"/>
      <c r="O134" s="69"/>
      <c r="P134" s="69"/>
      <c r="Q134" s="69"/>
      <c r="R134" s="69"/>
    </row>
    <row r="135" spans="1:21">
      <c r="A135" s="41" t="s">
        <v>2481</v>
      </c>
      <c r="B135" s="42">
        <v>3921</v>
      </c>
      <c r="C135" s="42">
        <v>6</v>
      </c>
      <c r="D135" s="42">
        <v>6</v>
      </c>
      <c r="E135" s="42">
        <v>6</v>
      </c>
      <c r="F135" s="42">
        <v>873</v>
      </c>
      <c r="G135" s="42">
        <v>203</v>
      </c>
      <c r="H135" s="42">
        <v>543</v>
      </c>
      <c r="I135" s="42">
        <v>1165</v>
      </c>
      <c r="J135" s="42"/>
      <c r="L135" s="42"/>
      <c r="M135" s="42"/>
      <c r="N135" s="42"/>
      <c r="O135" s="42"/>
      <c r="P135" s="42"/>
      <c r="Q135" s="42"/>
      <c r="R135" s="42"/>
      <c r="S135" s="42"/>
      <c r="U135" s="42"/>
    </row>
    <row r="136" spans="1:21">
      <c r="A136" s="41" t="s">
        <v>2482</v>
      </c>
      <c r="B136" s="42">
        <v>18</v>
      </c>
      <c r="C136">
        <v>0</v>
      </c>
      <c r="D136">
        <v>0</v>
      </c>
      <c r="E136">
        <v>0</v>
      </c>
      <c r="F136" s="42">
        <v>3</v>
      </c>
      <c r="G136">
        <v>0</v>
      </c>
      <c r="H136">
        <v>3</v>
      </c>
      <c r="I136">
        <v>7</v>
      </c>
    </row>
    <row r="137" spans="1:21">
      <c r="A137" s="41" t="s">
        <v>2483</v>
      </c>
      <c r="B137" s="42" t="s">
        <v>2549</v>
      </c>
      <c r="C137">
        <v>5</v>
      </c>
      <c r="D137">
        <v>5</v>
      </c>
      <c r="E137">
        <v>5</v>
      </c>
      <c r="F137" s="42">
        <v>2.1178569999999999</v>
      </c>
      <c r="G137" s="42">
        <v>2.7592590000000001</v>
      </c>
      <c r="H137" s="42">
        <v>1.742424</v>
      </c>
      <c r="I137" s="42">
        <v>2.4569730000000001</v>
      </c>
      <c r="K137" s="42"/>
      <c r="N137" s="42"/>
      <c r="P137" s="42"/>
      <c r="Q137" s="42"/>
      <c r="R137" s="42"/>
      <c r="S137" s="42"/>
      <c r="T137" s="42"/>
      <c r="U137" s="42"/>
    </row>
    <row r="138" spans="1:21">
      <c r="A138" s="11" t="s">
        <v>2484</v>
      </c>
      <c r="B138" s="42">
        <v>2304</v>
      </c>
      <c r="C138" s="42">
        <v>4</v>
      </c>
      <c r="D138" s="42">
        <v>4</v>
      </c>
      <c r="E138" s="42">
        <v>4</v>
      </c>
      <c r="F138" s="42">
        <v>509</v>
      </c>
      <c r="G138" s="42">
        <v>111</v>
      </c>
      <c r="H138" s="42">
        <v>315</v>
      </c>
      <c r="I138" s="42">
        <v>651</v>
      </c>
      <c r="U138" s="42"/>
    </row>
    <row r="139" spans="1:21">
      <c r="A139" s="11" t="s">
        <v>2485</v>
      </c>
      <c r="B139" s="42">
        <v>1.9528239999999999E-2</v>
      </c>
      <c r="C139" s="42">
        <v>2.770083E-3</v>
      </c>
      <c r="D139" s="42">
        <v>2.770083E-3</v>
      </c>
      <c r="E139" s="42">
        <v>2.770083E-3</v>
      </c>
      <c r="F139" s="42">
        <v>1.517546E-2</v>
      </c>
      <c r="G139" s="42">
        <v>1.4381959999999999E-2</v>
      </c>
      <c r="H139" s="42">
        <v>1.549587E-2</v>
      </c>
      <c r="I139" s="42">
        <v>1.224628E-2</v>
      </c>
      <c r="U139" s="42"/>
    </row>
    <row r="140" spans="1:21" s="68" customFormat="1">
      <c r="A140" s="68" t="s">
        <v>2488</v>
      </c>
      <c r="C140" s="49" t="s">
        <v>2539</v>
      </c>
      <c r="D140" s="49" t="s">
        <v>2540</v>
      </c>
      <c r="E140" s="68" t="s">
        <v>2541</v>
      </c>
      <c r="F140" s="69" t="s">
        <v>2542</v>
      </c>
      <c r="G140" s="69" t="s">
        <v>2543</v>
      </c>
      <c r="H140" s="69" t="s">
        <v>2544</v>
      </c>
      <c r="I140" s="69" t="s">
        <v>2545</v>
      </c>
      <c r="K140" s="49"/>
      <c r="L140" s="49"/>
      <c r="N140" s="69"/>
      <c r="O140" s="69"/>
      <c r="P140" s="69"/>
      <c r="Q140" s="69"/>
      <c r="R140" s="69"/>
    </row>
    <row r="141" spans="1:21">
      <c r="A141" s="41" t="s">
        <v>2481</v>
      </c>
      <c r="B141" s="42">
        <v>4087</v>
      </c>
      <c r="C141" s="42">
        <v>7</v>
      </c>
      <c r="D141" s="42">
        <v>7</v>
      </c>
      <c r="E141" s="42">
        <v>7</v>
      </c>
      <c r="F141" s="42">
        <v>942</v>
      </c>
      <c r="G141" s="42">
        <v>191</v>
      </c>
      <c r="H141" s="42">
        <v>576</v>
      </c>
      <c r="I141" s="42">
        <v>1164</v>
      </c>
      <c r="J141" s="42"/>
      <c r="L141" s="42"/>
      <c r="M141" s="42"/>
      <c r="N141" s="42"/>
      <c r="O141" s="42"/>
      <c r="P141" s="42"/>
      <c r="Q141" s="42"/>
      <c r="R141" s="42"/>
      <c r="S141" s="42"/>
      <c r="U141" s="42"/>
    </row>
    <row r="142" spans="1:21">
      <c r="A142" s="41" t="s">
        <v>2482</v>
      </c>
      <c r="B142" s="42">
        <v>24</v>
      </c>
      <c r="C142">
        <v>0</v>
      </c>
      <c r="D142">
        <v>0</v>
      </c>
      <c r="E142">
        <v>0</v>
      </c>
      <c r="F142" s="42">
        <v>7</v>
      </c>
      <c r="G142">
        <v>1</v>
      </c>
      <c r="H142">
        <v>4</v>
      </c>
      <c r="I142">
        <v>8</v>
      </c>
    </row>
    <row r="143" spans="1:21">
      <c r="A143" s="41" t="s">
        <v>2483</v>
      </c>
      <c r="B143" s="42" t="s">
        <v>2549</v>
      </c>
      <c r="C143" s="42">
        <v>2.5</v>
      </c>
      <c r="D143" s="42">
        <v>2.5</v>
      </c>
      <c r="E143" s="42">
        <v>2.5</v>
      </c>
      <c r="F143" s="42">
        <v>2.098684</v>
      </c>
      <c r="G143" s="42">
        <v>2.5370370000000002</v>
      </c>
      <c r="H143" s="42">
        <v>1.851485</v>
      </c>
      <c r="I143" s="42">
        <v>2.5487799999999998</v>
      </c>
      <c r="K143" s="42"/>
      <c r="N143" s="42"/>
      <c r="P143" s="42"/>
      <c r="Q143" s="42"/>
      <c r="R143" s="42"/>
      <c r="S143" s="42"/>
      <c r="T143" s="42"/>
      <c r="U143" s="42"/>
    </row>
    <row r="144" spans="1:21">
      <c r="A144" s="11" t="s">
        <v>2484</v>
      </c>
      <c r="B144" s="42">
        <v>2305</v>
      </c>
      <c r="C144" s="42">
        <v>4</v>
      </c>
      <c r="D144" s="42">
        <v>4</v>
      </c>
      <c r="E144" s="42">
        <v>4</v>
      </c>
      <c r="F144" s="42">
        <v>512</v>
      </c>
      <c r="G144" s="42">
        <v>112</v>
      </c>
      <c r="H144" s="42">
        <v>311</v>
      </c>
      <c r="I144" s="42">
        <v>655</v>
      </c>
      <c r="U144" s="42"/>
    </row>
    <row r="145" spans="1:21">
      <c r="A145" s="11" t="s">
        <v>2485</v>
      </c>
      <c r="B145" s="42">
        <v>1.9536709999999999E-2</v>
      </c>
      <c r="C145" s="42">
        <v>2.770083E-3</v>
      </c>
      <c r="D145" s="42">
        <v>2.770083E-3</v>
      </c>
      <c r="E145" s="42">
        <v>2.770083E-3</v>
      </c>
      <c r="F145" s="42">
        <v>1.52649E-2</v>
      </c>
      <c r="G145" s="42">
        <v>1.451153E-2</v>
      </c>
      <c r="H145" s="42">
        <v>1.529909E-2</v>
      </c>
      <c r="I145" s="42">
        <v>1.2321530000000001E-2</v>
      </c>
      <c r="U145" s="42"/>
    </row>
    <row r="146" spans="1:21" s="68" customFormat="1">
      <c r="A146" s="68" t="s">
        <v>2489</v>
      </c>
      <c r="C146" s="49" t="s">
        <v>2539</v>
      </c>
      <c r="D146" s="49" t="s">
        <v>2540</v>
      </c>
      <c r="E146" s="68" t="s">
        <v>2541</v>
      </c>
      <c r="F146" s="69" t="s">
        <v>2542</v>
      </c>
      <c r="G146" s="69" t="s">
        <v>2543</v>
      </c>
      <c r="H146" s="69" t="s">
        <v>2544</v>
      </c>
      <c r="I146" s="69" t="s">
        <v>2545</v>
      </c>
      <c r="K146" s="49"/>
      <c r="L146" s="49"/>
      <c r="N146" s="69"/>
      <c r="O146" s="69"/>
      <c r="P146" s="69"/>
      <c r="Q146" s="69"/>
      <c r="R146" s="69"/>
    </row>
    <row r="147" spans="1:21">
      <c r="A147" s="41" t="s">
        <v>2481</v>
      </c>
      <c r="B147" s="42">
        <v>3706</v>
      </c>
      <c r="C147" s="42">
        <v>7</v>
      </c>
      <c r="D147" s="42">
        <v>7</v>
      </c>
      <c r="E147" s="42">
        <v>7</v>
      </c>
      <c r="F147" s="42">
        <v>823</v>
      </c>
      <c r="G147" s="42">
        <v>177</v>
      </c>
      <c r="H147" s="42">
        <v>502</v>
      </c>
      <c r="I147" s="42">
        <v>1125</v>
      </c>
      <c r="J147" s="42"/>
      <c r="L147" s="42"/>
      <c r="M147" s="42"/>
      <c r="N147" s="42"/>
      <c r="O147" s="42"/>
      <c r="P147" s="42"/>
      <c r="Q147" s="42"/>
      <c r="R147" s="42"/>
      <c r="S147" s="42"/>
      <c r="U147" s="42"/>
    </row>
    <row r="148" spans="1:21">
      <c r="A148" s="41" t="s">
        <v>2482</v>
      </c>
      <c r="B148" s="42">
        <v>15</v>
      </c>
      <c r="C148">
        <v>0</v>
      </c>
      <c r="D148">
        <v>0</v>
      </c>
      <c r="E148">
        <v>0</v>
      </c>
      <c r="F148" s="42">
        <v>3</v>
      </c>
      <c r="G148">
        <v>0</v>
      </c>
      <c r="H148">
        <v>2</v>
      </c>
      <c r="I148">
        <v>4</v>
      </c>
    </row>
    <row r="149" spans="1:21">
      <c r="A149" s="41" t="s">
        <v>2483</v>
      </c>
      <c r="B149" s="42" t="s">
        <v>2549</v>
      </c>
      <c r="C149">
        <v>0</v>
      </c>
      <c r="D149">
        <v>0</v>
      </c>
      <c r="E149">
        <v>0</v>
      </c>
      <c r="F149" s="42">
        <v>2.0369000000000002</v>
      </c>
      <c r="G149" s="42">
        <v>2.54</v>
      </c>
      <c r="H149" s="42">
        <v>1.868571</v>
      </c>
      <c r="I149" s="42">
        <v>2.461538</v>
      </c>
      <c r="K149" s="42"/>
      <c r="N149" s="42"/>
      <c r="P149" s="42"/>
      <c r="Q149" s="42"/>
      <c r="R149" s="42"/>
      <c r="S149" s="42"/>
      <c r="T149" s="42"/>
      <c r="U149" s="42"/>
    </row>
    <row r="150" spans="1:21">
      <c r="A150" s="11" t="s">
        <v>2484</v>
      </c>
      <c r="B150" s="42">
        <v>2330</v>
      </c>
      <c r="C150" s="42">
        <v>4</v>
      </c>
      <c r="D150" s="42">
        <v>4</v>
      </c>
      <c r="E150" s="42">
        <v>4</v>
      </c>
      <c r="F150" s="42">
        <v>512</v>
      </c>
      <c r="G150" s="42">
        <v>115</v>
      </c>
      <c r="H150" s="42">
        <v>317</v>
      </c>
      <c r="I150" s="42">
        <v>660</v>
      </c>
      <c r="U150" s="42"/>
    </row>
    <row r="151" spans="1:21">
      <c r="A151" s="11" t="s">
        <v>2485</v>
      </c>
      <c r="B151" s="42">
        <v>1.974861E-2</v>
      </c>
      <c r="C151" s="42">
        <v>2.770083E-3</v>
      </c>
      <c r="D151" s="42">
        <v>2.770083E-3</v>
      </c>
      <c r="E151" s="42">
        <v>2.770083E-3</v>
      </c>
      <c r="F151" s="42">
        <v>1.52649E-2</v>
      </c>
      <c r="G151" s="42">
        <v>1.490023E-2</v>
      </c>
      <c r="H151" s="42">
        <v>1.559425E-2</v>
      </c>
      <c r="I151" s="42">
        <v>1.2415580000000001E-2</v>
      </c>
      <c r="U151" s="42"/>
    </row>
    <row r="152" spans="1:21" s="68" customFormat="1">
      <c r="A152" s="68" t="s">
        <v>2490</v>
      </c>
      <c r="C152" s="49" t="s">
        <v>2539</v>
      </c>
      <c r="D152" s="49" t="s">
        <v>2540</v>
      </c>
      <c r="E152" s="68" t="s">
        <v>2541</v>
      </c>
      <c r="F152" s="69" t="s">
        <v>2542</v>
      </c>
      <c r="G152" s="69" t="s">
        <v>2543</v>
      </c>
      <c r="H152" s="69" t="s">
        <v>2544</v>
      </c>
      <c r="I152" s="69" t="s">
        <v>2545</v>
      </c>
      <c r="K152" s="49"/>
      <c r="L152" s="49"/>
      <c r="N152" s="69"/>
      <c r="O152" s="69"/>
      <c r="P152" s="69"/>
      <c r="Q152" s="69"/>
      <c r="R152" s="69"/>
    </row>
    <row r="153" spans="1:21">
      <c r="A153" s="41" t="s">
        <v>2481</v>
      </c>
      <c r="B153" s="42">
        <v>3717</v>
      </c>
      <c r="C153" s="42">
        <v>5</v>
      </c>
      <c r="D153" s="42">
        <v>5</v>
      </c>
      <c r="E153" s="42">
        <v>5</v>
      </c>
      <c r="F153" s="42">
        <v>840</v>
      </c>
      <c r="G153" s="42">
        <v>166</v>
      </c>
      <c r="H153" s="42">
        <v>508</v>
      </c>
      <c r="I153" s="42">
        <v>1085</v>
      </c>
      <c r="J153" s="42"/>
      <c r="L153" s="42"/>
      <c r="M153" s="42"/>
      <c r="N153" s="42"/>
      <c r="O153" s="42"/>
      <c r="P153" s="42"/>
      <c r="Q153" s="42"/>
      <c r="R153" s="42"/>
      <c r="S153" s="42"/>
      <c r="U153" s="42"/>
    </row>
    <row r="154" spans="1:21">
      <c r="A154" s="41" t="s">
        <v>2482</v>
      </c>
      <c r="B154" s="42">
        <v>16</v>
      </c>
      <c r="C154">
        <v>0</v>
      </c>
      <c r="D154">
        <v>0</v>
      </c>
      <c r="E154">
        <v>0</v>
      </c>
      <c r="F154" s="42">
        <v>4</v>
      </c>
      <c r="G154">
        <v>0</v>
      </c>
      <c r="H154">
        <v>2</v>
      </c>
      <c r="I154">
        <v>5</v>
      </c>
    </row>
    <row r="155" spans="1:21">
      <c r="A155" s="41" t="s">
        <v>2483</v>
      </c>
      <c r="B155" s="42" t="s">
        <v>2549</v>
      </c>
      <c r="C155">
        <v>4</v>
      </c>
      <c r="D155">
        <v>4</v>
      </c>
      <c r="E155">
        <v>4</v>
      </c>
      <c r="F155" s="42">
        <v>2.1578949999999999</v>
      </c>
      <c r="G155" s="42">
        <v>2.6086960000000001</v>
      </c>
      <c r="H155" s="42">
        <v>1.91954</v>
      </c>
      <c r="I155" s="42">
        <v>2.5927150000000001</v>
      </c>
      <c r="K155" s="42"/>
      <c r="N155" s="42"/>
      <c r="P155" s="42"/>
      <c r="Q155" s="42"/>
      <c r="R155" s="42"/>
      <c r="S155" s="42"/>
      <c r="T155" s="42"/>
      <c r="U155" s="42"/>
    </row>
    <row r="156" spans="1:21">
      <c r="A156" s="11" t="s">
        <v>2484</v>
      </c>
      <c r="B156" s="42">
        <v>2340</v>
      </c>
      <c r="C156" s="42">
        <v>4</v>
      </c>
      <c r="D156" s="42">
        <v>4</v>
      </c>
      <c r="E156" s="42">
        <v>4</v>
      </c>
      <c r="F156" s="42">
        <v>514</v>
      </c>
      <c r="G156" s="42">
        <v>121</v>
      </c>
      <c r="H156" s="42">
        <v>317</v>
      </c>
      <c r="I156" s="42">
        <v>663</v>
      </c>
      <c r="U156" s="42"/>
    </row>
    <row r="157" spans="1:21">
      <c r="A157" s="11" t="s">
        <v>2485</v>
      </c>
      <c r="B157" s="42">
        <v>1.9833369999999999E-2</v>
      </c>
      <c r="C157" s="42">
        <v>2.770083E-3</v>
      </c>
      <c r="D157" s="42">
        <v>2.770083E-3</v>
      </c>
      <c r="E157" s="42">
        <v>2.770083E-3</v>
      </c>
      <c r="F157" s="42">
        <v>1.5324529999999999E-2</v>
      </c>
      <c r="G157" s="42">
        <v>1.567764E-2</v>
      </c>
      <c r="H157" s="42">
        <v>1.559425E-2</v>
      </c>
      <c r="I157" s="42">
        <v>1.247202E-2</v>
      </c>
      <c r="U157" s="42"/>
    </row>
    <row r="158" spans="1:21" s="59" customFormat="1">
      <c r="A158" s="70" t="s">
        <v>2550</v>
      </c>
      <c r="D158" s="60" t="s">
        <v>4</v>
      </c>
      <c r="E158" s="60"/>
      <c r="F158" s="60" t="s">
        <v>9</v>
      </c>
      <c r="H158" s="60" t="s">
        <v>15</v>
      </c>
      <c r="I158" s="60"/>
      <c r="J158" s="60" t="s">
        <v>12</v>
      </c>
      <c r="K158" s="60"/>
      <c r="L158" s="60" t="s">
        <v>1010</v>
      </c>
      <c r="N158" s="60"/>
      <c r="O158" s="60"/>
    </row>
    <row r="159" spans="1:21">
      <c r="A159" s="52" t="s">
        <v>2551</v>
      </c>
      <c r="B159" s="42">
        <v>140.70320000000001</v>
      </c>
      <c r="D159" s="42">
        <v>174.53960000000001</v>
      </c>
      <c r="F159" s="42">
        <v>124.39879999999999</v>
      </c>
      <c r="G159" s="52"/>
      <c r="H159" s="42">
        <v>128.40039999999999</v>
      </c>
      <c r="J159" s="71">
        <v>123.36579999999999</v>
      </c>
      <c r="L159" s="42">
        <v>130.43119999999999</v>
      </c>
      <c r="M159" s="52"/>
      <c r="P159" s="52"/>
    </row>
    <row r="160" spans="1:21">
      <c r="A160" s="52" t="s">
        <v>2552</v>
      </c>
      <c r="B160" s="42">
        <v>1.0008840000000001</v>
      </c>
      <c r="D160" s="42">
        <v>1.0034620000000001</v>
      </c>
      <c r="F160" s="42">
        <v>1.006294</v>
      </c>
      <c r="G160" s="52"/>
      <c r="H160" s="42">
        <v>1.00397</v>
      </c>
      <c r="J160" s="42">
        <v>1.004084</v>
      </c>
      <c r="L160" s="42">
        <v>1.005028</v>
      </c>
      <c r="M160" s="52"/>
      <c r="P160" s="52"/>
    </row>
    <row r="161" spans="1:16">
      <c r="A161" s="52" t="s">
        <v>2308</v>
      </c>
      <c r="B161" s="42">
        <v>142.88679999999999</v>
      </c>
      <c r="C161">
        <f>B161/B122</f>
        <v>1.2110795623098242E-3</v>
      </c>
      <c r="D161" s="42">
        <v>183.15889999999999</v>
      </c>
      <c r="E161">
        <f>D161/B122</f>
        <v>1.5524177211971215E-3</v>
      </c>
      <c r="F161" s="42">
        <v>140.0934</v>
      </c>
      <c r="G161" s="71">
        <f>F161/B122</f>
        <v>1.1874032699626218E-3</v>
      </c>
      <c r="H161" s="42">
        <v>138.28729999999999</v>
      </c>
      <c r="I161">
        <f>H161/B122</f>
        <v>1.1720951323495757E-3</v>
      </c>
      <c r="J161" s="42">
        <v>133.56209999999999</v>
      </c>
      <c r="K161">
        <f>J161/B122</f>
        <v>1.1320452946610951E-3</v>
      </c>
      <c r="L161" s="42">
        <v>142.96289999999999</v>
      </c>
      <c r="M161" s="71">
        <f>L161/B122</f>
        <v>1.2117245704889687E-3</v>
      </c>
      <c r="P161" s="52"/>
    </row>
    <row r="162" spans="1:16">
      <c r="A162" s="52" t="s">
        <v>2520</v>
      </c>
      <c r="B162" s="42">
        <v>1.175E-3</v>
      </c>
      <c r="D162" s="42">
        <v>1.4107E-3</v>
      </c>
      <c r="F162" s="42">
        <v>9.2659999999999997E-4</v>
      </c>
      <c r="G162" s="52"/>
      <c r="H162" s="42">
        <v>1.0081000000000001E-3</v>
      </c>
      <c r="J162" s="42">
        <v>9.6270000000000004E-4</v>
      </c>
      <c r="L162">
        <v>1.0038E-3</v>
      </c>
      <c r="M162" s="52"/>
      <c r="P162" s="52"/>
    </row>
    <row r="163" spans="1:16" s="40" customFormat="1">
      <c r="A163" s="38" t="s">
        <v>2553</v>
      </c>
      <c r="D163" s="60" t="s">
        <v>4</v>
      </c>
      <c r="E163" s="60"/>
      <c r="F163" s="60" t="s">
        <v>9</v>
      </c>
      <c r="G163" s="59"/>
      <c r="H163" s="60" t="s">
        <v>15</v>
      </c>
      <c r="I163" s="60"/>
      <c r="J163" s="60" t="s">
        <v>12</v>
      </c>
      <c r="K163" s="60"/>
      <c r="L163" s="60" t="s">
        <v>1010</v>
      </c>
      <c r="M163" s="59"/>
      <c r="N163" s="60"/>
      <c r="O163" s="60"/>
      <c r="P163" s="59"/>
    </row>
    <row r="164" spans="1:16">
      <c r="A164" s="11" t="s">
        <v>2493</v>
      </c>
      <c r="B164" s="42">
        <v>-2.26458</v>
      </c>
      <c r="C164" s="44"/>
      <c r="D164" s="42">
        <v>-2.093486</v>
      </c>
      <c r="E164" s="44"/>
      <c r="F164" s="42">
        <v>-2.3287979999999999</v>
      </c>
      <c r="G164" s="11"/>
      <c r="H164" s="42">
        <v>-2.2431739999999998</v>
      </c>
      <c r="I164" s="44"/>
      <c r="J164" s="42">
        <v>-2.2038790000000001</v>
      </c>
      <c r="L164" s="42">
        <v>-2.2080030000000002</v>
      </c>
      <c r="M164" s="11"/>
      <c r="N164" s="44"/>
      <c r="O164" s="44"/>
      <c r="P164" s="11"/>
    </row>
    <row r="165" spans="1:16">
      <c r="A165" s="11" t="s">
        <v>2504</v>
      </c>
      <c r="B165" s="42">
        <v>6789</v>
      </c>
      <c r="C165" s="72"/>
      <c r="D165" s="42">
        <v>4668</v>
      </c>
      <c r="E165" s="44"/>
      <c r="F165" s="42">
        <v>3851</v>
      </c>
      <c r="G165" s="11"/>
      <c r="H165" s="42">
        <v>4030</v>
      </c>
      <c r="I165" s="44"/>
      <c r="J165" s="42">
        <v>3641</v>
      </c>
      <c r="L165" s="42">
        <v>3656</v>
      </c>
      <c r="M165" s="11"/>
      <c r="N165" s="44"/>
      <c r="O165" s="44"/>
      <c r="P165" s="11"/>
    </row>
    <row r="166" spans="1:16">
      <c r="A166" s="42" t="s">
        <v>2497</v>
      </c>
      <c r="B166" s="42">
        <v>1.029853E-2</v>
      </c>
      <c r="C166" s="72"/>
      <c r="D166" s="42">
        <v>1.8553259999999999E-2</v>
      </c>
      <c r="E166" s="44"/>
      <c r="F166" s="42">
        <v>1.5906969999999999E-2</v>
      </c>
      <c r="G166" s="11"/>
      <c r="H166" s="42">
        <v>1.575325E-2</v>
      </c>
      <c r="I166" s="44"/>
      <c r="J166" s="42">
        <v>1.6790599999999999E-2</v>
      </c>
      <c r="L166" s="42">
        <v>1.765738E-2</v>
      </c>
      <c r="M166" s="11"/>
      <c r="N166" s="44"/>
      <c r="O166" s="44"/>
      <c r="P166" s="11"/>
    </row>
    <row r="167" spans="1:16">
      <c r="A167" s="11" t="s">
        <v>2505</v>
      </c>
      <c r="B167" s="42">
        <v>-5.014513</v>
      </c>
      <c r="C167" s="72"/>
      <c r="D167" s="42">
        <v>-1.9798929999999999</v>
      </c>
      <c r="E167" s="44"/>
      <c r="F167" s="42">
        <v>-1.8049360000000001</v>
      </c>
      <c r="G167" s="11"/>
      <c r="H167" s="42">
        <v>-2.2944740000000001</v>
      </c>
      <c r="I167" s="44"/>
      <c r="J167" s="42">
        <v>-1.7119899999999999</v>
      </c>
      <c r="L167" s="42">
        <v>-1.582317</v>
      </c>
      <c r="M167" s="11"/>
      <c r="N167" s="44"/>
      <c r="O167" s="44"/>
      <c r="P167" s="11"/>
    </row>
    <row r="168" spans="1:16">
      <c r="A168" s="11" t="s">
        <v>2506</v>
      </c>
      <c r="B168" s="42">
        <v>-10.06977</v>
      </c>
      <c r="C168" s="72"/>
      <c r="D168" s="42">
        <v>-1.1865570000000001</v>
      </c>
      <c r="E168" s="44"/>
      <c r="F168" s="42">
        <v>-0.4354903</v>
      </c>
      <c r="G168" s="11"/>
      <c r="H168" s="42">
        <v>-1.690815</v>
      </c>
      <c r="I168" s="44"/>
      <c r="J168" s="42">
        <v>-0.35294950000000003</v>
      </c>
      <c r="L168" s="42">
        <v>-7.7738130000000003E-2</v>
      </c>
      <c r="M168" s="11"/>
      <c r="N168" s="44"/>
      <c r="O168" s="44"/>
      <c r="P168" s="11"/>
    </row>
    <row r="169" spans="1:16">
      <c r="A169" s="42" t="s">
        <v>2507</v>
      </c>
      <c r="B169" s="42">
        <v>140.70320000000001</v>
      </c>
      <c r="C169" s="72">
        <f>B169/B122</f>
        <v>1.1925718111931382E-3</v>
      </c>
      <c r="D169" s="42">
        <v>174.53960000000001</v>
      </c>
      <c r="E169" s="44">
        <f>D169/B122</f>
        <v>1.4793622810065857E-3</v>
      </c>
      <c r="F169" s="42">
        <v>124.39879999999999</v>
      </c>
      <c r="G169" s="11">
        <f>F169/B122</f>
        <v>1.0543790207063729E-3</v>
      </c>
      <c r="H169" s="42">
        <v>128.40039999999999</v>
      </c>
      <c r="I169" s="44">
        <f>H169/B122</f>
        <v>1.0882957714246967E-3</v>
      </c>
      <c r="J169" s="42">
        <v>123.36579999999999</v>
      </c>
      <c r="K169">
        <f>J169/B122</f>
        <v>1.0456235220328352E-3</v>
      </c>
      <c r="L169" s="42">
        <v>130.43119999999999</v>
      </c>
      <c r="M169" s="11">
        <f>L169/B122</f>
        <v>1.1055084207046777E-3</v>
      </c>
      <c r="N169" s="44"/>
      <c r="O169" s="44"/>
      <c r="P169" s="11"/>
    </row>
    <row r="170" spans="1:16">
      <c r="A170" s="42" t="s">
        <v>2508</v>
      </c>
      <c r="B170" s="42">
        <v>774.38400000000001</v>
      </c>
      <c r="C170" s="72">
        <f>B170/B122</f>
        <v>6.563521863319292E-3</v>
      </c>
      <c r="D170" s="42">
        <v>625.20749999999998</v>
      </c>
      <c r="E170" s="44">
        <f>D170/B122</f>
        <v>5.2991320783502705E-3</v>
      </c>
      <c r="F170" s="42">
        <v>557.62779999999998</v>
      </c>
      <c r="G170" s="42">
        <f>F170/B122</f>
        <v>4.7263402354576507E-3</v>
      </c>
      <c r="H170" s="42">
        <v>545.48500000000001</v>
      </c>
      <c r="I170" s="44">
        <f>H170/B122</f>
        <v>4.6234203232669111E-3</v>
      </c>
      <c r="J170" s="42">
        <v>496.5018</v>
      </c>
      <c r="K170">
        <f>J170/B122</f>
        <v>4.2082486459913719E-3</v>
      </c>
      <c r="L170" s="42">
        <v>512.25549999999998</v>
      </c>
      <c r="M170" s="42">
        <f>L170/B122</f>
        <v>4.3417738148716339E-3</v>
      </c>
      <c r="N170" s="44"/>
      <c r="O170" s="44"/>
      <c r="P170" s="42"/>
    </row>
    <row r="171" spans="1:16">
      <c r="A171" s="23" t="s">
        <v>2509</v>
      </c>
      <c r="B171" s="42">
        <v>1.6408800000000001E-7</v>
      </c>
      <c r="C171" s="72"/>
      <c r="D171" s="42">
        <v>1.3247830000000001E-7</v>
      </c>
      <c r="E171" s="44"/>
      <c r="F171" s="42">
        <v>1.1815850000000001E-7</v>
      </c>
      <c r="G171" s="42"/>
      <c r="H171" s="42">
        <v>1.155855E-7</v>
      </c>
      <c r="I171" s="44"/>
      <c r="J171" s="42">
        <v>1.0520619999999999E-7</v>
      </c>
      <c r="L171" s="42">
        <v>1.085443E-7</v>
      </c>
      <c r="M171" s="42"/>
      <c r="N171" s="44"/>
      <c r="O171" s="44"/>
      <c r="P171" s="42"/>
    </row>
    <row r="172" spans="1:16">
      <c r="A172" s="23" t="s">
        <v>2503</v>
      </c>
      <c r="B172" s="42"/>
      <c r="C172" s="72"/>
      <c r="D172" s="42"/>
      <c r="E172" s="44"/>
      <c r="G172" s="42"/>
      <c r="I172" s="44"/>
      <c r="J172" s="42"/>
      <c r="M172" s="42"/>
      <c r="N172" s="44"/>
      <c r="O172" s="44"/>
      <c r="P172" s="42"/>
    </row>
    <row r="173" spans="1:16" s="40" customFormat="1">
      <c r="A173" s="37" t="s">
        <v>2578</v>
      </c>
      <c r="B173" s="38"/>
      <c r="C173" s="51"/>
      <c r="D173" s="39"/>
      <c r="E173" s="38"/>
      <c r="F173" s="38" t="s">
        <v>2492</v>
      </c>
      <c r="G173" s="38"/>
      <c r="I173" s="38"/>
      <c r="K173" s="38"/>
      <c r="O173" s="59"/>
      <c r="P173" s="59"/>
    </row>
    <row r="174" spans="1:16">
      <c r="A174" t="s">
        <v>2556</v>
      </c>
      <c r="B174" s="44"/>
      <c r="C174" s="72"/>
      <c r="D174" s="52"/>
      <c r="E174" s="44"/>
      <c r="F174" s="44" t="s">
        <v>2455</v>
      </c>
      <c r="G174" t="s">
        <v>2459</v>
      </c>
      <c r="H174" s="44" t="s">
        <v>2460</v>
      </c>
      <c r="I174" t="s">
        <v>2461</v>
      </c>
      <c r="J174" s="44" t="s">
        <v>2462</v>
      </c>
      <c r="K174" t="s">
        <v>2463</v>
      </c>
      <c r="L174" t="s">
        <v>2464</v>
      </c>
      <c r="M174" t="s">
        <v>2465</v>
      </c>
      <c r="N174" t="s">
        <v>2468</v>
      </c>
    </row>
    <row r="175" spans="1:16">
      <c r="A175" t="s">
        <v>2558</v>
      </c>
      <c r="B175" s="44"/>
      <c r="C175" s="72"/>
      <c r="D175" s="52"/>
      <c r="E175" s="44"/>
      <c r="F175">
        <v>1</v>
      </c>
      <c r="G175" s="42">
        <v>3935</v>
      </c>
      <c r="H175" s="42">
        <v>15</v>
      </c>
      <c r="I175" s="42">
        <v>2742</v>
      </c>
      <c r="J175">
        <v>4</v>
      </c>
      <c r="K175">
        <f t="shared" ref="K175:K182" si="18">(G175/H175)/(I175/J175)</f>
        <v>0.38268903476780936</v>
      </c>
      <c r="L175">
        <f t="shared" ref="L175:L182" si="19">1-K175</f>
        <v>0.61731096523219064</v>
      </c>
      <c r="M175" s="42">
        <v>3.137</v>
      </c>
      <c r="N175" s="42">
        <v>0.10290000000000001</v>
      </c>
      <c r="O175" s="44"/>
    </row>
    <row r="176" spans="1:16">
      <c r="B176" s="44"/>
      <c r="F176">
        <v>2</v>
      </c>
      <c r="G176" s="42">
        <v>82</v>
      </c>
      <c r="H176" s="42">
        <v>15</v>
      </c>
      <c r="I176" s="42">
        <v>3</v>
      </c>
      <c r="J176" s="52">
        <v>4</v>
      </c>
      <c r="K176">
        <f t="shared" si="18"/>
        <v>7.2888888888888888</v>
      </c>
      <c r="L176">
        <f t="shared" si="19"/>
        <v>-6.2888888888888888</v>
      </c>
      <c r="M176" s="42">
        <v>7.5956000000000001</v>
      </c>
      <c r="N176" s="74">
        <v>2.1489999999999999E-2</v>
      </c>
    </row>
    <row r="177" spans="1:14">
      <c r="A177" t="s">
        <v>2559</v>
      </c>
      <c r="B177" s="44"/>
      <c r="F177">
        <v>3</v>
      </c>
      <c r="G177" s="42">
        <v>304</v>
      </c>
      <c r="H177" s="42">
        <v>15</v>
      </c>
      <c r="I177" s="42">
        <v>38</v>
      </c>
      <c r="J177">
        <v>4</v>
      </c>
      <c r="K177">
        <f t="shared" si="18"/>
        <v>2.1333333333333333</v>
      </c>
      <c r="L177">
        <f t="shared" si="19"/>
        <v>-1.1333333333333333</v>
      </c>
      <c r="M177" s="42">
        <v>1.7303999999999999</v>
      </c>
      <c r="N177" s="42">
        <v>0.2399</v>
      </c>
    </row>
    <row r="178" spans="1:14">
      <c r="A178" t="s">
        <v>2560</v>
      </c>
      <c r="B178" s="44"/>
      <c r="F178">
        <v>4</v>
      </c>
      <c r="G178" s="42">
        <v>14</v>
      </c>
      <c r="H178" s="42">
        <v>1523</v>
      </c>
      <c r="I178" s="42">
        <v>6</v>
      </c>
      <c r="J178" s="42">
        <v>481</v>
      </c>
      <c r="K178">
        <f t="shared" si="18"/>
        <v>0.73692274020573423</v>
      </c>
      <c r="L178">
        <f t="shared" si="19"/>
        <v>0.26307725979426577</v>
      </c>
      <c r="M178" s="42">
        <v>0.38990000000000002</v>
      </c>
      <c r="N178" s="42">
        <v>0.60319999999999996</v>
      </c>
    </row>
    <row r="179" spans="1:14">
      <c r="B179" s="44"/>
      <c r="F179">
        <v>5</v>
      </c>
      <c r="G179" s="42">
        <v>1389</v>
      </c>
      <c r="H179" s="42">
        <v>297</v>
      </c>
      <c r="I179" s="42">
        <v>652</v>
      </c>
      <c r="J179" s="42">
        <v>104</v>
      </c>
      <c r="K179">
        <f t="shared" si="18"/>
        <v>0.74598748218380118</v>
      </c>
      <c r="L179">
        <f t="shared" si="19"/>
        <v>0.25401251781619882</v>
      </c>
      <c r="M179" s="42">
        <v>5.6637000000000004</v>
      </c>
      <c r="N179" s="74">
        <v>1.7989999999999999E-2</v>
      </c>
    </row>
    <row r="180" spans="1:14">
      <c r="A180" t="s">
        <v>2561</v>
      </c>
      <c r="B180" s="44"/>
      <c r="F180">
        <v>6</v>
      </c>
      <c r="G180" s="43">
        <v>46</v>
      </c>
      <c r="H180" s="42">
        <v>892</v>
      </c>
      <c r="I180" s="43">
        <v>17</v>
      </c>
      <c r="J180" s="42">
        <v>300</v>
      </c>
      <c r="K180">
        <f t="shared" si="18"/>
        <v>0.91005011870218955</v>
      </c>
      <c r="L180">
        <f t="shared" si="19"/>
        <v>8.9949881297810452E-2</v>
      </c>
      <c r="M180" s="42">
        <v>0.10457</v>
      </c>
      <c r="N180" s="42">
        <v>0.78010000000000002</v>
      </c>
    </row>
    <row r="181" spans="1:14">
      <c r="A181" t="s">
        <v>2562</v>
      </c>
      <c r="B181" s="44"/>
      <c r="F181">
        <v>7</v>
      </c>
      <c r="G181" s="42">
        <v>131</v>
      </c>
      <c r="H181" s="42">
        <v>2184</v>
      </c>
      <c r="I181" s="42">
        <v>57</v>
      </c>
      <c r="J181" s="42">
        <v>624</v>
      </c>
      <c r="K181">
        <f t="shared" si="18"/>
        <v>0.65664160401002514</v>
      </c>
      <c r="L181">
        <f t="shared" si="19"/>
        <v>0.34335839598997486</v>
      </c>
      <c r="M181" s="42">
        <v>6.5772000000000004</v>
      </c>
      <c r="N181" s="74">
        <v>1.099E-2</v>
      </c>
    </row>
    <row r="182" spans="1:14">
      <c r="B182" s="44"/>
      <c r="F182" t="s">
        <v>2522</v>
      </c>
      <c r="G182" s="42">
        <v>5901</v>
      </c>
      <c r="H182" s="42">
        <v>6965</v>
      </c>
      <c r="I182" s="42">
        <v>3515</v>
      </c>
      <c r="J182" s="42">
        <v>2200</v>
      </c>
      <c r="K182">
        <f t="shared" si="18"/>
        <v>0.5302758458008392</v>
      </c>
      <c r="L182">
        <f t="shared" si="19"/>
        <v>0.4697241541991608</v>
      </c>
      <c r="M182" s="42">
        <v>387.25</v>
      </c>
      <c r="N182" s="74">
        <v>4.9980000000000001E-4</v>
      </c>
    </row>
    <row r="183" spans="1:14" s="86" customFormat="1">
      <c r="A183" s="86" t="s">
        <v>2563</v>
      </c>
    </row>
    <row r="184" spans="1:14">
      <c r="A184" s="44" t="s">
        <v>2455</v>
      </c>
      <c r="B184" t="s">
        <v>2459</v>
      </c>
      <c r="C184" s="44" t="s">
        <v>2460</v>
      </c>
      <c r="D184" t="s">
        <v>2461</v>
      </c>
      <c r="E184" s="44" t="s">
        <v>2462</v>
      </c>
      <c r="F184" t="s">
        <v>2463</v>
      </c>
      <c r="G184" t="s">
        <v>2464</v>
      </c>
      <c r="H184" t="s">
        <v>2465</v>
      </c>
      <c r="I184" t="s">
        <v>2468</v>
      </c>
    </row>
    <row r="185" spans="1:14">
      <c r="A185">
        <v>1</v>
      </c>
      <c r="B185" s="42">
        <v>3383</v>
      </c>
      <c r="C185" s="42">
        <v>10</v>
      </c>
      <c r="D185" s="42">
        <v>2743</v>
      </c>
      <c r="E185" s="42">
        <v>4</v>
      </c>
      <c r="F185">
        <f t="shared" ref="F185:F192" si="20">(B185/C185)/(D185/E185)</f>
        <v>0.49332847247539191</v>
      </c>
      <c r="G185">
        <f t="shared" ref="G185:G192" si="21">1-F185</f>
        <v>0.50667152752460809</v>
      </c>
      <c r="H185" s="42">
        <v>1.4836</v>
      </c>
      <c r="I185" s="42">
        <v>0.27439999999999998</v>
      </c>
    </row>
    <row r="186" spans="1:14">
      <c r="A186">
        <v>2</v>
      </c>
      <c r="B186" s="42">
        <v>44</v>
      </c>
      <c r="C186" s="42">
        <v>10</v>
      </c>
      <c r="D186">
        <v>4</v>
      </c>
      <c r="E186" s="42">
        <v>4</v>
      </c>
      <c r="F186">
        <f t="shared" si="20"/>
        <v>4.4000000000000004</v>
      </c>
      <c r="G186">
        <f t="shared" si="21"/>
        <v>-3.4000000000000004</v>
      </c>
      <c r="H186" s="42">
        <v>3.9502000000000002</v>
      </c>
      <c r="I186" s="42">
        <v>6.7470000000000002E-2</v>
      </c>
    </row>
    <row r="187" spans="1:14">
      <c r="A187">
        <v>3</v>
      </c>
      <c r="B187" s="42">
        <v>137</v>
      </c>
      <c r="C187" s="42">
        <v>10</v>
      </c>
      <c r="D187" s="42">
        <v>41</v>
      </c>
      <c r="E187" s="42">
        <v>4</v>
      </c>
      <c r="F187">
        <f t="shared" si="20"/>
        <v>1.3365853658536584</v>
      </c>
      <c r="G187">
        <f t="shared" si="21"/>
        <v>-0.33658536585365839</v>
      </c>
      <c r="H187" s="42">
        <v>0.22181000000000001</v>
      </c>
      <c r="I187" s="42">
        <v>0.74260000000000004</v>
      </c>
    </row>
    <row r="188" spans="1:14">
      <c r="A188">
        <v>4</v>
      </c>
      <c r="B188" s="42">
        <v>9</v>
      </c>
      <c r="C188" s="42">
        <v>1052</v>
      </c>
      <c r="D188">
        <v>6</v>
      </c>
      <c r="E188">
        <v>499</v>
      </c>
      <c r="F188">
        <f t="shared" si="20"/>
        <v>0.71150190114068446</v>
      </c>
      <c r="G188">
        <f t="shared" si="21"/>
        <v>0.28849809885931554</v>
      </c>
      <c r="H188" s="42">
        <v>0.41658000000000001</v>
      </c>
      <c r="I188" s="42">
        <v>0.58220000000000005</v>
      </c>
    </row>
    <row r="189" spans="1:14">
      <c r="A189">
        <v>5</v>
      </c>
      <c r="B189" s="42">
        <v>1131</v>
      </c>
      <c r="C189" s="42">
        <v>236</v>
      </c>
      <c r="D189" s="42">
        <v>664</v>
      </c>
      <c r="E189" s="42">
        <v>108</v>
      </c>
      <c r="F189">
        <f t="shared" si="20"/>
        <v>0.77948233612415774</v>
      </c>
      <c r="G189">
        <f t="shared" si="21"/>
        <v>0.22051766387584226</v>
      </c>
      <c r="H189" s="42">
        <v>3.9197000000000002</v>
      </c>
      <c r="I189" s="42">
        <v>4.9480000000000003E-2</v>
      </c>
    </row>
    <row r="190" spans="1:14">
      <c r="A190">
        <v>6</v>
      </c>
      <c r="B190" s="43">
        <v>36</v>
      </c>
      <c r="C190" s="42">
        <v>637</v>
      </c>
      <c r="D190">
        <v>17</v>
      </c>
      <c r="E190" s="42">
        <v>307</v>
      </c>
      <c r="F190">
        <f t="shared" si="20"/>
        <v>1.0205928525256258</v>
      </c>
      <c r="G190">
        <f t="shared" si="21"/>
        <v>-2.0592852525625815E-2</v>
      </c>
      <c r="H190" s="42">
        <v>4.5446000000000002E-3</v>
      </c>
      <c r="I190" s="71">
        <v>1</v>
      </c>
    </row>
    <row r="191" spans="1:14">
      <c r="A191">
        <v>7</v>
      </c>
      <c r="B191" s="42">
        <v>91</v>
      </c>
      <c r="C191" s="42">
        <v>1412</v>
      </c>
      <c r="D191" s="42">
        <v>57</v>
      </c>
      <c r="E191" s="42">
        <v>639</v>
      </c>
      <c r="F191">
        <f t="shared" si="20"/>
        <v>0.72249142686745194</v>
      </c>
      <c r="G191">
        <f t="shared" si="21"/>
        <v>0.27750857313254806</v>
      </c>
      <c r="H191" s="42">
        <v>3.4546000000000001</v>
      </c>
      <c r="I191" s="42">
        <v>7.3959999999999998E-2</v>
      </c>
    </row>
    <row r="192" spans="1:14">
      <c r="A192" t="s">
        <v>2522</v>
      </c>
      <c r="B192">
        <v>4831</v>
      </c>
      <c r="C192" s="42">
        <v>4770</v>
      </c>
      <c r="D192" s="42">
        <v>3532</v>
      </c>
      <c r="E192" s="42">
        <v>2265</v>
      </c>
      <c r="F192">
        <f t="shared" si="20"/>
        <v>0.6494805800693747</v>
      </c>
      <c r="G192">
        <f t="shared" si="21"/>
        <v>0.3505194199306253</v>
      </c>
      <c r="H192" s="42">
        <v>163.99</v>
      </c>
      <c r="I192" s="74">
        <v>4.9980000000000001E-4</v>
      </c>
    </row>
    <row r="193" spans="1:9" s="86" customFormat="1">
      <c r="A193" s="86" t="s">
        <v>2564</v>
      </c>
    </row>
    <row r="194" spans="1:9">
      <c r="A194" s="44" t="s">
        <v>2455</v>
      </c>
      <c r="B194" t="s">
        <v>2459</v>
      </c>
      <c r="C194" s="44" t="s">
        <v>2460</v>
      </c>
      <c r="D194" t="s">
        <v>2461</v>
      </c>
      <c r="E194" s="44" t="s">
        <v>2462</v>
      </c>
      <c r="F194" t="s">
        <v>2463</v>
      </c>
      <c r="G194" t="s">
        <v>2464</v>
      </c>
      <c r="H194" t="s">
        <v>2465</v>
      </c>
      <c r="I194" t="s">
        <v>2468</v>
      </c>
    </row>
    <row r="195" spans="1:9">
      <c r="A195">
        <v>1</v>
      </c>
      <c r="B195" s="42">
        <v>3139</v>
      </c>
      <c r="C195" s="42">
        <v>6</v>
      </c>
      <c r="D195" s="42">
        <v>2744</v>
      </c>
      <c r="E195" s="42">
        <v>4</v>
      </c>
      <c r="F195">
        <f t="shared" ref="F195:F202" si="22">(B195/C195)/(D195/E195)</f>
        <v>0.76263362487852282</v>
      </c>
      <c r="G195">
        <f t="shared" ref="G195:G202" si="23">1-F195</f>
        <v>0.23736637512147718</v>
      </c>
      <c r="H195" s="42">
        <v>0.17701</v>
      </c>
      <c r="I195" s="42">
        <v>0.7641</v>
      </c>
    </row>
    <row r="196" spans="1:9">
      <c r="A196">
        <v>2</v>
      </c>
      <c r="B196" s="42">
        <v>30</v>
      </c>
      <c r="C196" s="42">
        <v>6</v>
      </c>
      <c r="D196">
        <v>4</v>
      </c>
      <c r="E196" s="42">
        <v>4</v>
      </c>
      <c r="F196">
        <f t="shared" si="22"/>
        <v>5</v>
      </c>
      <c r="G196">
        <f t="shared" si="23"/>
        <v>-4</v>
      </c>
      <c r="H196" s="42">
        <v>4.1412000000000004</v>
      </c>
      <c r="I196" s="87">
        <v>5.7970000000000001E-2</v>
      </c>
    </row>
    <row r="197" spans="1:9">
      <c r="A197">
        <v>3</v>
      </c>
      <c r="B197" s="42">
        <v>110</v>
      </c>
      <c r="C197" s="42">
        <v>6</v>
      </c>
      <c r="D197">
        <v>41</v>
      </c>
      <c r="E197" s="42">
        <v>4</v>
      </c>
      <c r="F197">
        <f t="shared" si="22"/>
        <v>1.7886178861788617</v>
      </c>
      <c r="G197">
        <f t="shared" si="23"/>
        <v>-0.78861788617886175</v>
      </c>
      <c r="H197" s="42">
        <v>0.76873999999999998</v>
      </c>
      <c r="I197" s="42">
        <v>0.46529999999999999</v>
      </c>
    </row>
    <row r="198" spans="1:9">
      <c r="A198">
        <v>4</v>
      </c>
      <c r="B198" s="42">
        <v>10</v>
      </c>
      <c r="C198" s="42">
        <v>873</v>
      </c>
      <c r="D198">
        <v>6</v>
      </c>
      <c r="E198" s="42">
        <v>509</v>
      </c>
      <c r="F198">
        <f t="shared" si="22"/>
        <v>0.97174494081710572</v>
      </c>
      <c r="G198">
        <f t="shared" si="23"/>
        <v>2.8255059182894282E-2</v>
      </c>
      <c r="H198" s="42">
        <v>3.0452999999999999E-3</v>
      </c>
      <c r="I198" s="71">
        <v>1</v>
      </c>
    </row>
    <row r="199" spans="1:9">
      <c r="A199">
        <v>5</v>
      </c>
      <c r="B199" s="42">
        <v>996</v>
      </c>
      <c r="C199" s="42">
        <v>203</v>
      </c>
      <c r="D199" s="42">
        <v>679</v>
      </c>
      <c r="E199" s="42">
        <v>111</v>
      </c>
      <c r="F199">
        <f t="shared" si="22"/>
        <v>0.80207781655143384</v>
      </c>
      <c r="G199">
        <f t="shared" si="23"/>
        <v>0.19792218344856616</v>
      </c>
      <c r="H199" s="42">
        <v>2.9714</v>
      </c>
      <c r="I199" s="42">
        <v>0.10539999999999999</v>
      </c>
    </row>
    <row r="200" spans="1:9">
      <c r="A200">
        <v>6</v>
      </c>
      <c r="B200" s="43">
        <v>28</v>
      </c>
      <c r="C200" s="42">
        <v>543</v>
      </c>
      <c r="D200" s="42">
        <v>17</v>
      </c>
      <c r="E200" s="42">
        <v>315</v>
      </c>
      <c r="F200">
        <f t="shared" si="22"/>
        <v>0.95547611309717251</v>
      </c>
      <c r="G200">
        <f t="shared" si="23"/>
        <v>4.4523886902827492E-2</v>
      </c>
      <c r="H200" s="42">
        <v>2.0840000000000001E-2</v>
      </c>
      <c r="I200" s="71">
        <v>1</v>
      </c>
    </row>
    <row r="201" spans="1:9">
      <c r="A201">
        <v>7</v>
      </c>
      <c r="B201" s="42">
        <v>86</v>
      </c>
      <c r="C201" s="42">
        <v>1165</v>
      </c>
      <c r="D201" s="42">
        <v>59</v>
      </c>
      <c r="E201" s="42">
        <v>651</v>
      </c>
      <c r="F201">
        <f t="shared" si="22"/>
        <v>0.8145195315341528</v>
      </c>
      <c r="G201">
        <f t="shared" si="23"/>
        <v>0.1854804684658472</v>
      </c>
      <c r="H201" s="42">
        <v>1.3628</v>
      </c>
      <c r="I201" s="42">
        <v>0.2334</v>
      </c>
    </row>
    <row r="202" spans="1:9">
      <c r="A202" t="s">
        <v>2522</v>
      </c>
      <c r="B202" s="42">
        <v>4399</v>
      </c>
      <c r="C202" s="42">
        <v>3921</v>
      </c>
      <c r="D202" s="42">
        <v>3550</v>
      </c>
      <c r="E202" s="42">
        <v>2304</v>
      </c>
      <c r="F202">
        <f t="shared" si="22"/>
        <v>0.72813388363847964</v>
      </c>
      <c r="G202">
        <f t="shared" si="23"/>
        <v>0.27186611636152036</v>
      </c>
      <c r="H202" s="42">
        <v>84.221999999999994</v>
      </c>
      <c r="I202" s="74">
        <v>4.9980000000000001E-4</v>
      </c>
    </row>
    <row r="203" spans="1:9" s="86" customFormat="1">
      <c r="A203" s="86" t="s">
        <v>2565</v>
      </c>
    </row>
    <row r="204" spans="1:9">
      <c r="A204" s="44" t="s">
        <v>2455</v>
      </c>
      <c r="B204" t="s">
        <v>2459</v>
      </c>
      <c r="C204" s="44" t="s">
        <v>2460</v>
      </c>
      <c r="D204" t="s">
        <v>2461</v>
      </c>
      <c r="E204" s="44" t="s">
        <v>2462</v>
      </c>
      <c r="F204" t="s">
        <v>2463</v>
      </c>
      <c r="G204" t="s">
        <v>2464</v>
      </c>
      <c r="H204" t="s">
        <v>2465</v>
      </c>
      <c r="I204" t="s">
        <v>2468</v>
      </c>
    </row>
    <row r="205" spans="1:9">
      <c r="A205">
        <v>1</v>
      </c>
      <c r="B205" s="42">
        <v>3210</v>
      </c>
      <c r="C205" s="42">
        <v>7</v>
      </c>
      <c r="D205" s="42">
        <v>2744</v>
      </c>
      <c r="E205" s="42">
        <v>4</v>
      </c>
      <c r="F205">
        <f t="shared" ref="F205:F212" si="24">(B205/C205)/(D205/E205)</f>
        <v>0.66847147022074138</v>
      </c>
      <c r="G205">
        <f t="shared" ref="G205:G212" si="25">1-F205</f>
        <v>0.33152852977925862</v>
      </c>
      <c r="H205" s="42">
        <v>0.41777999999999998</v>
      </c>
      <c r="I205" s="42">
        <v>0.55420000000000003</v>
      </c>
    </row>
    <row r="206" spans="1:9">
      <c r="A206">
        <v>2</v>
      </c>
      <c r="B206" s="42">
        <v>23</v>
      </c>
      <c r="C206" s="42">
        <v>7</v>
      </c>
      <c r="D206">
        <v>4</v>
      </c>
      <c r="E206" s="42">
        <v>4</v>
      </c>
      <c r="F206">
        <f t="shared" si="24"/>
        <v>3.2857142857142856</v>
      </c>
      <c r="G206">
        <f t="shared" si="25"/>
        <v>-2.2857142857142856</v>
      </c>
      <c r="H206" s="42">
        <v>2.1836000000000002</v>
      </c>
      <c r="I206" s="42">
        <v>0.18190000000000001</v>
      </c>
    </row>
    <row r="207" spans="1:9">
      <c r="A207">
        <v>3</v>
      </c>
      <c r="B207" s="42">
        <v>118</v>
      </c>
      <c r="C207" s="42">
        <v>7</v>
      </c>
      <c r="D207">
        <v>42</v>
      </c>
      <c r="E207" s="42">
        <v>4</v>
      </c>
      <c r="F207">
        <f t="shared" si="24"/>
        <v>1.6054421768707483</v>
      </c>
      <c r="G207">
        <f t="shared" si="25"/>
        <v>-0.60544217687074831</v>
      </c>
      <c r="H207" s="42">
        <v>0.53537000000000001</v>
      </c>
      <c r="I207" s="42">
        <v>0.4798</v>
      </c>
    </row>
    <row r="208" spans="1:9">
      <c r="A208">
        <v>4</v>
      </c>
      <c r="B208" s="42">
        <v>9</v>
      </c>
      <c r="C208" s="42">
        <v>942</v>
      </c>
      <c r="D208">
        <v>6</v>
      </c>
      <c r="E208" s="42">
        <v>512</v>
      </c>
      <c r="F208">
        <f t="shared" si="24"/>
        <v>0.81528662420382159</v>
      </c>
      <c r="G208">
        <f t="shared" si="25"/>
        <v>0.18471337579617841</v>
      </c>
      <c r="H208" s="42">
        <v>0.14902000000000001</v>
      </c>
      <c r="I208" s="42">
        <v>0.77859999999999996</v>
      </c>
    </row>
    <row r="209" spans="1:9">
      <c r="A209">
        <v>5</v>
      </c>
      <c r="B209" s="42">
        <v>1007</v>
      </c>
      <c r="C209" s="42">
        <v>191</v>
      </c>
      <c r="D209" s="42">
        <v>668</v>
      </c>
      <c r="E209" s="42">
        <v>112</v>
      </c>
      <c r="F209">
        <f t="shared" si="24"/>
        <v>0.88397027933661476</v>
      </c>
      <c r="G209">
        <f t="shared" si="25"/>
        <v>0.11602972066338524</v>
      </c>
      <c r="H209" s="42">
        <v>0.91405999999999998</v>
      </c>
      <c r="I209" s="42">
        <v>0.3553</v>
      </c>
    </row>
    <row r="210" spans="1:9">
      <c r="A210">
        <v>6</v>
      </c>
      <c r="B210" s="43">
        <v>26</v>
      </c>
      <c r="C210" s="42">
        <v>576</v>
      </c>
      <c r="D210">
        <v>17</v>
      </c>
      <c r="E210" s="42">
        <v>311</v>
      </c>
      <c r="F210">
        <f t="shared" si="24"/>
        <v>0.82577614379084963</v>
      </c>
      <c r="G210">
        <f t="shared" si="25"/>
        <v>0.17422385620915037</v>
      </c>
      <c r="H210" s="42">
        <v>0.3594</v>
      </c>
      <c r="I210" s="42">
        <v>0.63619999999999999</v>
      </c>
    </row>
    <row r="211" spans="1:9">
      <c r="A211">
        <v>7</v>
      </c>
      <c r="B211" s="42">
        <v>88</v>
      </c>
      <c r="C211" s="42">
        <v>1164</v>
      </c>
      <c r="D211" s="42">
        <v>58</v>
      </c>
      <c r="E211" s="42">
        <v>655</v>
      </c>
      <c r="F211">
        <f t="shared" si="24"/>
        <v>0.853774143855907</v>
      </c>
      <c r="G211">
        <f t="shared" si="25"/>
        <v>0.146225856144093</v>
      </c>
      <c r="H211" s="42">
        <v>0.80778000000000005</v>
      </c>
      <c r="I211" s="42">
        <v>0.36480000000000001</v>
      </c>
    </row>
    <row r="212" spans="1:9">
      <c r="A212" t="s">
        <v>2522</v>
      </c>
      <c r="B212" s="42">
        <v>4481</v>
      </c>
      <c r="C212" s="42">
        <v>4087</v>
      </c>
      <c r="D212" s="42">
        <v>3539</v>
      </c>
      <c r="E212" s="42">
        <v>2305</v>
      </c>
      <c r="F212">
        <f t="shared" si="24"/>
        <v>0.71410269697100215</v>
      </c>
      <c r="G212">
        <f t="shared" si="25"/>
        <v>0.28589730302899785</v>
      </c>
      <c r="H212" s="42">
        <v>96.009</v>
      </c>
      <c r="I212" s="74">
        <v>4.9980000000000001E-4</v>
      </c>
    </row>
    <row r="213" spans="1:9" s="86" customFormat="1">
      <c r="A213" s="86" t="s">
        <v>2566</v>
      </c>
    </row>
    <row r="214" spans="1:9">
      <c r="A214" s="44" t="s">
        <v>2455</v>
      </c>
      <c r="B214" t="s">
        <v>2459</v>
      </c>
      <c r="C214" s="44" t="s">
        <v>2460</v>
      </c>
      <c r="D214" t="s">
        <v>2461</v>
      </c>
      <c r="E214" s="44" t="s">
        <v>2462</v>
      </c>
      <c r="F214" t="s">
        <v>2463</v>
      </c>
      <c r="G214" t="s">
        <v>2464</v>
      </c>
      <c r="H214" t="s">
        <v>2465</v>
      </c>
      <c r="I214" t="s">
        <v>2468</v>
      </c>
    </row>
    <row r="215" spans="1:9">
      <c r="A215">
        <v>1</v>
      </c>
      <c r="B215" s="42">
        <v>3147</v>
      </c>
      <c r="C215" s="42">
        <v>7</v>
      </c>
      <c r="D215" s="42">
        <v>2746</v>
      </c>
      <c r="E215" s="42">
        <v>4</v>
      </c>
      <c r="F215">
        <f t="shared" ref="F215:F222" si="26">(B215/C215)/(D215/E215)</f>
        <v>0.65487462282800957</v>
      </c>
      <c r="G215">
        <f t="shared" ref="G215:G222" si="27">1-F215</f>
        <v>0.34512537717199043</v>
      </c>
      <c r="H215" s="42">
        <v>0.46214</v>
      </c>
      <c r="I215" s="42">
        <v>0.54720000000000002</v>
      </c>
    </row>
    <row r="216" spans="1:9">
      <c r="A216">
        <v>2</v>
      </c>
      <c r="B216" s="42">
        <v>27</v>
      </c>
      <c r="C216" s="42">
        <v>7</v>
      </c>
      <c r="D216">
        <v>4</v>
      </c>
      <c r="E216" s="42">
        <v>4</v>
      </c>
      <c r="F216">
        <f t="shared" si="26"/>
        <v>3.8571428571428572</v>
      </c>
      <c r="G216">
        <f t="shared" si="27"/>
        <v>-2.8571428571428572</v>
      </c>
      <c r="H216" s="42">
        <v>2.8980999999999999</v>
      </c>
      <c r="I216" s="42">
        <v>0.16489999999999999</v>
      </c>
    </row>
    <row r="217" spans="1:9">
      <c r="A217">
        <v>3</v>
      </c>
      <c r="B217" s="42">
        <v>107</v>
      </c>
      <c r="C217" s="42">
        <v>7</v>
      </c>
      <c r="D217" s="42">
        <v>41</v>
      </c>
      <c r="E217" s="42">
        <v>4</v>
      </c>
      <c r="F217">
        <f t="shared" si="26"/>
        <v>1.491289198606272</v>
      </c>
      <c r="G217">
        <f t="shared" si="27"/>
        <v>-0.49128919860627196</v>
      </c>
      <c r="H217" s="42">
        <v>0.3785</v>
      </c>
      <c r="I217" s="42">
        <v>0.71860000000000002</v>
      </c>
    </row>
    <row r="218" spans="1:9">
      <c r="A218">
        <v>4</v>
      </c>
      <c r="B218" s="42">
        <v>7</v>
      </c>
      <c r="C218" s="42">
        <v>823</v>
      </c>
      <c r="D218">
        <v>6</v>
      </c>
      <c r="E218" s="42">
        <v>512</v>
      </c>
      <c r="F218">
        <f t="shared" si="26"/>
        <v>0.72579991899554475</v>
      </c>
      <c r="G218">
        <f t="shared" si="27"/>
        <v>0.27420008100445525</v>
      </c>
      <c r="H218" s="42">
        <v>0.33119999999999999</v>
      </c>
      <c r="I218" s="42">
        <v>0.58069999999999999</v>
      </c>
    </row>
    <row r="219" spans="1:9">
      <c r="A219">
        <v>5</v>
      </c>
      <c r="B219" s="42">
        <v>906</v>
      </c>
      <c r="C219" s="42">
        <v>177</v>
      </c>
      <c r="D219" s="42">
        <v>685</v>
      </c>
      <c r="E219" s="42">
        <v>115</v>
      </c>
      <c r="F219">
        <f t="shared" si="26"/>
        <v>0.85933440554249663</v>
      </c>
      <c r="G219">
        <f t="shared" si="27"/>
        <v>0.14066559445750337</v>
      </c>
      <c r="H219" s="42">
        <v>1.3608</v>
      </c>
      <c r="I219" s="42">
        <v>0.24690000000000001</v>
      </c>
    </row>
    <row r="220" spans="1:9">
      <c r="A220">
        <v>6</v>
      </c>
      <c r="B220" s="43">
        <v>24</v>
      </c>
      <c r="C220" s="42">
        <v>502</v>
      </c>
      <c r="D220" s="42">
        <v>17</v>
      </c>
      <c r="E220" s="42">
        <v>317</v>
      </c>
      <c r="F220">
        <f t="shared" si="26"/>
        <v>0.89149285212092799</v>
      </c>
      <c r="G220">
        <f t="shared" si="27"/>
        <v>0.10850714787907201</v>
      </c>
      <c r="H220" s="42">
        <v>0.125</v>
      </c>
      <c r="I220" s="42">
        <v>0.73660000000000003</v>
      </c>
    </row>
    <row r="221" spans="1:9">
      <c r="A221">
        <v>7</v>
      </c>
      <c r="B221" s="42">
        <v>86</v>
      </c>
      <c r="C221" s="42">
        <v>1125</v>
      </c>
      <c r="D221" s="42">
        <v>59</v>
      </c>
      <c r="E221" s="42">
        <v>660</v>
      </c>
      <c r="F221">
        <f t="shared" si="26"/>
        <v>0.85514124293785299</v>
      </c>
      <c r="G221">
        <f t="shared" si="27"/>
        <v>0.14485875706214701</v>
      </c>
      <c r="H221" s="42">
        <v>0.79173000000000004</v>
      </c>
      <c r="I221" s="42">
        <v>0.43080000000000002</v>
      </c>
    </row>
    <row r="222" spans="1:9">
      <c r="A222" t="s">
        <v>2522</v>
      </c>
      <c r="B222" s="42">
        <v>4304</v>
      </c>
      <c r="C222" s="42">
        <v>3706</v>
      </c>
      <c r="D222" s="42">
        <v>3558</v>
      </c>
      <c r="E222" s="42">
        <v>2330</v>
      </c>
      <c r="F222">
        <f t="shared" si="26"/>
        <v>0.76053083176120517</v>
      </c>
      <c r="G222">
        <f t="shared" si="27"/>
        <v>0.23946916823879483</v>
      </c>
      <c r="H222" s="42">
        <v>61.914000000000001</v>
      </c>
      <c r="I222" s="74">
        <v>4.9980000000000001E-4</v>
      </c>
    </row>
    <row r="223" spans="1:9" s="86" customFormat="1">
      <c r="A223" s="86" t="s">
        <v>2567</v>
      </c>
    </row>
    <row r="224" spans="1:9">
      <c r="A224" s="44" t="s">
        <v>2455</v>
      </c>
      <c r="B224" t="s">
        <v>2459</v>
      </c>
      <c r="C224" s="44" t="s">
        <v>2460</v>
      </c>
      <c r="D224" t="s">
        <v>2461</v>
      </c>
      <c r="E224" s="44" t="s">
        <v>2462</v>
      </c>
      <c r="F224" t="s">
        <v>2463</v>
      </c>
      <c r="G224" t="s">
        <v>2464</v>
      </c>
      <c r="H224" t="s">
        <v>2465</v>
      </c>
      <c r="I224" t="s">
        <v>2468</v>
      </c>
    </row>
    <row r="225" spans="1:9">
      <c r="A225">
        <v>1</v>
      </c>
      <c r="B225" s="42">
        <v>3158</v>
      </c>
      <c r="C225" s="42">
        <v>5</v>
      </c>
      <c r="D225" s="42">
        <v>2745</v>
      </c>
      <c r="E225" s="42">
        <v>4</v>
      </c>
      <c r="F225">
        <f t="shared" ref="F225:F232" si="28">(B225/C225)/(D225/E225)</f>
        <v>0.92036429872495451</v>
      </c>
      <c r="G225">
        <f t="shared" ref="G225:G232" si="29">1-F225</f>
        <v>7.963570127504549E-2</v>
      </c>
      <c r="H225" s="42">
        <v>1.5289000000000001E-2</v>
      </c>
      <c r="I225" s="42">
        <v>1</v>
      </c>
    </row>
    <row r="226" spans="1:9">
      <c r="A226">
        <v>2</v>
      </c>
      <c r="B226" s="42">
        <v>29</v>
      </c>
      <c r="C226" s="42">
        <v>5</v>
      </c>
      <c r="D226">
        <v>4</v>
      </c>
      <c r="E226" s="42">
        <v>4</v>
      </c>
      <c r="F226">
        <f t="shared" si="28"/>
        <v>5.8</v>
      </c>
      <c r="G226">
        <f t="shared" si="29"/>
        <v>-4.8</v>
      </c>
      <c r="H226" s="42">
        <v>4.7914000000000003</v>
      </c>
      <c r="I226" s="87">
        <v>5.6469999999999999E-2</v>
      </c>
    </row>
    <row r="227" spans="1:9">
      <c r="A227">
        <v>3</v>
      </c>
      <c r="B227" s="42">
        <v>131</v>
      </c>
      <c r="C227" s="42">
        <v>5</v>
      </c>
      <c r="D227" s="42">
        <v>41</v>
      </c>
      <c r="E227" s="42">
        <v>4</v>
      </c>
      <c r="F227">
        <f t="shared" si="28"/>
        <v>2.5560975609756098</v>
      </c>
      <c r="G227">
        <f t="shared" si="29"/>
        <v>-1.5560975609756098</v>
      </c>
      <c r="H227" s="42">
        <v>1.9441999999999999</v>
      </c>
      <c r="I227" s="42">
        <v>0.21290000000000001</v>
      </c>
    </row>
    <row r="228" spans="1:9">
      <c r="A228">
        <v>4</v>
      </c>
      <c r="B228" s="42">
        <v>9</v>
      </c>
      <c r="C228" s="42">
        <v>840</v>
      </c>
      <c r="D228">
        <v>6</v>
      </c>
      <c r="E228" s="42">
        <v>514</v>
      </c>
      <c r="F228">
        <f t="shared" si="28"/>
        <v>0.91785714285714282</v>
      </c>
      <c r="G228">
        <f t="shared" si="29"/>
        <v>8.2142857142857184E-2</v>
      </c>
      <c r="H228" s="42">
        <v>2.6169000000000001E-2</v>
      </c>
      <c r="I228" s="71">
        <v>1</v>
      </c>
    </row>
    <row r="229" spans="1:9">
      <c r="A229">
        <v>5</v>
      </c>
      <c r="B229" s="42">
        <v>903</v>
      </c>
      <c r="C229" s="42">
        <v>166</v>
      </c>
      <c r="D229" s="42">
        <v>688</v>
      </c>
      <c r="E229" s="42">
        <v>121</v>
      </c>
      <c r="F229">
        <f t="shared" si="28"/>
        <v>0.95670180722891573</v>
      </c>
      <c r="G229">
        <f t="shared" si="29"/>
        <v>4.3298192771084265E-2</v>
      </c>
      <c r="H229" s="42">
        <v>0.11629</v>
      </c>
      <c r="I229" s="42">
        <v>0.74260000000000004</v>
      </c>
    </row>
    <row r="230" spans="1:9">
      <c r="A230">
        <v>6</v>
      </c>
      <c r="B230" s="43">
        <v>24</v>
      </c>
      <c r="C230" s="42">
        <v>508</v>
      </c>
      <c r="D230" s="42">
        <v>17</v>
      </c>
      <c r="E230" s="42">
        <v>317</v>
      </c>
      <c r="F230">
        <f t="shared" si="28"/>
        <v>0.88096340898564152</v>
      </c>
      <c r="G230">
        <f t="shared" si="29"/>
        <v>0.11903659101435848</v>
      </c>
      <c r="H230" s="42">
        <v>0.15226999999999999</v>
      </c>
      <c r="I230" s="42">
        <v>0.74009999999999998</v>
      </c>
    </row>
    <row r="231" spans="1:9">
      <c r="A231">
        <v>7</v>
      </c>
      <c r="B231" s="42">
        <v>85</v>
      </c>
      <c r="C231" s="42">
        <v>1085</v>
      </c>
      <c r="D231" s="42">
        <v>59</v>
      </c>
      <c r="E231" s="42">
        <v>663</v>
      </c>
      <c r="F231">
        <f t="shared" si="28"/>
        <v>0.88034054518472227</v>
      </c>
      <c r="G231">
        <f t="shared" si="29"/>
        <v>0.11965945481527773</v>
      </c>
      <c r="H231" s="42">
        <v>0.52210000000000001</v>
      </c>
      <c r="I231" s="42">
        <v>0.46229999999999999</v>
      </c>
    </row>
    <row r="232" spans="1:9">
      <c r="A232" t="s">
        <v>2522</v>
      </c>
      <c r="B232" s="42">
        <v>4337</v>
      </c>
      <c r="C232" s="42">
        <v>3717</v>
      </c>
      <c r="D232" s="42">
        <v>3560</v>
      </c>
      <c r="E232" s="42">
        <v>2340</v>
      </c>
      <c r="F232">
        <f t="shared" si="28"/>
        <v>0.7669423511167941</v>
      </c>
      <c r="G232">
        <f t="shared" si="29"/>
        <v>0.2330576488832059</v>
      </c>
      <c r="H232" s="42">
        <v>58.387999999999998</v>
      </c>
      <c r="I232" s="74">
        <v>4.9980000000000001E-4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17"/>
  <sheetViews>
    <sheetView topLeftCell="A105" zoomScale="79" zoomScaleNormal="79" zoomScalePageLayoutView="79" workbookViewId="0">
      <selection activeCell="E7" sqref="E7"/>
    </sheetView>
  </sheetViews>
  <sheetFormatPr baseColWidth="10" defaultColWidth="8.83203125" defaultRowHeight="14" x14ac:dyDescent="0"/>
  <cols>
    <col min="1" max="1" width="8.83203125" customWidth="1"/>
    <col min="2" max="2" width="13.5" customWidth="1"/>
    <col min="3" max="3" width="11" customWidth="1"/>
    <col min="4" max="8" width="8.83203125" customWidth="1"/>
    <col min="9" max="9" width="12.5" customWidth="1"/>
    <col min="10" max="11" width="8.83203125" customWidth="1"/>
    <col min="12" max="12" width="11.83203125" customWidth="1"/>
    <col min="13" max="1025" width="8.83203125" customWidth="1"/>
  </cols>
  <sheetData>
    <row r="1" spans="1:18" s="32" customFormat="1">
      <c r="A1" s="31" t="s">
        <v>2469</v>
      </c>
      <c r="N1" s="33"/>
      <c r="O1" s="34"/>
      <c r="P1" s="35"/>
      <c r="Q1" s="33"/>
      <c r="R1" s="36"/>
    </row>
    <row r="2" spans="1:18" s="40" customFormat="1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38" t="s">
        <v>2475</v>
      </c>
      <c r="H2" s="38"/>
      <c r="I2" s="38"/>
      <c r="M2" s="37"/>
      <c r="N2" s="38"/>
      <c r="O2" s="38"/>
      <c r="P2" s="50"/>
      <c r="Q2" s="38"/>
      <c r="R2" s="51"/>
    </row>
    <row r="3" spans="1:18">
      <c r="A3" s="41" t="s">
        <v>2307</v>
      </c>
      <c r="B3">
        <f>SUM('chr3'!C3:G3)</f>
        <v>29868</v>
      </c>
      <c r="C3">
        <v>1471</v>
      </c>
      <c r="D3">
        <v>343</v>
      </c>
      <c r="E3">
        <v>1750</v>
      </c>
      <c r="F3">
        <v>25037</v>
      </c>
      <c r="G3">
        <v>1267</v>
      </c>
      <c r="H3" s="43"/>
      <c r="M3" s="11"/>
      <c r="N3" s="44"/>
      <c r="O3" s="44"/>
      <c r="P3" s="88"/>
      <c r="Q3" s="44"/>
      <c r="R3" s="72"/>
    </row>
    <row r="4" spans="1:18" ht="18" customHeight="1">
      <c r="A4" s="41" t="s">
        <v>2481</v>
      </c>
      <c r="B4" s="42">
        <v>1407</v>
      </c>
      <c r="C4" s="42">
        <v>57</v>
      </c>
      <c r="D4" s="42">
        <v>25</v>
      </c>
      <c r="E4" s="42">
        <v>44</v>
      </c>
      <c r="F4" s="42">
        <v>1215</v>
      </c>
      <c r="G4" s="42">
        <v>66</v>
      </c>
      <c r="H4" s="43"/>
      <c r="I4" s="42"/>
      <c r="J4" s="42"/>
      <c r="M4" s="11"/>
      <c r="N4" s="44"/>
      <c r="O4" s="44"/>
      <c r="P4" s="88"/>
      <c r="Q4" s="44"/>
      <c r="R4" s="72"/>
    </row>
    <row r="5" spans="1:18" ht="19" customHeight="1">
      <c r="A5" s="41" t="s">
        <v>2482</v>
      </c>
      <c r="B5">
        <v>13</v>
      </c>
      <c r="C5">
        <v>1</v>
      </c>
      <c r="D5">
        <v>0</v>
      </c>
      <c r="E5">
        <v>0</v>
      </c>
      <c r="F5">
        <v>12</v>
      </c>
      <c r="G5">
        <v>0</v>
      </c>
      <c r="H5" s="13"/>
      <c r="I5" s="42"/>
      <c r="M5" s="11"/>
      <c r="N5" s="44"/>
      <c r="O5" s="44"/>
      <c r="P5" s="88"/>
      <c r="Q5" s="44"/>
      <c r="R5" s="72"/>
    </row>
    <row r="6" spans="1:18" ht="16" customHeight="1">
      <c r="A6" s="41" t="s">
        <v>2483</v>
      </c>
      <c r="B6" s="42" t="s">
        <v>2549</v>
      </c>
      <c r="C6" s="42">
        <v>4.1818179999999998</v>
      </c>
      <c r="D6" s="42">
        <v>2.125</v>
      </c>
      <c r="E6" s="42">
        <v>2.6666669999999999</v>
      </c>
      <c r="F6" s="42" t="s">
        <v>2579</v>
      </c>
      <c r="G6" s="42">
        <v>1.2</v>
      </c>
      <c r="H6" s="43"/>
      <c r="I6" s="42"/>
      <c r="J6" s="42"/>
      <c r="M6" s="11"/>
      <c r="N6" s="44"/>
      <c r="O6" s="44"/>
      <c r="P6" s="89"/>
      <c r="R6" s="72"/>
    </row>
    <row r="7" spans="1:18" ht="17" customHeight="1">
      <c r="A7" s="11" t="s">
        <v>2484</v>
      </c>
      <c r="B7" s="42">
        <v>469</v>
      </c>
      <c r="C7">
        <v>6</v>
      </c>
      <c r="D7" s="42">
        <v>6</v>
      </c>
      <c r="E7" s="42">
        <v>1</v>
      </c>
      <c r="F7" s="42">
        <v>432</v>
      </c>
      <c r="G7" s="42">
        <v>24</v>
      </c>
      <c r="H7" s="43"/>
      <c r="I7" s="42"/>
      <c r="J7" s="42"/>
      <c r="M7" s="11"/>
      <c r="P7" s="89"/>
      <c r="R7" s="72"/>
    </row>
    <row r="8" spans="1:18" ht="17" customHeight="1">
      <c r="A8" s="11" t="s">
        <v>2485</v>
      </c>
      <c r="B8" s="42">
        <v>1.5702420000000002E-2</v>
      </c>
      <c r="C8" s="42">
        <v>4.0788580000000003E-3</v>
      </c>
      <c r="D8" s="42">
        <v>1.7492710000000002E-2</v>
      </c>
      <c r="E8" s="42">
        <v>5.7142860000000001E-4</v>
      </c>
      <c r="F8" s="42">
        <v>1.7254459999999999E-2</v>
      </c>
      <c r="G8" s="42">
        <v>1.8942380000000002E-2</v>
      </c>
      <c r="H8" s="43"/>
      <c r="I8" s="42"/>
      <c r="J8" s="42"/>
      <c r="M8" s="11"/>
      <c r="P8" s="89"/>
      <c r="R8" s="72"/>
    </row>
    <row r="9" spans="1:18" s="86" customFormat="1">
      <c r="A9" s="90" t="s">
        <v>2486</v>
      </c>
      <c r="B9" s="91"/>
      <c r="C9" s="92" t="s">
        <v>2471</v>
      </c>
      <c r="D9" s="91" t="s">
        <v>2472</v>
      </c>
      <c r="E9" s="86" t="s">
        <v>2473</v>
      </c>
      <c r="F9" s="91" t="s">
        <v>2474</v>
      </c>
      <c r="G9" s="91" t="s">
        <v>2475</v>
      </c>
      <c r="H9" s="91"/>
      <c r="I9" s="91"/>
      <c r="M9" s="90"/>
      <c r="N9" s="91"/>
      <c r="O9" s="91"/>
      <c r="P9" s="93"/>
      <c r="Q9" s="91"/>
      <c r="R9" s="94"/>
    </row>
    <row r="10" spans="1:18" ht="18" customHeight="1">
      <c r="A10" s="41" t="s">
        <v>2481</v>
      </c>
      <c r="B10" s="42">
        <v>973</v>
      </c>
      <c r="C10" s="42">
        <v>40</v>
      </c>
      <c r="D10" s="42">
        <v>14</v>
      </c>
      <c r="E10">
        <v>25</v>
      </c>
      <c r="F10" s="42">
        <v>848</v>
      </c>
      <c r="G10" s="42">
        <v>46</v>
      </c>
      <c r="H10" s="43"/>
      <c r="I10" s="42"/>
      <c r="J10" s="42"/>
      <c r="M10" s="11"/>
      <c r="N10" s="44"/>
      <c r="O10" s="44"/>
      <c r="P10" s="88"/>
      <c r="Q10" s="44"/>
      <c r="R10" s="72"/>
    </row>
    <row r="11" spans="1:18" ht="19" customHeight="1">
      <c r="A11" s="41" t="s">
        <v>2482</v>
      </c>
      <c r="B11" s="42">
        <v>6</v>
      </c>
      <c r="C11">
        <v>0</v>
      </c>
      <c r="D11">
        <v>0</v>
      </c>
      <c r="E11">
        <v>0</v>
      </c>
      <c r="F11">
        <v>6</v>
      </c>
      <c r="G11">
        <v>0</v>
      </c>
      <c r="H11" s="13"/>
      <c r="I11" s="42"/>
      <c r="M11" s="11"/>
      <c r="N11" s="44"/>
      <c r="O11" s="44"/>
      <c r="P11" s="88"/>
      <c r="Q11" s="44"/>
      <c r="R11" s="72"/>
    </row>
    <row r="12" spans="1:18" ht="16" customHeight="1">
      <c r="A12" s="41" t="s">
        <v>2483</v>
      </c>
      <c r="B12" s="42" t="s">
        <v>2549</v>
      </c>
      <c r="C12" s="42">
        <v>4</v>
      </c>
      <c r="D12" s="42">
        <v>1.3333330000000001</v>
      </c>
      <c r="E12" s="42">
        <v>2.5714290000000002</v>
      </c>
      <c r="F12" s="42" t="s">
        <v>2549</v>
      </c>
      <c r="G12" s="42">
        <v>1.3</v>
      </c>
      <c r="H12" s="43"/>
      <c r="I12" s="42"/>
      <c r="J12" s="42"/>
      <c r="M12" s="11"/>
      <c r="N12" s="44"/>
      <c r="O12" s="44"/>
      <c r="P12" s="89"/>
      <c r="R12" s="72"/>
    </row>
    <row r="13" spans="1:18" ht="17" customHeight="1">
      <c r="A13" s="11" t="s">
        <v>2484</v>
      </c>
      <c r="B13" s="42">
        <v>482</v>
      </c>
      <c r="C13">
        <v>6</v>
      </c>
      <c r="D13" s="42">
        <v>6</v>
      </c>
      <c r="E13" s="42">
        <v>1</v>
      </c>
      <c r="F13" s="42">
        <v>445</v>
      </c>
      <c r="G13" s="42">
        <v>24</v>
      </c>
      <c r="H13" s="43"/>
      <c r="I13" s="42"/>
      <c r="J13" s="42"/>
      <c r="M13" s="11"/>
      <c r="P13" s="89"/>
      <c r="R13" s="72"/>
    </row>
    <row r="14" spans="1:18" ht="17" customHeight="1">
      <c r="A14" s="11" t="s">
        <v>2485</v>
      </c>
      <c r="B14" s="42">
        <v>1.613767E-2</v>
      </c>
      <c r="C14" s="42">
        <v>4.0788580000000003E-3</v>
      </c>
      <c r="D14" s="42">
        <v>1.7492710000000002E-2</v>
      </c>
      <c r="E14" s="42">
        <v>5.7142860000000001E-4</v>
      </c>
      <c r="F14" s="42">
        <v>1.7773690000000002E-2</v>
      </c>
      <c r="G14" s="42">
        <v>1.8942380000000002E-2</v>
      </c>
      <c r="H14" s="43"/>
      <c r="I14" s="42"/>
      <c r="J14" s="42"/>
      <c r="M14" s="11"/>
      <c r="P14" s="89"/>
      <c r="R14" s="72"/>
    </row>
    <row r="15" spans="1:18" s="86" customFormat="1">
      <c r="A15" s="90" t="s">
        <v>2487</v>
      </c>
      <c r="B15" s="91"/>
      <c r="C15" s="92" t="s">
        <v>2471</v>
      </c>
      <c r="D15" s="91" t="s">
        <v>2472</v>
      </c>
      <c r="E15" s="86" t="s">
        <v>2473</v>
      </c>
      <c r="F15" s="91" t="s">
        <v>2474</v>
      </c>
      <c r="G15" s="91" t="s">
        <v>2475</v>
      </c>
      <c r="H15" s="91"/>
      <c r="I15" s="91"/>
      <c r="M15" s="90"/>
      <c r="N15" s="91"/>
      <c r="O15" s="91"/>
      <c r="P15" s="93"/>
      <c r="Q15" s="91"/>
      <c r="R15" s="94"/>
    </row>
    <row r="16" spans="1:18" ht="18" customHeight="1">
      <c r="A16" s="41" t="s">
        <v>2481</v>
      </c>
      <c r="B16" s="42">
        <v>844</v>
      </c>
      <c r="C16" s="42">
        <v>31</v>
      </c>
      <c r="D16" s="42">
        <v>15</v>
      </c>
      <c r="E16" s="42">
        <v>23</v>
      </c>
      <c r="F16" s="42">
        <v>734</v>
      </c>
      <c r="G16" s="42">
        <v>40</v>
      </c>
      <c r="H16" s="43"/>
      <c r="I16" s="42"/>
      <c r="J16" s="42"/>
      <c r="M16" s="11"/>
      <c r="N16" s="44"/>
      <c r="O16" s="44"/>
      <c r="P16" s="88"/>
      <c r="Q16" s="44"/>
      <c r="R16" s="72"/>
    </row>
    <row r="17" spans="1:18" ht="19" customHeight="1">
      <c r="A17" s="41" t="s">
        <v>2482</v>
      </c>
      <c r="B17" s="42">
        <v>4</v>
      </c>
      <c r="C17">
        <v>0</v>
      </c>
      <c r="D17">
        <v>0</v>
      </c>
      <c r="E17">
        <v>0</v>
      </c>
      <c r="F17">
        <v>4</v>
      </c>
      <c r="G17">
        <v>0</v>
      </c>
      <c r="H17" s="13"/>
      <c r="I17" s="42"/>
      <c r="M17" s="11"/>
      <c r="N17" s="44"/>
      <c r="O17" s="44"/>
      <c r="P17" s="88"/>
      <c r="Q17" s="44"/>
      <c r="R17" s="72"/>
    </row>
    <row r="18" spans="1:18" ht="16" customHeight="1">
      <c r="A18" s="41" t="s">
        <v>2483</v>
      </c>
      <c r="B18" s="42" t="s">
        <v>2549</v>
      </c>
      <c r="C18" s="42">
        <v>3.4285709999999998</v>
      </c>
      <c r="D18" s="42">
        <v>2.75</v>
      </c>
      <c r="E18" s="42">
        <v>2.285714</v>
      </c>
      <c r="F18" s="42" t="s">
        <v>2549</v>
      </c>
      <c r="G18" s="42">
        <v>1.1052630000000001</v>
      </c>
      <c r="H18" s="43"/>
      <c r="I18" s="42"/>
      <c r="J18" s="42"/>
      <c r="M18" s="11"/>
      <c r="N18" s="44"/>
      <c r="O18" s="44"/>
      <c r="P18" s="89"/>
      <c r="R18" s="72"/>
    </row>
    <row r="19" spans="1:18" ht="17" customHeight="1">
      <c r="A19" s="11" t="s">
        <v>2484</v>
      </c>
      <c r="B19" s="42">
        <v>492</v>
      </c>
      <c r="C19">
        <v>7</v>
      </c>
      <c r="D19" s="42">
        <v>6</v>
      </c>
      <c r="E19" s="42">
        <v>1</v>
      </c>
      <c r="F19" s="42">
        <v>453</v>
      </c>
      <c r="G19" s="42">
        <v>25</v>
      </c>
      <c r="H19" s="43"/>
      <c r="I19" s="42"/>
      <c r="J19" s="42"/>
      <c r="M19" s="11"/>
      <c r="P19" s="89"/>
      <c r="R19" s="72"/>
    </row>
    <row r="20" spans="1:18" ht="17" customHeight="1">
      <c r="A20" s="11" t="s">
        <v>2485</v>
      </c>
      <c r="B20" s="42">
        <v>1.6472480000000001E-2</v>
      </c>
      <c r="C20" s="42">
        <v>4.7586679999999998E-3</v>
      </c>
      <c r="D20" s="42">
        <v>1.7492710000000002E-2</v>
      </c>
      <c r="E20" s="42">
        <v>5.7142860000000001E-4</v>
      </c>
      <c r="F20" s="42">
        <v>1.809322E-2</v>
      </c>
      <c r="G20" s="42">
        <v>1.973165E-2</v>
      </c>
      <c r="H20" s="43"/>
      <c r="I20" s="42"/>
      <c r="J20" s="42"/>
      <c r="M20" s="11"/>
      <c r="P20" s="89"/>
      <c r="R20" s="72"/>
    </row>
    <row r="21" spans="1:18" s="86" customFormat="1">
      <c r="A21" s="90" t="s">
        <v>2488</v>
      </c>
      <c r="B21" s="91"/>
      <c r="C21" s="92" t="s">
        <v>2471</v>
      </c>
      <c r="D21" s="91" t="s">
        <v>2472</v>
      </c>
      <c r="E21" s="86" t="s">
        <v>2473</v>
      </c>
      <c r="F21" s="91" t="s">
        <v>2474</v>
      </c>
      <c r="G21" s="91" t="s">
        <v>2475</v>
      </c>
      <c r="H21" s="91"/>
      <c r="I21" s="91"/>
      <c r="M21" s="90"/>
      <c r="N21" s="91"/>
      <c r="O21" s="91"/>
      <c r="P21" s="93"/>
      <c r="Q21" s="91"/>
      <c r="R21" s="94"/>
    </row>
    <row r="22" spans="1:18" ht="18" customHeight="1">
      <c r="A22" s="41" t="s">
        <v>2481</v>
      </c>
      <c r="B22" s="42">
        <v>898</v>
      </c>
      <c r="C22" s="42">
        <v>33</v>
      </c>
      <c r="D22" s="42">
        <v>12</v>
      </c>
      <c r="E22" s="42">
        <v>23</v>
      </c>
      <c r="F22" s="42">
        <v>789</v>
      </c>
      <c r="G22" s="42">
        <v>41</v>
      </c>
      <c r="H22" s="43"/>
      <c r="I22" s="42"/>
      <c r="J22" s="42"/>
      <c r="M22" s="11"/>
      <c r="N22" s="44"/>
      <c r="O22" s="44"/>
      <c r="P22" s="88"/>
      <c r="Q22" s="44"/>
      <c r="R22" s="72"/>
    </row>
    <row r="23" spans="1:18" ht="19" customHeight="1">
      <c r="A23" s="41" t="s">
        <v>2482</v>
      </c>
      <c r="B23" s="42">
        <v>5</v>
      </c>
      <c r="C23">
        <v>0</v>
      </c>
      <c r="D23">
        <v>0</v>
      </c>
      <c r="E23">
        <v>0</v>
      </c>
      <c r="F23">
        <v>5</v>
      </c>
      <c r="G23">
        <v>0</v>
      </c>
      <c r="H23" s="13"/>
      <c r="I23" s="42"/>
      <c r="M23" s="11"/>
      <c r="N23" s="44"/>
      <c r="O23" s="44"/>
      <c r="P23" s="88"/>
      <c r="Q23" s="44"/>
      <c r="R23" s="72"/>
    </row>
    <row r="24" spans="1:18" ht="16" customHeight="1">
      <c r="A24" s="41" t="s">
        <v>2483</v>
      </c>
      <c r="B24" s="42" t="s">
        <v>2549</v>
      </c>
      <c r="C24" s="42">
        <v>3.714286</v>
      </c>
      <c r="D24">
        <v>2</v>
      </c>
      <c r="E24" s="42">
        <v>2.285714</v>
      </c>
      <c r="F24" s="42" t="s">
        <v>2549</v>
      </c>
      <c r="G24" s="42">
        <v>1.05</v>
      </c>
      <c r="H24" s="43"/>
      <c r="I24" s="42"/>
      <c r="J24" s="42"/>
      <c r="M24" s="11"/>
      <c r="N24" s="44"/>
      <c r="O24" s="44"/>
      <c r="P24" s="89"/>
      <c r="R24" s="72"/>
    </row>
    <row r="25" spans="1:18" ht="17" customHeight="1">
      <c r="A25" s="11" t="s">
        <v>2484</v>
      </c>
      <c r="H25" s="43"/>
      <c r="I25" s="42"/>
      <c r="J25" s="42"/>
      <c r="M25" s="11"/>
      <c r="P25" s="89"/>
      <c r="R25" s="72"/>
    </row>
    <row r="26" spans="1:18" ht="17" customHeight="1">
      <c r="A26" s="11" t="s">
        <v>2485</v>
      </c>
      <c r="B26" s="42">
        <v>1.6539439999999999E-2</v>
      </c>
      <c r="C26" s="42">
        <v>4.7586679999999998E-3</v>
      </c>
      <c r="D26" s="42">
        <v>1.7492710000000002E-2</v>
      </c>
      <c r="E26" s="42">
        <v>5.7142860000000001E-4</v>
      </c>
      <c r="F26" s="42">
        <v>1.809322E-2</v>
      </c>
      <c r="G26" s="42">
        <v>2.1310180000000001E-2</v>
      </c>
      <c r="H26" s="43"/>
      <c r="I26" s="42"/>
      <c r="J26" s="42"/>
      <c r="M26" s="11"/>
      <c r="P26" s="89"/>
      <c r="R26" s="72"/>
    </row>
    <row r="27" spans="1:18" s="86" customFormat="1">
      <c r="A27" s="90" t="s">
        <v>2489</v>
      </c>
      <c r="B27" s="91"/>
      <c r="C27" s="92" t="s">
        <v>2471</v>
      </c>
      <c r="D27" s="91" t="s">
        <v>2472</v>
      </c>
      <c r="E27" s="86" t="s">
        <v>2473</v>
      </c>
      <c r="F27" s="91" t="s">
        <v>2474</v>
      </c>
      <c r="G27" s="91" t="s">
        <v>2475</v>
      </c>
      <c r="H27" s="91"/>
      <c r="I27" s="91"/>
      <c r="M27" s="90"/>
      <c r="N27" s="91"/>
      <c r="O27" s="91"/>
      <c r="P27" s="93"/>
      <c r="Q27" s="91"/>
      <c r="R27" s="94"/>
    </row>
    <row r="28" spans="1:18" ht="18" customHeight="1">
      <c r="A28" s="41" t="s">
        <v>2481</v>
      </c>
      <c r="B28" s="42">
        <v>809</v>
      </c>
      <c r="C28" s="42">
        <v>25</v>
      </c>
      <c r="D28" s="42">
        <v>11</v>
      </c>
      <c r="E28" s="42">
        <v>25</v>
      </c>
      <c r="F28" s="42">
        <v>708</v>
      </c>
      <c r="G28" s="42">
        <v>40</v>
      </c>
      <c r="H28" s="43"/>
      <c r="I28" s="42"/>
      <c r="J28" s="42"/>
      <c r="M28" s="11"/>
      <c r="N28" s="44"/>
      <c r="O28" s="44"/>
      <c r="P28" s="88"/>
      <c r="Q28" s="44"/>
      <c r="R28" s="72"/>
    </row>
    <row r="29" spans="1:18" ht="19" customHeight="1">
      <c r="A29" s="41" t="s">
        <v>2482</v>
      </c>
      <c r="B29" s="42">
        <v>2</v>
      </c>
      <c r="C29">
        <v>0</v>
      </c>
      <c r="D29">
        <v>0</v>
      </c>
      <c r="E29">
        <v>0</v>
      </c>
      <c r="F29">
        <v>2</v>
      </c>
      <c r="G29">
        <v>0</v>
      </c>
      <c r="H29" s="13"/>
      <c r="I29" s="42"/>
      <c r="M29" s="11"/>
      <c r="N29" s="44"/>
      <c r="O29" s="44"/>
      <c r="P29" s="88"/>
      <c r="Q29" s="44"/>
      <c r="R29" s="72"/>
    </row>
    <row r="30" spans="1:18" ht="16" customHeight="1">
      <c r="A30" s="41" t="s">
        <v>2483</v>
      </c>
      <c r="B30" s="42" t="s">
        <v>2549</v>
      </c>
      <c r="C30" s="42">
        <v>5.25</v>
      </c>
      <c r="D30" s="42">
        <v>1.75</v>
      </c>
      <c r="E30" s="42">
        <v>2.5714290000000002</v>
      </c>
      <c r="F30" s="42" t="s">
        <v>2549</v>
      </c>
      <c r="G30">
        <v>1</v>
      </c>
      <c r="H30" s="43"/>
      <c r="I30" s="42"/>
      <c r="J30" s="42"/>
      <c r="M30" s="11"/>
      <c r="N30" s="44"/>
      <c r="O30" s="44"/>
      <c r="P30" s="89"/>
      <c r="R30" s="72"/>
    </row>
    <row r="31" spans="1:18" ht="17" customHeight="1">
      <c r="A31" s="11" t="s">
        <v>2484</v>
      </c>
      <c r="B31" s="42">
        <v>508</v>
      </c>
      <c r="C31">
        <v>15</v>
      </c>
      <c r="D31" s="42">
        <v>6</v>
      </c>
      <c r="E31" s="42">
        <v>1</v>
      </c>
      <c r="F31" s="42">
        <v>460</v>
      </c>
      <c r="G31" s="42">
        <v>26</v>
      </c>
      <c r="H31" s="43"/>
      <c r="I31" s="42"/>
      <c r="J31" s="42"/>
      <c r="M31" s="11"/>
      <c r="P31" s="89"/>
      <c r="R31" s="72"/>
    </row>
    <row r="32" spans="1:18" ht="17" customHeight="1">
      <c r="A32" s="11" t="s">
        <v>2485</v>
      </c>
      <c r="B32" s="42">
        <v>1.700817E-2</v>
      </c>
      <c r="C32" s="42">
        <v>1.019714E-2</v>
      </c>
      <c r="D32" s="42">
        <v>1.7492710000000002E-2</v>
      </c>
      <c r="E32" s="42">
        <v>5.7142860000000001E-4</v>
      </c>
      <c r="F32" s="42">
        <v>1.837281E-2</v>
      </c>
      <c r="G32" s="42">
        <v>2.0520920000000002E-2</v>
      </c>
      <c r="H32" s="43"/>
      <c r="I32" s="42"/>
      <c r="J32" s="42"/>
      <c r="M32" s="11"/>
      <c r="P32" s="89"/>
      <c r="R32" s="72"/>
    </row>
    <row r="33" spans="1:18" s="86" customFormat="1">
      <c r="A33" s="90" t="s">
        <v>2490</v>
      </c>
      <c r="B33" s="91"/>
      <c r="C33" s="92" t="s">
        <v>2471</v>
      </c>
      <c r="D33" s="91" t="s">
        <v>2472</v>
      </c>
      <c r="E33" s="86" t="s">
        <v>2473</v>
      </c>
      <c r="F33" s="91" t="s">
        <v>2474</v>
      </c>
      <c r="G33" s="91" t="s">
        <v>2475</v>
      </c>
      <c r="H33" s="91"/>
      <c r="I33" s="91"/>
      <c r="M33" s="90"/>
      <c r="N33" s="91"/>
      <c r="O33" s="91"/>
      <c r="P33" s="93"/>
      <c r="Q33" s="91"/>
      <c r="R33" s="94"/>
    </row>
    <row r="34" spans="1:18" ht="18" customHeight="1">
      <c r="A34" s="41" t="s">
        <v>2481</v>
      </c>
      <c r="B34" s="42">
        <v>810</v>
      </c>
      <c r="C34" s="42">
        <v>25</v>
      </c>
      <c r="D34" s="42">
        <v>14</v>
      </c>
      <c r="E34" s="42">
        <v>21</v>
      </c>
      <c r="F34" s="42">
        <v>713</v>
      </c>
      <c r="G34" s="42">
        <v>37</v>
      </c>
      <c r="H34" s="43"/>
      <c r="I34" s="42"/>
      <c r="J34" s="42"/>
      <c r="M34" s="11"/>
      <c r="N34" s="44"/>
      <c r="O34" s="44"/>
      <c r="P34" s="88"/>
      <c r="Q34" s="44"/>
      <c r="R34" s="72"/>
    </row>
    <row r="35" spans="1:18" ht="19" customHeight="1">
      <c r="A35" s="41" t="s">
        <v>2482</v>
      </c>
      <c r="B35" s="42">
        <v>2</v>
      </c>
      <c r="C35">
        <v>0</v>
      </c>
      <c r="D35">
        <v>0</v>
      </c>
      <c r="E35">
        <v>0</v>
      </c>
      <c r="F35">
        <v>2</v>
      </c>
      <c r="G35">
        <v>0</v>
      </c>
      <c r="H35" s="13"/>
      <c r="I35" s="42"/>
      <c r="M35" s="11"/>
      <c r="N35" s="44"/>
      <c r="O35" s="44"/>
      <c r="P35" s="88"/>
      <c r="Q35" s="44"/>
      <c r="R35" s="72"/>
    </row>
    <row r="36" spans="1:18" ht="16" customHeight="1">
      <c r="A36" s="41" t="s">
        <v>2483</v>
      </c>
      <c r="B36" s="42" t="s">
        <v>2549</v>
      </c>
      <c r="C36" s="42">
        <v>5.25</v>
      </c>
      <c r="D36" s="42">
        <v>1.8</v>
      </c>
      <c r="E36" s="42">
        <v>4.25</v>
      </c>
      <c r="F36" s="42" t="s">
        <v>2549</v>
      </c>
      <c r="G36" s="42">
        <v>1.0555559999999999</v>
      </c>
      <c r="H36" s="43"/>
      <c r="I36" s="42"/>
      <c r="J36" s="42"/>
      <c r="M36" s="11"/>
      <c r="N36" s="44"/>
      <c r="O36" s="44"/>
      <c r="P36" s="89"/>
      <c r="R36" s="72"/>
    </row>
    <row r="37" spans="1:18" ht="17" customHeight="1">
      <c r="A37" s="11" t="s">
        <v>2484</v>
      </c>
      <c r="B37" s="42">
        <v>505</v>
      </c>
      <c r="C37" s="42">
        <v>15</v>
      </c>
      <c r="D37" s="42">
        <v>6</v>
      </c>
      <c r="E37" s="42">
        <v>1</v>
      </c>
      <c r="F37" s="42">
        <v>456</v>
      </c>
      <c r="G37" s="42">
        <v>27</v>
      </c>
      <c r="H37" s="43"/>
      <c r="I37" s="42"/>
      <c r="J37" s="42"/>
      <c r="M37" s="11"/>
      <c r="P37" s="89"/>
      <c r="R37" s="72"/>
    </row>
    <row r="38" spans="1:18" ht="17" customHeight="1">
      <c r="A38" s="11" t="s">
        <v>2485</v>
      </c>
      <c r="B38" s="42">
        <v>1.6907729999999999E-2</v>
      </c>
      <c r="C38" s="42">
        <v>1.019714E-2</v>
      </c>
      <c r="D38" s="42">
        <v>1.7492710000000002E-2</v>
      </c>
      <c r="E38" s="42">
        <v>5.7142860000000001E-4</v>
      </c>
      <c r="F38" s="42">
        <v>1.821304E-2</v>
      </c>
      <c r="G38" s="42">
        <v>2.1310180000000001E-2</v>
      </c>
      <c r="H38" s="43"/>
      <c r="I38" s="42"/>
      <c r="J38" s="42"/>
      <c r="M38" s="11"/>
      <c r="P38" s="89"/>
      <c r="R38" s="72"/>
    </row>
    <row r="39" spans="1:18" s="40" customFormat="1" ht="14.25" customHeight="1">
      <c r="A39" s="40" t="s">
        <v>2580</v>
      </c>
      <c r="D39" s="38" t="s">
        <v>2492</v>
      </c>
      <c r="E39" s="38"/>
      <c r="G39" s="38"/>
      <c r="H39" s="50"/>
      <c r="M39" s="37"/>
      <c r="N39" s="38"/>
      <c r="O39" s="38"/>
      <c r="P39" s="77"/>
      <c r="R39" s="51"/>
    </row>
    <row r="40" spans="1:18" ht="16" customHeight="1">
      <c r="A40" s="11" t="s">
        <v>2493</v>
      </c>
      <c r="B40" s="42">
        <v>-1.999153</v>
      </c>
      <c r="D40" s="52" t="s">
        <v>2494</v>
      </c>
      <c r="E40" s="52"/>
      <c r="F40" t="s">
        <v>2307</v>
      </c>
      <c r="G40" s="11" t="s">
        <v>2493</v>
      </c>
      <c r="H40" s="11" t="s">
        <v>2504</v>
      </c>
      <c r="I40" s="42" t="s">
        <v>2497</v>
      </c>
      <c r="J40" s="11" t="s">
        <v>2505</v>
      </c>
      <c r="K40" s="11" t="s">
        <v>2506</v>
      </c>
      <c r="L40" s="42" t="s">
        <v>2507</v>
      </c>
      <c r="N40" s="42" t="s">
        <v>2508</v>
      </c>
      <c r="P40" s="23" t="s">
        <v>2509</v>
      </c>
      <c r="R40" s="23" t="s">
        <v>2503</v>
      </c>
    </row>
    <row r="41" spans="1:18" ht="16" customHeight="1">
      <c r="A41" s="11" t="s">
        <v>2504</v>
      </c>
      <c r="B41" s="42">
        <v>1007</v>
      </c>
      <c r="D41">
        <v>12888513</v>
      </c>
      <c r="E41">
        <v>12921417</v>
      </c>
      <c r="F41">
        <v>1471</v>
      </c>
      <c r="G41">
        <v>-2.0747209999999998</v>
      </c>
      <c r="H41">
        <v>57</v>
      </c>
      <c r="I41">
        <v>9.2207650000000006E-3</v>
      </c>
      <c r="J41">
        <v>-3.6137000000000001</v>
      </c>
      <c r="K41">
        <v>-3.7837200000000002</v>
      </c>
      <c r="L41" s="44">
        <v>1.0515140000000001</v>
      </c>
      <c r="M41">
        <f>L41/F41</f>
        <v>7.1482936777702243E-4</v>
      </c>
      <c r="N41">
        <v>6.337377</v>
      </c>
      <c r="O41">
        <f>N41/F41</f>
        <v>4.3082100611828685E-3</v>
      </c>
      <c r="P41" s="42">
        <v>1.077053E-7</v>
      </c>
    </row>
    <row r="42" spans="1:18" ht="19" customHeight="1">
      <c r="A42" s="42" t="s">
        <v>2497</v>
      </c>
      <c r="B42" s="42">
        <v>1.533932E-2</v>
      </c>
      <c r="D42">
        <v>49758613</v>
      </c>
      <c r="E42">
        <v>49768420</v>
      </c>
      <c r="F42">
        <v>343</v>
      </c>
      <c r="G42" s="11">
        <v>-1.0174190000000001</v>
      </c>
      <c r="H42" s="45">
        <v>25</v>
      </c>
      <c r="I42" s="54">
        <v>3.0039027999999999E-2</v>
      </c>
      <c r="J42" s="44">
        <v>-3.6821299999999999</v>
      </c>
      <c r="K42">
        <v>-4.4459156000000002</v>
      </c>
      <c r="L42" s="44">
        <v>1.503433</v>
      </c>
      <c r="M42">
        <f>L42/F42</f>
        <v>4.3831865889212831E-3</v>
      </c>
      <c r="N42">
        <v>2.7795510000000001</v>
      </c>
      <c r="O42">
        <f>N42/F42</f>
        <v>8.1036472303207003E-3</v>
      </c>
      <c r="P42" s="42">
        <v>2.025912E-7</v>
      </c>
    </row>
    <row r="43" spans="1:18">
      <c r="A43" s="11" t="s">
        <v>2505</v>
      </c>
      <c r="B43" s="42">
        <v>-3.4285019999999999</v>
      </c>
      <c r="D43">
        <v>124462898</v>
      </c>
      <c r="E43">
        <v>124469870</v>
      </c>
      <c r="F43">
        <v>1750</v>
      </c>
      <c r="G43" s="11">
        <v>10.594260999999999</v>
      </c>
      <c r="H43" s="45">
        <v>2</v>
      </c>
      <c r="I43" s="54">
        <v>0.66237460999999997</v>
      </c>
      <c r="J43" s="44">
        <v>4.837936</v>
      </c>
      <c r="K43">
        <v>0.49949009999999999</v>
      </c>
      <c r="L43" s="44">
        <v>2.6525300000000001</v>
      </c>
      <c r="M43">
        <f>L43/F43</f>
        <v>1.5157314285714285E-3</v>
      </c>
      <c r="N43">
        <v>4.8922400000000001</v>
      </c>
      <c r="O43">
        <f>N43/F43</f>
        <v>2.7955657142857142E-3</v>
      </c>
      <c r="P43" s="42">
        <v>6.988915E-8</v>
      </c>
    </row>
    <row r="44" spans="1:18">
      <c r="A44" s="11" t="s">
        <v>2506</v>
      </c>
      <c r="B44" s="42">
        <v>-5.3256490000000003</v>
      </c>
      <c r="D44">
        <v>128551846</v>
      </c>
      <c r="E44">
        <v>128584836</v>
      </c>
      <c r="F44">
        <v>25037</v>
      </c>
      <c r="G44" s="11">
        <v>-2.059517</v>
      </c>
      <c r="H44" s="45">
        <v>858</v>
      </c>
      <c r="I44" s="54">
        <v>1.4076732E-2</v>
      </c>
      <c r="J44" s="44">
        <v>-3.113194</v>
      </c>
      <c r="K44">
        <v>-4.2667140000000003</v>
      </c>
      <c r="L44" s="44">
        <v>24.291488000000001</v>
      </c>
      <c r="M44">
        <f>L44/F44</f>
        <v>9.7022358908814956E-4</v>
      </c>
      <c r="N44">
        <v>135.08815200000001</v>
      </c>
      <c r="O44">
        <f>N44/F44</f>
        <v>5.3955406797939051E-3</v>
      </c>
      <c r="P44" s="42">
        <v>1.348885E-7</v>
      </c>
    </row>
    <row r="45" spans="1:18" ht="28">
      <c r="A45" s="42" t="s">
        <v>2507</v>
      </c>
      <c r="B45" s="42">
        <v>31.055769999999999</v>
      </c>
      <c r="C45">
        <f>B45/B3</f>
        <v>1.0397673094951119E-3</v>
      </c>
      <c r="D45">
        <v>181717081</v>
      </c>
      <c r="E45">
        <v>181729733</v>
      </c>
      <c r="F45">
        <v>1267</v>
      </c>
      <c r="G45" s="11">
        <v>-1.976485</v>
      </c>
      <c r="H45" s="45">
        <v>65</v>
      </c>
      <c r="I45" s="54">
        <v>1.195298E-2</v>
      </c>
      <c r="J45" s="44">
        <v>-4.468388</v>
      </c>
      <c r="K45">
        <v>-5.3651160000000004</v>
      </c>
      <c r="L45" s="44">
        <v>1.5568010000000001</v>
      </c>
      <c r="M45">
        <f>L45/F45</f>
        <v>1.2287300710339384E-3</v>
      </c>
      <c r="N45">
        <v>7.3380210000000003</v>
      </c>
      <c r="O45">
        <f>N45/F45</f>
        <v>5.7916503551696929E-3</v>
      </c>
      <c r="P45" s="42">
        <v>1.4479129999999999E-7</v>
      </c>
    </row>
    <row r="46" spans="1:18" ht="28">
      <c r="A46" s="42" t="s">
        <v>2508</v>
      </c>
      <c r="B46" s="42">
        <v>156.43530000000001</v>
      </c>
      <c r="C46">
        <f>B46/B3</f>
        <v>5.237555243069506E-3</v>
      </c>
      <c r="D46" s="52"/>
      <c r="E46" s="52"/>
      <c r="F46" s="43"/>
      <c r="G46" s="11"/>
      <c r="H46" s="11"/>
      <c r="I46" s="45"/>
      <c r="J46" s="54"/>
      <c r="K46" s="44"/>
      <c r="M46" s="44"/>
      <c r="O46" s="44"/>
    </row>
    <row r="47" spans="1:18">
      <c r="A47" s="23" t="s">
        <v>2509</v>
      </c>
      <c r="B47" s="42">
        <v>1.3093890000000001E-7</v>
      </c>
      <c r="D47" s="52"/>
      <c r="E47" s="52"/>
      <c r="G47" s="11"/>
      <c r="H47" s="11"/>
      <c r="I47" s="45"/>
      <c r="J47" s="54"/>
      <c r="K47" s="44"/>
      <c r="L47" s="44"/>
      <c r="M47" s="44"/>
      <c r="O47" s="44"/>
    </row>
    <row r="48" spans="1:18">
      <c r="A48" s="23" t="s">
        <v>2503</v>
      </c>
      <c r="B48" s="42"/>
      <c r="D48" s="52"/>
      <c r="E48" s="52"/>
      <c r="G48" s="11"/>
      <c r="H48" s="11"/>
      <c r="I48" s="45"/>
      <c r="J48" s="54"/>
      <c r="K48" s="44"/>
      <c r="M48" s="44"/>
      <c r="O48" s="44"/>
    </row>
    <row r="49" spans="1:19" s="86" customFormat="1" ht="14.25" customHeight="1">
      <c r="A49" s="86" t="s">
        <v>2569</v>
      </c>
      <c r="D49" s="91" t="s">
        <v>2511</v>
      </c>
      <c r="E49" s="91"/>
      <c r="F49" s="91"/>
      <c r="H49" s="91"/>
      <c r="I49" s="93"/>
      <c r="N49" s="90"/>
      <c r="O49" s="91"/>
      <c r="P49" s="91"/>
      <c r="Q49" s="95"/>
      <c r="S49" s="94"/>
    </row>
    <row r="50" spans="1:19" ht="16" customHeight="1">
      <c r="A50" s="11" t="s">
        <v>2493</v>
      </c>
      <c r="B50" s="42">
        <v>-1.7103520000000001</v>
      </c>
      <c r="D50" s="52" t="s">
        <v>2494</v>
      </c>
      <c r="E50" s="52"/>
      <c r="F50" t="s">
        <v>2307</v>
      </c>
      <c r="G50" s="11" t="s">
        <v>2493</v>
      </c>
      <c r="H50" s="11" t="s">
        <v>2504</v>
      </c>
      <c r="I50" s="42" t="s">
        <v>2497</v>
      </c>
      <c r="J50" s="11" t="s">
        <v>2505</v>
      </c>
      <c r="K50" s="11" t="s">
        <v>2506</v>
      </c>
      <c r="L50" s="42" t="s">
        <v>2507</v>
      </c>
      <c r="N50" s="42" t="s">
        <v>2508</v>
      </c>
      <c r="P50" s="23" t="s">
        <v>2509</v>
      </c>
      <c r="R50" s="23" t="s">
        <v>2503</v>
      </c>
    </row>
    <row r="51" spans="1:19" ht="16" customHeight="1">
      <c r="A51" s="11" t="s">
        <v>2504</v>
      </c>
      <c r="B51" s="42">
        <v>766</v>
      </c>
      <c r="D51">
        <v>12888513</v>
      </c>
      <c r="E51">
        <v>12921417</v>
      </c>
      <c r="F51">
        <v>1471</v>
      </c>
      <c r="G51">
        <v>-1.5298883000000001</v>
      </c>
      <c r="H51">
        <v>40</v>
      </c>
      <c r="I51">
        <v>2.6347780000000001E-2</v>
      </c>
      <c r="J51">
        <v>-1.6383289000000001</v>
      </c>
      <c r="K51">
        <v>-1.1755405000000001</v>
      </c>
      <c r="L51" s="44">
        <v>2.115132</v>
      </c>
      <c r="M51">
        <f>L51/F51</f>
        <v>1.4378871515975528E-3</v>
      </c>
      <c r="N51">
        <v>5.2428049999999997</v>
      </c>
      <c r="O51">
        <f>N51/F51</f>
        <v>3.5641094493541808E-3</v>
      </c>
      <c r="P51" s="42">
        <v>8.910273E-8</v>
      </c>
    </row>
    <row r="52" spans="1:19" ht="19" customHeight="1">
      <c r="A52" s="42" t="s">
        <v>2497</v>
      </c>
      <c r="B52" s="42">
        <v>2.687438E-2</v>
      </c>
      <c r="D52">
        <v>49758613</v>
      </c>
      <c r="E52">
        <v>49768420</v>
      </c>
      <c r="F52">
        <v>343</v>
      </c>
      <c r="G52" s="11">
        <v>-0.39034730000000001</v>
      </c>
      <c r="H52" s="45">
        <v>14</v>
      </c>
      <c r="I52" s="54">
        <v>5.3515260000000002E-2</v>
      </c>
      <c r="J52" s="44">
        <v>-0.85004729999999995</v>
      </c>
      <c r="K52">
        <v>-0.89227199999999995</v>
      </c>
      <c r="L52" s="44">
        <v>1.500159</v>
      </c>
      <c r="M52">
        <f>L52/F52</f>
        <v>4.3736413994169094E-3</v>
      </c>
      <c r="N52">
        <v>1.8349819999999999</v>
      </c>
      <c r="O52">
        <f>N52/F52</f>
        <v>5.3498017492711368E-3</v>
      </c>
      <c r="P52" s="42">
        <v>1.3374500000000001E-7</v>
      </c>
    </row>
    <row r="53" spans="1:19">
      <c r="A53" s="11" t="s">
        <v>2505</v>
      </c>
      <c r="B53" s="42">
        <v>-0.54435339999999999</v>
      </c>
      <c r="D53">
        <v>124462898</v>
      </c>
      <c r="E53">
        <v>124469870</v>
      </c>
      <c r="F53">
        <v>1750</v>
      </c>
      <c r="G53" s="11">
        <v>10.1286714</v>
      </c>
      <c r="H53" s="45">
        <v>2</v>
      </c>
      <c r="I53" s="54">
        <v>0.66992848999999999</v>
      </c>
      <c r="J53" s="44">
        <v>4.5218476000000001</v>
      </c>
      <c r="K53">
        <v>0.54787010000000003</v>
      </c>
      <c r="L53" s="44">
        <v>2.6840600000000001</v>
      </c>
      <c r="M53">
        <f>L53/F53</f>
        <v>1.5337485714285715E-3</v>
      </c>
      <c r="N53">
        <v>3.2774380000000001</v>
      </c>
      <c r="O53">
        <f>N53/F53</f>
        <v>1.8728217142857143E-3</v>
      </c>
      <c r="P53" s="42">
        <v>4.6820539999999998E-8</v>
      </c>
    </row>
    <row r="54" spans="1:19">
      <c r="A54" s="11" t="s">
        <v>2506</v>
      </c>
      <c r="B54" s="42">
        <v>1.5405850000000001</v>
      </c>
      <c r="D54">
        <v>128551846</v>
      </c>
      <c r="E54">
        <v>128584836</v>
      </c>
      <c r="F54">
        <v>25037</v>
      </c>
      <c r="G54" s="11">
        <v>-1.8061847</v>
      </c>
      <c r="H54" s="45">
        <v>665</v>
      </c>
      <c r="I54" s="54">
        <v>2.4675019999999999E-2</v>
      </c>
      <c r="J54" s="44">
        <v>-0.39906469999999999</v>
      </c>
      <c r="K54">
        <v>2.0055660999999998</v>
      </c>
      <c r="L54" s="44">
        <v>32.991667</v>
      </c>
      <c r="M54">
        <f>L54/F54</f>
        <v>1.3177164596397332E-3</v>
      </c>
      <c r="N54">
        <v>111.152907</v>
      </c>
      <c r="O54">
        <f>N54/F54</f>
        <v>4.4395457522866154E-3</v>
      </c>
      <c r="P54" s="42">
        <v>1.1098859999999999E-7</v>
      </c>
    </row>
    <row r="55" spans="1:19" ht="28">
      <c r="A55" s="42" t="s">
        <v>2507</v>
      </c>
      <c r="B55" s="42">
        <v>41.38456</v>
      </c>
      <c r="C55">
        <f>B55/B3</f>
        <v>1.3855818936654614E-3</v>
      </c>
      <c r="D55">
        <v>181717081</v>
      </c>
      <c r="E55">
        <v>181729733</v>
      </c>
      <c r="F55">
        <v>1267</v>
      </c>
      <c r="G55" s="11">
        <v>-1.6764848999999999</v>
      </c>
      <c r="H55" s="45">
        <v>45</v>
      </c>
      <c r="I55" s="54">
        <v>2.3209560000000001E-2</v>
      </c>
      <c r="J55" s="44">
        <v>-1.2508996999999999</v>
      </c>
      <c r="K55">
        <v>-0.43780930000000001</v>
      </c>
      <c r="L55" s="44">
        <v>2.0935389999999998</v>
      </c>
      <c r="M55">
        <f>L55/F55</f>
        <v>1.6523591160220992E-3</v>
      </c>
      <c r="N55">
        <v>6.029255</v>
      </c>
      <c r="O55">
        <f>N55/F55</f>
        <v>4.7586858721389109E-3</v>
      </c>
      <c r="P55" s="42">
        <v>1.189671E-7</v>
      </c>
    </row>
    <row r="56" spans="1:19" ht="28">
      <c r="A56" s="42" t="s">
        <v>2508</v>
      </c>
      <c r="B56" s="42">
        <v>127.53740000000001</v>
      </c>
      <c r="C56">
        <f>B56/B3</f>
        <v>4.2700348198741129E-3</v>
      </c>
      <c r="D56" s="52"/>
      <c r="E56" s="52"/>
      <c r="F56" s="43"/>
      <c r="G56" s="11"/>
      <c r="H56" s="11"/>
      <c r="I56" s="45"/>
      <c r="J56" s="54"/>
      <c r="K56" s="44"/>
      <c r="M56" s="44"/>
      <c r="O56" s="44"/>
    </row>
    <row r="57" spans="1:19">
      <c r="A57" s="23" t="s">
        <v>2509</v>
      </c>
      <c r="B57" s="42">
        <v>1.067509E-7</v>
      </c>
      <c r="D57" s="52"/>
      <c r="E57" s="52"/>
      <c r="G57" s="11"/>
      <c r="H57" s="11"/>
      <c r="I57" s="45"/>
      <c r="J57" s="54"/>
      <c r="K57" s="44"/>
      <c r="L57" s="44"/>
      <c r="M57" s="44"/>
      <c r="O57" s="44"/>
    </row>
    <row r="58" spans="1:19">
      <c r="A58" s="23" t="s">
        <v>2503</v>
      </c>
      <c r="B58" s="42"/>
      <c r="D58" s="52"/>
      <c r="E58" s="52"/>
      <c r="G58" s="11"/>
      <c r="H58" s="11"/>
      <c r="I58" s="45"/>
      <c r="J58" s="54"/>
      <c r="K58" s="44"/>
      <c r="M58" s="44"/>
      <c r="O58" s="44"/>
    </row>
    <row r="59" spans="1:19" s="86" customFormat="1" ht="14.25" customHeight="1">
      <c r="A59" s="86" t="s">
        <v>2570</v>
      </c>
      <c r="D59" s="91" t="s">
        <v>2511</v>
      </c>
      <c r="E59" s="91"/>
      <c r="F59" s="91"/>
      <c r="H59" s="91"/>
      <c r="I59" s="93"/>
      <c r="N59" s="90"/>
      <c r="O59" s="91"/>
      <c r="P59" s="91"/>
      <c r="Q59" s="95"/>
      <c r="S59" s="94"/>
    </row>
    <row r="60" spans="1:19" ht="16" customHeight="1">
      <c r="A60" s="11" t="s">
        <v>2493</v>
      </c>
      <c r="B60" s="42">
        <v>-2.0973259999999998</v>
      </c>
      <c r="D60" s="52" t="s">
        <v>2494</v>
      </c>
      <c r="E60" s="52"/>
      <c r="F60" t="s">
        <v>2307</v>
      </c>
      <c r="G60" s="11" t="s">
        <v>2493</v>
      </c>
      <c r="H60" s="11" t="s">
        <v>2504</v>
      </c>
      <c r="I60" s="42" t="s">
        <v>2497</v>
      </c>
      <c r="J60" s="11" t="s">
        <v>2505</v>
      </c>
      <c r="K60" s="11" t="s">
        <v>2506</v>
      </c>
      <c r="L60" s="42" t="s">
        <v>2507</v>
      </c>
      <c r="N60" s="42" t="s">
        <v>2508</v>
      </c>
      <c r="P60" s="23" t="s">
        <v>2509</v>
      </c>
      <c r="R60" s="23" t="s">
        <v>2503</v>
      </c>
    </row>
    <row r="61" spans="1:19" ht="16" customHeight="1">
      <c r="A61" s="11" t="s">
        <v>2504</v>
      </c>
      <c r="B61" s="42">
        <v>710</v>
      </c>
      <c r="D61">
        <v>12888513</v>
      </c>
      <c r="E61">
        <v>12921417</v>
      </c>
      <c r="F61">
        <v>1471</v>
      </c>
      <c r="G61">
        <v>-2.0904815999999999</v>
      </c>
      <c r="H61">
        <v>31</v>
      </c>
      <c r="I61">
        <v>1.3705190000000001E-2</v>
      </c>
      <c r="J61">
        <v>-0.68177279999999996</v>
      </c>
      <c r="K61">
        <v>0.65543680000000004</v>
      </c>
      <c r="L61" s="44">
        <v>0.8404992</v>
      </c>
      <c r="M61">
        <f>L61/F61</f>
        <v>5.7137946974847038E-4</v>
      </c>
      <c r="N61">
        <v>4.408652</v>
      </c>
      <c r="O61">
        <f>N61/F61</f>
        <v>2.9970441876274643E-3</v>
      </c>
      <c r="P61" s="42">
        <v>7.4926099999999998E-8</v>
      </c>
    </row>
    <row r="62" spans="1:19" ht="19" customHeight="1">
      <c r="A62" s="42" t="s">
        <v>2497</v>
      </c>
      <c r="B62" s="42">
        <v>2.1066410000000001E-2</v>
      </c>
      <c r="D62">
        <v>49758613</v>
      </c>
      <c r="E62">
        <v>49768420</v>
      </c>
      <c r="F62">
        <v>343</v>
      </c>
      <c r="G62" s="11">
        <v>-0.75768159999999996</v>
      </c>
      <c r="H62" s="45">
        <v>15</v>
      </c>
      <c r="I62" s="54">
        <v>4.7274730000000001E-2</v>
      </c>
      <c r="J62" s="44">
        <v>-2.3639104</v>
      </c>
      <c r="K62">
        <v>-2.7213911</v>
      </c>
      <c r="L62" s="44">
        <v>1.4238697</v>
      </c>
      <c r="M62">
        <f>L62/F62</f>
        <v>4.1512236151603496E-3</v>
      </c>
      <c r="N62">
        <v>2.133219</v>
      </c>
      <c r="O62">
        <f>N62/F62</f>
        <v>6.219297376093294E-3</v>
      </c>
      <c r="P62" s="42">
        <v>1.5548240000000001E-7</v>
      </c>
    </row>
    <row r="63" spans="1:19">
      <c r="A63" s="11" t="s">
        <v>2505</v>
      </c>
      <c r="B63" s="42">
        <v>-0.84283209999999997</v>
      </c>
      <c r="D63">
        <v>124462898</v>
      </c>
      <c r="E63">
        <v>124469870</v>
      </c>
      <c r="F63">
        <v>1750</v>
      </c>
      <c r="G63" s="11">
        <v>16.786427499999999</v>
      </c>
      <c r="H63" s="45">
        <v>1</v>
      </c>
      <c r="I63" s="54">
        <v>1.4546639800000001</v>
      </c>
      <c r="J63" s="44">
        <v>6.7773165000000004</v>
      </c>
      <c r="K63">
        <v>0.40728300000000001</v>
      </c>
      <c r="L63" s="44">
        <v>2.9175178000000002</v>
      </c>
      <c r="M63">
        <f>L63/F63</f>
        <v>1.6671530285714286E-3</v>
      </c>
      <c r="N63">
        <v>3.4146169999999998</v>
      </c>
      <c r="O63">
        <f>N63/F63</f>
        <v>1.9512097142857141E-3</v>
      </c>
      <c r="P63" s="42">
        <v>4.3864839999999998E-8</v>
      </c>
    </row>
    <row r="64" spans="1:19">
      <c r="A64" s="11" t="s">
        <v>2506</v>
      </c>
      <c r="B64" s="42">
        <v>1.2475149999999999</v>
      </c>
      <c r="D64">
        <v>128551846</v>
      </c>
      <c r="E64">
        <v>128584836</v>
      </c>
      <c r="F64">
        <v>25037</v>
      </c>
      <c r="G64" s="11">
        <v>-2.2000690999999999</v>
      </c>
      <c r="H64" s="45">
        <v>624</v>
      </c>
      <c r="I64" s="54">
        <v>1.8584259999999998E-2</v>
      </c>
      <c r="J64" s="44">
        <v>-0.81321920000000003</v>
      </c>
      <c r="K64">
        <v>1.4412678999999999</v>
      </c>
      <c r="L64" s="44">
        <v>23.460871600000001</v>
      </c>
      <c r="M64">
        <f>L64/F64</f>
        <v>9.3704803291129132E-4</v>
      </c>
      <c r="N64">
        <v>104.392517</v>
      </c>
      <c r="O64">
        <f>N64/F64</f>
        <v>4.169529775931621E-3</v>
      </c>
      <c r="P64" s="42">
        <v>1.0423819999999999E-7</v>
      </c>
    </row>
    <row r="65" spans="1:19" ht="28">
      <c r="A65" s="42" t="s">
        <v>2507</v>
      </c>
      <c r="B65" s="42">
        <v>30.24042</v>
      </c>
      <c r="C65">
        <f>B65/B3</f>
        <v>1.0124688629971877E-3</v>
      </c>
      <c r="D65">
        <v>181717081</v>
      </c>
      <c r="E65">
        <v>181729733</v>
      </c>
      <c r="F65">
        <v>1267</v>
      </c>
      <c r="G65" s="11">
        <v>-1.8918235000000001</v>
      </c>
      <c r="H65" s="45">
        <v>39</v>
      </c>
      <c r="I65" s="54">
        <v>2.042242E-2</v>
      </c>
      <c r="J65" s="44">
        <v>-0.64054549999999999</v>
      </c>
      <c r="K65">
        <v>0.62693549999999998</v>
      </c>
      <c r="L65" s="44">
        <v>1.5976615000000001</v>
      </c>
      <c r="M65">
        <f>L65/F65</f>
        <v>1.2609798737174428E-3</v>
      </c>
      <c r="N65">
        <v>5.6886469999999996</v>
      </c>
      <c r="O65">
        <f>N65/F65</f>
        <v>4.4898555643251769E-3</v>
      </c>
      <c r="P65" s="42">
        <v>1.1224640000000001E-7</v>
      </c>
    </row>
    <row r="66" spans="1:19" ht="28">
      <c r="A66" s="42" t="s">
        <v>2508</v>
      </c>
      <c r="B66" s="42">
        <v>120.0377</v>
      </c>
      <c r="C66">
        <f>B66/B3</f>
        <v>4.0189400026784516E-3</v>
      </c>
      <c r="D66" s="52"/>
      <c r="E66" s="52"/>
      <c r="F66" s="43"/>
      <c r="G66" s="11"/>
      <c r="H66" s="11"/>
      <c r="I66" s="45"/>
      <c r="J66" s="54"/>
      <c r="K66" s="44"/>
      <c r="M66" s="44"/>
      <c r="O66" s="44"/>
    </row>
    <row r="67" spans="1:19">
      <c r="A67" s="23" t="s">
        <v>2509</v>
      </c>
      <c r="B67" s="42">
        <v>1.004735E-7</v>
      </c>
      <c r="D67" s="52"/>
      <c r="E67" s="52"/>
      <c r="G67" s="11"/>
      <c r="H67" s="11"/>
      <c r="I67" s="45"/>
      <c r="J67" s="54"/>
      <c r="K67" s="44"/>
      <c r="L67" s="44"/>
      <c r="M67" s="44"/>
      <c r="O67" s="44"/>
    </row>
    <row r="68" spans="1:19">
      <c r="A68" s="23" t="s">
        <v>2503</v>
      </c>
      <c r="B68" s="42"/>
      <c r="D68" s="52"/>
      <c r="E68" s="52"/>
      <c r="G68" s="11"/>
      <c r="H68" s="11"/>
      <c r="I68" s="45"/>
      <c r="J68" s="54"/>
      <c r="K68" s="44"/>
      <c r="M68" s="44"/>
      <c r="O68" s="44"/>
    </row>
    <row r="69" spans="1:19" s="86" customFormat="1" ht="14.25" customHeight="1">
      <c r="A69" s="86" t="s">
        <v>2571</v>
      </c>
      <c r="D69" s="91" t="s">
        <v>2511</v>
      </c>
      <c r="E69" s="91"/>
      <c r="F69" s="91"/>
      <c r="H69" s="91"/>
      <c r="I69" s="93"/>
      <c r="N69" s="90"/>
      <c r="O69" s="91"/>
      <c r="P69" s="91"/>
      <c r="Q69" s="95"/>
      <c r="S69" s="94"/>
    </row>
    <row r="70" spans="1:19" ht="16" customHeight="1">
      <c r="A70" s="11" t="s">
        <v>2493</v>
      </c>
      <c r="B70" s="42">
        <v>-2.190172</v>
      </c>
      <c r="D70" s="52" t="s">
        <v>2494</v>
      </c>
      <c r="E70" s="52"/>
      <c r="F70" t="s">
        <v>2307</v>
      </c>
      <c r="G70" s="11" t="s">
        <v>2493</v>
      </c>
      <c r="H70" s="11" t="s">
        <v>2504</v>
      </c>
      <c r="I70" s="42" t="s">
        <v>2497</v>
      </c>
      <c r="J70" s="11" t="s">
        <v>2505</v>
      </c>
      <c r="K70" s="11" t="s">
        <v>2506</v>
      </c>
      <c r="L70" s="42" t="s">
        <v>2507</v>
      </c>
      <c r="N70" s="42" t="s">
        <v>2508</v>
      </c>
      <c r="P70" s="23" t="s">
        <v>2509</v>
      </c>
      <c r="R70" s="23" t="s">
        <v>2503</v>
      </c>
    </row>
    <row r="71" spans="1:19" ht="16" customHeight="1">
      <c r="A71" s="11" t="s">
        <v>2504</v>
      </c>
      <c r="B71" s="42">
        <v>733</v>
      </c>
      <c r="D71">
        <v>12888513</v>
      </c>
      <c r="E71">
        <v>12921417</v>
      </c>
      <c r="F71">
        <v>1471</v>
      </c>
      <c r="G71">
        <v>-2.1673466000000001</v>
      </c>
      <c r="H71">
        <v>33</v>
      </c>
      <c r="I71">
        <v>1.066157E-2</v>
      </c>
      <c r="J71">
        <v>-3.9115129999999998</v>
      </c>
      <c r="K71">
        <v>-4.0451033199999999</v>
      </c>
      <c r="L71">
        <v>0.62322080000000002</v>
      </c>
      <c r="M71">
        <f>L71/F71</f>
        <v>4.2367151597552687E-4</v>
      </c>
      <c r="N71">
        <v>4.4044379999999999</v>
      </c>
      <c r="O71">
        <f>N71/F71</f>
        <v>2.9941794697484702E-3</v>
      </c>
      <c r="P71" s="42">
        <v>7.4854489999999994E-8</v>
      </c>
    </row>
    <row r="72" spans="1:19" ht="19" customHeight="1">
      <c r="A72" s="42" t="s">
        <v>2497</v>
      </c>
      <c r="B72" s="42">
        <v>1.6589079999999999E-2</v>
      </c>
      <c r="D72">
        <v>49758613</v>
      </c>
      <c r="E72">
        <v>49768420</v>
      </c>
      <c r="F72">
        <v>343</v>
      </c>
      <c r="G72" s="11">
        <v>-0.8530932</v>
      </c>
      <c r="H72" s="45">
        <v>12</v>
      </c>
      <c r="I72" s="54">
        <v>3.9411839999999997E-2</v>
      </c>
      <c r="J72" s="44">
        <v>-0.65005800000000002</v>
      </c>
      <c r="K72">
        <v>-0.32800460999999997</v>
      </c>
      <c r="L72">
        <v>0.94565619999999995</v>
      </c>
      <c r="M72">
        <f>L72/F72</f>
        <v>2.7570151603498539E-3</v>
      </c>
      <c r="N72">
        <v>1.6016140000000001</v>
      </c>
      <c r="O72">
        <f>N72/F72</f>
        <v>4.6694285714285718E-3</v>
      </c>
      <c r="P72" s="42">
        <v>1.167357E-7</v>
      </c>
    </row>
    <row r="73" spans="1:19">
      <c r="A73" s="11" t="s">
        <v>2505</v>
      </c>
      <c r="B73" s="42">
        <v>-1.7042710000000001</v>
      </c>
      <c r="D73">
        <v>124462898</v>
      </c>
      <c r="E73">
        <v>124469870</v>
      </c>
      <c r="F73">
        <v>1750</v>
      </c>
      <c r="G73" s="11">
        <v>14.6505914</v>
      </c>
      <c r="H73" s="45">
        <v>1</v>
      </c>
      <c r="I73" s="54">
        <v>1.2628025</v>
      </c>
      <c r="J73" s="44">
        <v>6.0459290000000001</v>
      </c>
      <c r="K73">
        <v>0.39252055000000002</v>
      </c>
      <c r="L73">
        <v>2.5304096</v>
      </c>
      <c r="M73">
        <f>L73/F73</f>
        <v>1.4459483428571429E-3</v>
      </c>
      <c r="N73">
        <v>3.0705390000000001</v>
      </c>
      <c r="O73">
        <f>N73/F73</f>
        <v>1.7545937142857144E-3</v>
      </c>
      <c r="P73" s="42">
        <v>4.3864839999999998E-8</v>
      </c>
    </row>
    <row r="74" spans="1:19">
      <c r="A74" s="11" t="s">
        <v>2506</v>
      </c>
      <c r="B74" s="42">
        <v>-0.38878400000000002</v>
      </c>
      <c r="D74">
        <v>128551846</v>
      </c>
      <c r="E74">
        <v>128584836</v>
      </c>
      <c r="F74">
        <v>25037</v>
      </c>
      <c r="G74" s="11">
        <v>-2.2739063000000002</v>
      </c>
      <c r="H74" s="45">
        <v>647</v>
      </c>
      <c r="I74" s="54">
        <v>1.463891E-2</v>
      </c>
      <c r="J74" s="44">
        <v>-1.5793839999999999</v>
      </c>
      <c r="K74">
        <v>1.9474080000000001E-2</v>
      </c>
      <c r="L74">
        <v>19.1945975</v>
      </c>
      <c r="M74">
        <f>L74/F74</f>
        <v>7.6664925909653719E-4</v>
      </c>
      <c r="N74">
        <v>105.311134</v>
      </c>
      <c r="O74">
        <f>N74/F74</f>
        <v>4.2062201541718256E-3</v>
      </c>
      <c r="P74" s="42">
        <v>1.051555E-7</v>
      </c>
    </row>
    <row r="75" spans="1:19" ht="28">
      <c r="A75" s="42" t="s">
        <v>2507</v>
      </c>
      <c r="B75" s="42">
        <v>119.8599</v>
      </c>
      <c r="C75">
        <f>B75/B3</f>
        <v>4.0129871434310968E-3</v>
      </c>
      <c r="D75">
        <v>181717081</v>
      </c>
      <c r="E75">
        <v>181729733</v>
      </c>
      <c r="F75">
        <v>1267</v>
      </c>
      <c r="G75" s="11">
        <v>-1.9403706000000001</v>
      </c>
      <c r="H75" s="45">
        <v>40</v>
      </c>
      <c r="I75" s="54">
        <v>1.6634059999999999E-2</v>
      </c>
      <c r="J75" s="44">
        <v>-1.0069360000000001</v>
      </c>
      <c r="K75">
        <v>0.14267719000000001</v>
      </c>
      <c r="L75">
        <v>1.3332063000000001</v>
      </c>
      <c r="M75">
        <f>L75/F75</f>
        <v>1.0522543804262036E-3</v>
      </c>
      <c r="N75">
        <v>5.4722160000000004</v>
      </c>
      <c r="O75">
        <f>N75/F75</f>
        <v>4.319033938437254E-3</v>
      </c>
      <c r="P75" s="42">
        <v>1.079758E-7</v>
      </c>
    </row>
    <row r="76" spans="1:19" ht="28">
      <c r="A76" s="42" t="s">
        <v>2508</v>
      </c>
      <c r="B76" s="42">
        <v>106</v>
      </c>
      <c r="C76">
        <f>B76/B3</f>
        <v>3.5489487076469802E-3</v>
      </c>
      <c r="D76" s="52"/>
      <c r="E76" s="52"/>
      <c r="F76" s="43"/>
      <c r="G76" s="11"/>
      <c r="H76" s="11"/>
      <c r="I76" s="45"/>
      <c r="J76" s="54"/>
      <c r="K76" s="44"/>
      <c r="M76" s="44"/>
      <c r="O76" s="44"/>
    </row>
    <row r="77" spans="1:19">
      <c r="A77" s="23" t="s">
        <v>2509</v>
      </c>
      <c r="B77" s="42">
        <v>1.003247E-7</v>
      </c>
      <c r="D77" s="52"/>
      <c r="E77" s="52"/>
      <c r="G77" s="11"/>
      <c r="H77" s="11"/>
      <c r="I77" s="45"/>
      <c r="J77" s="54"/>
      <c r="K77" s="44"/>
      <c r="L77" s="44"/>
      <c r="M77" s="44"/>
      <c r="O77" s="44"/>
    </row>
    <row r="78" spans="1:19">
      <c r="A78" s="23" t="s">
        <v>2503</v>
      </c>
      <c r="B78" s="42"/>
      <c r="D78" s="52"/>
      <c r="E78" s="52"/>
      <c r="G78" s="11"/>
      <c r="H78" s="11"/>
      <c r="I78" s="45"/>
      <c r="J78" s="54"/>
      <c r="K78" s="44"/>
      <c r="M78" s="44"/>
      <c r="O78" s="44"/>
    </row>
    <row r="79" spans="1:19" s="86" customFormat="1" ht="14.25" customHeight="1">
      <c r="A79" s="86" t="s">
        <v>2581</v>
      </c>
      <c r="D79" s="91" t="s">
        <v>2511</v>
      </c>
      <c r="E79" s="91"/>
      <c r="F79" s="91"/>
      <c r="H79" s="91"/>
      <c r="I79" s="93"/>
      <c r="N79" s="90"/>
      <c r="O79" s="91"/>
      <c r="P79" s="91"/>
      <c r="Q79" s="95"/>
      <c r="S79" s="94"/>
    </row>
    <row r="80" spans="1:19" ht="16" customHeight="1">
      <c r="A80" s="11" t="s">
        <v>2493</v>
      </c>
      <c r="B80" s="42">
        <v>-2.11517</v>
      </c>
      <c r="D80" s="52" t="s">
        <v>2494</v>
      </c>
      <c r="E80" s="52"/>
      <c r="F80" t="s">
        <v>2307</v>
      </c>
      <c r="G80" s="11" t="s">
        <v>2493</v>
      </c>
      <c r="H80" s="11" t="s">
        <v>2504</v>
      </c>
      <c r="I80" s="42" t="s">
        <v>2497</v>
      </c>
      <c r="J80" s="11" t="s">
        <v>2505</v>
      </c>
      <c r="K80" s="11" t="s">
        <v>2506</v>
      </c>
      <c r="L80" s="42" t="s">
        <v>2507</v>
      </c>
      <c r="N80" s="42" t="s">
        <v>2508</v>
      </c>
      <c r="P80" s="23" t="s">
        <v>2509</v>
      </c>
      <c r="R80" s="23" t="s">
        <v>2503</v>
      </c>
    </row>
    <row r="81" spans="1:19" ht="16" customHeight="1">
      <c r="A81" s="11" t="s">
        <v>2504</v>
      </c>
      <c r="B81" s="42">
        <v>670</v>
      </c>
      <c r="D81">
        <v>12888513</v>
      </c>
      <c r="E81">
        <v>12921417</v>
      </c>
      <c r="F81">
        <v>1471</v>
      </c>
      <c r="G81">
        <v>-2.0057854900000001</v>
      </c>
      <c r="H81">
        <v>25</v>
      </c>
      <c r="I81">
        <v>1.175349E-2</v>
      </c>
      <c r="J81">
        <v>-1.3090729999999999</v>
      </c>
      <c r="K81">
        <v>-0.35793540000000001</v>
      </c>
      <c r="L81">
        <v>0.58183689999999999</v>
      </c>
      <c r="M81">
        <f>L81/F81</f>
        <v>3.9553834126444592E-4</v>
      </c>
      <c r="N81">
        <v>3.3492950000000001</v>
      </c>
      <c r="O81">
        <f>N81/F81</f>
        <v>2.2768830727396328E-3</v>
      </c>
      <c r="P81" s="42">
        <v>5.6922070000000001E-8</v>
      </c>
    </row>
    <row r="82" spans="1:19" ht="19" customHeight="1">
      <c r="A82" s="42" t="s">
        <v>2497</v>
      </c>
      <c r="B82" s="42">
        <v>1.8447439999999999E-2</v>
      </c>
      <c r="D82">
        <v>49758613</v>
      </c>
      <c r="E82">
        <v>49768420</v>
      </c>
      <c r="F82">
        <v>343</v>
      </c>
      <c r="G82" s="11">
        <v>7.3540750000000002E-2</v>
      </c>
      <c r="H82" s="45">
        <v>11</v>
      </c>
      <c r="I82" s="54">
        <v>6.9334610000000005E-2</v>
      </c>
      <c r="J82" s="44">
        <v>-0.3069095</v>
      </c>
      <c r="K82">
        <v>-0.45291160000000003</v>
      </c>
      <c r="L82">
        <v>1.5267702999999999</v>
      </c>
      <c r="M82">
        <f>L82/F82</f>
        <v>4.4512253644314864E-3</v>
      </c>
      <c r="N82">
        <v>1.4736899999999999</v>
      </c>
      <c r="O82">
        <f>N82/F82</f>
        <v>4.2964723032069968E-3</v>
      </c>
      <c r="P82" s="42">
        <v>1.074118E-7</v>
      </c>
    </row>
    <row r="83" spans="1:19">
      <c r="A83" s="11" t="s">
        <v>2505</v>
      </c>
      <c r="B83" s="42">
        <v>-0.68444499999999997</v>
      </c>
      <c r="D83">
        <v>124462898</v>
      </c>
      <c r="E83">
        <v>124469870</v>
      </c>
      <c r="F83">
        <v>1750</v>
      </c>
      <c r="G83" s="11">
        <v>12.6883058</v>
      </c>
      <c r="H83" s="45">
        <v>1</v>
      </c>
      <c r="I83" s="54">
        <v>1.1026444900000001</v>
      </c>
      <c r="J83" s="44">
        <v>5.2744464999999998</v>
      </c>
      <c r="K83">
        <v>0.39337729999999999</v>
      </c>
      <c r="L83">
        <v>2.2112766000000001</v>
      </c>
      <c r="M83">
        <f>L83/F83</f>
        <v>1.2635866285714286E-3</v>
      </c>
      <c r="N83">
        <v>3.3501750000000001</v>
      </c>
      <c r="O83">
        <f>N83/F83</f>
        <v>1.9143857142857143E-3</v>
      </c>
      <c r="P83" s="42">
        <v>4.7859650000000001E-8</v>
      </c>
    </row>
    <row r="84" spans="1:19">
      <c r="A84" s="11" t="s">
        <v>2506</v>
      </c>
      <c r="B84" s="42">
        <v>1.783962</v>
      </c>
      <c r="D84">
        <v>128551846</v>
      </c>
      <c r="E84">
        <v>128584836</v>
      </c>
      <c r="F84">
        <v>25037</v>
      </c>
      <c r="G84" s="11">
        <v>-2.2154249699999999</v>
      </c>
      <c r="H84" s="45">
        <v>594</v>
      </c>
      <c r="I84" s="54">
        <v>1.6112910000000001E-2</v>
      </c>
      <c r="J84" s="44">
        <v>-0.55476020000000004</v>
      </c>
      <c r="K84">
        <v>2.2045729000000001</v>
      </c>
      <c r="L84">
        <v>19.3117239</v>
      </c>
      <c r="M84">
        <f>L84/F84</f>
        <v>7.7132739146063825E-4</v>
      </c>
      <c r="N84">
        <v>94.856211000000002</v>
      </c>
      <c r="O84">
        <f>N84/F84</f>
        <v>3.7886412509485962E-3</v>
      </c>
      <c r="P84" s="42">
        <v>9.4716030000000002E-8</v>
      </c>
    </row>
    <row r="85" spans="1:19" ht="28">
      <c r="A85" s="42" t="s">
        <v>2507</v>
      </c>
      <c r="B85" s="42">
        <v>24.93253</v>
      </c>
      <c r="C85">
        <f>B85/B3</f>
        <v>8.3475726530065622E-4</v>
      </c>
      <c r="D85">
        <v>181717081</v>
      </c>
      <c r="E85">
        <v>181729733</v>
      </c>
      <c r="F85">
        <v>1267</v>
      </c>
      <c r="G85" s="11">
        <v>-1.9399330100000001</v>
      </c>
      <c r="H85" s="45">
        <v>39</v>
      </c>
      <c r="I85" s="54">
        <v>1.6629959999999999E-2</v>
      </c>
      <c r="J85" s="44">
        <v>-1.869143</v>
      </c>
      <c r="K85">
        <v>-1.1803707999999999</v>
      </c>
      <c r="L85">
        <v>1.3009189999999999</v>
      </c>
      <c r="M85">
        <f>L85/F85</f>
        <v>1.0267711128650356E-3</v>
      </c>
      <c r="N85">
        <v>5.3589079999999996</v>
      </c>
      <c r="O85">
        <f>N85/F85</f>
        <v>4.2296037884767164E-3</v>
      </c>
      <c r="P85" s="42">
        <v>1.057401E-7</v>
      </c>
    </row>
    <row r="86" spans="1:19" ht="28">
      <c r="A86" s="42" t="s">
        <v>2508</v>
      </c>
      <c r="B86" s="42">
        <v>108.3883</v>
      </c>
      <c r="C86">
        <f>B86/B3</f>
        <v>3.6289105397080486E-3</v>
      </c>
      <c r="D86" s="52"/>
      <c r="E86" s="52"/>
      <c r="F86" s="43"/>
      <c r="G86" s="11"/>
      <c r="H86" s="11"/>
      <c r="I86" s="45"/>
      <c r="J86" s="54"/>
      <c r="K86" s="44"/>
      <c r="M86" s="44"/>
      <c r="O86" s="44"/>
    </row>
    <row r="87" spans="1:19">
      <c r="A87" s="23" t="s">
        <v>2509</v>
      </c>
      <c r="B87" s="42">
        <v>9.0722750000000004E-8</v>
      </c>
      <c r="D87" s="52"/>
      <c r="E87" s="52"/>
      <c r="G87" s="11"/>
      <c r="H87" s="11"/>
      <c r="I87" s="45"/>
      <c r="J87" s="54"/>
      <c r="K87" s="44"/>
      <c r="L87" s="44"/>
      <c r="M87" s="44"/>
      <c r="O87" s="44"/>
    </row>
    <row r="88" spans="1:19">
      <c r="A88" s="23" t="s">
        <v>2503</v>
      </c>
      <c r="B88" s="42"/>
      <c r="D88" s="52"/>
      <c r="E88" s="52"/>
      <c r="G88" s="11"/>
      <c r="H88" s="11"/>
      <c r="I88" s="45"/>
      <c r="J88" s="54"/>
      <c r="K88" s="44"/>
      <c r="M88" s="44"/>
      <c r="O88" s="44"/>
    </row>
    <row r="89" spans="1:19" s="86" customFormat="1" ht="14.25" customHeight="1">
      <c r="A89" s="86" t="s">
        <v>2582</v>
      </c>
      <c r="D89" s="91" t="s">
        <v>2511</v>
      </c>
      <c r="E89" s="91"/>
      <c r="F89" s="91"/>
      <c r="H89" s="91"/>
      <c r="I89" s="93"/>
      <c r="N89" s="90"/>
      <c r="O89" s="91"/>
      <c r="P89" s="91"/>
      <c r="Q89" s="95"/>
      <c r="S89" s="94"/>
    </row>
    <row r="90" spans="1:19" ht="16" customHeight="1">
      <c r="A90" s="11" t="s">
        <v>2493</v>
      </c>
      <c r="B90" s="42">
        <v>-2.1003289999999999</v>
      </c>
      <c r="D90" s="52" t="s">
        <v>2494</v>
      </c>
      <c r="E90" s="52"/>
      <c r="F90" t="s">
        <v>2307</v>
      </c>
      <c r="G90" s="11" t="s">
        <v>2493</v>
      </c>
      <c r="H90" s="11" t="s">
        <v>2504</v>
      </c>
      <c r="I90" s="42" t="s">
        <v>2497</v>
      </c>
      <c r="J90" s="11" t="s">
        <v>2505</v>
      </c>
      <c r="K90" s="11" t="s">
        <v>2506</v>
      </c>
      <c r="L90" s="42" t="s">
        <v>2507</v>
      </c>
      <c r="N90" s="42" t="s">
        <v>2508</v>
      </c>
      <c r="P90" s="23" t="s">
        <v>2509</v>
      </c>
      <c r="R90" s="23" t="s">
        <v>2503</v>
      </c>
    </row>
    <row r="91" spans="1:19" ht="16" customHeight="1">
      <c r="A91" s="11" t="s">
        <v>2504</v>
      </c>
      <c r="B91" s="42">
        <v>678</v>
      </c>
      <c r="D91">
        <v>12888513</v>
      </c>
      <c r="E91">
        <v>12921417</v>
      </c>
      <c r="F91">
        <v>1471</v>
      </c>
      <c r="G91">
        <v>-2.0126957999999999</v>
      </c>
      <c r="H91">
        <v>25</v>
      </c>
      <c r="I91">
        <v>1.265874E-2</v>
      </c>
      <c r="J91">
        <v>-0.51466630000000002</v>
      </c>
      <c r="K91">
        <v>0.77992444000000005</v>
      </c>
      <c r="L91">
        <v>0.62999269999999996</v>
      </c>
      <c r="M91">
        <f>L91/F91</f>
        <v>4.282751189666893E-4</v>
      </c>
      <c r="N91">
        <v>3.4453360000000002</v>
      </c>
      <c r="O91">
        <f>N91/F91</f>
        <v>2.3421726716519376E-3</v>
      </c>
      <c r="P91" s="42">
        <v>5.8554310000000002E-8</v>
      </c>
    </row>
    <row r="92" spans="1:19" ht="19" customHeight="1">
      <c r="A92" s="42" t="s">
        <v>2497</v>
      </c>
      <c r="B92" s="42">
        <v>1.979918E-2</v>
      </c>
      <c r="D92">
        <v>49758613</v>
      </c>
      <c r="E92">
        <v>49768420</v>
      </c>
      <c r="F92">
        <v>343</v>
      </c>
      <c r="G92" s="11">
        <v>-0.50410509999999997</v>
      </c>
      <c r="H92" s="45">
        <v>14</v>
      </c>
      <c r="I92" s="54">
        <v>5.3078889999999997E-2</v>
      </c>
      <c r="J92" s="44">
        <v>-0.2816804</v>
      </c>
      <c r="K92">
        <v>-5.2570319999999997E-2</v>
      </c>
      <c r="L92">
        <v>1.4878575000000001</v>
      </c>
      <c r="M92">
        <f>L92/F92</f>
        <v>4.3377769679300293E-3</v>
      </c>
      <c r="N92">
        <v>1.9293880000000001</v>
      </c>
      <c r="O92">
        <f>N92/F92</f>
        <v>5.6250379008746356E-3</v>
      </c>
      <c r="P92" s="42">
        <v>1.40626E-7</v>
      </c>
    </row>
    <row r="93" spans="1:19">
      <c r="A93" s="11" t="s">
        <v>2505</v>
      </c>
      <c r="B93" s="42">
        <v>-0.60910330000000001</v>
      </c>
      <c r="D93">
        <v>124462898</v>
      </c>
      <c r="E93">
        <v>124469870</v>
      </c>
      <c r="F93">
        <v>1750</v>
      </c>
      <c r="G93" s="11">
        <v>14.415774300000001</v>
      </c>
      <c r="H93" s="45">
        <v>1</v>
      </c>
      <c r="I93" s="54">
        <v>1.2509242899999999</v>
      </c>
      <c r="J93" s="44">
        <v>5.9103836999999997</v>
      </c>
      <c r="K93">
        <v>0.39988264000000001</v>
      </c>
      <c r="L93">
        <v>2.5094164999999999</v>
      </c>
      <c r="M93">
        <f>L93/F93</f>
        <v>1.4339522857142856E-3</v>
      </c>
      <c r="N93">
        <v>2.8950390000000001</v>
      </c>
      <c r="O93">
        <f>N93/F93</f>
        <v>1.6543080000000002E-3</v>
      </c>
      <c r="P93" s="42">
        <v>4.1357700000000002E-8</v>
      </c>
    </row>
    <row r="94" spans="1:19">
      <c r="A94" s="11" t="s">
        <v>2506</v>
      </c>
      <c r="B94" s="42">
        <v>1.8425419999999999</v>
      </c>
      <c r="D94">
        <v>128551846</v>
      </c>
      <c r="E94">
        <v>128584836</v>
      </c>
      <c r="F94">
        <v>25037</v>
      </c>
      <c r="G94" s="11">
        <v>-2.2087379999999999</v>
      </c>
      <c r="H94" s="45">
        <v>602</v>
      </c>
      <c r="I94" s="54">
        <v>1.7221569999999999E-2</v>
      </c>
      <c r="J94" s="44">
        <v>-0.6626069</v>
      </c>
      <c r="K94">
        <v>1.8660722300000001</v>
      </c>
      <c r="L94">
        <v>20.9613771</v>
      </c>
      <c r="M94">
        <f>L94/F94</f>
        <v>8.3721600431361587E-4</v>
      </c>
      <c r="N94">
        <v>98.266288000000003</v>
      </c>
      <c r="O94">
        <f>N94/F94</f>
        <v>3.9248427527259653E-3</v>
      </c>
      <c r="P94" s="42">
        <v>9.8121069999999998E-8</v>
      </c>
    </row>
    <row r="95" spans="1:19" ht="28">
      <c r="A95" s="42" t="s">
        <v>2507</v>
      </c>
      <c r="B95" s="42">
        <v>27.106750000000002</v>
      </c>
      <c r="C95">
        <f>B95/B3</f>
        <v>9.0755156019820546E-4</v>
      </c>
      <c r="D95">
        <v>181717081</v>
      </c>
      <c r="E95">
        <v>181729733</v>
      </c>
      <c r="F95">
        <v>1267</v>
      </c>
      <c r="G95" s="11">
        <v>-1.7994791000000001</v>
      </c>
      <c r="H95" s="45">
        <v>36</v>
      </c>
      <c r="I95" s="54">
        <v>2.104903E-2</v>
      </c>
      <c r="J95" s="44">
        <v>-0.42940299999999998</v>
      </c>
      <c r="K95">
        <v>0.85614312000000004</v>
      </c>
      <c r="L95">
        <v>1.518105</v>
      </c>
      <c r="M95">
        <f>L95/F95</f>
        <v>1.19818863456985E-3</v>
      </c>
      <c r="N95">
        <v>5.099145</v>
      </c>
      <c r="O95">
        <f>N95/F95</f>
        <v>4.0245816890292028E-3</v>
      </c>
      <c r="P95" s="42">
        <v>1.006145E-7</v>
      </c>
    </row>
    <row r="96" spans="1:19" ht="28">
      <c r="A96" s="42" t="s">
        <v>2508</v>
      </c>
      <c r="B96" s="42">
        <v>111.6352</v>
      </c>
      <c r="C96">
        <f>B96/B3</f>
        <v>3.7376188563010581E-3</v>
      </c>
      <c r="D96" s="52"/>
      <c r="E96" s="52"/>
      <c r="F96" s="43"/>
      <c r="G96" s="11"/>
      <c r="H96" s="11"/>
      <c r="I96" s="45"/>
      <c r="J96" s="54"/>
      <c r="K96" s="44"/>
      <c r="M96" s="44"/>
      <c r="O96" s="44"/>
    </row>
    <row r="97" spans="1:32">
      <c r="A97" s="23" t="s">
        <v>2509</v>
      </c>
      <c r="B97" s="42">
        <v>9.3440470000000006E-8</v>
      </c>
      <c r="D97" s="52"/>
      <c r="E97" s="52"/>
      <c r="G97" s="11"/>
      <c r="H97" s="11"/>
      <c r="I97" s="45"/>
      <c r="J97" s="54"/>
      <c r="K97" s="44"/>
      <c r="L97" s="44"/>
      <c r="M97" s="44"/>
      <c r="O97" s="44"/>
    </row>
    <row r="98" spans="1:32">
      <c r="A98" s="23" t="s">
        <v>2503</v>
      </c>
      <c r="B98" s="42"/>
      <c r="D98" s="52"/>
      <c r="E98" s="52"/>
      <c r="G98" s="11"/>
      <c r="H98" s="11"/>
      <c r="I98" s="45"/>
      <c r="J98" s="54"/>
      <c r="K98" s="44"/>
      <c r="M98" s="44"/>
      <c r="O98" s="44"/>
    </row>
    <row r="99" spans="1:32" s="40" customFormat="1" ht="15">
      <c r="A99" s="58" t="s">
        <v>2516</v>
      </c>
      <c r="C99" s="82" t="s">
        <v>2522</v>
      </c>
      <c r="G99" s="59"/>
      <c r="H99" s="82" t="s">
        <v>4</v>
      </c>
      <c r="M99" s="82" t="s">
        <v>9</v>
      </c>
      <c r="R99" s="82" t="s">
        <v>15</v>
      </c>
      <c r="S99" s="82"/>
      <c r="T99" s="82"/>
      <c r="U99" s="82"/>
      <c r="W99" s="82" t="s">
        <v>12</v>
      </c>
      <c r="X99" s="82"/>
      <c r="Y99" s="82"/>
      <c r="AB99" s="82" t="s">
        <v>1010</v>
      </c>
    </row>
    <row r="100" spans="1:32" s="61" customFormat="1">
      <c r="A100" s="61" t="s">
        <v>2313</v>
      </c>
      <c r="C100" s="61" t="s">
        <v>2517</v>
      </c>
      <c r="D100" s="61" t="s">
        <v>2518</v>
      </c>
      <c r="E100" s="61" t="s">
        <v>2308</v>
      </c>
      <c r="G100" s="61" t="s">
        <v>2583</v>
      </c>
      <c r="H100" s="61" t="s">
        <v>2517</v>
      </c>
      <c r="I100" s="61" t="s">
        <v>2518</v>
      </c>
      <c r="J100" s="61" t="s">
        <v>2308</v>
      </c>
      <c r="L100" s="61" t="s">
        <v>2583</v>
      </c>
      <c r="M100" s="61" t="s">
        <v>2517</v>
      </c>
      <c r="N100" s="61" t="s">
        <v>2518</v>
      </c>
      <c r="O100" s="61" t="s">
        <v>2308</v>
      </c>
      <c r="Q100" s="61" t="s">
        <v>2583</v>
      </c>
      <c r="R100" s="61" t="s">
        <v>2517</v>
      </c>
      <c r="S100" s="61" t="s">
        <v>2518</v>
      </c>
      <c r="T100" s="61" t="s">
        <v>2308</v>
      </c>
      <c r="V100" s="61" t="s">
        <v>2583</v>
      </c>
      <c r="W100" s="61" t="s">
        <v>2517</v>
      </c>
      <c r="X100" s="61" t="s">
        <v>2518</v>
      </c>
      <c r="Y100" s="61" t="s">
        <v>2308</v>
      </c>
      <c r="AA100" s="61" t="s">
        <v>2583</v>
      </c>
      <c r="AB100" s="61" t="s">
        <v>2517</v>
      </c>
      <c r="AC100" s="61" t="s">
        <v>2518</v>
      </c>
      <c r="AD100" s="61" t="s">
        <v>2308</v>
      </c>
      <c r="AF100" s="61" t="s">
        <v>2583</v>
      </c>
    </row>
    <row r="101" spans="1:32">
      <c r="A101">
        <v>12888513</v>
      </c>
      <c r="B101">
        <v>12921417</v>
      </c>
      <c r="C101">
        <v>1.0515140000000001</v>
      </c>
      <c r="D101">
        <v>0.51603030000000005</v>
      </c>
      <c r="E101">
        <v>1.0515140000000001</v>
      </c>
      <c r="F101">
        <f>E101/F91</f>
        <v>7.1482936777702243E-4</v>
      </c>
      <c r="G101" s="42">
        <v>7.0669999999999999E-4</v>
      </c>
      <c r="H101">
        <v>2.115132</v>
      </c>
      <c r="I101">
        <v>0.38878800000000002</v>
      </c>
      <c r="J101">
        <v>2.115132</v>
      </c>
      <c r="K101">
        <f>J101/F91</f>
        <v>1.4378871515975528E-3</v>
      </c>
      <c r="L101" s="42">
        <v>1.4073E-3</v>
      </c>
      <c r="M101">
        <v>0.8404992</v>
      </c>
      <c r="N101">
        <v>0.53660669999999999</v>
      </c>
      <c r="O101">
        <v>0.8404992</v>
      </c>
      <c r="P101">
        <f>O101/F91</f>
        <v>5.7137946974847038E-4</v>
      </c>
      <c r="Q101" s="42">
        <v>5.0880000000000001E-4</v>
      </c>
      <c r="R101">
        <v>0.62322080000000002</v>
      </c>
      <c r="S101">
        <v>0.51817829999999998</v>
      </c>
      <c r="T101">
        <v>0.62322080000000002</v>
      </c>
      <c r="U101">
        <f>T101/F91</f>
        <v>4.2367151597552687E-4</v>
      </c>
      <c r="V101" s="42">
        <v>3.834E-4</v>
      </c>
      <c r="W101">
        <v>0.58183689999999999</v>
      </c>
      <c r="X101">
        <v>0.47170790000000001</v>
      </c>
      <c r="Y101">
        <v>0.58183689999999999</v>
      </c>
      <c r="Z101">
        <f>Y101/F91</f>
        <v>3.9553834126444592E-4</v>
      </c>
      <c r="AA101" s="42">
        <v>3.545E-4</v>
      </c>
      <c r="AB101">
        <v>0.62999269999999996</v>
      </c>
      <c r="AC101">
        <v>0.51087199999999999</v>
      </c>
      <c r="AD101">
        <v>0.62999269999999996</v>
      </c>
      <c r="AE101">
        <f>AD101/F91</f>
        <v>4.282751189666893E-4</v>
      </c>
      <c r="AF101" s="42">
        <v>3.7780000000000002E-4</v>
      </c>
    </row>
    <row r="102" spans="1:32">
      <c r="A102">
        <v>49758613</v>
      </c>
      <c r="B102">
        <v>49768420</v>
      </c>
      <c r="C102">
        <v>1.503433</v>
      </c>
      <c r="D102">
        <v>0.51086810000000005</v>
      </c>
      <c r="E102">
        <v>1.503433</v>
      </c>
      <c r="F102">
        <f>E102/F92</f>
        <v>4.3831865889212831E-3</v>
      </c>
      <c r="G102" s="42">
        <v>4.3670000000000002E-3</v>
      </c>
      <c r="H102">
        <v>1.500159</v>
      </c>
      <c r="I102">
        <v>0.53693880000000005</v>
      </c>
      <c r="J102">
        <v>1.500159</v>
      </c>
      <c r="K102">
        <f>J102/F92</f>
        <v>4.3736413994169094E-3</v>
      </c>
      <c r="L102" s="42">
        <v>4.3166000000000003E-3</v>
      </c>
      <c r="M102">
        <v>1.4238697</v>
      </c>
      <c r="N102">
        <v>0.46978160000000002</v>
      </c>
      <c r="O102">
        <v>1.4238697</v>
      </c>
      <c r="P102">
        <f>O102/F92</f>
        <v>4.1512236151603496E-3</v>
      </c>
      <c r="Q102" s="42">
        <v>4.0306999999999999E-3</v>
      </c>
      <c r="R102">
        <v>0.94565619999999995</v>
      </c>
      <c r="S102">
        <v>0.316085</v>
      </c>
      <c r="T102">
        <v>0.94565619999999995</v>
      </c>
      <c r="U102">
        <f>T102/F92</f>
        <v>2.7570151603498539E-3</v>
      </c>
      <c r="V102" s="42">
        <v>2.6698999999999998E-3</v>
      </c>
      <c r="W102">
        <v>1.5267702999999999</v>
      </c>
      <c r="X102">
        <v>0.50347920000000002</v>
      </c>
      <c r="Y102">
        <v>1.5267702999999999</v>
      </c>
      <c r="Z102">
        <f>Y102/F92</f>
        <v>4.4512253644314864E-3</v>
      </c>
      <c r="AA102" s="42">
        <v>4.3790000000000001E-3</v>
      </c>
      <c r="AB102">
        <v>1.4878575000000001</v>
      </c>
      <c r="AC102">
        <v>0.50374830000000004</v>
      </c>
      <c r="AD102">
        <v>1.4878575000000001</v>
      </c>
      <c r="AE102">
        <f>AD102/F92</f>
        <v>4.3377769679300293E-3</v>
      </c>
      <c r="AF102" s="42">
        <v>4.2429E-3</v>
      </c>
    </row>
    <row r="103" spans="1:32">
      <c r="A103">
        <v>124462898</v>
      </c>
      <c r="B103">
        <v>124469870</v>
      </c>
      <c r="C103">
        <v>2.6525300000000001</v>
      </c>
      <c r="D103">
        <v>0.75046190000000002</v>
      </c>
      <c r="E103">
        <v>2.651078</v>
      </c>
      <c r="F103">
        <f>E103/F93</f>
        <v>1.5149017142857143E-3</v>
      </c>
      <c r="G103" s="42">
        <v>1.5152E-3</v>
      </c>
      <c r="H103">
        <v>2.6840600000000001</v>
      </c>
      <c r="I103">
        <v>0.7499903</v>
      </c>
      <c r="J103">
        <v>2.6783790000000001</v>
      </c>
      <c r="K103">
        <f>J103/F93</f>
        <v>1.5305022857142858E-3</v>
      </c>
      <c r="L103" s="42">
        <v>1.5318E-3</v>
      </c>
      <c r="M103">
        <v>2.9175178000000002</v>
      </c>
      <c r="N103">
        <v>0.7724162</v>
      </c>
      <c r="O103">
        <v>2.9055019</v>
      </c>
      <c r="P103">
        <f>O103/F93</f>
        <v>1.6602868E-3</v>
      </c>
      <c r="Q103" s="42">
        <v>1.4437E-3</v>
      </c>
      <c r="R103">
        <v>2.5304096</v>
      </c>
      <c r="S103">
        <v>0.73900949999999999</v>
      </c>
      <c r="T103">
        <v>2.5243533</v>
      </c>
      <c r="U103">
        <f>T103/F93</f>
        <v>1.4424876000000001E-3</v>
      </c>
      <c r="V103" s="42">
        <v>1.4437E-3</v>
      </c>
      <c r="W103">
        <v>2.2112766000000001</v>
      </c>
      <c r="X103">
        <v>0.70464859999999996</v>
      </c>
      <c r="Y103">
        <v>2.2063497000000001</v>
      </c>
      <c r="Z103">
        <f>Y103/F93</f>
        <v>1.2607712571428573E-3</v>
      </c>
      <c r="AA103" s="42">
        <v>1.2612999999999999E-3</v>
      </c>
      <c r="AB103">
        <v>2.5094164999999999</v>
      </c>
      <c r="AC103">
        <v>0.72919</v>
      </c>
      <c r="AD103">
        <v>2.5018582999999999</v>
      </c>
      <c r="AE103">
        <f>AD103/F93</f>
        <v>1.4296333142857142E-3</v>
      </c>
      <c r="AF103" s="42">
        <v>1.4311E-3</v>
      </c>
    </row>
    <row r="104" spans="1:32">
      <c r="A104">
        <v>128551846</v>
      </c>
      <c r="B104">
        <v>128584836</v>
      </c>
      <c r="C104">
        <v>24.291488000000001</v>
      </c>
      <c r="D104">
        <v>0.96945959999999998</v>
      </c>
      <c r="E104">
        <v>24.703185999999999</v>
      </c>
      <c r="F104">
        <f>E104/F94</f>
        <v>9.8666717258457477E-4</v>
      </c>
      <c r="G104" s="42">
        <v>9.5410000000000004E-4</v>
      </c>
      <c r="H104">
        <v>32.991667</v>
      </c>
      <c r="I104">
        <v>0.98663699999999999</v>
      </c>
      <c r="J104">
        <v>34.613062999999997</v>
      </c>
      <c r="K104">
        <f>J104/F94</f>
        <v>1.3824764548468265E-3</v>
      </c>
      <c r="L104" s="42">
        <v>1.2541E-3</v>
      </c>
      <c r="M104">
        <v>23.460871600000001</v>
      </c>
      <c r="N104">
        <v>0.95203780000000005</v>
      </c>
      <c r="O104">
        <v>26.419789000000002</v>
      </c>
      <c r="P104">
        <f>O104/F94</f>
        <v>1.0552298198665975E-3</v>
      </c>
      <c r="Q104" s="42">
        <v>8.206E-4</v>
      </c>
      <c r="R104">
        <v>19.1945975</v>
      </c>
      <c r="S104">
        <v>0.93286480000000005</v>
      </c>
      <c r="T104">
        <v>21.067943</v>
      </c>
      <c r="U104">
        <f>T104/F94</f>
        <v>8.4147234093541554E-4</v>
      </c>
      <c r="V104" s="42">
        <v>6.9280000000000003E-4</v>
      </c>
      <c r="W104">
        <v>19.3117239</v>
      </c>
      <c r="X104">
        <v>0.94643219999999995</v>
      </c>
      <c r="Y104">
        <v>21.2480832</v>
      </c>
      <c r="Z104">
        <f>Y104/F94</f>
        <v>8.4866730039541481E-4</v>
      </c>
      <c r="AA104" s="42">
        <v>6.9510000000000004E-4</v>
      </c>
      <c r="AB104">
        <v>20.9613771</v>
      </c>
      <c r="AC104">
        <v>0.9425808</v>
      </c>
      <c r="AD104">
        <v>23.3385386</v>
      </c>
      <c r="AE104">
        <f>AD104/F94</f>
        <v>9.3216194432240286E-4</v>
      </c>
      <c r="AF104" s="42">
        <v>7.4350000000000002E-4</v>
      </c>
    </row>
    <row r="105" spans="1:32">
      <c r="A105">
        <v>181717081</v>
      </c>
      <c r="B105">
        <v>181729733</v>
      </c>
      <c r="C105">
        <v>1.5568010000000001</v>
      </c>
      <c r="D105">
        <v>0.72069780000000006</v>
      </c>
      <c r="E105">
        <v>1.581029</v>
      </c>
      <c r="F105">
        <f>E105/F95</f>
        <v>1.2478524072612471E-3</v>
      </c>
      <c r="G105" s="42">
        <v>1.2099999999999999E-3</v>
      </c>
      <c r="H105">
        <v>2.0935389999999998</v>
      </c>
      <c r="I105">
        <v>0.80240869999999997</v>
      </c>
      <c r="J105">
        <v>2.188485</v>
      </c>
      <c r="K105">
        <f>J105/F95</f>
        <v>1.7272967640094713E-3</v>
      </c>
      <c r="L105" s="42">
        <v>1.5801999999999999E-3</v>
      </c>
      <c r="M105">
        <v>1.5976615000000001</v>
      </c>
      <c r="N105">
        <v>0.70250579999999996</v>
      </c>
      <c r="O105">
        <v>1.7695489</v>
      </c>
      <c r="P105">
        <f>O105/F95</f>
        <v>1.3966447513812155E-3</v>
      </c>
      <c r="Q105" s="42">
        <v>1.1276000000000001E-3</v>
      </c>
      <c r="R105">
        <v>1.3332063000000001</v>
      </c>
      <c r="S105">
        <v>0.62483449999999996</v>
      </c>
      <c r="T105">
        <v>1.4413707</v>
      </c>
      <c r="U105">
        <f>T105/F95</f>
        <v>1.137624861878453E-3</v>
      </c>
      <c r="V105" s="42">
        <v>9.6770000000000005E-4</v>
      </c>
      <c r="W105">
        <v>1.3009189999999999</v>
      </c>
      <c r="X105">
        <v>0.64381189999999999</v>
      </c>
      <c r="Y105">
        <v>1.4131142000000001</v>
      </c>
      <c r="Z105">
        <f>Y105/F95</f>
        <v>1.1153229676400948E-3</v>
      </c>
      <c r="AA105" s="42">
        <v>9.3939999999999996E-4</v>
      </c>
      <c r="AB105">
        <v>1.518105</v>
      </c>
      <c r="AC105">
        <v>0.70441520000000002</v>
      </c>
      <c r="AD105">
        <v>1.6559463999999999</v>
      </c>
      <c r="AE105">
        <f>AD105/F95</f>
        <v>1.3069821625887924E-3</v>
      </c>
      <c r="AF105" s="42">
        <v>1.0912999999999999E-3</v>
      </c>
    </row>
    <row r="106" spans="1:32">
      <c r="A106" t="s">
        <v>2521</v>
      </c>
      <c r="C106" s="42">
        <v>31.055769999999999</v>
      </c>
      <c r="D106" s="42">
        <v>1.000181</v>
      </c>
      <c r="E106" s="42">
        <v>31.510660000000001</v>
      </c>
      <c r="F106">
        <f>E106/B3</f>
        <v>1.0549973215481453E-3</v>
      </c>
      <c r="H106" s="42">
        <v>41.38456</v>
      </c>
      <c r="I106" s="42">
        <v>1.003182</v>
      </c>
      <c r="J106" s="42">
        <v>43.1721</v>
      </c>
      <c r="K106">
        <f>J106/B3</f>
        <v>1.4454298915226999E-3</v>
      </c>
      <c r="L106" s="42">
        <v>1.3269E-3</v>
      </c>
      <c r="M106" s="42">
        <v>30.24042</v>
      </c>
      <c r="N106" s="42">
        <v>1.0054129999999999</v>
      </c>
      <c r="O106" s="42">
        <v>33.50591</v>
      </c>
      <c r="P106">
        <f>O106/B3</f>
        <v>1.1217995848399624E-3</v>
      </c>
      <c r="Q106" s="42">
        <v>9.0450000000000003E-4</v>
      </c>
      <c r="R106" s="42">
        <v>24.627089999999999</v>
      </c>
      <c r="S106" s="42">
        <v>1.0014700000000001</v>
      </c>
      <c r="T106" s="42">
        <v>26.69753</v>
      </c>
      <c r="U106">
        <f>T106/B3</f>
        <v>8.9385060934779701E-4</v>
      </c>
      <c r="V106" s="42">
        <v>7.5600000000000005E-4</v>
      </c>
      <c r="W106" s="42">
        <v>24.93253</v>
      </c>
      <c r="X106" s="42">
        <v>1.002508</v>
      </c>
      <c r="Y106" s="42">
        <v>27.069469999999999</v>
      </c>
      <c r="Z106">
        <f>Y106/B3</f>
        <v>9.0630340163385564E-4</v>
      </c>
      <c r="AA106" s="42">
        <v>7.6420000000000004E-4</v>
      </c>
      <c r="AB106" s="42">
        <v>27.106750000000002</v>
      </c>
      <c r="AC106" s="42">
        <v>1.0037320000000001</v>
      </c>
      <c r="AD106" s="42">
        <v>29.73115</v>
      </c>
      <c r="AE106">
        <f>AD106/B3</f>
        <v>9.9541817329583501E-4</v>
      </c>
      <c r="AF106" s="42">
        <v>8.2070000000000005E-4</v>
      </c>
    </row>
    <row r="107" spans="1:32" s="40" customFormat="1">
      <c r="A107" s="40" t="s">
        <v>2444</v>
      </c>
    </row>
    <row r="108" spans="1:32" s="61" customFormat="1">
      <c r="A108" s="61" t="s">
        <v>2522</v>
      </c>
      <c r="B108" s="61" t="s">
        <v>2445</v>
      </c>
      <c r="C108" s="61" t="s">
        <v>2446</v>
      </c>
      <c r="D108" s="62" t="s">
        <v>2447</v>
      </c>
      <c r="E108" s="61" t="s">
        <v>2448</v>
      </c>
      <c r="F108" s="61" t="s">
        <v>2449</v>
      </c>
      <c r="G108" s="63" t="s">
        <v>2450</v>
      </c>
      <c r="H108" s="61" t="s">
        <v>2451</v>
      </c>
      <c r="I108" s="61" t="s">
        <v>2452</v>
      </c>
      <c r="J108" s="61" t="s">
        <v>2453</v>
      </c>
      <c r="K108" s="61" t="s">
        <v>2454</v>
      </c>
      <c r="L108" s="26" t="s">
        <v>2523</v>
      </c>
      <c r="M108" s="26" t="s">
        <v>2524</v>
      </c>
      <c r="N108" s="26" t="s">
        <v>2525</v>
      </c>
      <c r="O108" s="26" t="s">
        <v>2526</v>
      </c>
      <c r="P108" s="26" t="s">
        <v>2527</v>
      </c>
    </row>
    <row r="109" spans="1:32">
      <c r="B109">
        <v>0.13178210000000001</v>
      </c>
      <c r="C109">
        <v>0.16010550000000001</v>
      </c>
      <c r="D109">
        <v>0.18403220000000001</v>
      </c>
      <c r="E109">
        <v>0.1376878</v>
      </c>
      <c r="F109">
        <v>7.5384439999999997E-2</v>
      </c>
      <c r="G109">
        <v>1.9078109999999999E-2</v>
      </c>
      <c r="H109">
        <v>1.114072E-2</v>
      </c>
      <c r="I109">
        <v>0.12806129999999999</v>
      </c>
      <c r="J109">
        <v>6.8331550000000005E-2</v>
      </c>
      <c r="K109">
        <v>3.3029000000000003E-2</v>
      </c>
      <c r="L109" s="42">
        <v>0.15331539999999999</v>
      </c>
      <c r="M109" s="42">
        <v>6.7720409999999995E-2</v>
      </c>
      <c r="N109" s="42">
        <v>0.11327710000000001</v>
      </c>
      <c r="O109" s="42">
        <v>0.1024673</v>
      </c>
      <c r="P109" s="42">
        <v>7.0767930000000007E-2</v>
      </c>
    </row>
    <row r="110" spans="1:32" s="61" customFormat="1">
      <c r="A110" s="63" t="s">
        <v>2455</v>
      </c>
      <c r="B110" s="61" t="s">
        <v>2445</v>
      </c>
      <c r="C110" s="61" t="s">
        <v>2446</v>
      </c>
      <c r="D110" s="62" t="s">
        <v>2447</v>
      </c>
      <c r="E110" s="61" t="s">
        <v>2448</v>
      </c>
      <c r="F110" s="61" t="s">
        <v>2449</v>
      </c>
      <c r="G110" s="63" t="s">
        <v>2450</v>
      </c>
      <c r="H110" s="61" t="s">
        <v>2451</v>
      </c>
      <c r="I110" s="61" t="s">
        <v>2452</v>
      </c>
      <c r="J110" s="61" t="s">
        <v>2453</v>
      </c>
      <c r="K110" s="61" t="s">
        <v>2454</v>
      </c>
      <c r="L110" s="26" t="s">
        <v>2523</v>
      </c>
      <c r="M110" s="26" t="s">
        <v>2524</v>
      </c>
      <c r="N110" s="26" t="s">
        <v>2525</v>
      </c>
      <c r="O110" s="26" t="s">
        <v>2526</v>
      </c>
      <c r="P110" s="26" t="s">
        <v>2527</v>
      </c>
    </row>
    <row r="111" spans="1:32">
      <c r="A111" t="s">
        <v>2528</v>
      </c>
      <c r="B111">
        <v>9.5882839999999997E-2</v>
      </c>
      <c r="C111">
        <v>0.20110217999999999</v>
      </c>
      <c r="D111">
        <v>8.1129640000000003E-2</v>
      </c>
      <c r="E111">
        <v>0.10321012</v>
      </c>
      <c r="F111">
        <v>5.36315744E-2</v>
      </c>
      <c r="G111">
        <v>1.0144240000000001E-2</v>
      </c>
      <c r="H111">
        <v>8.3367320000000001E-4</v>
      </c>
      <c r="I111">
        <v>0.121993698</v>
      </c>
      <c r="J111">
        <v>7.2196932000000005E-2</v>
      </c>
      <c r="K111">
        <v>1.0123622000000001E-2</v>
      </c>
      <c r="L111" s="42">
        <v>0.1223659</v>
      </c>
      <c r="M111" s="42">
        <v>5.3337870000000003E-2</v>
      </c>
      <c r="N111" s="42">
        <v>0.13531399999999999</v>
      </c>
      <c r="O111" s="42">
        <v>6.1885700000000002E-2</v>
      </c>
      <c r="P111" s="42">
        <v>6.0018809999999999E-2</v>
      </c>
    </row>
    <row r="112" spans="1:32">
      <c r="A112" t="s">
        <v>2572</v>
      </c>
      <c r="B112">
        <v>0.16108564</v>
      </c>
      <c r="C112">
        <v>0.33070994999999997</v>
      </c>
      <c r="D112">
        <v>4.532299E-2</v>
      </c>
      <c r="E112">
        <v>0.11886338</v>
      </c>
      <c r="F112">
        <v>5.0779223800000002E-2</v>
      </c>
      <c r="G112">
        <v>4.1960749999999998E-2</v>
      </c>
      <c r="H112">
        <v>1.719373E-3</v>
      </c>
      <c r="I112">
        <v>0.174132654</v>
      </c>
      <c r="J112">
        <v>7.9774508999999993E-2</v>
      </c>
      <c r="K112">
        <v>2.0049856000000001E-2</v>
      </c>
      <c r="L112" s="42">
        <v>0.16793920000000001</v>
      </c>
      <c r="M112" s="42">
        <v>6.9581820000000003E-2</v>
      </c>
      <c r="N112" s="42">
        <v>0.17817939999999999</v>
      </c>
      <c r="O112" s="42">
        <v>6.8708480000000002E-2</v>
      </c>
      <c r="P112" s="42">
        <v>5.7322640000000001E-2</v>
      </c>
    </row>
    <row r="113" spans="1:16">
      <c r="A113" t="s">
        <v>2573</v>
      </c>
      <c r="B113">
        <v>7.4721999999999997E-2</v>
      </c>
      <c r="C113">
        <v>0.10707065</v>
      </c>
      <c r="D113">
        <v>8.785577E-2</v>
      </c>
      <c r="E113">
        <v>7.1125430000000003E-2</v>
      </c>
      <c r="F113">
        <v>1.8135865399999999E-2</v>
      </c>
      <c r="G113">
        <v>2.039096E-2</v>
      </c>
      <c r="H113">
        <v>4.8900254000000002E-3</v>
      </c>
      <c r="I113">
        <v>5.8223049999999998E-3</v>
      </c>
      <c r="J113">
        <v>2.8948003999999999E-2</v>
      </c>
      <c r="K113">
        <v>2.3574764000000002E-2</v>
      </c>
      <c r="L113" s="42">
        <v>8.5111610000000004E-2</v>
      </c>
      <c r="M113" s="42">
        <v>3.1417029999999999E-2</v>
      </c>
      <c r="N113" s="42">
        <v>4.3213380000000003E-2</v>
      </c>
      <c r="O113" s="42">
        <v>3.6471120000000003E-2</v>
      </c>
      <c r="P113" s="42">
        <v>3.3147009999999998E-2</v>
      </c>
    </row>
    <row r="114" spans="1:16">
      <c r="A114" t="s">
        <v>2574</v>
      </c>
      <c r="B114">
        <v>0.14203445000000001</v>
      </c>
      <c r="C114">
        <v>0.15805962000000001</v>
      </c>
      <c r="D114">
        <v>0.20767021999999999</v>
      </c>
      <c r="E114">
        <v>0.15017407999999999</v>
      </c>
      <c r="F114">
        <v>9.0164299399999995E-2</v>
      </c>
      <c r="G114">
        <v>1.6569250000000001E-2</v>
      </c>
      <c r="H114">
        <v>1.34190725E-2</v>
      </c>
      <c r="I114">
        <v>0.14608912099999999</v>
      </c>
      <c r="J114">
        <v>7.7161911E-2</v>
      </c>
      <c r="K114">
        <v>3.7747771999999999E-2</v>
      </c>
      <c r="L114" s="42">
        <v>0.16472210000000001</v>
      </c>
      <c r="M114" s="42">
        <v>7.5405120000000006E-2</v>
      </c>
      <c r="N114" s="42">
        <v>0.12213549999999999</v>
      </c>
      <c r="O114" s="42">
        <v>0.1169087</v>
      </c>
      <c r="P114" s="42">
        <v>7.9357510000000006E-2</v>
      </c>
    </row>
    <row r="115" spans="1:16">
      <c r="A115" t="s">
        <v>2575</v>
      </c>
      <c r="B115">
        <v>5.7120079999999997E-2</v>
      </c>
      <c r="C115">
        <v>7.2477280000000005E-2</v>
      </c>
      <c r="D115">
        <v>0.12706321000000001</v>
      </c>
      <c r="E115">
        <v>8.2357669999999994E-2</v>
      </c>
      <c r="F115">
        <v>-4.131354E-4</v>
      </c>
      <c r="G115">
        <v>3.105231E-2</v>
      </c>
      <c r="H115">
        <v>4.9053320000000001E-3</v>
      </c>
      <c r="I115">
        <v>2.7795415E-2</v>
      </c>
      <c r="J115">
        <v>5.0496680000000002E-3</v>
      </c>
      <c r="K115">
        <v>8.9124589999999993E-3</v>
      </c>
      <c r="L115" s="42">
        <v>8.4975209999999995E-2</v>
      </c>
      <c r="M115" s="42">
        <v>2.5763899999999999E-2</v>
      </c>
      <c r="N115" s="42">
        <v>2.9631569999999999E-2</v>
      </c>
      <c r="O115" s="42">
        <v>5.5944489999999999E-2</v>
      </c>
      <c r="P115" s="42">
        <v>3.0162399999999999E-2</v>
      </c>
    </row>
    <row r="116" spans="1:16" s="32" customFormat="1">
      <c r="A116" s="64" t="s">
        <v>2538</v>
      </c>
      <c r="D116" s="65"/>
      <c r="E116" s="33"/>
      <c r="G116" s="33"/>
      <c r="I116" s="33"/>
      <c r="N116" s="33"/>
      <c r="O116" s="33"/>
    </row>
    <row r="117" spans="1:16" s="66" customFormat="1">
      <c r="A117" s="66" t="s">
        <v>2470</v>
      </c>
      <c r="C117" s="40" t="s">
        <v>2539</v>
      </c>
      <c r="D117" s="40" t="s">
        <v>2540</v>
      </c>
      <c r="E117" s="66" t="s">
        <v>2541</v>
      </c>
      <c r="F117" s="67" t="s">
        <v>2542</v>
      </c>
      <c r="G117" s="67" t="s">
        <v>2543</v>
      </c>
      <c r="H117" s="67"/>
      <c r="I117" s="67"/>
      <c r="M117" s="67"/>
      <c r="N117" s="67"/>
    </row>
    <row r="118" spans="1:16">
      <c r="A118" s="41" t="s">
        <v>2307</v>
      </c>
      <c r="B118" s="42">
        <f>SUM('chr3'!C118:G118)</f>
        <v>152897</v>
      </c>
      <c r="C118">
        <v>12009</v>
      </c>
      <c r="D118">
        <v>2457</v>
      </c>
      <c r="E118">
        <v>10924</v>
      </c>
      <c r="F118">
        <v>17593</v>
      </c>
      <c r="G118">
        <v>109914</v>
      </c>
      <c r="H118" s="42"/>
      <c r="I118" s="42"/>
      <c r="J118" s="42"/>
      <c r="M118" s="44"/>
      <c r="N118" s="44"/>
    </row>
    <row r="119" spans="1:16">
      <c r="A119" s="41" t="s">
        <v>2481</v>
      </c>
      <c r="B119" s="42">
        <v>6182</v>
      </c>
      <c r="C119" s="42">
        <v>604</v>
      </c>
      <c r="D119" s="42">
        <v>78</v>
      </c>
      <c r="E119" s="42">
        <v>845</v>
      </c>
      <c r="F119" s="42">
        <v>722</v>
      </c>
      <c r="G119" s="42">
        <v>3793</v>
      </c>
      <c r="I119" s="42"/>
      <c r="J119" s="42"/>
      <c r="M119" s="44"/>
      <c r="N119" s="44"/>
    </row>
    <row r="120" spans="1:16">
      <c r="A120" s="41" t="s">
        <v>2482</v>
      </c>
      <c r="B120" s="42">
        <v>43</v>
      </c>
      <c r="C120">
        <v>3</v>
      </c>
      <c r="D120" s="42">
        <v>0</v>
      </c>
      <c r="E120" s="42">
        <v>4</v>
      </c>
      <c r="F120">
        <v>8</v>
      </c>
      <c r="G120">
        <v>26</v>
      </c>
      <c r="M120" s="44"/>
      <c r="N120" s="44"/>
    </row>
    <row r="121" spans="1:16">
      <c r="A121" s="41" t="s">
        <v>2483</v>
      </c>
      <c r="B121" s="42" t="s">
        <v>2549</v>
      </c>
      <c r="C121" s="42">
        <v>1.9900990000000001</v>
      </c>
      <c r="D121" s="42">
        <v>0.90243899999999999</v>
      </c>
      <c r="E121" s="42">
        <v>1.770492</v>
      </c>
      <c r="F121" s="42">
        <v>2.3271890000000002</v>
      </c>
      <c r="G121" s="42">
        <v>2.1295380000000002</v>
      </c>
      <c r="H121" s="42"/>
      <c r="I121" s="42"/>
      <c r="J121" s="42"/>
      <c r="M121" s="44"/>
      <c r="N121" s="44"/>
    </row>
    <row r="122" spans="1:16">
      <c r="A122" s="11" t="s">
        <v>2484</v>
      </c>
      <c r="B122" s="42">
        <v>2044</v>
      </c>
      <c r="C122" s="42">
        <v>224</v>
      </c>
      <c r="D122" s="42">
        <v>28</v>
      </c>
      <c r="E122" s="42">
        <v>428</v>
      </c>
      <c r="F122" s="42">
        <v>141</v>
      </c>
      <c r="G122" s="42">
        <v>1189</v>
      </c>
      <c r="H122" s="42"/>
      <c r="I122" s="42"/>
      <c r="M122" s="44"/>
      <c r="N122" s="44"/>
    </row>
    <row r="123" spans="1:16">
      <c r="A123" s="11" t="s">
        <v>2485</v>
      </c>
      <c r="B123" s="42">
        <v>1.336848E-2</v>
      </c>
      <c r="C123" s="42">
        <v>1.8652680000000001E-2</v>
      </c>
      <c r="D123" s="42">
        <v>1.139601E-2</v>
      </c>
      <c r="E123" s="42">
        <v>3.9179789999999999E-2</v>
      </c>
      <c r="F123" s="42">
        <v>8.014551E-3</v>
      </c>
      <c r="G123" s="42">
        <v>1.081755E-2</v>
      </c>
      <c r="H123" s="42"/>
      <c r="I123" s="42"/>
      <c r="M123" s="44"/>
      <c r="N123" s="44"/>
    </row>
    <row r="124" spans="1:16" s="96" customFormat="1">
      <c r="A124" s="96" t="s">
        <v>2486</v>
      </c>
      <c r="C124" s="86" t="s">
        <v>2539</v>
      </c>
      <c r="D124" s="86" t="s">
        <v>2540</v>
      </c>
      <c r="E124" s="96" t="s">
        <v>2541</v>
      </c>
      <c r="F124" s="97" t="s">
        <v>2542</v>
      </c>
      <c r="G124" s="97" t="s">
        <v>2543</v>
      </c>
      <c r="H124" s="97"/>
      <c r="I124" s="97"/>
      <c r="M124" s="97"/>
      <c r="N124" s="97"/>
    </row>
    <row r="125" spans="1:16">
      <c r="A125" s="41" t="s">
        <v>2481</v>
      </c>
      <c r="B125" s="42">
        <v>4053</v>
      </c>
      <c r="C125" s="42">
        <v>431</v>
      </c>
      <c r="D125" s="42">
        <v>53</v>
      </c>
      <c r="E125" s="42">
        <v>674</v>
      </c>
      <c r="F125" s="42">
        <v>456</v>
      </c>
      <c r="G125" s="42">
        <v>2349</v>
      </c>
      <c r="I125" s="42"/>
      <c r="J125" s="42"/>
      <c r="M125" s="44"/>
      <c r="N125" s="44"/>
    </row>
    <row r="126" spans="1:16">
      <c r="A126" s="41" t="s">
        <v>2482</v>
      </c>
      <c r="B126" s="42">
        <v>19</v>
      </c>
      <c r="C126">
        <v>3</v>
      </c>
      <c r="D126" s="42">
        <v>0</v>
      </c>
      <c r="E126" s="42">
        <v>3</v>
      </c>
      <c r="F126">
        <v>4</v>
      </c>
      <c r="G126">
        <v>9</v>
      </c>
      <c r="M126" s="44"/>
      <c r="N126" s="44"/>
    </row>
    <row r="127" spans="1:16">
      <c r="A127" s="41" t="s">
        <v>2483</v>
      </c>
      <c r="B127" s="42" t="s">
        <v>2549</v>
      </c>
      <c r="C127" s="42">
        <v>1.9121619999999999</v>
      </c>
      <c r="D127" s="42">
        <v>0.96296300000000001</v>
      </c>
      <c r="E127" s="42">
        <v>1.5338350000000001</v>
      </c>
      <c r="F127" s="42">
        <v>2.211268</v>
      </c>
      <c r="G127" s="42">
        <v>2.140374</v>
      </c>
      <c r="H127" s="42"/>
      <c r="I127" s="42"/>
      <c r="J127" s="42"/>
      <c r="M127" s="44"/>
      <c r="N127" s="44"/>
    </row>
    <row r="128" spans="1:16">
      <c r="A128" s="11" t="s">
        <v>2484</v>
      </c>
      <c r="B128" s="42">
        <v>2102</v>
      </c>
      <c r="C128" s="42">
        <v>231</v>
      </c>
      <c r="D128" s="42">
        <v>28</v>
      </c>
      <c r="E128" s="42">
        <v>431</v>
      </c>
      <c r="F128" s="42">
        <v>145</v>
      </c>
      <c r="G128" s="42">
        <v>1232</v>
      </c>
      <c r="H128" s="42"/>
      <c r="I128" s="42"/>
      <c r="M128" s="44"/>
      <c r="N128" s="44"/>
    </row>
    <row r="129" spans="1:14">
      <c r="A129" s="11" t="s">
        <v>2485</v>
      </c>
      <c r="B129" s="42">
        <v>1.3747819999999999E-2</v>
      </c>
      <c r="C129" s="42">
        <v>1.923557E-2</v>
      </c>
      <c r="D129" s="42">
        <v>2.3315850000000002E-3</v>
      </c>
      <c r="E129" s="42">
        <v>3.9454410000000002E-2</v>
      </c>
      <c r="F129" s="42">
        <v>8.2419139999999995E-3</v>
      </c>
      <c r="G129" s="42">
        <v>1.120876E-2</v>
      </c>
      <c r="H129" s="42"/>
      <c r="I129" s="42"/>
      <c r="M129" s="44"/>
      <c r="N129" s="44"/>
    </row>
    <row r="130" spans="1:14" s="96" customFormat="1">
      <c r="A130" s="96" t="s">
        <v>2487</v>
      </c>
      <c r="C130" s="86" t="s">
        <v>2539</v>
      </c>
      <c r="D130" s="86" t="s">
        <v>2540</v>
      </c>
      <c r="E130" s="96" t="s">
        <v>2541</v>
      </c>
      <c r="F130" s="97" t="s">
        <v>2542</v>
      </c>
      <c r="G130" s="97" t="s">
        <v>2543</v>
      </c>
      <c r="H130" s="97"/>
      <c r="I130" s="97"/>
      <c r="M130" s="97"/>
      <c r="N130" s="97"/>
    </row>
    <row r="131" spans="1:14">
      <c r="A131" s="41" t="s">
        <v>2481</v>
      </c>
      <c r="B131" s="42">
        <v>3410</v>
      </c>
      <c r="C131" s="42">
        <v>355</v>
      </c>
      <c r="D131" s="42">
        <v>51</v>
      </c>
      <c r="E131" s="42">
        <v>592</v>
      </c>
      <c r="F131" s="42">
        <v>350</v>
      </c>
      <c r="G131" s="42">
        <v>1996</v>
      </c>
      <c r="I131" s="42"/>
      <c r="J131" s="42"/>
      <c r="M131" s="44"/>
      <c r="N131" s="44"/>
    </row>
    <row r="132" spans="1:14">
      <c r="A132" s="41" t="s">
        <v>2482</v>
      </c>
      <c r="B132" s="42">
        <v>12</v>
      </c>
      <c r="C132">
        <v>0</v>
      </c>
      <c r="D132" s="42">
        <v>0</v>
      </c>
      <c r="E132" s="42">
        <v>2</v>
      </c>
      <c r="F132">
        <v>3</v>
      </c>
      <c r="G132">
        <v>7</v>
      </c>
      <c r="M132" s="44"/>
      <c r="N132" s="44"/>
    </row>
    <row r="133" spans="1:14">
      <c r="A133" s="41" t="s">
        <v>2483</v>
      </c>
      <c r="B133" s="42" t="s">
        <v>2549</v>
      </c>
      <c r="C133" s="42">
        <v>1.7734380000000001</v>
      </c>
      <c r="D133" s="42">
        <v>0.82142859999999995</v>
      </c>
      <c r="E133" s="42">
        <v>1.4462809999999999</v>
      </c>
      <c r="F133" s="42">
        <v>2.3333330000000001</v>
      </c>
      <c r="G133" s="42">
        <v>2.1682540000000001</v>
      </c>
      <c r="H133" s="42"/>
      <c r="I133" s="42"/>
      <c r="J133" s="42"/>
      <c r="M133" s="44"/>
      <c r="N133" s="44"/>
    </row>
    <row r="134" spans="1:14">
      <c r="A134" s="11" t="s">
        <v>2484</v>
      </c>
      <c r="B134" s="42">
        <v>2123</v>
      </c>
      <c r="C134" s="42">
        <v>236</v>
      </c>
      <c r="D134" s="42">
        <v>29</v>
      </c>
      <c r="E134" s="42">
        <v>436</v>
      </c>
      <c r="F134" s="42">
        <v>147</v>
      </c>
      <c r="G134" s="42">
        <v>1240</v>
      </c>
      <c r="H134" s="42"/>
      <c r="I134" s="42"/>
      <c r="M134" s="44"/>
      <c r="N134" s="44"/>
    </row>
    <row r="135" spans="1:14">
      <c r="A135" s="11" t="s">
        <v>2485</v>
      </c>
      <c r="B135" s="42">
        <v>1.3885160000000001E-2</v>
      </c>
      <c r="C135" s="42">
        <v>1.9651930000000001E-2</v>
      </c>
      <c r="D135" s="42">
        <v>2.4148559999999999E-3</v>
      </c>
      <c r="E135" s="42">
        <v>3.9912120000000002E-2</v>
      </c>
      <c r="F135" s="42">
        <v>8.3555959999999999E-3</v>
      </c>
      <c r="G135" s="42">
        <v>1.128155E-2</v>
      </c>
      <c r="H135" s="42"/>
      <c r="I135" s="42"/>
      <c r="M135" s="44"/>
      <c r="N135" s="44"/>
    </row>
    <row r="136" spans="1:14" s="96" customFormat="1">
      <c r="A136" s="96" t="s">
        <v>2488</v>
      </c>
      <c r="C136" s="86" t="s">
        <v>2539</v>
      </c>
      <c r="D136" s="86" t="s">
        <v>2540</v>
      </c>
      <c r="E136" s="96" t="s">
        <v>2541</v>
      </c>
      <c r="F136" s="97" t="s">
        <v>2542</v>
      </c>
      <c r="G136" s="97" t="s">
        <v>2543</v>
      </c>
      <c r="H136" s="97"/>
      <c r="I136" s="97"/>
      <c r="M136" s="97"/>
      <c r="N136" s="97"/>
    </row>
    <row r="137" spans="1:14">
      <c r="A137" s="41" t="s">
        <v>2481</v>
      </c>
      <c r="B137" s="42">
        <v>3542</v>
      </c>
      <c r="C137" s="42">
        <v>361</v>
      </c>
      <c r="D137" s="42">
        <v>44</v>
      </c>
      <c r="E137" s="42">
        <v>627</v>
      </c>
      <c r="F137" s="42">
        <v>361</v>
      </c>
      <c r="G137" s="42">
        <v>2068</v>
      </c>
      <c r="I137" s="42"/>
      <c r="J137" s="42"/>
      <c r="M137" s="44"/>
      <c r="N137" s="44"/>
    </row>
    <row r="138" spans="1:14">
      <c r="A138" s="41" t="s">
        <v>2482</v>
      </c>
      <c r="B138" s="42">
        <v>14</v>
      </c>
      <c r="C138">
        <v>1</v>
      </c>
      <c r="D138" s="42">
        <v>0</v>
      </c>
      <c r="E138" s="42">
        <v>2</v>
      </c>
      <c r="F138">
        <v>4</v>
      </c>
      <c r="G138">
        <v>7</v>
      </c>
      <c r="M138" s="44"/>
      <c r="N138" s="44"/>
    </row>
    <row r="139" spans="1:14">
      <c r="A139" s="41" t="s">
        <v>2483</v>
      </c>
      <c r="B139" s="42" t="s">
        <v>2549</v>
      </c>
      <c r="C139" s="42">
        <v>1.560284</v>
      </c>
      <c r="D139" s="42">
        <v>0.69230769999999997</v>
      </c>
      <c r="E139" s="42">
        <v>1.5591839999999999</v>
      </c>
      <c r="F139" s="42">
        <v>2.223214</v>
      </c>
      <c r="G139" s="42">
        <v>2.1238670000000002</v>
      </c>
      <c r="H139" s="42"/>
      <c r="I139" s="42"/>
      <c r="J139" s="42"/>
      <c r="M139" s="44"/>
      <c r="N139" s="44"/>
    </row>
    <row r="140" spans="1:14">
      <c r="A140" s="11" t="s">
        <v>2484</v>
      </c>
      <c r="B140" s="42">
        <v>2121</v>
      </c>
      <c r="C140" s="42">
        <v>233</v>
      </c>
      <c r="D140" s="42">
        <v>28</v>
      </c>
      <c r="E140" s="42">
        <v>434</v>
      </c>
      <c r="F140" s="42">
        <v>146</v>
      </c>
      <c r="G140" s="42">
        <v>1245</v>
      </c>
      <c r="H140" s="42"/>
      <c r="I140" s="42"/>
      <c r="M140" s="44"/>
      <c r="N140" s="44"/>
    </row>
    <row r="141" spans="1:14">
      <c r="A141" s="11" t="s">
        <v>2485</v>
      </c>
      <c r="B141" s="42">
        <v>1.387208E-2</v>
      </c>
      <c r="C141" s="42">
        <v>1.9402119999999998E-2</v>
      </c>
      <c r="D141" s="42">
        <v>2.3315850000000002E-3</v>
      </c>
      <c r="E141" s="42">
        <v>3.972904E-2</v>
      </c>
      <c r="F141" s="42">
        <v>8.2987549999999997E-3</v>
      </c>
      <c r="G141" s="42">
        <v>1.132704E-2</v>
      </c>
      <c r="H141" s="42"/>
      <c r="I141" s="42"/>
      <c r="M141" s="44"/>
      <c r="N141" s="44"/>
    </row>
    <row r="142" spans="1:14" s="96" customFormat="1">
      <c r="A142" s="96" t="s">
        <v>2489</v>
      </c>
      <c r="C142" s="86" t="s">
        <v>2539</v>
      </c>
      <c r="D142" s="86" t="s">
        <v>2540</v>
      </c>
      <c r="E142" s="96" t="s">
        <v>2541</v>
      </c>
      <c r="F142" s="97" t="s">
        <v>2542</v>
      </c>
      <c r="G142" s="97" t="s">
        <v>2543</v>
      </c>
      <c r="H142" s="97"/>
      <c r="I142" s="97"/>
      <c r="M142" s="97"/>
      <c r="N142" s="97"/>
    </row>
    <row r="143" spans="1:14">
      <c r="A143" s="41" t="s">
        <v>2481</v>
      </c>
      <c r="B143" s="42">
        <v>3315</v>
      </c>
      <c r="C143" s="42">
        <v>345</v>
      </c>
      <c r="D143" s="42">
        <v>46</v>
      </c>
      <c r="E143" s="42">
        <v>582</v>
      </c>
      <c r="F143" s="42">
        <v>347</v>
      </c>
      <c r="G143" s="42">
        <v>1930</v>
      </c>
      <c r="I143" s="42"/>
      <c r="J143" s="42"/>
      <c r="M143" s="44"/>
      <c r="N143" s="44"/>
    </row>
    <row r="144" spans="1:14">
      <c r="A144" s="41" t="s">
        <v>2482</v>
      </c>
      <c r="B144" s="42">
        <v>11</v>
      </c>
      <c r="C144">
        <v>0</v>
      </c>
      <c r="D144" s="42">
        <v>0</v>
      </c>
      <c r="E144" s="42">
        <v>2</v>
      </c>
      <c r="F144">
        <v>3</v>
      </c>
      <c r="G144">
        <v>6</v>
      </c>
      <c r="M144" s="44"/>
      <c r="N144" s="44"/>
    </row>
    <row r="145" spans="1:16">
      <c r="A145" s="41" t="s">
        <v>2483</v>
      </c>
      <c r="B145" s="42" t="s">
        <v>2549</v>
      </c>
      <c r="C145" s="42">
        <v>1.875</v>
      </c>
      <c r="D145" s="42">
        <v>0.70370370000000004</v>
      </c>
      <c r="E145" s="42">
        <v>1.4453780000000001</v>
      </c>
      <c r="F145" s="42">
        <v>2.5773199999999998</v>
      </c>
      <c r="G145" s="42">
        <v>2.2220369999999998</v>
      </c>
      <c r="H145" s="42"/>
      <c r="I145" s="42"/>
      <c r="J145" s="42"/>
      <c r="M145" s="44"/>
      <c r="N145" s="44"/>
    </row>
    <row r="146" spans="1:16">
      <c r="A146" s="11" t="s">
        <v>2484</v>
      </c>
      <c r="B146" s="42">
        <v>2131</v>
      </c>
      <c r="C146" s="42">
        <v>237</v>
      </c>
      <c r="D146" s="42">
        <v>29</v>
      </c>
      <c r="E146" s="42">
        <v>434</v>
      </c>
      <c r="F146" s="42">
        <v>146</v>
      </c>
      <c r="G146" s="42">
        <v>1250</v>
      </c>
      <c r="H146" s="42"/>
      <c r="I146" s="42"/>
      <c r="M146" s="44"/>
      <c r="N146" s="44"/>
    </row>
    <row r="147" spans="1:16">
      <c r="A147" s="11" t="s">
        <v>2485</v>
      </c>
      <c r="B147" s="42">
        <v>1.393749E-2</v>
      </c>
      <c r="C147" s="42">
        <v>1.9735200000000001E-2</v>
      </c>
      <c r="D147" s="42">
        <v>2.4148559999999999E-3</v>
      </c>
      <c r="E147" s="42">
        <v>3.972904E-2</v>
      </c>
      <c r="F147" s="42">
        <v>8.2987549999999997E-3</v>
      </c>
      <c r="G147" s="42">
        <v>1.137253E-2</v>
      </c>
      <c r="H147" s="42"/>
      <c r="I147" s="42"/>
      <c r="M147" s="44"/>
      <c r="N147" s="44"/>
    </row>
    <row r="148" spans="1:16" s="96" customFormat="1">
      <c r="A148" s="96" t="s">
        <v>2490</v>
      </c>
      <c r="C148" s="86" t="s">
        <v>2539</v>
      </c>
      <c r="D148" s="86" t="s">
        <v>2540</v>
      </c>
      <c r="E148" s="96" t="s">
        <v>2541</v>
      </c>
      <c r="F148" s="97" t="s">
        <v>2542</v>
      </c>
      <c r="G148" s="97" t="s">
        <v>2543</v>
      </c>
      <c r="H148" s="97"/>
      <c r="I148" s="97"/>
      <c r="M148" s="97"/>
      <c r="N148" s="97"/>
    </row>
    <row r="149" spans="1:16">
      <c r="A149" s="41" t="s">
        <v>2481</v>
      </c>
      <c r="B149" s="42">
        <v>3240</v>
      </c>
      <c r="C149" s="42">
        <v>347</v>
      </c>
      <c r="D149" s="42">
        <v>41</v>
      </c>
      <c r="E149" s="42">
        <v>602</v>
      </c>
      <c r="F149" s="42">
        <v>342</v>
      </c>
      <c r="G149" s="42">
        <v>1844</v>
      </c>
      <c r="I149" s="42"/>
      <c r="J149" s="42"/>
      <c r="M149" s="44"/>
      <c r="N149" s="44"/>
    </row>
    <row r="150" spans="1:16">
      <c r="A150" s="41" t="s">
        <v>2482</v>
      </c>
      <c r="B150" s="42">
        <v>12</v>
      </c>
      <c r="C150">
        <v>0</v>
      </c>
      <c r="D150" s="42">
        <v>0</v>
      </c>
      <c r="E150" s="42">
        <v>3</v>
      </c>
      <c r="F150">
        <v>2</v>
      </c>
      <c r="G150">
        <v>6</v>
      </c>
      <c r="M150" s="44"/>
      <c r="N150" s="44"/>
    </row>
    <row r="151" spans="1:16">
      <c r="A151" s="41" t="s">
        <v>2483</v>
      </c>
      <c r="B151" s="42" t="s">
        <v>2549</v>
      </c>
      <c r="C151" s="42">
        <v>1.891667</v>
      </c>
      <c r="D151" s="42">
        <v>0.51851849999999999</v>
      </c>
      <c r="E151" s="42">
        <v>1.4672130000000001</v>
      </c>
      <c r="F151" s="42">
        <v>2.2264149999999998</v>
      </c>
      <c r="G151" s="42">
        <v>2.269504</v>
      </c>
      <c r="H151" s="42"/>
      <c r="I151" s="42"/>
      <c r="J151" s="42"/>
      <c r="M151" s="44"/>
      <c r="N151" s="44"/>
    </row>
    <row r="152" spans="1:16">
      <c r="A152" s="11" t="s">
        <v>2484</v>
      </c>
      <c r="B152" s="42">
        <v>2171</v>
      </c>
      <c r="C152" s="42">
        <v>239</v>
      </c>
      <c r="D152" s="42">
        <v>29</v>
      </c>
      <c r="E152" s="42">
        <v>434</v>
      </c>
      <c r="F152" s="42">
        <v>148</v>
      </c>
      <c r="G152" s="42">
        <v>1282</v>
      </c>
      <c r="H152" s="42"/>
      <c r="I152" s="42"/>
      <c r="M152" s="44"/>
      <c r="N152" s="44"/>
    </row>
    <row r="153" spans="1:16">
      <c r="A153" s="11" t="s">
        <v>2485</v>
      </c>
      <c r="B153" s="42">
        <v>1.4199099999999999E-2</v>
      </c>
      <c r="C153" s="42">
        <v>1.9901740000000001E-2</v>
      </c>
      <c r="D153" s="42">
        <v>2.4148559999999999E-3</v>
      </c>
      <c r="E153" s="42">
        <v>3.972904E-2</v>
      </c>
      <c r="F153" s="42">
        <v>8.412437E-3</v>
      </c>
      <c r="G153" s="42">
        <v>1.1663659999999999E-2</v>
      </c>
      <c r="H153" s="42"/>
      <c r="I153" s="42"/>
      <c r="M153" s="44"/>
      <c r="N153" s="44"/>
    </row>
    <row r="154" spans="1:16" s="59" customFormat="1">
      <c r="A154" s="70" t="s">
        <v>2550</v>
      </c>
      <c r="D154" s="60" t="s">
        <v>4</v>
      </c>
      <c r="E154" s="60"/>
      <c r="F154" s="60" t="s">
        <v>9</v>
      </c>
      <c r="H154" s="60" t="s">
        <v>15</v>
      </c>
      <c r="I154" s="60"/>
      <c r="J154" s="60" t="s">
        <v>12</v>
      </c>
      <c r="K154" s="60"/>
      <c r="L154" s="60" t="s">
        <v>1010</v>
      </c>
      <c r="N154" s="60"/>
      <c r="O154" s="60"/>
    </row>
    <row r="155" spans="1:16">
      <c r="A155" s="52" t="s">
        <v>2551</v>
      </c>
      <c r="B155" s="42">
        <v>86.15804</v>
      </c>
      <c r="C155">
        <f>B155/B3</f>
        <v>2.8846270255792152E-3</v>
      </c>
      <c r="D155" s="42">
        <v>121.64</v>
      </c>
      <c r="E155">
        <f>D155/B3</f>
        <v>4.0725860452658367E-3</v>
      </c>
      <c r="F155" s="42">
        <v>87.522880000000001</v>
      </c>
      <c r="G155" s="71">
        <f>F155/B3</f>
        <v>2.9303227534485067E-3</v>
      </c>
      <c r="H155" s="42">
        <v>74.118219999999994</v>
      </c>
      <c r="I155">
        <f>H155/B3</f>
        <v>2.4815260479442878E-3</v>
      </c>
      <c r="J155" s="42">
        <v>68.699449999999999</v>
      </c>
      <c r="K155">
        <f>J155/B3</f>
        <v>2.3001021159769651E-3</v>
      </c>
      <c r="L155" s="42">
        <v>79.237099999999998</v>
      </c>
      <c r="M155" s="71">
        <f>L155/B3</f>
        <v>2.6529094683273068E-3</v>
      </c>
      <c r="P155" s="52"/>
    </row>
    <row r="156" spans="1:16">
      <c r="A156" s="52" t="s">
        <v>2552</v>
      </c>
      <c r="B156" s="42">
        <v>1.0008840000000001</v>
      </c>
      <c r="D156" s="42">
        <v>1.0034620000000001</v>
      </c>
      <c r="F156" s="42">
        <v>1.006284</v>
      </c>
      <c r="G156" s="52"/>
      <c r="H156" s="42">
        <v>1.00397</v>
      </c>
      <c r="J156" s="42">
        <v>1.004084</v>
      </c>
      <c r="L156" s="42">
        <v>1.005028</v>
      </c>
      <c r="M156" s="52"/>
      <c r="P156" s="52"/>
    </row>
    <row r="157" spans="1:16">
      <c r="A157" s="52" t="s">
        <v>2308</v>
      </c>
      <c r="B157" s="42">
        <v>88.088970000000003</v>
      </c>
      <c r="C157">
        <f>B157/B3</f>
        <v>2.9492758135797512E-3</v>
      </c>
      <c r="D157" s="52">
        <v>129.2379</v>
      </c>
      <c r="E157">
        <f>D157/B3</f>
        <v>4.3269686621132987E-3</v>
      </c>
      <c r="F157" s="42">
        <v>101.3737</v>
      </c>
      <c r="G157" s="71">
        <f>F157/B3</f>
        <v>3.3940571849471004E-3</v>
      </c>
      <c r="H157" s="42">
        <v>82.877189999999999</v>
      </c>
      <c r="I157">
        <f>H157/B3</f>
        <v>2.7747820409803133E-3</v>
      </c>
      <c r="J157" s="42">
        <v>77.719750000000005</v>
      </c>
      <c r="K157">
        <f>J157/B3</f>
        <v>2.602107606803268E-3</v>
      </c>
      <c r="L157" s="42">
        <v>90.304209999999998</v>
      </c>
      <c r="M157" s="71">
        <f>L157/B3</f>
        <v>3.0234434846658632E-3</v>
      </c>
      <c r="P157" s="52"/>
    </row>
    <row r="158" spans="1:16">
      <c r="A158" s="52" t="s">
        <v>2520</v>
      </c>
      <c r="B158" s="42">
        <v>5.5110000000000001E-4</v>
      </c>
      <c r="D158" s="42">
        <v>7.4719999999999995E-4</v>
      </c>
      <c r="F158" s="42">
        <v>4.8270000000000002E-4</v>
      </c>
      <c r="G158" s="52"/>
      <c r="H158" s="42">
        <v>4.28E-4</v>
      </c>
      <c r="J158" s="52"/>
      <c r="M158" s="52"/>
      <c r="P158" s="52"/>
    </row>
    <row r="159" spans="1:16" s="40" customFormat="1">
      <c r="A159" s="38" t="s">
        <v>2553</v>
      </c>
      <c r="D159" s="60" t="s">
        <v>4</v>
      </c>
      <c r="E159" s="60"/>
      <c r="F159" s="60" t="s">
        <v>9</v>
      </c>
      <c r="G159" s="59"/>
      <c r="H159" s="60" t="s">
        <v>15</v>
      </c>
      <c r="I159" s="60"/>
      <c r="J159" s="60" t="s">
        <v>12</v>
      </c>
      <c r="K159" s="60"/>
      <c r="L159" s="60" t="s">
        <v>1010</v>
      </c>
      <c r="M159" s="59"/>
      <c r="N159" s="60"/>
      <c r="O159" s="60"/>
      <c r="P159" s="59"/>
    </row>
    <row r="160" spans="1:16">
      <c r="A160" s="11" t="s">
        <v>2493</v>
      </c>
      <c r="B160" s="42">
        <v>-2.398682</v>
      </c>
      <c r="C160" s="44"/>
      <c r="D160" s="42">
        <v>-2.1993520000000002</v>
      </c>
      <c r="E160" s="44"/>
      <c r="F160" s="42">
        <v>-2.4300350000000002</v>
      </c>
      <c r="G160" s="11"/>
      <c r="H160" s="42">
        <v>-2.4491170000000002</v>
      </c>
      <c r="I160" s="44"/>
      <c r="J160" s="42">
        <v>-2.4615339999999999</v>
      </c>
      <c r="L160" s="42">
        <v>-2.413637</v>
      </c>
      <c r="M160" s="11"/>
      <c r="N160" s="44"/>
      <c r="O160" s="44"/>
      <c r="P160" s="11"/>
    </row>
    <row r="161" spans="1:16">
      <c r="A161" s="11" t="s">
        <v>2504</v>
      </c>
      <c r="B161" s="42">
        <v>5614</v>
      </c>
      <c r="C161" s="72"/>
      <c r="D161" s="42">
        <v>3729</v>
      </c>
      <c r="E161" s="44"/>
      <c r="F161" s="42">
        <v>3184</v>
      </c>
      <c r="G161" s="11"/>
      <c r="H161" s="42">
        <v>3295</v>
      </c>
      <c r="I161" s="44"/>
      <c r="J161" s="42">
        <v>3102</v>
      </c>
      <c r="L161" s="42">
        <v>3033</v>
      </c>
      <c r="M161" s="11"/>
      <c r="N161" s="44"/>
      <c r="O161" s="44"/>
      <c r="P161" s="11"/>
    </row>
    <row r="162" spans="1:16">
      <c r="A162" s="42" t="s">
        <v>2497</v>
      </c>
      <c r="B162" s="42">
        <v>7.5989079999999997E-3</v>
      </c>
      <c r="C162" s="72"/>
      <c r="D162" s="42">
        <v>1.6154180000000001E-2</v>
      </c>
      <c r="E162" s="44"/>
      <c r="F162" s="42">
        <v>1.348655E-2</v>
      </c>
      <c r="G162" s="11"/>
      <c r="H162" s="42">
        <v>1.105826E-2</v>
      </c>
      <c r="I162" s="44"/>
      <c r="J162" s="42">
        <v>1.090028E-2</v>
      </c>
      <c r="L162" s="42">
        <v>1.286345E-2</v>
      </c>
      <c r="M162" s="11"/>
      <c r="N162" s="44"/>
      <c r="O162" s="44"/>
      <c r="P162" s="11"/>
    </row>
    <row r="163" spans="1:16">
      <c r="A163" s="11" t="s">
        <v>2505</v>
      </c>
      <c r="B163" s="42">
        <v>-5.5889519999999999</v>
      </c>
      <c r="C163" s="72"/>
      <c r="D163" s="42">
        <v>-2.1229840000000002</v>
      </c>
      <c r="E163" s="44"/>
      <c r="F163" s="42">
        <v>-1.757436</v>
      </c>
      <c r="G163" s="11"/>
      <c r="H163" s="42">
        <v>-2.2948019999999998</v>
      </c>
      <c r="I163" s="44"/>
      <c r="J163" s="42">
        <v>-2.0964140000000002</v>
      </c>
      <c r="L163" s="42">
        <v>-1.7413689999999999</v>
      </c>
      <c r="M163" s="11"/>
      <c r="N163" s="44"/>
      <c r="O163" s="44"/>
      <c r="P163" s="11"/>
    </row>
    <row r="164" spans="1:16">
      <c r="A164" s="11" t="s">
        <v>2506</v>
      </c>
      <c r="B164" s="42">
        <v>-11.469099999999999</v>
      </c>
      <c r="C164" s="72"/>
      <c r="D164" s="42">
        <v>-1.3516010000000001</v>
      </c>
      <c r="E164" s="44"/>
      <c r="F164" s="42">
        <v>-0.1751337</v>
      </c>
      <c r="G164" s="11"/>
      <c r="H164" s="42">
        <v>-1.3354919999999999</v>
      </c>
      <c r="I164" s="44"/>
      <c r="J164" s="42">
        <v>-0.83837229999999996</v>
      </c>
      <c r="L164" s="42">
        <v>-0.1149855</v>
      </c>
      <c r="M164" s="11"/>
      <c r="N164" s="44"/>
      <c r="O164" s="44"/>
      <c r="P164" s="11"/>
    </row>
    <row r="165" spans="1:16" ht="28">
      <c r="A165" s="42" t="s">
        <v>2507</v>
      </c>
      <c r="B165" s="42">
        <v>86.15804</v>
      </c>
      <c r="C165" s="72">
        <f>B165/B3</f>
        <v>2.8846270255792152E-3</v>
      </c>
      <c r="D165" s="42">
        <v>121.64</v>
      </c>
      <c r="E165" s="44">
        <f>D165/B3</f>
        <v>4.0725860452658367E-3</v>
      </c>
      <c r="F165" s="42">
        <v>87.522880000000001</v>
      </c>
      <c r="G165" s="11">
        <f>F165/B3</f>
        <v>2.9303227534485067E-3</v>
      </c>
      <c r="H165" s="42">
        <v>74.118219999999994</v>
      </c>
      <c r="I165" s="44">
        <f>H165/B3</f>
        <v>2.4815260479442878E-3</v>
      </c>
      <c r="J165" s="42">
        <v>68.699449999999999</v>
      </c>
      <c r="K165">
        <f>J165/B3</f>
        <v>2.3001021159769651E-3</v>
      </c>
      <c r="L165" s="42">
        <v>79.237099999999998</v>
      </c>
      <c r="M165" s="11">
        <f>L165/B3</f>
        <v>2.6529094683273068E-3</v>
      </c>
      <c r="N165" s="44"/>
      <c r="O165" s="44"/>
      <c r="P165" s="11"/>
    </row>
    <row r="166" spans="1:16" ht="28">
      <c r="A166" s="42" t="s">
        <v>2508</v>
      </c>
      <c r="B166" s="42">
        <v>687.3306</v>
      </c>
      <c r="C166" s="72">
        <f>B166/B3</f>
        <v>2.301227400562475E-2</v>
      </c>
      <c r="D166" s="42">
        <v>531.23680000000002</v>
      </c>
      <c r="E166" s="44">
        <f>D166/B3</f>
        <v>1.778615240391054E-2</v>
      </c>
      <c r="F166" s="42">
        <v>484.96609999999998</v>
      </c>
      <c r="G166" s="42">
        <f>F166/B3</f>
        <v>1.6236979375920717E-2</v>
      </c>
      <c r="H166" s="42">
        <v>472.75170000000003</v>
      </c>
      <c r="I166" s="44">
        <f>H166/B3</f>
        <v>1.5828033346725594E-2</v>
      </c>
      <c r="J166" s="42">
        <v>444.12430000000001</v>
      </c>
      <c r="K166">
        <f>J166/B3</f>
        <v>1.4869569438864336E-2</v>
      </c>
      <c r="L166" s="42">
        <v>446.52539999999999</v>
      </c>
      <c r="M166" s="42">
        <f>L166/B3</f>
        <v>1.4949959823222177E-2</v>
      </c>
      <c r="N166" s="44"/>
      <c r="O166" s="44"/>
      <c r="P166" s="42"/>
    </row>
    <row r="167" spans="1:16">
      <c r="A167" s="23" t="s">
        <v>2509</v>
      </c>
      <c r="B167" s="42">
        <v>1.123846E-7</v>
      </c>
      <c r="C167" s="72"/>
      <c r="D167" s="42">
        <v>8.6861880000000002E-8</v>
      </c>
      <c r="E167" s="44"/>
      <c r="F167" s="42">
        <v>7.9296210000000005E-8</v>
      </c>
      <c r="G167" s="42"/>
      <c r="H167" s="42">
        <v>7.7299060000000002E-8</v>
      </c>
      <c r="I167" s="44"/>
      <c r="J167" s="42">
        <v>7.2618219999999999E-8</v>
      </c>
      <c r="L167" s="42">
        <v>7.301082E-8</v>
      </c>
      <c r="M167" s="42"/>
      <c r="N167" s="44"/>
      <c r="O167" s="44"/>
      <c r="P167" s="42"/>
    </row>
    <row r="168" spans="1:16">
      <c r="A168" s="23" t="s">
        <v>2503</v>
      </c>
      <c r="B168" s="42"/>
      <c r="C168" s="72"/>
      <c r="D168" s="42"/>
      <c r="E168" s="44"/>
      <c r="G168" s="42"/>
      <c r="I168" s="44"/>
      <c r="J168" s="42"/>
      <c r="M168" s="42"/>
      <c r="N168" s="44"/>
      <c r="O168" s="44"/>
      <c r="P168" s="42"/>
    </row>
    <row r="169" spans="1:16" s="40" customFormat="1">
      <c r="A169" s="37" t="s">
        <v>2578</v>
      </c>
      <c r="B169" s="38"/>
      <c r="C169" s="51"/>
      <c r="D169" s="39"/>
      <c r="E169" s="38" t="s">
        <v>2492</v>
      </c>
      <c r="F169" s="38"/>
      <c r="H169" s="38"/>
      <c r="J169" s="38"/>
      <c r="N169" s="38"/>
      <c r="O169" s="38"/>
    </row>
    <row r="170" spans="1:16">
      <c r="A170" t="s">
        <v>2556</v>
      </c>
      <c r="B170" s="44"/>
      <c r="C170" s="72"/>
      <c r="D170" s="52"/>
      <c r="E170" s="44" t="s">
        <v>2455</v>
      </c>
      <c r="F170" t="s">
        <v>2459</v>
      </c>
      <c r="G170" s="44" t="s">
        <v>2460</v>
      </c>
      <c r="H170" t="s">
        <v>2461</v>
      </c>
      <c r="I170" s="44" t="s">
        <v>2462</v>
      </c>
      <c r="J170" t="s">
        <v>2463</v>
      </c>
      <c r="K170" t="s">
        <v>2464</v>
      </c>
      <c r="L170" t="s">
        <v>2465</v>
      </c>
      <c r="M170" t="s">
        <v>2468</v>
      </c>
      <c r="N170" s="44"/>
      <c r="O170" s="44"/>
    </row>
    <row r="171" spans="1:16">
      <c r="A171" t="s">
        <v>2558</v>
      </c>
      <c r="B171" s="44"/>
      <c r="C171" s="72"/>
      <c r="D171" s="52"/>
      <c r="E171">
        <v>1</v>
      </c>
      <c r="F171" s="42">
        <v>57</v>
      </c>
      <c r="G171" s="42">
        <v>604</v>
      </c>
      <c r="H171">
        <v>6</v>
      </c>
      <c r="I171" s="42">
        <v>224</v>
      </c>
      <c r="J171">
        <f t="shared" ref="J171:J176" si="0">(F171/G171)/(H171/I171)</f>
        <v>3.5231788079470201</v>
      </c>
      <c r="K171">
        <f t="shared" ref="K171:K176" si="1">1-J171</f>
        <v>-2.5231788079470201</v>
      </c>
      <c r="L171" s="42">
        <v>9.3940000000000001</v>
      </c>
      <c r="M171" s="74">
        <v>3.9979999999999998E-3</v>
      </c>
      <c r="N171" s="44"/>
      <c r="O171" s="44"/>
    </row>
    <row r="172" spans="1:16">
      <c r="B172" s="44"/>
      <c r="E172">
        <v>2</v>
      </c>
      <c r="F172" s="42">
        <v>25</v>
      </c>
      <c r="G172" s="42">
        <v>78</v>
      </c>
      <c r="H172" s="42">
        <v>6</v>
      </c>
      <c r="I172" s="42">
        <v>28</v>
      </c>
      <c r="J172">
        <f t="shared" si="0"/>
        <v>1.495726495726496</v>
      </c>
      <c r="K172">
        <f t="shared" si="1"/>
        <v>-0.49572649572649596</v>
      </c>
      <c r="L172" s="42">
        <v>39.543999999999997</v>
      </c>
      <c r="M172" s="74">
        <v>4.9980000000000001E-4</v>
      </c>
    </row>
    <row r="173" spans="1:16">
      <c r="A173" t="s">
        <v>2559</v>
      </c>
      <c r="B173" s="44"/>
      <c r="E173">
        <v>3</v>
      </c>
      <c r="F173" s="42">
        <v>44</v>
      </c>
      <c r="G173" s="42">
        <v>845</v>
      </c>
      <c r="H173" s="42">
        <v>1</v>
      </c>
      <c r="I173" s="42">
        <v>428</v>
      </c>
      <c r="J173">
        <f t="shared" si="0"/>
        <v>22.286390532544381</v>
      </c>
      <c r="K173">
        <f t="shared" si="1"/>
        <v>-21.286390532544381</v>
      </c>
      <c r="L173" s="42">
        <v>9.4006000000000007</v>
      </c>
      <c r="M173" s="74">
        <v>3.9979999999999998E-3</v>
      </c>
    </row>
    <row r="174" spans="1:16">
      <c r="A174" t="s">
        <v>2560</v>
      </c>
      <c r="B174" s="44"/>
      <c r="E174">
        <v>4</v>
      </c>
      <c r="F174" s="42">
        <v>1215</v>
      </c>
      <c r="G174" s="42">
        <v>722</v>
      </c>
      <c r="H174" s="42">
        <v>432</v>
      </c>
      <c r="I174" s="42">
        <v>141</v>
      </c>
      <c r="J174">
        <f t="shared" si="0"/>
        <v>0.54925554016620504</v>
      </c>
      <c r="K174">
        <f t="shared" si="1"/>
        <v>0.45074445983379496</v>
      </c>
      <c r="L174" s="42">
        <v>31.448</v>
      </c>
      <c r="M174" s="42">
        <v>4.9980000000000001E-4</v>
      </c>
    </row>
    <row r="175" spans="1:16">
      <c r="B175" s="44"/>
      <c r="E175">
        <v>5</v>
      </c>
      <c r="F175" s="42">
        <v>66</v>
      </c>
      <c r="G175" s="42">
        <v>3793</v>
      </c>
      <c r="H175" s="42">
        <v>24</v>
      </c>
      <c r="I175" s="42">
        <v>1189</v>
      </c>
      <c r="J175">
        <f t="shared" si="0"/>
        <v>0.86204851041392028</v>
      </c>
      <c r="K175">
        <f t="shared" si="1"/>
        <v>0.13795148958607972</v>
      </c>
      <c r="L175" s="42">
        <v>0.38109999999999999</v>
      </c>
      <c r="M175" s="42">
        <v>0.6462</v>
      </c>
    </row>
    <row r="176" spans="1:16">
      <c r="A176" t="s">
        <v>2561</v>
      </c>
      <c r="B176" s="44"/>
      <c r="E176" t="s">
        <v>2522</v>
      </c>
      <c r="F176" s="42">
        <v>1407</v>
      </c>
      <c r="G176" s="42">
        <v>6182</v>
      </c>
      <c r="H176" s="42">
        <v>469</v>
      </c>
      <c r="I176" s="42">
        <v>2044</v>
      </c>
      <c r="J176">
        <f t="shared" si="0"/>
        <v>0.99191200258815915</v>
      </c>
      <c r="K176">
        <f t="shared" si="1"/>
        <v>8.0879974118408526E-3</v>
      </c>
      <c r="L176" s="42">
        <v>1.8874999999999999E-2</v>
      </c>
      <c r="M176" s="42">
        <v>0.90800000000000003</v>
      </c>
    </row>
    <row r="177" spans="1:13">
      <c r="A177" t="s">
        <v>2562</v>
      </c>
      <c r="B177" s="44"/>
      <c r="F177" s="42"/>
      <c r="M177" s="98"/>
    </row>
    <row r="178" spans="1:13" s="86" customFormat="1">
      <c r="A178" s="86" t="s">
        <v>2563</v>
      </c>
    </row>
    <row r="179" spans="1:13">
      <c r="A179" s="44" t="s">
        <v>2455</v>
      </c>
      <c r="B179" t="s">
        <v>2459</v>
      </c>
      <c r="C179" s="44" t="s">
        <v>2460</v>
      </c>
      <c r="D179" t="s">
        <v>2461</v>
      </c>
      <c r="E179" s="44" t="s">
        <v>2462</v>
      </c>
      <c r="F179" t="s">
        <v>2463</v>
      </c>
      <c r="G179" t="s">
        <v>2464</v>
      </c>
      <c r="H179" t="s">
        <v>2465</v>
      </c>
      <c r="I179" t="s">
        <v>2468</v>
      </c>
    </row>
    <row r="180" spans="1:13">
      <c r="A180">
        <v>1</v>
      </c>
      <c r="B180" s="42">
        <v>40</v>
      </c>
      <c r="C180" s="42">
        <v>431</v>
      </c>
      <c r="D180">
        <v>6</v>
      </c>
      <c r="E180" s="42">
        <v>231</v>
      </c>
      <c r="F180">
        <f t="shared" ref="F180:F185" si="2">(B180/C180)/(D180/E180)</f>
        <v>3.5730858468677491</v>
      </c>
      <c r="G180">
        <f t="shared" ref="G180:G185" si="3">1-F180</f>
        <v>-2.5730858468677491</v>
      </c>
      <c r="H180" s="42">
        <v>9.2218</v>
      </c>
      <c r="I180" s="74">
        <v>3.9979999999999998E-3</v>
      </c>
    </row>
    <row r="181" spans="1:13">
      <c r="A181">
        <v>2</v>
      </c>
      <c r="B181" s="42">
        <v>14</v>
      </c>
      <c r="C181" s="42">
        <v>53</v>
      </c>
      <c r="D181" s="42">
        <v>6</v>
      </c>
      <c r="E181" s="42">
        <v>28</v>
      </c>
      <c r="F181">
        <f t="shared" si="2"/>
        <v>1.2327044025157232</v>
      </c>
      <c r="G181">
        <f t="shared" si="3"/>
        <v>-0.23270440251572322</v>
      </c>
      <c r="H181" s="42">
        <v>0.14987</v>
      </c>
      <c r="I181" s="42">
        <v>0.78459999999999996</v>
      </c>
    </row>
    <row r="182" spans="1:13">
      <c r="A182">
        <v>3</v>
      </c>
      <c r="B182">
        <v>25</v>
      </c>
      <c r="C182" s="42">
        <v>674</v>
      </c>
      <c r="D182" s="42">
        <v>1</v>
      </c>
      <c r="E182" s="42">
        <v>431</v>
      </c>
      <c r="F182">
        <f t="shared" si="2"/>
        <v>15.986646884272997</v>
      </c>
      <c r="G182">
        <f t="shared" si="3"/>
        <v>-14.986646884272997</v>
      </c>
      <c r="H182" s="42">
        <v>13.301</v>
      </c>
      <c r="I182" s="74">
        <v>1.4989999999999999E-3</v>
      </c>
    </row>
    <row r="183" spans="1:13">
      <c r="A183">
        <v>4</v>
      </c>
      <c r="B183" s="42">
        <v>848</v>
      </c>
      <c r="C183" s="42">
        <v>456</v>
      </c>
      <c r="D183" s="42">
        <v>445</v>
      </c>
      <c r="E183" s="42">
        <v>145</v>
      </c>
      <c r="F183">
        <f t="shared" si="2"/>
        <v>0.60595308495958999</v>
      </c>
      <c r="G183">
        <f t="shared" si="3"/>
        <v>0.39404691504041001</v>
      </c>
      <c r="H183" s="42">
        <v>20.254999999999999</v>
      </c>
      <c r="I183" s="74">
        <v>4.9980000000000001E-4</v>
      </c>
    </row>
    <row r="184" spans="1:13">
      <c r="A184">
        <v>5</v>
      </c>
      <c r="B184" s="42">
        <v>46</v>
      </c>
      <c r="C184" s="42">
        <v>2349</v>
      </c>
      <c r="D184" s="42">
        <v>24</v>
      </c>
      <c r="E184" s="42">
        <v>1232</v>
      </c>
      <c r="F184">
        <f t="shared" si="2"/>
        <v>1.0052504611891584</v>
      </c>
      <c r="G184">
        <f t="shared" si="3"/>
        <v>-5.2504611891583952E-3</v>
      </c>
      <c r="H184" s="42">
        <v>4.2423E-4</v>
      </c>
      <c r="I184" s="42">
        <v>1</v>
      </c>
    </row>
    <row r="185" spans="1:13">
      <c r="A185" t="s">
        <v>2522</v>
      </c>
      <c r="B185" s="42">
        <v>973</v>
      </c>
      <c r="C185" s="42">
        <v>4053</v>
      </c>
      <c r="D185" s="42">
        <v>482</v>
      </c>
      <c r="E185" s="42">
        <v>2102</v>
      </c>
      <c r="F185">
        <f t="shared" si="2"/>
        <v>1.0469402819283498</v>
      </c>
      <c r="G185">
        <f t="shared" si="3"/>
        <v>-4.6940281928349759E-2</v>
      </c>
      <c r="H185" s="42">
        <v>0.55020000000000002</v>
      </c>
      <c r="I185" s="42">
        <v>0.44929999999999998</v>
      </c>
    </row>
    <row r="186" spans="1:13" s="86" customFormat="1">
      <c r="A186" s="86" t="s">
        <v>2564</v>
      </c>
    </row>
    <row r="187" spans="1:13">
      <c r="A187" s="44" t="s">
        <v>2455</v>
      </c>
      <c r="B187" t="s">
        <v>2459</v>
      </c>
      <c r="C187" s="44" t="s">
        <v>2460</v>
      </c>
      <c r="D187" t="s">
        <v>2461</v>
      </c>
      <c r="E187" s="44" t="s">
        <v>2462</v>
      </c>
      <c r="F187" t="s">
        <v>2463</v>
      </c>
      <c r="G187" t="s">
        <v>2464</v>
      </c>
      <c r="H187" t="s">
        <v>2465</v>
      </c>
      <c r="I187" t="s">
        <v>2468</v>
      </c>
    </row>
    <row r="188" spans="1:13">
      <c r="A188">
        <v>1</v>
      </c>
      <c r="B188" s="42">
        <v>31</v>
      </c>
      <c r="C188" s="42">
        <v>355</v>
      </c>
      <c r="D188">
        <v>7</v>
      </c>
      <c r="E188" s="42">
        <v>236</v>
      </c>
      <c r="F188">
        <f t="shared" ref="F188:F193" si="4">(B188/C188)/(D188/E188)</f>
        <v>2.944064386317907</v>
      </c>
      <c r="G188">
        <f t="shared" ref="G188:G193" si="5">1-F188</f>
        <v>-1.944064386317907</v>
      </c>
      <c r="H188" s="42">
        <v>6.9687999999999999</v>
      </c>
      <c r="I188" s="74">
        <v>1.099E-2</v>
      </c>
    </row>
    <row r="189" spans="1:13">
      <c r="A189">
        <v>2</v>
      </c>
      <c r="B189" s="42">
        <v>15</v>
      </c>
      <c r="C189" s="42">
        <v>51</v>
      </c>
      <c r="D189" s="42">
        <v>6</v>
      </c>
      <c r="E189" s="42">
        <v>29</v>
      </c>
      <c r="F189">
        <f t="shared" si="4"/>
        <v>1.4215686274509804</v>
      </c>
      <c r="G189">
        <f t="shared" si="5"/>
        <v>-0.42156862745098045</v>
      </c>
      <c r="H189" s="42">
        <v>0.43308999999999997</v>
      </c>
      <c r="I189" s="42">
        <v>0.59919999999999995</v>
      </c>
    </row>
    <row r="190" spans="1:13">
      <c r="A190">
        <v>3</v>
      </c>
      <c r="B190" s="42">
        <v>23</v>
      </c>
      <c r="C190" s="42">
        <v>592</v>
      </c>
      <c r="D190" s="42">
        <v>1</v>
      </c>
      <c r="E190" s="42">
        <v>436</v>
      </c>
      <c r="F190">
        <f t="shared" si="4"/>
        <v>16.939189189189186</v>
      </c>
      <c r="G190">
        <f t="shared" si="5"/>
        <v>-15.939189189189186</v>
      </c>
      <c r="H190" s="42">
        <v>14.125999999999999</v>
      </c>
      <c r="I190" s="74">
        <v>4.9980000000000001E-4</v>
      </c>
    </row>
    <row r="191" spans="1:13">
      <c r="A191">
        <v>4</v>
      </c>
      <c r="B191" s="42">
        <v>734</v>
      </c>
      <c r="C191" s="42">
        <v>350</v>
      </c>
      <c r="D191" s="42">
        <v>453</v>
      </c>
      <c r="E191" s="42">
        <v>147</v>
      </c>
      <c r="F191">
        <f t="shared" si="4"/>
        <v>0.68052980132450325</v>
      </c>
      <c r="G191">
        <f t="shared" si="5"/>
        <v>0.31947019867549675</v>
      </c>
      <c r="H191" s="42">
        <v>11.26</v>
      </c>
      <c r="I191" s="74">
        <v>9.9949999999999995E-4</v>
      </c>
    </row>
    <row r="192" spans="1:13">
      <c r="A192">
        <v>5</v>
      </c>
      <c r="B192" s="42">
        <v>40</v>
      </c>
      <c r="C192" s="42">
        <v>1996</v>
      </c>
      <c r="D192" s="42">
        <v>25</v>
      </c>
      <c r="E192" s="42">
        <v>1240</v>
      </c>
      <c r="F192">
        <f t="shared" si="4"/>
        <v>0.9939879759519038</v>
      </c>
      <c r="G192">
        <f t="shared" si="5"/>
        <v>6.0120240480961984E-3</v>
      </c>
      <c r="H192" s="42">
        <v>5.4839999999999999E-4</v>
      </c>
      <c r="I192" s="42">
        <v>1</v>
      </c>
    </row>
    <row r="193" spans="1:9">
      <c r="A193" t="s">
        <v>2522</v>
      </c>
      <c r="B193" s="42">
        <v>844</v>
      </c>
      <c r="C193" s="42">
        <v>3410</v>
      </c>
      <c r="D193" s="42">
        <v>492</v>
      </c>
      <c r="E193" s="42">
        <v>2123</v>
      </c>
      <c r="F193">
        <f t="shared" si="4"/>
        <v>1.0680041961709938</v>
      </c>
      <c r="G193">
        <f t="shared" si="5"/>
        <v>-6.8004196170993847E-2</v>
      </c>
      <c r="H193" s="42">
        <v>1.0872999999999999</v>
      </c>
      <c r="I193" s="42">
        <v>0.30730000000000002</v>
      </c>
    </row>
    <row r="194" spans="1:9" s="86" customFormat="1">
      <c r="A194" s="86" t="s">
        <v>2565</v>
      </c>
    </row>
    <row r="195" spans="1:9">
      <c r="A195" s="44" t="s">
        <v>2455</v>
      </c>
      <c r="B195" t="s">
        <v>2459</v>
      </c>
      <c r="C195" s="44" t="s">
        <v>2460</v>
      </c>
      <c r="D195" t="s">
        <v>2461</v>
      </c>
      <c r="E195" s="44" t="s">
        <v>2462</v>
      </c>
      <c r="F195" t="s">
        <v>2463</v>
      </c>
      <c r="G195" t="s">
        <v>2464</v>
      </c>
      <c r="H195" t="s">
        <v>2465</v>
      </c>
      <c r="I195" t="s">
        <v>2468</v>
      </c>
    </row>
    <row r="196" spans="1:9">
      <c r="A196">
        <v>1</v>
      </c>
      <c r="B196" s="42">
        <v>33</v>
      </c>
      <c r="C196" s="42">
        <v>361</v>
      </c>
      <c r="D196">
        <v>7</v>
      </c>
      <c r="E196" s="42">
        <v>233</v>
      </c>
      <c r="F196">
        <f t="shared" ref="F196:F201" si="6">(B196/C196)/(D196/E196)</f>
        <v>3.042738425009893</v>
      </c>
      <c r="G196">
        <f t="shared" ref="G196:G201" si="7">1-F196</f>
        <v>-2.042738425009893</v>
      </c>
      <c r="H196" s="42">
        <v>7.5191999999999997</v>
      </c>
      <c r="I196" s="74">
        <v>4.9979999999999998E-3</v>
      </c>
    </row>
    <row r="197" spans="1:9">
      <c r="A197">
        <v>2</v>
      </c>
      <c r="B197" s="42">
        <v>12</v>
      </c>
      <c r="C197" s="42">
        <v>44</v>
      </c>
      <c r="D197" s="42">
        <v>6</v>
      </c>
      <c r="E197" s="42">
        <v>28</v>
      </c>
      <c r="F197">
        <f t="shared" si="6"/>
        <v>1.2727272727272727</v>
      </c>
      <c r="G197">
        <f t="shared" si="7"/>
        <v>-0.27272727272727271</v>
      </c>
      <c r="H197" s="42">
        <v>0.18908</v>
      </c>
      <c r="I197" s="42">
        <v>0.79010000000000002</v>
      </c>
    </row>
    <row r="198" spans="1:9">
      <c r="A198">
        <v>3</v>
      </c>
      <c r="B198" s="42">
        <v>23</v>
      </c>
      <c r="C198" s="42">
        <v>627</v>
      </c>
      <c r="D198" s="42">
        <v>1</v>
      </c>
      <c r="E198" s="42">
        <v>434</v>
      </c>
      <c r="F198">
        <f t="shared" si="6"/>
        <v>15.920255183413079</v>
      </c>
      <c r="G198">
        <f t="shared" si="7"/>
        <v>-14.920255183413079</v>
      </c>
      <c r="H198" s="42">
        <v>13.188000000000001</v>
      </c>
      <c r="I198" s="74">
        <v>4.9980000000000001E-4</v>
      </c>
    </row>
    <row r="199" spans="1:9">
      <c r="A199">
        <v>4</v>
      </c>
      <c r="B199" s="42">
        <v>789</v>
      </c>
      <c r="C199" s="42">
        <v>361</v>
      </c>
      <c r="D199" s="42">
        <v>453</v>
      </c>
      <c r="E199" s="42">
        <v>146</v>
      </c>
      <c r="F199">
        <f t="shared" si="6"/>
        <v>0.70440828456641769</v>
      </c>
      <c r="G199">
        <f t="shared" si="7"/>
        <v>0.29559171543358231</v>
      </c>
      <c r="H199" s="42">
        <v>9.4216999999999995</v>
      </c>
      <c r="I199" s="74">
        <v>3.9979999999999998E-3</v>
      </c>
    </row>
    <row r="200" spans="1:9">
      <c r="A200">
        <v>5</v>
      </c>
      <c r="B200" s="42">
        <v>41</v>
      </c>
      <c r="C200" s="42">
        <v>2068</v>
      </c>
      <c r="D200" s="42">
        <v>27</v>
      </c>
      <c r="E200" s="42">
        <v>1245</v>
      </c>
      <c r="F200">
        <f t="shared" si="6"/>
        <v>0.91419514291854709</v>
      </c>
      <c r="G200">
        <f t="shared" si="7"/>
        <v>8.5804857081452912E-2</v>
      </c>
      <c r="H200" s="42">
        <v>0.12841</v>
      </c>
      <c r="I200" s="42">
        <v>0.79459999999999997</v>
      </c>
    </row>
    <row r="201" spans="1:9">
      <c r="A201" t="s">
        <v>2522</v>
      </c>
      <c r="B201" s="42">
        <v>898</v>
      </c>
      <c r="C201" s="42">
        <v>3542</v>
      </c>
      <c r="D201" s="42">
        <v>494</v>
      </c>
      <c r="E201" s="42">
        <v>2121</v>
      </c>
      <c r="F201">
        <f t="shared" si="6"/>
        <v>1.0885327487158152</v>
      </c>
      <c r="G201">
        <f t="shared" si="7"/>
        <v>-8.8532748715815179E-2</v>
      </c>
      <c r="H201" s="42">
        <v>1.8498000000000001</v>
      </c>
      <c r="I201" s="42">
        <v>0.18990000000000001</v>
      </c>
    </row>
    <row r="202" spans="1:9" s="86" customFormat="1">
      <c r="A202" s="86" t="s">
        <v>2566</v>
      </c>
    </row>
    <row r="203" spans="1:9">
      <c r="A203" s="44" t="s">
        <v>2455</v>
      </c>
      <c r="B203" t="s">
        <v>2459</v>
      </c>
      <c r="C203" s="44" t="s">
        <v>2460</v>
      </c>
      <c r="D203" t="s">
        <v>2461</v>
      </c>
      <c r="E203" s="44" t="s">
        <v>2462</v>
      </c>
      <c r="F203" t="s">
        <v>2463</v>
      </c>
      <c r="G203" t="s">
        <v>2464</v>
      </c>
      <c r="H203" t="s">
        <v>2465</v>
      </c>
      <c r="I203" t="s">
        <v>2468</v>
      </c>
    </row>
    <row r="204" spans="1:9">
      <c r="A204">
        <v>1</v>
      </c>
      <c r="B204" s="42">
        <v>25</v>
      </c>
      <c r="C204" s="42">
        <v>345</v>
      </c>
      <c r="D204">
        <v>15</v>
      </c>
      <c r="E204" s="42">
        <v>237</v>
      </c>
      <c r="F204">
        <f t="shared" ref="F204:F209" si="8">(B204/C204)/(D204/E204)</f>
        <v>1.144927536231884</v>
      </c>
      <c r="G204">
        <f t="shared" ref="G204:G209" si="9">1-F204</f>
        <v>-0.14492753623188404</v>
      </c>
      <c r="H204" s="42">
        <v>0.16119</v>
      </c>
      <c r="I204" s="42">
        <v>0.72860000000000003</v>
      </c>
    </row>
    <row r="205" spans="1:9">
      <c r="A205">
        <v>2</v>
      </c>
      <c r="B205" s="42">
        <v>11</v>
      </c>
      <c r="C205" s="42">
        <v>46</v>
      </c>
      <c r="D205" s="42">
        <v>6</v>
      </c>
      <c r="E205" s="42">
        <v>29</v>
      </c>
      <c r="F205">
        <f t="shared" si="8"/>
        <v>1.1557971014492754</v>
      </c>
      <c r="G205">
        <f t="shared" si="9"/>
        <v>-0.15579710144927539</v>
      </c>
      <c r="H205" s="42">
        <v>6.6876000000000005E-2</v>
      </c>
      <c r="I205">
        <v>1</v>
      </c>
    </row>
    <row r="206" spans="1:9">
      <c r="A206">
        <v>3</v>
      </c>
      <c r="B206" s="42">
        <v>25</v>
      </c>
      <c r="C206" s="42">
        <v>582</v>
      </c>
      <c r="D206" s="42">
        <v>1</v>
      </c>
      <c r="E206" s="42">
        <v>434</v>
      </c>
      <c r="F206">
        <f t="shared" si="8"/>
        <v>18.642611683848799</v>
      </c>
      <c r="G206">
        <f t="shared" si="9"/>
        <v>-17.642611683848799</v>
      </c>
      <c r="H206">
        <v>15.750999999999999</v>
      </c>
      <c r="I206" s="74">
        <v>4.9980000000000001E-4</v>
      </c>
    </row>
    <row r="207" spans="1:9">
      <c r="A207">
        <v>4</v>
      </c>
      <c r="B207" s="42">
        <v>708</v>
      </c>
      <c r="C207" s="42">
        <v>347</v>
      </c>
      <c r="D207" s="42">
        <v>460</v>
      </c>
      <c r="E207" s="42">
        <v>146</v>
      </c>
      <c r="F207">
        <f t="shared" si="8"/>
        <v>0.647588021551184</v>
      </c>
      <c r="G207">
        <f t="shared" si="9"/>
        <v>0.352411978448816</v>
      </c>
      <c r="H207" s="42">
        <v>14.276999999999999</v>
      </c>
      <c r="I207" s="74">
        <v>9.9949999999999995E-4</v>
      </c>
    </row>
    <row r="208" spans="1:9">
      <c r="A208">
        <v>5</v>
      </c>
      <c r="B208" s="42">
        <v>40</v>
      </c>
      <c r="C208" s="42">
        <v>1930</v>
      </c>
      <c r="D208" s="42">
        <v>26</v>
      </c>
      <c r="E208" s="42">
        <v>1250</v>
      </c>
      <c r="F208">
        <f t="shared" si="8"/>
        <v>0.99641291351135919</v>
      </c>
      <c r="G208">
        <f t="shared" si="9"/>
        <v>3.5870864886408116E-3</v>
      </c>
      <c r="H208" s="42">
        <v>1.9934999999999999E-4</v>
      </c>
      <c r="I208" s="42">
        <v>1</v>
      </c>
    </row>
    <row r="209" spans="1:9">
      <c r="A209" t="s">
        <v>2522</v>
      </c>
      <c r="B209" s="42">
        <v>809</v>
      </c>
      <c r="C209" s="42">
        <v>3315</v>
      </c>
      <c r="D209" s="42">
        <v>508</v>
      </c>
      <c r="E209" s="42">
        <v>2131</v>
      </c>
      <c r="F209">
        <f t="shared" si="8"/>
        <v>1.0237283405185211</v>
      </c>
      <c r="G209">
        <f t="shared" si="9"/>
        <v>-2.3728340518521129E-2</v>
      </c>
      <c r="H209" s="42">
        <v>0.13833999999999999</v>
      </c>
      <c r="I209" s="42">
        <v>0.72609999999999997</v>
      </c>
    </row>
    <row r="210" spans="1:9" s="86" customFormat="1">
      <c r="A210" s="86" t="s">
        <v>2567</v>
      </c>
    </row>
    <row r="211" spans="1:9">
      <c r="A211" s="44" t="s">
        <v>2455</v>
      </c>
      <c r="B211" t="s">
        <v>2459</v>
      </c>
      <c r="C211" s="44" t="s">
        <v>2460</v>
      </c>
      <c r="D211" t="s">
        <v>2461</v>
      </c>
      <c r="E211" s="44" t="s">
        <v>2462</v>
      </c>
      <c r="F211" t="s">
        <v>2463</v>
      </c>
      <c r="G211" t="s">
        <v>2464</v>
      </c>
      <c r="H211" t="s">
        <v>2465</v>
      </c>
      <c r="I211" t="s">
        <v>2468</v>
      </c>
    </row>
    <row r="212" spans="1:9">
      <c r="A212">
        <v>1</v>
      </c>
      <c r="B212" s="42">
        <v>25</v>
      </c>
      <c r="C212" s="42">
        <v>347</v>
      </c>
      <c r="D212" s="42">
        <v>15</v>
      </c>
      <c r="E212" s="42">
        <v>239</v>
      </c>
      <c r="F212">
        <f t="shared" ref="F212:F217" si="10">(B212/C212)/(D212/E212)</f>
        <v>1.1479346781940443</v>
      </c>
      <c r="G212">
        <f t="shared" ref="G212:G217" si="11">1-F212</f>
        <v>-0.14793467819404427</v>
      </c>
      <c r="H212" s="42">
        <v>0.16758000000000001</v>
      </c>
      <c r="I212" s="42">
        <v>0.74709999999999999</v>
      </c>
    </row>
    <row r="213" spans="1:9">
      <c r="A213">
        <v>2</v>
      </c>
      <c r="B213" s="42">
        <v>14</v>
      </c>
      <c r="C213" s="42">
        <v>41</v>
      </c>
      <c r="D213" s="42">
        <v>6</v>
      </c>
      <c r="E213" s="42">
        <v>29</v>
      </c>
      <c r="F213">
        <f t="shared" si="10"/>
        <v>1.6504065040650409</v>
      </c>
      <c r="G213">
        <f t="shared" si="11"/>
        <v>-0.65040650406504086</v>
      </c>
      <c r="H213" s="42">
        <v>0.85492000000000001</v>
      </c>
      <c r="I213" s="42">
        <v>0.44280000000000003</v>
      </c>
    </row>
    <row r="214" spans="1:9">
      <c r="A214">
        <v>3</v>
      </c>
      <c r="B214" s="42">
        <v>21</v>
      </c>
      <c r="C214" s="42">
        <v>602</v>
      </c>
      <c r="D214" s="42">
        <v>1</v>
      </c>
      <c r="E214" s="42">
        <v>434</v>
      </c>
      <c r="F214">
        <f t="shared" si="10"/>
        <v>15.13953488372093</v>
      </c>
      <c r="G214">
        <f t="shared" si="11"/>
        <v>-14.13953488372093</v>
      </c>
      <c r="H214" s="42">
        <v>12.41</v>
      </c>
      <c r="I214" s="74">
        <v>1.4989999999999999E-3</v>
      </c>
    </row>
    <row r="215" spans="1:9">
      <c r="A215">
        <v>4</v>
      </c>
      <c r="B215" s="42">
        <v>713</v>
      </c>
      <c r="C215" s="42">
        <v>342</v>
      </c>
      <c r="D215" s="42">
        <v>456</v>
      </c>
      <c r="E215" s="42">
        <v>148</v>
      </c>
      <c r="F215">
        <f t="shared" si="10"/>
        <v>0.67664409561916494</v>
      </c>
      <c r="G215">
        <f t="shared" si="11"/>
        <v>0.32335590438083506</v>
      </c>
      <c r="H215" s="42">
        <v>11.558</v>
      </c>
      <c r="I215" s="74">
        <v>1.9989999999999999E-3</v>
      </c>
    </row>
    <row r="216" spans="1:9">
      <c r="A216">
        <v>5</v>
      </c>
      <c r="B216" s="42">
        <v>37</v>
      </c>
      <c r="C216" s="42">
        <v>1844</v>
      </c>
      <c r="D216" s="42">
        <v>27</v>
      </c>
      <c r="E216" s="42">
        <v>1282</v>
      </c>
      <c r="F216">
        <f t="shared" si="10"/>
        <v>0.95271953081063709</v>
      </c>
      <c r="G216">
        <f t="shared" si="11"/>
        <v>4.7280469189362906E-2</v>
      </c>
      <c r="H216" s="42">
        <v>3.5883999999999999E-2</v>
      </c>
      <c r="I216" s="42">
        <v>0.91</v>
      </c>
    </row>
    <row r="217" spans="1:9">
      <c r="A217" t="s">
        <v>2522</v>
      </c>
      <c r="B217" s="42">
        <v>810</v>
      </c>
      <c r="C217" s="71">
        <v>3240</v>
      </c>
      <c r="D217" s="42">
        <v>505</v>
      </c>
      <c r="E217" s="42">
        <v>2171</v>
      </c>
      <c r="F217">
        <f t="shared" si="10"/>
        <v>1.0747524752475246</v>
      </c>
      <c r="G217">
        <f t="shared" si="11"/>
        <v>-7.4752475247524597E-2</v>
      </c>
      <c r="H217" s="42">
        <v>1.3048</v>
      </c>
      <c r="I217" s="42">
        <v>0.25590000000000002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7"/>
  <sheetViews>
    <sheetView topLeftCell="A175" zoomScale="79" zoomScaleNormal="79" zoomScalePageLayoutView="79" workbookViewId="0">
      <selection activeCell="B212" sqref="B212:I216"/>
    </sheetView>
  </sheetViews>
  <sheetFormatPr baseColWidth="10" defaultColWidth="8.83203125" defaultRowHeight="14" x14ac:dyDescent="0"/>
  <cols>
    <col min="1" max="1" width="28.6640625" customWidth="1"/>
    <col min="2" max="2" width="11.83203125" customWidth="1"/>
    <col min="3" max="5" width="8.83203125" customWidth="1"/>
    <col min="6" max="6" width="11" customWidth="1"/>
    <col min="7" max="7" width="12.1640625" customWidth="1"/>
    <col min="8" max="8" width="12.6640625" customWidth="1"/>
    <col min="9" max="12" width="8.83203125" customWidth="1"/>
    <col min="13" max="13" width="25.5" customWidth="1"/>
    <col min="14" max="14" width="18.5" customWidth="1"/>
    <col min="15" max="15" width="12.6640625" customWidth="1"/>
    <col min="16" max="16" width="12.1640625" customWidth="1"/>
    <col min="17" max="17" width="10.5" customWidth="1"/>
    <col min="18" max="18" width="8.6640625" customWidth="1"/>
    <col min="19" max="28" width="8.83203125" customWidth="1"/>
    <col min="29" max="29" width="11.1640625" customWidth="1"/>
    <col min="30" max="1025" width="8.83203125" customWidth="1"/>
  </cols>
  <sheetData>
    <row r="1" spans="1:35" s="32" customFormat="1">
      <c r="A1" s="31" t="s">
        <v>2469</v>
      </c>
      <c r="O1" s="33"/>
      <c r="P1" s="34"/>
      <c r="Q1" s="35"/>
      <c r="R1" s="33"/>
      <c r="S1" s="36"/>
    </row>
    <row r="2" spans="1:35" s="40" customFormat="1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38" t="s">
        <v>2475</v>
      </c>
      <c r="H2" s="38"/>
      <c r="N2" s="37"/>
      <c r="O2" s="38"/>
      <c r="P2" s="38"/>
      <c r="Q2" s="50"/>
      <c r="R2" s="38"/>
      <c r="S2" s="51"/>
    </row>
    <row r="3" spans="1:35">
      <c r="A3" s="41" t="s">
        <v>2307</v>
      </c>
      <c r="B3">
        <f>SUM('chr4'!C3:G3)</f>
        <v>25481</v>
      </c>
      <c r="C3">
        <v>3619</v>
      </c>
      <c r="D3">
        <v>5265</v>
      </c>
      <c r="E3">
        <v>5932</v>
      </c>
      <c r="F3">
        <v>3592</v>
      </c>
      <c r="G3">
        <v>7073</v>
      </c>
      <c r="H3" s="43"/>
      <c r="N3" s="11"/>
      <c r="O3" s="44"/>
      <c r="P3" s="44"/>
      <c r="R3" s="44"/>
      <c r="S3" s="72"/>
      <c r="AI3" s="88" t="s">
        <v>2584</v>
      </c>
    </row>
    <row r="4" spans="1:35" ht="18" customHeight="1">
      <c r="A4" s="41" t="s">
        <v>2481</v>
      </c>
      <c r="B4" s="42">
        <v>1289</v>
      </c>
      <c r="C4" s="42">
        <v>182</v>
      </c>
      <c r="D4" s="11">
        <v>278</v>
      </c>
      <c r="E4" s="11">
        <v>446</v>
      </c>
      <c r="F4" s="11">
        <v>121</v>
      </c>
      <c r="G4" s="11">
        <v>262</v>
      </c>
      <c r="H4" s="43"/>
      <c r="N4" s="11"/>
      <c r="O4" s="44"/>
      <c r="P4" s="44"/>
      <c r="Q4" s="88"/>
      <c r="R4" s="44"/>
      <c r="S4" s="72"/>
    </row>
    <row r="5" spans="1:35" ht="19" customHeight="1">
      <c r="A5" s="41" t="s">
        <v>2482</v>
      </c>
      <c r="B5" s="42">
        <v>14</v>
      </c>
      <c r="C5">
        <v>0</v>
      </c>
      <c r="D5">
        <v>1</v>
      </c>
      <c r="E5">
        <v>6</v>
      </c>
      <c r="F5">
        <v>1</v>
      </c>
      <c r="G5">
        <v>6</v>
      </c>
      <c r="H5" s="13"/>
      <c r="N5" s="11"/>
      <c r="O5" s="44"/>
      <c r="P5" s="44"/>
      <c r="Q5" s="88"/>
      <c r="R5" s="44"/>
      <c r="S5" s="72"/>
    </row>
    <row r="6" spans="1:35" ht="16" customHeight="1">
      <c r="A6" s="41" t="s">
        <v>2483</v>
      </c>
      <c r="B6" s="42">
        <v>2.1210650000000002</v>
      </c>
      <c r="C6" s="42">
        <v>1.3636360000000001</v>
      </c>
      <c r="D6" s="42">
        <v>2.9714290000000001</v>
      </c>
      <c r="E6" s="11">
        <v>2.353383</v>
      </c>
      <c r="F6" s="11">
        <v>2.4571429999999999</v>
      </c>
      <c r="G6" s="11">
        <v>1.6734690000000001</v>
      </c>
      <c r="H6" s="99"/>
      <c r="N6" s="11"/>
      <c r="O6" s="44"/>
      <c r="P6" s="44"/>
      <c r="Q6" s="89"/>
      <c r="S6" s="72"/>
    </row>
    <row r="7" spans="1:35" ht="17" customHeight="1">
      <c r="A7" s="11" t="s">
        <v>2484</v>
      </c>
      <c r="B7" s="42">
        <v>466</v>
      </c>
      <c r="C7" s="42">
        <v>73</v>
      </c>
      <c r="D7" s="11">
        <v>126</v>
      </c>
      <c r="E7" s="11">
        <v>142</v>
      </c>
      <c r="F7" s="11">
        <v>32</v>
      </c>
      <c r="G7" s="11">
        <v>93</v>
      </c>
      <c r="H7" s="43"/>
      <c r="N7" s="11"/>
      <c r="Q7" s="89"/>
      <c r="S7" s="72"/>
    </row>
    <row r="8" spans="1:35" ht="17" customHeight="1">
      <c r="A8" s="11" t="s">
        <v>2485</v>
      </c>
      <c r="B8" s="42">
        <v>1.540089E-2</v>
      </c>
      <c r="C8" s="42">
        <v>8.6946160000000005E-3</v>
      </c>
      <c r="D8" s="11">
        <v>2.3931620000000001E-2</v>
      </c>
      <c r="E8" s="11">
        <v>2.3937960000000001E-2</v>
      </c>
      <c r="F8" s="11">
        <v>8.9086860000000007E-3</v>
      </c>
      <c r="G8" s="11">
        <v>1.314859E-2</v>
      </c>
      <c r="H8" s="43"/>
      <c r="N8" s="11"/>
      <c r="Q8" s="89"/>
      <c r="S8" s="72"/>
    </row>
    <row r="9" spans="1:35" s="86" customFormat="1">
      <c r="A9" s="90" t="s">
        <v>2486</v>
      </c>
      <c r="B9" s="91"/>
      <c r="C9" s="92" t="s">
        <v>2471</v>
      </c>
      <c r="D9" s="91" t="s">
        <v>2472</v>
      </c>
      <c r="E9" s="86" t="s">
        <v>2473</v>
      </c>
      <c r="F9" s="91" t="s">
        <v>2474</v>
      </c>
      <c r="G9" s="91" t="s">
        <v>2475</v>
      </c>
      <c r="H9" s="91"/>
      <c r="I9" s="91"/>
      <c r="M9" s="90"/>
      <c r="N9" s="91"/>
      <c r="O9" s="91"/>
      <c r="P9" s="93"/>
      <c r="Q9" s="91"/>
      <c r="R9" s="94"/>
    </row>
    <row r="10" spans="1:35" s="71" customFormat="1">
      <c r="A10" s="41" t="s">
        <v>2481</v>
      </c>
      <c r="B10" s="11">
        <v>951</v>
      </c>
      <c r="C10" s="11">
        <v>131</v>
      </c>
      <c r="D10" s="11">
        <v>210</v>
      </c>
      <c r="E10" s="11">
        <v>339</v>
      </c>
      <c r="F10" s="11">
        <v>73</v>
      </c>
      <c r="G10" s="11">
        <v>198</v>
      </c>
      <c r="H10" s="44"/>
      <c r="I10" s="44"/>
      <c r="M10" s="11"/>
      <c r="N10" s="44"/>
      <c r="O10" s="44"/>
      <c r="P10" s="88"/>
      <c r="Q10" s="44"/>
      <c r="R10" s="57"/>
    </row>
    <row r="11" spans="1:35" ht="19" customHeight="1">
      <c r="A11" s="41" t="s">
        <v>2482</v>
      </c>
      <c r="B11" s="11">
        <v>9</v>
      </c>
      <c r="C11" s="42">
        <v>0</v>
      </c>
      <c r="D11" s="11">
        <v>1</v>
      </c>
      <c r="E11" s="11">
        <v>3</v>
      </c>
      <c r="F11" s="11">
        <v>1</v>
      </c>
      <c r="G11" s="11">
        <v>4</v>
      </c>
      <c r="H11" s="13"/>
      <c r="I11" s="42"/>
      <c r="M11" s="11"/>
      <c r="N11" s="44"/>
      <c r="O11" s="44"/>
      <c r="P11" s="88"/>
      <c r="Q11" s="44"/>
      <c r="R11" s="72"/>
    </row>
    <row r="12" spans="1:35" ht="16" customHeight="1">
      <c r="A12" s="41" t="s">
        <v>2483</v>
      </c>
      <c r="B12" s="11">
        <v>2.0383390000000001</v>
      </c>
      <c r="C12" s="11">
        <v>1.381818</v>
      </c>
      <c r="D12" s="11">
        <v>3.038462</v>
      </c>
      <c r="E12" s="11">
        <v>2.0818180000000002</v>
      </c>
      <c r="F12" s="11">
        <v>2.4761899999999999</v>
      </c>
      <c r="G12" s="11">
        <v>1.64</v>
      </c>
      <c r="H12" s="43"/>
      <c r="I12" s="42"/>
      <c r="J12" s="42"/>
      <c r="M12" s="11"/>
      <c r="N12" s="44"/>
      <c r="O12" s="44"/>
      <c r="P12" s="89"/>
      <c r="R12" s="72"/>
    </row>
    <row r="13" spans="1:35" ht="17" customHeight="1">
      <c r="A13" s="11" t="s">
        <v>2484</v>
      </c>
      <c r="B13" s="11">
        <v>485</v>
      </c>
      <c r="C13" s="11">
        <v>73</v>
      </c>
      <c r="D13" s="11">
        <v>134</v>
      </c>
      <c r="E13" s="11">
        <v>148</v>
      </c>
      <c r="F13" s="11">
        <v>33</v>
      </c>
      <c r="G13" s="11">
        <v>97</v>
      </c>
      <c r="H13" s="43"/>
      <c r="I13" s="42"/>
      <c r="J13" s="42"/>
      <c r="M13" s="11"/>
      <c r="P13" s="89"/>
      <c r="R13" s="72"/>
    </row>
    <row r="14" spans="1:35" ht="17" customHeight="1">
      <c r="A14" s="11" t="s">
        <v>2485</v>
      </c>
      <c r="B14" s="11">
        <v>1.6028819999999999E-2</v>
      </c>
      <c r="C14" s="11">
        <v>8.6946160000000005E-3</v>
      </c>
      <c r="D14" s="11">
        <v>2.5451089999999999E-2</v>
      </c>
      <c r="E14" s="11">
        <v>2.4949430000000002E-2</v>
      </c>
      <c r="F14" s="11">
        <v>9.1870819999999992E-3</v>
      </c>
      <c r="G14" s="11">
        <v>1.371412E-2</v>
      </c>
      <c r="H14" s="43"/>
      <c r="I14" s="42"/>
      <c r="J14" s="42"/>
      <c r="M14" s="11"/>
      <c r="P14" s="89"/>
      <c r="R14" s="72"/>
    </row>
    <row r="15" spans="1:35" s="86" customFormat="1">
      <c r="A15" s="90" t="s">
        <v>2487</v>
      </c>
      <c r="B15" s="91"/>
      <c r="C15" s="92" t="s">
        <v>2471</v>
      </c>
      <c r="D15" s="91" t="s">
        <v>2472</v>
      </c>
      <c r="E15" s="86" t="s">
        <v>2473</v>
      </c>
      <c r="F15" s="91" t="s">
        <v>2474</v>
      </c>
      <c r="G15" s="91" t="s">
        <v>2475</v>
      </c>
      <c r="H15" s="91"/>
      <c r="I15" s="91"/>
      <c r="M15" s="90"/>
      <c r="N15" s="91"/>
      <c r="O15" s="91"/>
      <c r="P15" s="93"/>
      <c r="Q15" s="91"/>
      <c r="R15" s="94"/>
    </row>
    <row r="16" spans="1:35" s="71" customFormat="1">
      <c r="A16" s="41" t="s">
        <v>2481</v>
      </c>
      <c r="B16" s="11">
        <v>808</v>
      </c>
      <c r="C16" s="11">
        <v>111</v>
      </c>
      <c r="D16" s="11">
        <v>185</v>
      </c>
      <c r="E16" s="11">
        <v>295</v>
      </c>
      <c r="F16" s="11">
        <v>60</v>
      </c>
      <c r="G16" s="11">
        <v>157</v>
      </c>
      <c r="H16" s="44"/>
      <c r="I16" s="44"/>
      <c r="M16" s="11"/>
      <c r="N16" s="44"/>
      <c r="O16" s="44"/>
      <c r="P16" s="88"/>
      <c r="Q16" s="44"/>
      <c r="R16" s="57"/>
    </row>
    <row r="17" spans="1:18" ht="19" customHeight="1">
      <c r="A17" s="41" t="s">
        <v>2482</v>
      </c>
      <c r="B17" s="42">
        <v>8</v>
      </c>
      <c r="C17" s="11">
        <v>0</v>
      </c>
      <c r="D17" s="11">
        <v>0</v>
      </c>
      <c r="E17" s="11">
        <v>3</v>
      </c>
      <c r="F17" s="11">
        <v>0</v>
      </c>
      <c r="G17" s="11">
        <v>5</v>
      </c>
      <c r="H17" s="13"/>
      <c r="I17" s="42"/>
      <c r="M17" s="11"/>
      <c r="N17" s="44"/>
      <c r="O17" s="44"/>
      <c r="P17" s="88"/>
      <c r="Q17" s="44"/>
      <c r="R17" s="72"/>
    </row>
    <row r="18" spans="1:18" ht="16" customHeight="1">
      <c r="A18" s="41" t="s">
        <v>2483</v>
      </c>
      <c r="B18" s="11">
        <v>1.9064749999999999</v>
      </c>
      <c r="C18" s="11">
        <v>1.3125</v>
      </c>
      <c r="D18" s="11">
        <v>3.0217390000000002</v>
      </c>
      <c r="E18" s="11">
        <v>1.9797979999999999</v>
      </c>
      <c r="F18" s="11">
        <v>2</v>
      </c>
      <c r="G18" s="11">
        <v>1.4153849999999999</v>
      </c>
      <c r="H18" s="43"/>
      <c r="I18" s="42"/>
      <c r="J18" s="42"/>
      <c r="M18" s="11"/>
      <c r="N18" s="44"/>
      <c r="O18" s="44"/>
      <c r="P18" s="89"/>
      <c r="R18" s="72"/>
    </row>
    <row r="19" spans="1:18" ht="17" customHeight="1">
      <c r="A19" s="11" t="s">
        <v>2484</v>
      </c>
      <c r="B19" s="11">
        <v>493</v>
      </c>
      <c r="C19" s="11">
        <v>75</v>
      </c>
      <c r="D19" s="11">
        <v>135</v>
      </c>
      <c r="E19" s="11">
        <v>153</v>
      </c>
      <c r="F19" s="11">
        <v>34</v>
      </c>
      <c r="G19" s="11">
        <v>96</v>
      </c>
      <c r="H19" s="43"/>
      <c r="I19" s="42"/>
      <c r="J19" s="42"/>
      <c r="M19" s="11"/>
      <c r="P19" s="89"/>
      <c r="R19" s="72"/>
    </row>
    <row r="20" spans="1:18" ht="17" customHeight="1">
      <c r="A20" s="11" t="s">
        <v>2485</v>
      </c>
      <c r="B20" s="11">
        <v>1.6293209999999999E-2</v>
      </c>
      <c r="C20" s="11">
        <v>8.9328250000000001E-3</v>
      </c>
      <c r="D20" s="11">
        <v>2.5641029999999999E-2</v>
      </c>
      <c r="E20" s="11">
        <v>2.5792309999999999E-2</v>
      </c>
      <c r="F20" s="11">
        <v>9.4654790000000006E-3</v>
      </c>
      <c r="G20" s="11">
        <v>1.357274E-2</v>
      </c>
      <c r="H20" s="43"/>
      <c r="I20" s="42"/>
      <c r="J20" s="42"/>
      <c r="M20" s="11"/>
      <c r="P20" s="89"/>
      <c r="R20" s="72"/>
    </row>
    <row r="21" spans="1:18" s="86" customFormat="1">
      <c r="A21" s="90" t="s">
        <v>2488</v>
      </c>
      <c r="B21" s="91"/>
      <c r="C21" s="92" t="s">
        <v>2471</v>
      </c>
      <c r="D21" s="91" t="s">
        <v>2472</v>
      </c>
      <c r="E21" s="86" t="s">
        <v>2473</v>
      </c>
      <c r="F21" s="91" t="s">
        <v>2474</v>
      </c>
      <c r="G21" s="91" t="s">
        <v>2475</v>
      </c>
      <c r="H21" s="91"/>
      <c r="I21" s="91"/>
      <c r="M21" s="90"/>
      <c r="N21" s="91"/>
      <c r="O21" s="91"/>
      <c r="P21" s="93"/>
      <c r="Q21" s="91"/>
      <c r="R21" s="94"/>
    </row>
    <row r="22" spans="1:18" s="71" customFormat="1">
      <c r="A22" s="41" t="s">
        <v>2481</v>
      </c>
      <c r="B22" s="11">
        <v>840</v>
      </c>
      <c r="C22" s="11">
        <v>124</v>
      </c>
      <c r="D22" s="11">
        <v>184</v>
      </c>
      <c r="E22" s="11">
        <v>296</v>
      </c>
      <c r="F22" s="11">
        <v>69</v>
      </c>
      <c r="G22" s="11">
        <v>167</v>
      </c>
      <c r="H22" s="44"/>
      <c r="I22" s="44"/>
      <c r="M22" s="11"/>
      <c r="N22" s="44"/>
      <c r="O22" s="44"/>
      <c r="P22" s="88"/>
      <c r="Q22" s="44"/>
      <c r="R22" s="57"/>
    </row>
    <row r="23" spans="1:18" ht="19" customHeight="1">
      <c r="A23" s="41" t="s">
        <v>2482</v>
      </c>
      <c r="B23" s="42">
        <v>8</v>
      </c>
      <c r="C23" s="11">
        <v>0</v>
      </c>
      <c r="D23" s="11">
        <v>0</v>
      </c>
      <c r="E23" s="11">
        <v>3</v>
      </c>
      <c r="F23" s="11">
        <v>1</v>
      </c>
      <c r="G23" s="11">
        <v>4</v>
      </c>
      <c r="H23" s="13"/>
      <c r="I23" s="42"/>
      <c r="M23" s="11"/>
      <c r="N23" s="44"/>
      <c r="O23" s="44"/>
      <c r="P23" s="88"/>
      <c r="Q23" s="44"/>
      <c r="R23" s="72"/>
    </row>
    <row r="24" spans="1:18" ht="16" customHeight="1">
      <c r="A24" s="41" t="s">
        <v>2483</v>
      </c>
      <c r="B24" s="11">
        <v>1.906574</v>
      </c>
      <c r="C24" s="11">
        <v>1.214286</v>
      </c>
      <c r="D24" s="11">
        <v>3.1818179999999998</v>
      </c>
      <c r="E24" s="11">
        <v>1.930693</v>
      </c>
      <c r="F24" s="11">
        <v>2.4500000000000002</v>
      </c>
      <c r="G24" s="11">
        <v>1.4558819999999999</v>
      </c>
      <c r="H24" s="43"/>
      <c r="I24" s="42"/>
      <c r="J24" s="42"/>
      <c r="M24" s="11"/>
      <c r="N24" s="44"/>
      <c r="O24" s="44"/>
      <c r="P24" s="89"/>
      <c r="R24" s="72"/>
    </row>
    <row r="25" spans="1:18" ht="17" customHeight="1">
      <c r="A25" s="11" t="s">
        <v>2484</v>
      </c>
      <c r="B25" s="11">
        <v>495</v>
      </c>
      <c r="C25" s="11">
        <v>75</v>
      </c>
      <c r="D25" s="11">
        <v>134</v>
      </c>
      <c r="E25" s="11">
        <v>158</v>
      </c>
      <c r="F25" s="11">
        <v>33</v>
      </c>
      <c r="G25" s="42">
        <v>95</v>
      </c>
      <c r="H25" s="43"/>
      <c r="I25" s="42"/>
      <c r="J25" s="42"/>
      <c r="M25" s="11"/>
      <c r="P25" s="89"/>
      <c r="R25" s="72"/>
    </row>
    <row r="26" spans="1:18" ht="17" customHeight="1">
      <c r="A26" s="11" t="s">
        <v>2485</v>
      </c>
      <c r="B26" s="11">
        <v>1.6359309999999998E-2</v>
      </c>
      <c r="C26" s="11">
        <v>8.9328250000000001E-3</v>
      </c>
      <c r="D26" s="11">
        <v>2.5451089999999999E-2</v>
      </c>
      <c r="E26" s="11">
        <v>2.6635200000000001E-2</v>
      </c>
      <c r="F26" s="11">
        <v>9.1870819999999992E-3</v>
      </c>
      <c r="G26" s="11">
        <v>1.343136E-2</v>
      </c>
      <c r="H26" s="43"/>
      <c r="I26" s="42"/>
      <c r="J26" s="42"/>
      <c r="M26" s="11"/>
      <c r="P26" s="89"/>
      <c r="R26" s="72"/>
    </row>
    <row r="27" spans="1:18" s="86" customFormat="1">
      <c r="A27" s="90" t="s">
        <v>2489</v>
      </c>
      <c r="B27" s="91"/>
      <c r="C27" s="92" t="s">
        <v>2471</v>
      </c>
      <c r="D27" s="91" t="s">
        <v>2472</v>
      </c>
      <c r="E27" s="86" t="s">
        <v>2473</v>
      </c>
      <c r="F27" s="91" t="s">
        <v>2474</v>
      </c>
      <c r="G27" s="91" t="s">
        <v>2475</v>
      </c>
      <c r="H27" s="91"/>
      <c r="I27" s="91"/>
      <c r="M27" s="90"/>
      <c r="N27" s="91"/>
      <c r="O27" s="91"/>
      <c r="P27" s="93"/>
      <c r="Q27" s="91"/>
      <c r="R27" s="94"/>
    </row>
    <row r="28" spans="1:18" s="71" customFormat="1">
      <c r="A28" s="41" t="s">
        <v>2481</v>
      </c>
      <c r="B28" s="11">
        <v>762</v>
      </c>
      <c r="C28" s="11">
        <v>111</v>
      </c>
      <c r="D28" s="11">
        <v>176</v>
      </c>
      <c r="E28" s="11">
        <v>278</v>
      </c>
      <c r="F28" s="11">
        <v>60</v>
      </c>
      <c r="G28" s="11">
        <v>142</v>
      </c>
      <c r="H28" s="44"/>
      <c r="I28" s="44"/>
      <c r="M28" s="11"/>
      <c r="N28" s="44"/>
      <c r="O28" s="44"/>
      <c r="P28" s="88"/>
      <c r="Q28" s="44"/>
      <c r="R28" s="57"/>
    </row>
    <row r="29" spans="1:18" ht="19" customHeight="1">
      <c r="A29" s="41" t="s">
        <v>2482</v>
      </c>
      <c r="B29" s="42">
        <v>8</v>
      </c>
      <c r="C29" s="11">
        <v>0</v>
      </c>
      <c r="D29" s="11">
        <v>0</v>
      </c>
      <c r="E29" s="11">
        <v>3</v>
      </c>
      <c r="F29" s="11">
        <v>0</v>
      </c>
      <c r="G29" s="11">
        <v>5</v>
      </c>
      <c r="H29" s="13"/>
      <c r="I29" s="42"/>
      <c r="M29" s="11"/>
      <c r="N29" s="44"/>
      <c r="O29" s="44"/>
      <c r="P29" s="88"/>
      <c r="Q29" s="44"/>
      <c r="R29" s="72"/>
    </row>
    <row r="30" spans="1:18" ht="16" customHeight="1">
      <c r="A30" s="41" t="s">
        <v>2483</v>
      </c>
      <c r="B30" s="11">
        <v>1.875472</v>
      </c>
      <c r="C30" s="11">
        <v>1.3125</v>
      </c>
      <c r="D30" s="11">
        <v>2.7446809999999999</v>
      </c>
      <c r="E30" s="11">
        <v>1.9263159999999999</v>
      </c>
      <c r="F30" s="11">
        <v>2.3333330000000001</v>
      </c>
      <c r="G30" s="11">
        <v>1.4067799999999999</v>
      </c>
      <c r="H30" s="43"/>
      <c r="I30" s="42"/>
      <c r="J30" s="42"/>
      <c r="M30" s="11"/>
      <c r="N30" s="44"/>
      <c r="O30" s="44"/>
      <c r="P30" s="89"/>
      <c r="R30" s="72"/>
    </row>
    <row r="31" spans="1:18" ht="17" customHeight="1">
      <c r="A31" s="11" t="s">
        <v>2484</v>
      </c>
      <c r="B31" s="11">
        <v>501</v>
      </c>
      <c r="C31" s="11">
        <v>75</v>
      </c>
      <c r="D31" s="11">
        <v>135</v>
      </c>
      <c r="E31" s="11">
        <v>160</v>
      </c>
      <c r="F31" s="11">
        <v>34</v>
      </c>
      <c r="G31" s="42">
        <v>97</v>
      </c>
      <c r="H31" s="43"/>
      <c r="I31" s="42"/>
      <c r="J31" s="42"/>
      <c r="M31" s="11"/>
      <c r="P31" s="89"/>
      <c r="R31" s="72"/>
    </row>
    <row r="32" spans="1:18" ht="17" customHeight="1">
      <c r="A32" s="11" t="s">
        <v>2485</v>
      </c>
      <c r="B32" s="11">
        <v>1.6557599999999999E-2</v>
      </c>
      <c r="C32" s="11">
        <v>8.9328250000000001E-3</v>
      </c>
      <c r="D32" s="11">
        <v>2.5641029999999999E-2</v>
      </c>
      <c r="E32" s="11">
        <v>2.6972349999999999E-2</v>
      </c>
      <c r="F32" s="11">
        <v>9.4654790000000006E-3</v>
      </c>
      <c r="G32" s="11">
        <v>1.371412E-2</v>
      </c>
      <c r="H32" s="43"/>
      <c r="I32" s="42"/>
      <c r="J32" s="42"/>
      <c r="M32" s="11"/>
      <c r="P32" s="89"/>
      <c r="R32" s="72"/>
    </row>
    <row r="33" spans="1:19" s="86" customFormat="1">
      <c r="A33" s="90" t="s">
        <v>2490</v>
      </c>
      <c r="B33" s="91"/>
      <c r="C33" s="92" t="s">
        <v>2471</v>
      </c>
      <c r="D33" s="91" t="s">
        <v>2472</v>
      </c>
      <c r="E33" s="86" t="s">
        <v>2473</v>
      </c>
      <c r="F33" s="91" t="s">
        <v>2474</v>
      </c>
      <c r="G33" s="91" t="s">
        <v>2475</v>
      </c>
      <c r="H33" s="91"/>
      <c r="I33" s="91"/>
      <c r="M33" s="90"/>
      <c r="N33" s="91"/>
      <c r="O33" s="91"/>
      <c r="P33" s="93"/>
      <c r="Q33" s="91"/>
      <c r="R33" s="94"/>
    </row>
    <row r="34" spans="1:19" s="71" customFormat="1">
      <c r="A34" s="41" t="s">
        <v>2481</v>
      </c>
      <c r="B34" s="11">
        <v>779</v>
      </c>
      <c r="C34" s="11">
        <v>112</v>
      </c>
      <c r="D34" s="11">
        <v>179</v>
      </c>
      <c r="E34" s="11">
        <v>290</v>
      </c>
      <c r="F34" s="11">
        <v>54</v>
      </c>
      <c r="G34" s="11">
        <v>144</v>
      </c>
      <c r="H34" s="44"/>
      <c r="I34" s="44"/>
      <c r="M34" s="11"/>
      <c r="N34" s="44"/>
      <c r="O34" s="44"/>
      <c r="P34" s="88"/>
      <c r="Q34" s="44"/>
      <c r="R34" s="57"/>
    </row>
    <row r="35" spans="1:19" ht="19" customHeight="1">
      <c r="A35" s="41" t="s">
        <v>2482</v>
      </c>
      <c r="B35" s="42">
        <v>6</v>
      </c>
      <c r="C35" s="11">
        <v>0</v>
      </c>
      <c r="D35" s="11">
        <v>0</v>
      </c>
      <c r="E35" s="11">
        <v>2</v>
      </c>
      <c r="F35" s="11">
        <v>0</v>
      </c>
      <c r="G35" s="11">
        <v>4</v>
      </c>
      <c r="H35" s="13"/>
      <c r="I35" s="42"/>
      <c r="M35" s="11"/>
      <c r="N35" s="44"/>
      <c r="O35" s="44"/>
      <c r="P35" s="88"/>
      <c r="Q35" s="44"/>
      <c r="R35" s="72"/>
    </row>
    <row r="36" spans="1:19" ht="16" customHeight="1">
      <c r="A36" s="41" t="s">
        <v>2483</v>
      </c>
      <c r="B36" s="11">
        <v>1.874539</v>
      </c>
      <c r="C36" s="11">
        <v>1.285714</v>
      </c>
      <c r="D36" s="11">
        <v>2.6530610000000001</v>
      </c>
      <c r="E36" s="11">
        <v>1.9896910000000001</v>
      </c>
      <c r="F36" s="11">
        <v>2.375</v>
      </c>
      <c r="G36" s="11">
        <v>1.4</v>
      </c>
      <c r="H36" s="43"/>
      <c r="I36" s="42"/>
      <c r="J36" s="42"/>
      <c r="M36" s="11"/>
      <c r="N36" s="44"/>
      <c r="O36" s="44"/>
      <c r="P36" s="89"/>
      <c r="R36" s="72"/>
    </row>
    <row r="37" spans="1:19" ht="17" customHeight="1">
      <c r="A37" s="11" t="s">
        <v>2484</v>
      </c>
      <c r="B37" s="11">
        <v>497</v>
      </c>
      <c r="C37" s="11">
        <v>75</v>
      </c>
      <c r="D37" s="11">
        <v>133</v>
      </c>
      <c r="E37" s="11">
        <v>161</v>
      </c>
      <c r="F37" s="11">
        <v>33</v>
      </c>
      <c r="G37" s="11">
        <v>95</v>
      </c>
      <c r="H37" s="43"/>
      <c r="I37" s="42"/>
      <c r="J37" s="42"/>
      <c r="M37" s="11"/>
      <c r="P37" s="89"/>
      <c r="R37" s="72"/>
    </row>
    <row r="38" spans="1:19" ht="17" customHeight="1">
      <c r="A38" s="11" t="s">
        <v>2485</v>
      </c>
      <c r="B38" s="11">
        <v>1.6425410000000001E-2</v>
      </c>
      <c r="C38" s="11">
        <v>8.9328250000000001E-3</v>
      </c>
      <c r="D38" s="11">
        <v>2.5261160000000001E-2</v>
      </c>
      <c r="E38" s="11">
        <v>2.7140930000000001E-2</v>
      </c>
      <c r="F38" s="11">
        <v>9.1870819999999992E-3</v>
      </c>
      <c r="G38" s="11">
        <v>1.343136E-2</v>
      </c>
      <c r="H38" s="43"/>
      <c r="I38" s="42"/>
      <c r="J38" s="42"/>
      <c r="M38" s="11"/>
      <c r="P38" s="89"/>
      <c r="R38" s="72"/>
    </row>
    <row r="39" spans="1:19" s="40" customFormat="1" ht="14.25" customHeight="1">
      <c r="A39" s="40" t="s">
        <v>2553</v>
      </c>
      <c r="D39" s="38" t="s">
        <v>2511</v>
      </c>
      <c r="E39" s="38"/>
      <c r="F39" s="38"/>
      <c r="H39" s="38"/>
      <c r="I39" s="50"/>
      <c r="N39" s="37"/>
      <c r="O39" s="38"/>
      <c r="P39" s="38"/>
      <c r="Q39" s="77"/>
      <c r="S39" s="51"/>
    </row>
    <row r="40" spans="1:19" ht="16" customHeight="1">
      <c r="A40" s="11" t="s">
        <v>2493</v>
      </c>
      <c r="B40" s="42">
        <v>-2.0105270000000002</v>
      </c>
      <c r="D40" s="71" t="s">
        <v>2313</v>
      </c>
      <c r="E40" s="71"/>
      <c r="F40" t="s">
        <v>2307</v>
      </c>
      <c r="G40" s="11" t="s">
        <v>2493</v>
      </c>
      <c r="H40" s="11" t="s">
        <v>2504</v>
      </c>
      <c r="I40" s="42" t="s">
        <v>2497</v>
      </c>
      <c r="J40" s="11" t="s">
        <v>2505</v>
      </c>
      <c r="K40" s="11" t="s">
        <v>2506</v>
      </c>
      <c r="L40" s="42" t="s">
        <v>2507</v>
      </c>
      <c r="N40" s="42" t="s">
        <v>2508</v>
      </c>
      <c r="P40" s="23" t="s">
        <v>2509</v>
      </c>
      <c r="Q40" s="23" t="s">
        <v>2503</v>
      </c>
      <c r="R40" s="44"/>
    </row>
    <row r="41" spans="1:19" ht="16" customHeight="1">
      <c r="A41" s="11" t="s">
        <v>2504</v>
      </c>
      <c r="B41" s="42">
        <v>1266</v>
      </c>
      <c r="D41">
        <v>41981218</v>
      </c>
      <c r="E41">
        <v>41989614</v>
      </c>
      <c r="F41">
        <v>3619</v>
      </c>
      <c r="G41">
        <v>-2.0239769999999999</v>
      </c>
      <c r="H41">
        <v>166</v>
      </c>
      <c r="I41">
        <v>1.3441639E-2</v>
      </c>
      <c r="J41">
        <v>-3.0653890000000001</v>
      </c>
      <c r="K41" s="44">
        <v>-3.3746529999999999</v>
      </c>
      <c r="L41">
        <v>4.4759820000000001</v>
      </c>
      <c r="M41">
        <f>L41/F41</f>
        <v>1.2368007736943908E-3</v>
      </c>
      <c r="N41">
        <v>20.235220000000002</v>
      </c>
      <c r="O41">
        <f>N41/F41</f>
        <v>5.5913843603205308E-3</v>
      </c>
      <c r="P41" s="42">
        <v>6.0252570000000005E-8</v>
      </c>
    </row>
    <row r="42" spans="1:19" ht="19" customHeight="1">
      <c r="A42" s="42" t="s">
        <v>2497</v>
      </c>
      <c r="B42" s="42">
        <v>1.519963E-2</v>
      </c>
      <c r="D42">
        <v>119547188</v>
      </c>
      <c r="E42">
        <v>119563146</v>
      </c>
      <c r="F42">
        <v>5265</v>
      </c>
      <c r="G42" s="45">
        <v>-2.4557310000000001</v>
      </c>
      <c r="H42" s="45">
        <v>275</v>
      </c>
      <c r="I42">
        <v>5.2936090000000003E-3</v>
      </c>
      <c r="J42">
        <v>-3.1928269999999999</v>
      </c>
      <c r="K42" s="44">
        <v>-3.231309</v>
      </c>
      <c r="L42">
        <v>2.9260380000000001</v>
      </c>
      <c r="M42">
        <f>L42/F42</f>
        <v>5.557527065527066E-4</v>
      </c>
      <c r="N42">
        <v>30.908629999999999</v>
      </c>
      <c r="O42">
        <f>N42/F42</f>
        <v>5.8705849952516613E-3</v>
      </c>
      <c r="P42" s="11">
        <v>1.4676460000000001E-7</v>
      </c>
    </row>
    <row r="43" spans="1:19">
      <c r="A43" s="11" t="s">
        <v>2505</v>
      </c>
      <c r="B43" s="42">
        <v>-3.7704409999999999</v>
      </c>
      <c r="D43">
        <v>120323190</v>
      </c>
      <c r="E43">
        <v>120336158</v>
      </c>
      <c r="F43">
        <v>5932</v>
      </c>
      <c r="G43" s="45">
        <v>-1.474399</v>
      </c>
      <c r="H43" s="45">
        <v>442</v>
      </c>
      <c r="I43">
        <v>2.56534E-2</v>
      </c>
      <c r="J43">
        <v>-2.7957879999999999</v>
      </c>
      <c r="K43" s="44">
        <v>-4.2290049999999999</v>
      </c>
      <c r="L43">
        <v>22.715902</v>
      </c>
      <c r="M43">
        <f>L43/F43</f>
        <v>3.8293833445718138E-3</v>
      </c>
      <c r="N43">
        <v>49.587220000000002</v>
      </c>
      <c r="O43">
        <f>N43/F43</f>
        <v>8.3592751180040469E-3</v>
      </c>
      <c r="P43" s="11">
        <v>2.0898189999999999E-7</v>
      </c>
    </row>
    <row r="44" spans="1:19">
      <c r="A44" s="11" t="s">
        <v>2506</v>
      </c>
      <c r="B44" s="42">
        <v>-6.3706319999999996</v>
      </c>
      <c r="D44">
        <v>152584172</v>
      </c>
      <c r="E44">
        <v>152591018</v>
      </c>
      <c r="F44">
        <v>3592</v>
      </c>
      <c r="G44" s="45">
        <v>-2.2767189999999999</v>
      </c>
      <c r="H44" s="45">
        <v>121</v>
      </c>
      <c r="I44">
        <v>7.4822559999999996E-3</v>
      </c>
      <c r="J44">
        <v>-5.6978489999999997</v>
      </c>
      <c r="K44" s="44">
        <v>-7.8866680000000002</v>
      </c>
      <c r="L44">
        <v>1.8196889999999999</v>
      </c>
      <c r="M44">
        <f>L44/F44</f>
        <v>5.065949331848552E-4</v>
      </c>
      <c r="N44">
        <v>13.45303</v>
      </c>
      <c r="O44">
        <f>N44/F44</f>
        <v>3.7452756124721604E-3</v>
      </c>
      <c r="P44" s="11">
        <v>9.3631880000000002E-8</v>
      </c>
    </row>
    <row r="45" spans="1:19">
      <c r="A45" s="42" t="s">
        <v>2507</v>
      </c>
      <c r="B45" s="42">
        <v>38.613419999999998</v>
      </c>
      <c r="C45">
        <f>B45/B3</f>
        <v>1.5153808720222909E-3</v>
      </c>
      <c r="D45">
        <v>165928222</v>
      </c>
      <c r="E45">
        <v>165938097</v>
      </c>
      <c r="F45">
        <v>7073</v>
      </c>
      <c r="G45" s="45">
        <v>-2.0906419999999999</v>
      </c>
      <c r="H45" s="45">
        <v>262</v>
      </c>
      <c r="I45">
        <v>1.2690762E-2</v>
      </c>
      <c r="J45">
        <v>-4.154541</v>
      </c>
      <c r="K45" s="44">
        <v>-5.9480380000000004</v>
      </c>
      <c r="L45">
        <v>6.6758119999999996</v>
      </c>
      <c r="M45">
        <f>L45/F45</f>
        <v>9.4384447900466557E-4</v>
      </c>
      <c r="N45">
        <v>29.1297</v>
      </c>
      <c r="O45">
        <f>N45/F45</f>
        <v>4.1184363070832742E-3</v>
      </c>
      <c r="P45" s="11">
        <v>1.029609E-7</v>
      </c>
    </row>
    <row r="46" spans="1:19">
      <c r="A46" s="42" t="s">
        <v>2508</v>
      </c>
      <c r="B46" s="42">
        <v>143.31379999999999</v>
      </c>
      <c r="C46">
        <f>B46/B3</f>
        <v>5.6243397040932454E-3</v>
      </c>
      <c r="D46" s="11"/>
      <c r="E46" s="11"/>
      <c r="F46" s="43"/>
      <c r="G46" s="100"/>
      <c r="H46" s="101"/>
      <c r="I46" s="79"/>
      <c r="J46" s="44"/>
      <c r="L46" s="44"/>
      <c r="P46" s="44"/>
    </row>
    <row r="47" spans="1:19">
      <c r="A47" s="23" t="s">
        <v>2509</v>
      </c>
      <c r="B47" s="42">
        <v>1.184098E-7</v>
      </c>
      <c r="D47" s="52"/>
      <c r="E47" s="52"/>
      <c r="F47" s="11"/>
      <c r="G47" s="11"/>
      <c r="H47" s="11"/>
      <c r="I47" s="100"/>
      <c r="J47" s="101"/>
      <c r="K47" s="54"/>
      <c r="L47" s="79"/>
      <c r="M47" s="44"/>
      <c r="N47" s="79"/>
      <c r="P47" s="44"/>
      <c r="Q47" s="44"/>
    </row>
    <row r="48" spans="1:19">
      <c r="A48" s="23" t="s">
        <v>2503</v>
      </c>
      <c r="B48" s="42"/>
      <c r="D48" s="52"/>
      <c r="E48" s="52"/>
      <c r="F48" s="11"/>
      <c r="G48" s="11"/>
      <c r="H48" s="11"/>
      <c r="I48" s="100"/>
      <c r="J48" s="101"/>
      <c r="K48" s="54"/>
      <c r="L48" s="79"/>
      <c r="M48" s="44"/>
      <c r="N48" s="79"/>
      <c r="P48" s="44"/>
      <c r="Q48" s="44"/>
    </row>
    <row r="49" spans="1:20" s="86" customFormat="1" ht="14.25" customHeight="1">
      <c r="A49" s="86" t="s">
        <v>2569</v>
      </c>
      <c r="D49" s="91" t="s">
        <v>2511</v>
      </c>
      <c r="E49" s="91"/>
      <c r="F49" s="91"/>
      <c r="H49" s="91"/>
      <c r="I49" s="93"/>
      <c r="N49" s="90"/>
      <c r="O49" s="91"/>
      <c r="P49" s="91"/>
      <c r="Q49" s="95"/>
      <c r="S49" s="94"/>
    </row>
    <row r="50" spans="1:20" ht="16" customHeight="1">
      <c r="A50" s="11" t="s">
        <v>2493</v>
      </c>
      <c r="B50" s="11">
        <v>-1.8634520000000001</v>
      </c>
      <c r="D50" s="71" t="s">
        <v>2313</v>
      </c>
      <c r="E50" s="71"/>
      <c r="F50" t="s">
        <v>2307</v>
      </c>
      <c r="G50" s="11" t="s">
        <v>2493</v>
      </c>
      <c r="H50" s="11" t="s">
        <v>2504</v>
      </c>
      <c r="I50" s="42" t="s">
        <v>2497</v>
      </c>
      <c r="J50" s="11" t="s">
        <v>2505</v>
      </c>
      <c r="K50" s="11" t="s">
        <v>2506</v>
      </c>
      <c r="L50" s="42" t="s">
        <v>2507</v>
      </c>
      <c r="N50" s="42" t="s">
        <v>2508</v>
      </c>
      <c r="P50" s="23" t="s">
        <v>2509</v>
      </c>
      <c r="Q50" s="23" t="s">
        <v>2503</v>
      </c>
      <c r="R50" s="44"/>
    </row>
    <row r="51" spans="1:20" ht="16" customHeight="1">
      <c r="A51" s="11" t="s">
        <v>2504</v>
      </c>
      <c r="B51" s="11">
        <v>939</v>
      </c>
      <c r="D51">
        <v>41981218</v>
      </c>
      <c r="E51">
        <v>41989614</v>
      </c>
      <c r="F51">
        <v>3619</v>
      </c>
      <c r="G51">
        <v>-1.978839</v>
      </c>
      <c r="H51">
        <v>125</v>
      </c>
      <c r="I51">
        <v>1.9121569000000001E-2</v>
      </c>
      <c r="J51">
        <v>-0.90974390000000005</v>
      </c>
      <c r="K51" s="44">
        <v>0.69637959999999999</v>
      </c>
      <c r="L51">
        <v>4.7982290000000001</v>
      </c>
      <c r="M51">
        <f>L51/F51</f>
        <v>1.3258438795247306E-3</v>
      </c>
      <c r="N51">
        <v>17.170363999999999</v>
      </c>
      <c r="O51">
        <f>N51/F51</f>
        <v>4.7445051119093667E-3</v>
      </c>
      <c r="P51" s="11">
        <v>5.1126620000000003E-8</v>
      </c>
    </row>
    <row r="52" spans="1:20" ht="19" customHeight="1">
      <c r="A52" s="42" t="s">
        <v>2497</v>
      </c>
      <c r="B52" s="11">
        <v>2.352367E-2</v>
      </c>
      <c r="D52">
        <v>119547188</v>
      </c>
      <c r="E52">
        <v>119563146</v>
      </c>
      <c r="F52">
        <v>5265</v>
      </c>
      <c r="G52" s="45">
        <v>-2.4569610000000002</v>
      </c>
      <c r="H52" s="45">
        <v>208</v>
      </c>
      <c r="I52" s="44">
        <v>8.9767419999999994E-3</v>
      </c>
      <c r="J52">
        <v>-1.0730137</v>
      </c>
      <c r="K52" s="44">
        <v>1.1712937999999999</v>
      </c>
      <c r="L52">
        <v>3.7576000000000001</v>
      </c>
      <c r="M52">
        <f>L52/F52</f>
        <v>7.1369420702754036E-4</v>
      </c>
      <c r="N52">
        <v>27.524784</v>
      </c>
      <c r="O52">
        <f>N52/F52</f>
        <v>5.2278792022792024E-3</v>
      </c>
      <c r="P52" s="11">
        <v>1.30697E-7</v>
      </c>
    </row>
    <row r="53" spans="1:20">
      <c r="A53" s="11" t="s">
        <v>2505</v>
      </c>
      <c r="B53" s="11">
        <v>-1.1675739999999999</v>
      </c>
      <c r="D53">
        <v>120323190</v>
      </c>
      <c r="E53">
        <v>120336158</v>
      </c>
      <c r="F53">
        <v>5932</v>
      </c>
      <c r="G53" s="45">
        <v>-1.28905</v>
      </c>
      <c r="H53" s="45">
        <v>335</v>
      </c>
      <c r="I53" s="44">
        <v>3.6106890000000003E-2</v>
      </c>
      <c r="J53">
        <v>-0.80221229999999999</v>
      </c>
      <c r="K53" s="44">
        <v>0.18584919999999999</v>
      </c>
      <c r="L53">
        <v>24.260814</v>
      </c>
      <c r="M53">
        <f>L53/F53</f>
        <v>4.0898202966958867E-3</v>
      </c>
      <c r="N53">
        <v>44.432889000000003</v>
      </c>
      <c r="O53">
        <f>N53/F53</f>
        <v>7.4903723870532709E-3</v>
      </c>
      <c r="P53" s="11">
        <v>1.872593E-7</v>
      </c>
    </row>
    <row r="54" spans="1:20">
      <c r="A54" s="11" t="s">
        <v>2506</v>
      </c>
      <c r="B54" s="11">
        <v>0.35897610000000002</v>
      </c>
      <c r="D54">
        <v>152584172</v>
      </c>
      <c r="E54">
        <v>152591018</v>
      </c>
      <c r="F54">
        <v>3592</v>
      </c>
      <c r="G54" s="45">
        <v>-1.7491969999999999</v>
      </c>
      <c r="H54" s="45">
        <v>73</v>
      </c>
      <c r="I54" s="44">
        <v>2.3187078E-2</v>
      </c>
      <c r="J54">
        <v>-1.3266264000000001</v>
      </c>
      <c r="K54" s="44">
        <v>-0.42223929999999998</v>
      </c>
      <c r="L54">
        <v>3.3987720000000001</v>
      </c>
      <c r="M54">
        <f>L54/F54</f>
        <v>9.46206013363029E-4</v>
      </c>
      <c r="N54">
        <v>9.5681189999999994</v>
      </c>
      <c r="O54">
        <f>N54/F54</f>
        <v>2.6637302338530064E-3</v>
      </c>
      <c r="P54" s="11">
        <v>6.659325E-8</v>
      </c>
    </row>
    <row r="55" spans="1:20">
      <c r="A55" s="42" t="s">
        <v>2507</v>
      </c>
      <c r="B55" s="11">
        <v>44.36918</v>
      </c>
      <c r="C55">
        <f>B55/B3</f>
        <v>1.7412652564656019E-3</v>
      </c>
      <c r="D55">
        <v>165928222</v>
      </c>
      <c r="E55">
        <v>165938097</v>
      </c>
      <c r="F55">
        <v>7073</v>
      </c>
      <c r="G55" s="45">
        <v>-1.9515180000000001</v>
      </c>
      <c r="H55" s="45">
        <v>198</v>
      </c>
      <c r="I55" s="44">
        <v>2.0481007999999998E-2</v>
      </c>
      <c r="J55">
        <v>-1.5350569999999999</v>
      </c>
      <c r="K55" s="44">
        <v>-0.44847540000000002</v>
      </c>
      <c r="L55">
        <v>8.1537649999999999</v>
      </c>
      <c r="M55">
        <f>L55/F55</f>
        <v>1.152801498656864E-3</v>
      </c>
      <c r="N55">
        <v>25.951882999999999</v>
      </c>
      <c r="O55">
        <f>N55/F55</f>
        <v>3.6691478863282905E-3</v>
      </c>
      <c r="P55" s="11">
        <v>9.1728699999999997E-8</v>
      </c>
    </row>
    <row r="56" spans="1:20">
      <c r="A56" s="42" t="s">
        <v>2508</v>
      </c>
      <c r="B56" s="11">
        <v>124.648</v>
      </c>
      <c r="C56">
        <f>B56/B3</f>
        <v>4.8918017346257997E-3</v>
      </c>
      <c r="D56" s="11"/>
      <c r="E56" s="11"/>
      <c r="F56" s="43"/>
      <c r="G56" s="100"/>
      <c r="H56" s="101"/>
      <c r="I56" s="79"/>
      <c r="J56" s="44"/>
      <c r="L56" s="44"/>
      <c r="Q56" s="44"/>
    </row>
    <row r="57" spans="1:20">
      <c r="A57" s="23" t="s">
        <v>2509</v>
      </c>
      <c r="B57" s="102">
        <v>1.0298770000000001E-7</v>
      </c>
      <c r="D57" s="52"/>
      <c r="E57" s="52"/>
      <c r="F57" s="11"/>
      <c r="G57" s="11"/>
      <c r="H57" s="11"/>
      <c r="I57" s="100"/>
      <c r="J57" s="101"/>
      <c r="K57" s="54"/>
      <c r="L57" s="79"/>
      <c r="M57" s="44"/>
      <c r="N57" s="79"/>
      <c r="P57" s="44"/>
      <c r="Q57" s="44"/>
    </row>
    <row r="58" spans="1:20">
      <c r="A58" s="23" t="s">
        <v>2503</v>
      </c>
      <c r="B58" s="42"/>
      <c r="D58" s="52"/>
      <c r="E58" s="52"/>
      <c r="F58" s="11"/>
      <c r="G58" s="11"/>
      <c r="H58" s="11"/>
      <c r="I58" s="100"/>
      <c r="J58" s="101"/>
      <c r="K58" s="54"/>
      <c r="L58" s="79"/>
      <c r="M58" s="44"/>
      <c r="N58" s="79"/>
      <c r="P58" s="44"/>
      <c r="Q58" s="44"/>
    </row>
    <row r="59" spans="1:20" s="86" customFormat="1" ht="14.25" customHeight="1">
      <c r="A59" s="86" t="s">
        <v>2570</v>
      </c>
      <c r="D59" s="91" t="s">
        <v>2511</v>
      </c>
      <c r="E59" s="91"/>
      <c r="F59" s="91"/>
      <c r="G59" s="91"/>
      <c r="I59" s="91"/>
      <c r="J59" s="93"/>
      <c r="O59" s="90"/>
      <c r="P59" s="91"/>
      <c r="Q59" s="91"/>
      <c r="R59" s="95"/>
      <c r="T59" s="94"/>
    </row>
    <row r="60" spans="1:20" ht="16" customHeight="1">
      <c r="A60" s="11" t="s">
        <v>2493</v>
      </c>
      <c r="B60" s="11">
        <v>-2.007193</v>
      </c>
      <c r="D60" s="71" t="s">
        <v>2313</v>
      </c>
      <c r="E60" s="71"/>
      <c r="F60" t="s">
        <v>2307</v>
      </c>
      <c r="G60" s="11" t="s">
        <v>2493</v>
      </c>
      <c r="H60" s="11" t="s">
        <v>2504</v>
      </c>
      <c r="I60" s="42" t="s">
        <v>2497</v>
      </c>
      <c r="J60" s="11" t="s">
        <v>2505</v>
      </c>
      <c r="K60" s="11" t="s">
        <v>2506</v>
      </c>
      <c r="L60" s="42" t="s">
        <v>2507</v>
      </c>
      <c r="N60" s="42" t="s">
        <v>2508</v>
      </c>
      <c r="P60" s="23" t="s">
        <v>2509</v>
      </c>
      <c r="Q60" s="23" t="s">
        <v>2503</v>
      </c>
      <c r="R60" s="44"/>
    </row>
    <row r="61" spans="1:20" ht="16" customHeight="1">
      <c r="A61" s="11" t="s">
        <v>2504</v>
      </c>
      <c r="B61" s="11">
        <v>798</v>
      </c>
      <c r="D61">
        <v>41981218</v>
      </c>
      <c r="E61">
        <v>41989614</v>
      </c>
      <c r="F61">
        <v>3619</v>
      </c>
      <c r="G61">
        <v>-2.1594929999999999</v>
      </c>
      <c r="H61">
        <v>106</v>
      </c>
      <c r="I61">
        <v>1.7513272E-2</v>
      </c>
      <c r="J61">
        <v>-0.26978220000000003</v>
      </c>
      <c r="K61" s="44">
        <v>1.8945346999999999</v>
      </c>
      <c r="L61">
        <v>3.7266439999999998</v>
      </c>
      <c r="M61">
        <f>L61/F61</f>
        <v>1.0297441282122132E-3</v>
      </c>
      <c r="N61">
        <v>15.786137</v>
      </c>
      <c r="O61">
        <f>N61/F61</f>
        <v>4.36201630284609E-3</v>
      </c>
      <c r="P61" s="11">
        <v>4.7004930000000001E-8</v>
      </c>
    </row>
    <row r="62" spans="1:20" ht="19" customHeight="1">
      <c r="A62" s="42" t="s">
        <v>2497</v>
      </c>
      <c r="B62" s="11">
        <v>2.329577E-2</v>
      </c>
      <c r="D62">
        <v>119547188</v>
      </c>
      <c r="E62">
        <v>119563146</v>
      </c>
      <c r="F62">
        <v>5265</v>
      </c>
      <c r="G62" s="45">
        <v>-2.5376439999999998</v>
      </c>
      <c r="H62" s="45">
        <v>184</v>
      </c>
      <c r="I62" s="44">
        <v>9.3972269999999993E-3</v>
      </c>
      <c r="J62">
        <v>-1.1262642</v>
      </c>
      <c r="K62" s="44">
        <v>0.9873324</v>
      </c>
      <c r="L62">
        <v>3.4960930000000001</v>
      </c>
      <c r="M62">
        <f>L62/F62</f>
        <v>6.6402526115859448E-4</v>
      </c>
      <c r="N62">
        <v>26.309761000000002</v>
      </c>
      <c r="O62">
        <f>N62/F62</f>
        <v>4.9971056030389364E-3</v>
      </c>
      <c r="P62" s="11">
        <v>1.249276E-7</v>
      </c>
    </row>
    <row r="63" spans="1:20">
      <c r="A63" s="11" t="s">
        <v>2505</v>
      </c>
      <c r="B63" s="11">
        <v>-1.0540590000000001</v>
      </c>
      <c r="D63">
        <v>120323190</v>
      </c>
      <c r="E63">
        <v>120336158</v>
      </c>
      <c r="F63">
        <v>5932</v>
      </c>
      <c r="G63" s="45">
        <v>-1.328284</v>
      </c>
      <c r="H63" s="45">
        <v>291</v>
      </c>
      <c r="I63" s="44">
        <v>3.9019813E-2</v>
      </c>
      <c r="J63">
        <v>-0.81579469999999998</v>
      </c>
      <c r="K63" s="44">
        <v>0.13196840000000001</v>
      </c>
      <c r="L63">
        <v>22.82179</v>
      </c>
      <c r="M63">
        <f>L63/F63</f>
        <v>3.8472336480107889E-3</v>
      </c>
      <c r="N63">
        <v>41.953555999999999</v>
      </c>
      <c r="O63">
        <f>N63/F63</f>
        <v>7.0724133513149021E-3</v>
      </c>
      <c r="P63" s="11">
        <v>1.7681030000000001E-7</v>
      </c>
    </row>
    <row r="64" spans="1:20">
      <c r="A64" s="11" t="s">
        <v>2506</v>
      </c>
      <c r="B64" s="11">
        <v>0.67639439999999995</v>
      </c>
      <c r="D64">
        <v>152584172</v>
      </c>
      <c r="E64">
        <v>152591018</v>
      </c>
      <c r="F64">
        <v>3592</v>
      </c>
      <c r="G64" s="45">
        <v>-2.3108819999999999</v>
      </c>
      <c r="H64" s="45">
        <v>60</v>
      </c>
      <c r="I64" s="44">
        <v>1.1684052E-2</v>
      </c>
      <c r="J64">
        <v>-2.0216994000000001</v>
      </c>
      <c r="K64" s="44">
        <v>-1.0696462</v>
      </c>
      <c r="L64">
        <v>1.408582</v>
      </c>
      <c r="M64">
        <f>L64/F64</f>
        <v>3.9214420935412028E-4</v>
      </c>
      <c r="N64">
        <v>8.5328750000000007</v>
      </c>
      <c r="O64">
        <f>N64/F64</f>
        <v>2.3755219933184859E-3</v>
      </c>
      <c r="P64" s="11">
        <v>5.9388049999999998E-8</v>
      </c>
    </row>
    <row r="65" spans="1:20">
      <c r="A65" s="42" t="s">
        <v>2507</v>
      </c>
      <c r="B65" s="11">
        <v>37.471910000000001</v>
      </c>
      <c r="C65">
        <f>B65/B3</f>
        <v>1.4705823947254817E-3</v>
      </c>
      <c r="D65">
        <v>165928222</v>
      </c>
      <c r="E65">
        <v>165938097</v>
      </c>
      <c r="F65">
        <v>7073</v>
      </c>
      <c r="G65" s="45">
        <v>-2.128584</v>
      </c>
      <c r="H65" s="45">
        <v>157</v>
      </c>
      <c r="I65" s="44">
        <v>1.9022252999999999E-2</v>
      </c>
      <c r="J65">
        <v>-1.0890789000000001</v>
      </c>
      <c r="K65" s="44">
        <v>0.51841550000000003</v>
      </c>
      <c r="L65">
        <v>6.0188040000000003</v>
      </c>
      <c r="M65">
        <f>L65/F65</f>
        <v>8.5095489891135303E-4</v>
      </c>
      <c r="N65">
        <v>22.327688999999999</v>
      </c>
      <c r="O65">
        <f>N65/F65</f>
        <v>3.1567494698147886E-3</v>
      </c>
      <c r="P65" s="11">
        <v>7.8918740000000003E-8</v>
      </c>
    </row>
    <row r="66" spans="1:20">
      <c r="A66" s="42" t="s">
        <v>2508</v>
      </c>
      <c r="B66" s="11">
        <v>114.91</v>
      </c>
      <c r="C66">
        <f>B66/B3</f>
        <v>4.5096346297241081E-3</v>
      </c>
      <c r="D66" s="11"/>
      <c r="E66" s="11"/>
      <c r="F66" s="43"/>
      <c r="G66" s="100"/>
      <c r="H66" s="101"/>
      <c r="I66" s="79"/>
      <c r="J66" s="44"/>
      <c r="L66" s="44"/>
      <c r="P66" s="44"/>
    </row>
    <row r="67" spans="1:20">
      <c r="A67" s="23" t="s">
        <v>2509</v>
      </c>
      <c r="B67" s="102">
        <v>9.4941850000000003E-8</v>
      </c>
      <c r="D67" s="52"/>
      <c r="E67" s="52"/>
      <c r="F67" s="11"/>
      <c r="G67" s="11"/>
      <c r="H67" s="11"/>
      <c r="I67" s="100"/>
      <c r="J67" s="101"/>
      <c r="K67" s="54"/>
      <c r="L67" s="79"/>
      <c r="M67" s="44"/>
      <c r="N67" s="79"/>
      <c r="P67" s="44"/>
      <c r="Q67" s="44"/>
    </row>
    <row r="68" spans="1:20">
      <c r="A68" s="23" t="s">
        <v>2503</v>
      </c>
      <c r="B68" s="42"/>
      <c r="D68" s="52"/>
      <c r="E68" s="52"/>
      <c r="F68" s="11"/>
      <c r="G68" s="11"/>
      <c r="H68" s="11"/>
      <c r="I68" s="100"/>
      <c r="J68" s="101"/>
      <c r="K68" s="54"/>
      <c r="L68" s="79"/>
      <c r="M68" s="44"/>
      <c r="N68" s="79"/>
      <c r="P68" s="44"/>
      <c r="Q68" s="44"/>
    </row>
    <row r="69" spans="1:20" s="86" customFormat="1" ht="14.25" customHeight="1">
      <c r="A69" s="86" t="s">
        <v>2571</v>
      </c>
      <c r="D69" s="91" t="s">
        <v>2511</v>
      </c>
      <c r="E69" s="91"/>
      <c r="F69" s="91"/>
      <c r="G69" s="91"/>
      <c r="I69" s="91"/>
      <c r="J69" s="93"/>
      <c r="O69" s="90"/>
      <c r="P69" s="91"/>
      <c r="Q69" s="91"/>
      <c r="R69" s="95"/>
      <c r="T69" s="94"/>
    </row>
    <row r="70" spans="1:20" ht="16" customHeight="1">
      <c r="A70" s="11" t="s">
        <v>2493</v>
      </c>
      <c r="B70" s="11">
        <v>-1.943362</v>
      </c>
      <c r="D70" s="71" t="s">
        <v>2313</v>
      </c>
      <c r="E70" s="71"/>
      <c r="F70" t="s">
        <v>2307</v>
      </c>
      <c r="G70" s="11" t="s">
        <v>2493</v>
      </c>
      <c r="H70" s="11" t="s">
        <v>2504</v>
      </c>
      <c r="I70" s="42" t="s">
        <v>2497</v>
      </c>
      <c r="J70" s="11" t="s">
        <v>2505</v>
      </c>
      <c r="K70" s="11" t="s">
        <v>2506</v>
      </c>
      <c r="L70" s="42" t="s">
        <v>2507</v>
      </c>
      <c r="N70" s="42" t="s">
        <v>2508</v>
      </c>
      <c r="P70" s="23" t="s">
        <v>2509</v>
      </c>
      <c r="Q70" s="23" t="s">
        <v>2503</v>
      </c>
      <c r="R70" s="44"/>
    </row>
    <row r="71" spans="1:20" ht="16" customHeight="1">
      <c r="A71" s="11" t="s">
        <v>2504</v>
      </c>
      <c r="B71" s="11">
        <v>825</v>
      </c>
      <c r="D71">
        <v>41981218</v>
      </c>
      <c r="E71">
        <v>41989614</v>
      </c>
      <c r="F71">
        <v>3619</v>
      </c>
      <c r="G71">
        <v>-2.4901589999999998</v>
      </c>
      <c r="H71">
        <v>113</v>
      </c>
      <c r="I71">
        <v>7.442204E-3</v>
      </c>
      <c r="J71">
        <v>-1.2273639999999999</v>
      </c>
      <c r="K71" s="44">
        <v>0.66588150000000002</v>
      </c>
      <c r="L71">
        <v>1.6918820000000001</v>
      </c>
      <c r="M71">
        <f>L71/F71</f>
        <v>4.6749986184028741E-4</v>
      </c>
      <c r="N71">
        <v>16.550398999999999</v>
      </c>
      <c r="O71">
        <f>N71/F71</f>
        <v>4.5731967394307812E-3</v>
      </c>
      <c r="P71" s="11">
        <v>4.9280609999999998E-8</v>
      </c>
    </row>
    <row r="72" spans="1:20" ht="19" customHeight="1">
      <c r="A72" s="42" t="s">
        <v>2497</v>
      </c>
      <c r="B72" s="11">
        <v>2.2315100000000001E-2</v>
      </c>
      <c r="D72">
        <v>119547188</v>
      </c>
      <c r="E72">
        <v>119563146</v>
      </c>
      <c r="F72">
        <v>5265</v>
      </c>
      <c r="G72" s="45">
        <v>-2.5384769999999999</v>
      </c>
      <c r="H72" s="45">
        <v>182</v>
      </c>
      <c r="I72" s="44">
        <v>7.3955920000000003E-3</v>
      </c>
      <c r="J72">
        <v>-1.2719860000000001</v>
      </c>
      <c r="K72" s="44">
        <v>0.80872180000000005</v>
      </c>
      <c r="L72">
        <v>2.7127409999999998</v>
      </c>
      <c r="M72">
        <f>L72/F72</f>
        <v>5.152404558404558E-4</v>
      </c>
      <c r="N72">
        <v>24.558149</v>
      </c>
      <c r="O72">
        <f>N72/F72</f>
        <v>4.6644157644824312E-3</v>
      </c>
      <c r="P72" s="11">
        <v>1.1661040000000001E-7</v>
      </c>
    </row>
    <row r="73" spans="1:20">
      <c r="A73" s="11" t="s">
        <v>2505</v>
      </c>
      <c r="B73" s="11">
        <v>-1.6599429999999999</v>
      </c>
      <c r="D73">
        <v>120323190</v>
      </c>
      <c r="E73">
        <v>120336158</v>
      </c>
      <c r="F73">
        <v>5932</v>
      </c>
      <c r="G73" s="45">
        <v>-1.0088079999999999</v>
      </c>
      <c r="H73" s="45">
        <v>294</v>
      </c>
      <c r="I73" s="44">
        <v>4.3308654000000002E-2</v>
      </c>
      <c r="J73">
        <v>-1.1768339999999999</v>
      </c>
      <c r="K73" s="44">
        <v>-1.0224685</v>
      </c>
      <c r="L73">
        <v>25.555337000000002</v>
      </c>
      <c r="M73">
        <f>L73/F73</f>
        <v>4.3080473701955502E-3</v>
      </c>
      <c r="N73">
        <v>39.506543999999998</v>
      </c>
      <c r="O73">
        <f>N73/F73</f>
        <v>6.6599028995279839E-3</v>
      </c>
      <c r="P73" s="11">
        <v>1.6649759999999999E-7</v>
      </c>
    </row>
    <row r="74" spans="1:20">
      <c r="A74" s="11" t="s">
        <v>2506</v>
      </c>
      <c r="B74" s="11">
        <v>-0.67972049999999995</v>
      </c>
      <c r="D74">
        <v>152584172</v>
      </c>
      <c r="E74">
        <v>152591018</v>
      </c>
      <c r="F74">
        <v>3592</v>
      </c>
      <c r="G74" s="45">
        <v>-2.3088039999999999</v>
      </c>
      <c r="H74" s="45">
        <v>69</v>
      </c>
      <c r="I74" s="44">
        <v>1.0060929999999999E-2</v>
      </c>
      <c r="J74">
        <v>-2.8071120000000001</v>
      </c>
      <c r="K74" s="44">
        <v>-2.3399915</v>
      </c>
      <c r="L74">
        <v>1.398045</v>
      </c>
      <c r="M74">
        <f>L74/F74</f>
        <v>3.8921074610244986E-4</v>
      </c>
      <c r="N74">
        <v>9.2092790000000004</v>
      </c>
      <c r="O74">
        <f>N74/F74</f>
        <v>2.5638304565701558E-3</v>
      </c>
      <c r="P74" s="11">
        <v>6.4095759999999997E-8</v>
      </c>
    </row>
    <row r="75" spans="1:20">
      <c r="A75" s="42" t="s">
        <v>2507</v>
      </c>
      <c r="B75" s="11">
        <v>37.070689999999999</v>
      </c>
      <c r="C75">
        <f>B75/B3</f>
        <v>1.4548365448765746E-3</v>
      </c>
      <c r="D75">
        <v>165928222</v>
      </c>
      <c r="E75">
        <v>165938097</v>
      </c>
      <c r="F75">
        <v>7073</v>
      </c>
      <c r="G75" s="45">
        <v>-2.1191439999999999</v>
      </c>
      <c r="H75" s="45">
        <v>167</v>
      </c>
      <c r="I75" s="44">
        <v>1.6992566000000001E-2</v>
      </c>
      <c r="J75">
        <v>-1.9655480000000001</v>
      </c>
      <c r="K75" s="44">
        <v>-1.0935869</v>
      </c>
      <c r="L75">
        <v>5.7126859999999997</v>
      </c>
      <c r="M75">
        <f>L75/F75</f>
        <v>8.0767510250247417E-4</v>
      </c>
      <c r="N75">
        <v>22.289124999999999</v>
      </c>
      <c r="O75">
        <f>N75/F75</f>
        <v>3.1512971864838114E-3</v>
      </c>
      <c r="P75" s="11">
        <v>7.8782429999999995E-8</v>
      </c>
    </row>
    <row r="76" spans="1:20">
      <c r="A76" s="42" t="s">
        <v>2508</v>
      </c>
      <c r="B76" s="11">
        <v>112.1135</v>
      </c>
      <c r="C76">
        <f>B76/B3</f>
        <v>4.3998861897099799E-3</v>
      </c>
      <c r="D76" s="11"/>
      <c r="E76" s="11"/>
      <c r="F76" s="43"/>
      <c r="G76" s="100"/>
      <c r="H76" s="101"/>
      <c r="I76" s="79"/>
      <c r="J76" s="44"/>
      <c r="L76" s="44"/>
      <c r="P76" s="44"/>
    </row>
    <row r="77" spans="1:20">
      <c r="A77" s="23" t="s">
        <v>2509</v>
      </c>
      <c r="B77" s="102">
        <v>9.2631280000000001E-8</v>
      </c>
      <c r="D77" s="52"/>
      <c r="E77" s="52"/>
      <c r="F77" s="11"/>
      <c r="G77" s="11"/>
      <c r="H77" s="11"/>
      <c r="I77" s="100"/>
      <c r="J77" s="101"/>
      <c r="K77" s="54"/>
      <c r="L77" s="79"/>
      <c r="M77" s="44"/>
      <c r="N77" s="79"/>
      <c r="P77" s="44"/>
      <c r="Q77" s="44"/>
    </row>
    <row r="78" spans="1:20">
      <c r="A78" s="23" t="s">
        <v>2503</v>
      </c>
      <c r="B78" s="42"/>
      <c r="D78" s="52"/>
      <c r="E78" s="52"/>
      <c r="F78" s="11"/>
      <c r="G78" s="11"/>
      <c r="H78" s="11"/>
      <c r="I78" s="100"/>
      <c r="J78" s="101"/>
      <c r="K78" s="54"/>
      <c r="L78" s="79"/>
      <c r="M78" s="44"/>
      <c r="N78" s="79"/>
      <c r="P78" s="44"/>
      <c r="Q78" s="44"/>
    </row>
    <row r="79" spans="1:20" s="86" customFormat="1" ht="14.25" customHeight="1">
      <c r="A79" s="86" t="s">
        <v>2581</v>
      </c>
      <c r="D79" s="91" t="s">
        <v>2511</v>
      </c>
      <c r="E79" s="91"/>
      <c r="F79" s="91"/>
      <c r="G79" s="91"/>
      <c r="I79" s="91"/>
      <c r="J79" s="93"/>
      <c r="O79" s="90"/>
      <c r="P79" s="91"/>
      <c r="Q79" s="91"/>
      <c r="R79" s="95"/>
      <c r="T79" s="94"/>
    </row>
    <row r="80" spans="1:20" ht="28">
      <c r="A80" s="11" t="s">
        <v>2493</v>
      </c>
      <c r="B80" s="11">
        <v>-1.8921730000000001</v>
      </c>
      <c r="D80" s="71" t="s">
        <v>2313</v>
      </c>
      <c r="E80" s="71"/>
      <c r="F80" t="s">
        <v>2307</v>
      </c>
      <c r="G80" s="11" t="s">
        <v>2493</v>
      </c>
      <c r="H80" s="11" t="s">
        <v>2504</v>
      </c>
      <c r="I80" s="42" t="s">
        <v>2497</v>
      </c>
      <c r="J80" s="11" t="s">
        <v>2505</v>
      </c>
      <c r="K80" s="11" t="s">
        <v>2506</v>
      </c>
      <c r="L80" s="42" t="s">
        <v>2507</v>
      </c>
      <c r="N80" s="42" t="s">
        <v>2508</v>
      </c>
      <c r="P80" s="23" t="s">
        <v>2509</v>
      </c>
      <c r="Q80" s="23" t="s">
        <v>2503</v>
      </c>
      <c r="R80" s="44"/>
    </row>
    <row r="81" spans="1:20">
      <c r="A81" s="11" t="s">
        <v>2504</v>
      </c>
      <c r="B81" s="11">
        <v>753</v>
      </c>
      <c r="D81">
        <v>41981218</v>
      </c>
      <c r="E81">
        <v>41989614</v>
      </c>
      <c r="F81">
        <v>3619</v>
      </c>
      <c r="G81">
        <v>-2.0410599999999999</v>
      </c>
      <c r="H81">
        <v>102</v>
      </c>
      <c r="I81">
        <v>1.8018091E-2</v>
      </c>
      <c r="J81">
        <v>-0.17042089999999999</v>
      </c>
      <c r="K81" s="44">
        <v>1.9999018</v>
      </c>
      <c r="L81">
        <v>3.6846230000000002</v>
      </c>
      <c r="M81">
        <f>L81/F81</f>
        <v>1.0181329096435479E-3</v>
      </c>
      <c r="N81">
        <v>14.201157</v>
      </c>
      <c r="O81">
        <f>N81/F81</f>
        <v>3.9240555402044767E-3</v>
      </c>
      <c r="P81" s="11">
        <v>4.7004930000000001E-8</v>
      </c>
    </row>
    <row r="82" spans="1:20">
      <c r="A82" s="42" t="s">
        <v>2497</v>
      </c>
      <c r="B82" s="11">
        <v>2.3650020000000001E-2</v>
      </c>
      <c r="D82">
        <v>119547188</v>
      </c>
      <c r="E82">
        <v>119563146</v>
      </c>
      <c r="F82">
        <v>5265</v>
      </c>
      <c r="G82" s="45">
        <v>-2.4446629999999998</v>
      </c>
      <c r="H82" s="45">
        <v>175</v>
      </c>
      <c r="I82" s="44">
        <v>9.6358569999999994E-3</v>
      </c>
      <c r="J82">
        <v>-0.85525689999999999</v>
      </c>
      <c r="K82" s="44">
        <v>1.4785585000000001</v>
      </c>
      <c r="L82">
        <v>3.3915470000000001</v>
      </c>
      <c r="M82">
        <f>L82/F82</f>
        <v>6.4416847103513774E-4</v>
      </c>
      <c r="N82">
        <v>23.579072</v>
      </c>
      <c r="O82">
        <f>N82/F82</f>
        <v>4.4784562203228871E-3</v>
      </c>
      <c r="P82" s="11">
        <v>1.119614E-7</v>
      </c>
    </row>
    <row r="83" spans="1:20">
      <c r="A83" s="11" t="s">
        <v>2505</v>
      </c>
      <c r="B83" s="11">
        <v>-0.81758560000000002</v>
      </c>
      <c r="D83">
        <v>120323190</v>
      </c>
      <c r="E83">
        <v>120336158</v>
      </c>
      <c r="F83">
        <v>5932</v>
      </c>
      <c r="G83" s="45">
        <v>-1.1257189999999999</v>
      </c>
      <c r="H83" s="45">
        <v>274</v>
      </c>
      <c r="I83" s="44">
        <v>4.0828103999999997E-2</v>
      </c>
      <c r="J83">
        <v>-0.2445194</v>
      </c>
      <c r="K83" s="44">
        <v>1.0712006000000001</v>
      </c>
      <c r="L83">
        <v>22.421841000000001</v>
      </c>
      <c r="M83">
        <f>L83/F83</f>
        <v>3.7798113621038435E-3</v>
      </c>
      <c r="N83">
        <v>37.244304</v>
      </c>
      <c r="O83">
        <f>N83/F83</f>
        <v>6.2785407956844237E-3</v>
      </c>
      <c r="P83" s="11">
        <v>1.5696349999999999E-7</v>
      </c>
    </row>
    <row r="84" spans="1:20">
      <c r="A84" s="11" t="s">
        <v>2506</v>
      </c>
      <c r="B84" s="11">
        <v>1.1493739999999999</v>
      </c>
      <c r="D84">
        <v>152584172</v>
      </c>
      <c r="E84">
        <v>152591018</v>
      </c>
      <c r="F84">
        <v>3592</v>
      </c>
      <c r="G84" s="45">
        <v>-2.1826660000000002</v>
      </c>
      <c r="H84" s="45">
        <v>60</v>
      </c>
      <c r="I84" s="44">
        <v>1.2780428E-2</v>
      </c>
      <c r="J84">
        <v>-2.9023498999999999</v>
      </c>
      <c r="K84" s="44">
        <v>-2.6041821000000001</v>
      </c>
      <c r="L84">
        <v>1.531663</v>
      </c>
      <c r="M84">
        <f>L84/F84</f>
        <v>4.2640952115812917E-4</v>
      </c>
      <c r="N84">
        <v>8.0383069999999996</v>
      </c>
      <c r="O84">
        <f>N84/F84</f>
        <v>2.2378360244988864E-3</v>
      </c>
      <c r="P84" s="11">
        <v>5.5945899999999998E-8</v>
      </c>
    </row>
    <row r="85" spans="1:20">
      <c r="A85" s="42" t="s">
        <v>2507</v>
      </c>
      <c r="B85" s="11">
        <v>35.76746</v>
      </c>
      <c r="C85">
        <f>B85/B3</f>
        <v>1.4036913778894078E-3</v>
      </c>
      <c r="D85">
        <v>165928222</v>
      </c>
      <c r="E85">
        <v>165938097</v>
      </c>
      <c r="F85">
        <v>7073</v>
      </c>
      <c r="G85" s="45">
        <v>-2.1302940000000001</v>
      </c>
      <c r="H85" s="45">
        <v>142</v>
      </c>
      <c r="I85" s="44">
        <v>1.6611918E-2</v>
      </c>
      <c r="J85">
        <v>-0.90016160000000001</v>
      </c>
      <c r="K85" s="44">
        <v>0.91774739999999999</v>
      </c>
      <c r="L85">
        <v>4.7377830000000003</v>
      </c>
      <c r="M85">
        <f>L85/F85</f>
        <v>6.6984066167114387E-4</v>
      </c>
      <c r="N85">
        <v>19.023993999999998</v>
      </c>
      <c r="O85">
        <f>N85/F85</f>
        <v>2.6896640746500774E-3</v>
      </c>
      <c r="P85" s="11">
        <v>6.7241600000000006E-8</v>
      </c>
    </row>
    <row r="86" spans="1:20">
      <c r="A86" s="42" t="s">
        <v>2508</v>
      </c>
      <c r="B86" s="11">
        <v>102.0868</v>
      </c>
      <c r="C86">
        <f>B86/B3</f>
        <v>4.0063890742121581E-3</v>
      </c>
      <c r="D86" s="11"/>
      <c r="E86" s="11"/>
      <c r="F86" s="43"/>
      <c r="G86" s="100"/>
      <c r="H86" s="101"/>
      <c r="I86" s="79"/>
      <c r="J86" s="44"/>
      <c r="L86" s="44"/>
      <c r="P86" s="44"/>
    </row>
    <row r="87" spans="1:20">
      <c r="A87" s="23" t="s">
        <v>2509</v>
      </c>
      <c r="B87" s="102">
        <v>8.4346980000000001E-8</v>
      </c>
      <c r="D87" s="52"/>
      <c r="E87" s="52"/>
      <c r="F87" s="11"/>
      <c r="G87" s="11"/>
      <c r="H87" s="11"/>
      <c r="I87" s="100"/>
      <c r="J87" s="101"/>
      <c r="K87" s="54"/>
      <c r="L87" s="79"/>
      <c r="M87" s="44"/>
      <c r="N87" s="79"/>
      <c r="P87" s="44"/>
      <c r="Q87" s="44"/>
    </row>
    <row r="88" spans="1:20">
      <c r="A88" s="23" t="s">
        <v>2503</v>
      </c>
      <c r="B88" s="42"/>
      <c r="D88" s="52"/>
      <c r="E88" s="52"/>
      <c r="F88" s="11"/>
      <c r="G88" s="11"/>
      <c r="H88" s="11"/>
      <c r="I88" s="100"/>
      <c r="J88" s="101"/>
      <c r="K88" s="54"/>
      <c r="L88" s="79"/>
      <c r="M88" s="44"/>
      <c r="N88" s="79"/>
      <c r="P88" s="44"/>
      <c r="Q88" s="44"/>
    </row>
    <row r="89" spans="1:20" s="86" customFormat="1" ht="14.25" customHeight="1">
      <c r="A89" s="86" t="s">
        <v>2582</v>
      </c>
      <c r="D89" s="91" t="s">
        <v>2511</v>
      </c>
      <c r="E89" s="91"/>
      <c r="F89" s="91"/>
      <c r="G89" s="91"/>
      <c r="I89" s="91"/>
      <c r="J89" s="93"/>
      <c r="O89" s="90"/>
      <c r="P89" s="91"/>
      <c r="Q89" s="91"/>
      <c r="R89" s="95"/>
      <c r="T89" s="94"/>
    </row>
    <row r="90" spans="1:20" ht="28">
      <c r="A90" s="11" t="s">
        <v>2493</v>
      </c>
      <c r="B90" s="11">
        <v>-2.0979410000000001</v>
      </c>
      <c r="D90" s="71" t="s">
        <v>2313</v>
      </c>
      <c r="E90" s="71"/>
      <c r="F90" t="s">
        <v>2307</v>
      </c>
      <c r="G90" s="11" t="s">
        <v>2493</v>
      </c>
      <c r="H90" s="11" t="s">
        <v>2504</v>
      </c>
      <c r="I90" s="42" t="s">
        <v>2497</v>
      </c>
      <c r="J90" s="11" t="s">
        <v>2505</v>
      </c>
      <c r="K90" s="11" t="s">
        <v>2506</v>
      </c>
      <c r="L90" s="42" t="s">
        <v>2507</v>
      </c>
      <c r="N90" s="42" t="s">
        <v>2508</v>
      </c>
      <c r="P90" s="23" t="s">
        <v>2509</v>
      </c>
      <c r="Q90" s="23" t="s">
        <v>2503</v>
      </c>
      <c r="R90" s="44"/>
    </row>
    <row r="91" spans="1:20">
      <c r="A91" s="11" t="s">
        <v>2504</v>
      </c>
      <c r="B91" s="11">
        <v>769</v>
      </c>
      <c r="D91">
        <v>41981218</v>
      </c>
      <c r="E91">
        <v>41989614</v>
      </c>
      <c r="F91">
        <v>3619</v>
      </c>
      <c r="G91">
        <v>-2.1888730000000001</v>
      </c>
      <c r="H91">
        <v>106</v>
      </c>
      <c r="I91">
        <v>1.5572373E-2</v>
      </c>
      <c r="J91">
        <v>-0.8164555</v>
      </c>
      <c r="K91" s="44">
        <v>1.0013019999999999</v>
      </c>
      <c r="L91">
        <v>3.3174191</v>
      </c>
      <c r="M91">
        <f>L91/F91</f>
        <v>9.1666733904393477E-4</v>
      </c>
      <c r="N91">
        <v>15.435392</v>
      </c>
      <c r="O91">
        <f>N91/F91</f>
        <v>4.2650986460348161E-3</v>
      </c>
      <c r="P91" s="102">
        <v>4.5960549999999999E-8</v>
      </c>
    </row>
    <row r="92" spans="1:20">
      <c r="A92" s="42" t="s">
        <v>2497</v>
      </c>
      <c r="B92" s="11">
        <v>1.993106E-2</v>
      </c>
      <c r="D92">
        <v>119547188</v>
      </c>
      <c r="E92">
        <v>119563146</v>
      </c>
      <c r="F92">
        <v>5265</v>
      </c>
      <c r="G92" s="45">
        <v>-2.5265870000000001</v>
      </c>
      <c r="H92" s="45">
        <v>178</v>
      </c>
      <c r="I92" s="44">
        <v>8.5948810000000004E-3</v>
      </c>
      <c r="J92">
        <v>-1.0744377000000001</v>
      </c>
      <c r="K92" s="44">
        <v>1.1168670000000001</v>
      </c>
      <c r="L92">
        <v>3.0887992</v>
      </c>
      <c r="M92">
        <f>L92/F92</f>
        <v>5.8666651471984803E-4</v>
      </c>
      <c r="N92">
        <v>24.668652999999999</v>
      </c>
      <c r="O92">
        <f>N92/F92</f>
        <v>4.6854041785375118E-3</v>
      </c>
      <c r="P92" s="102">
        <v>1.171351E-7</v>
      </c>
    </row>
    <row r="93" spans="1:20">
      <c r="A93" s="11" t="s">
        <v>2505</v>
      </c>
      <c r="B93" s="11">
        <v>-1.4120429999999999</v>
      </c>
      <c r="D93">
        <v>120323190</v>
      </c>
      <c r="E93">
        <v>120336158</v>
      </c>
      <c r="F93">
        <v>5932</v>
      </c>
      <c r="G93" s="45">
        <v>-1.6427130000000001</v>
      </c>
      <c r="H93" s="45">
        <v>287</v>
      </c>
      <c r="I93" s="44">
        <v>3.0037838000000001E-2</v>
      </c>
      <c r="J93">
        <v>-1.2751661000000001</v>
      </c>
      <c r="K93" s="44">
        <v>-0.34830899999999998</v>
      </c>
      <c r="L93">
        <v>17.341498000000001</v>
      </c>
      <c r="M93">
        <f>L93/F93</f>
        <v>2.9233813216453138E-3</v>
      </c>
      <c r="N93">
        <v>39.96604</v>
      </c>
      <c r="O93">
        <f>N93/F93</f>
        <v>6.737363452461227E-3</v>
      </c>
      <c r="P93" s="102">
        <v>1.684341E-7</v>
      </c>
    </row>
    <row r="94" spans="1:20">
      <c r="A94" s="11" t="s">
        <v>2506</v>
      </c>
      <c r="B94" s="11">
        <v>8.5296759999999999E-2</v>
      </c>
      <c r="D94">
        <v>152584172</v>
      </c>
      <c r="E94">
        <v>152591018</v>
      </c>
      <c r="F94">
        <v>3592</v>
      </c>
      <c r="G94" s="45">
        <v>-2.4026130000000001</v>
      </c>
      <c r="H94" s="45">
        <v>54</v>
      </c>
      <c r="I94" s="44">
        <v>7.7653549999999998E-3</v>
      </c>
      <c r="J94">
        <v>-2.3786803000000001</v>
      </c>
      <c r="K94" s="44">
        <v>-1.5517369999999999</v>
      </c>
      <c r="L94">
        <v>0.83261909999999995</v>
      </c>
      <c r="M94">
        <f>L94/F94</f>
        <v>2.3179819042316255E-4</v>
      </c>
      <c r="N94">
        <v>7.4419259999999996</v>
      </c>
      <c r="O94">
        <f>N94/F94</f>
        <v>2.0718056792873051E-3</v>
      </c>
      <c r="P94" s="102">
        <v>5.179514E-8</v>
      </c>
    </row>
    <row r="95" spans="1:20">
      <c r="A95" s="42" t="s">
        <v>2507</v>
      </c>
      <c r="B95" s="11">
        <v>30.905889999999999</v>
      </c>
      <c r="C95">
        <f>B95/B3</f>
        <v>1.2128994152505789E-3</v>
      </c>
      <c r="D95">
        <v>165928222</v>
      </c>
      <c r="E95">
        <v>165938097</v>
      </c>
      <c r="F95">
        <v>7073</v>
      </c>
      <c r="G95" s="45">
        <v>-1.954853</v>
      </c>
      <c r="H95" s="45">
        <v>144</v>
      </c>
      <c r="I95" s="44">
        <v>2.1804324999999999E-2</v>
      </c>
      <c r="J95">
        <v>-1.4647256</v>
      </c>
      <c r="K95" s="44">
        <v>-0.374969</v>
      </c>
      <c r="L95">
        <v>6.3255555000000001</v>
      </c>
      <c r="M95">
        <f>L95/F95</f>
        <v>8.9432426127527219E-4</v>
      </c>
      <c r="N95">
        <v>19.845134999999999</v>
      </c>
      <c r="O95">
        <f>N95/F95</f>
        <v>2.8057592252226779E-3</v>
      </c>
      <c r="P95" s="102">
        <v>7.0143980000000003E-8</v>
      </c>
    </row>
    <row r="96" spans="1:20">
      <c r="A96" s="42" t="s">
        <v>2508</v>
      </c>
      <c r="B96" s="11">
        <v>107.3571</v>
      </c>
      <c r="C96">
        <f>B96/B3</f>
        <v>4.213221616106118E-3</v>
      </c>
      <c r="D96" s="11"/>
      <c r="E96" s="11"/>
      <c r="F96" s="43"/>
      <c r="G96" s="100"/>
      <c r="H96" s="101"/>
      <c r="I96" s="79"/>
      <c r="J96" s="44"/>
      <c r="L96" s="44"/>
      <c r="P96" s="44"/>
    </row>
    <row r="97" spans="1:32">
      <c r="A97" s="23" t="s">
        <v>2509</v>
      </c>
      <c r="B97" s="102">
        <v>8.8701449999999999E-8</v>
      </c>
      <c r="D97" s="52"/>
      <c r="E97" s="52"/>
      <c r="F97" s="11"/>
      <c r="G97" s="11"/>
      <c r="H97" s="11"/>
      <c r="I97" s="100"/>
      <c r="J97" s="101"/>
      <c r="K97" s="54"/>
      <c r="L97" s="79"/>
      <c r="M97" s="44"/>
      <c r="N97" s="79"/>
      <c r="P97" s="44"/>
      <c r="Q97" s="44"/>
    </row>
    <row r="98" spans="1:32">
      <c r="A98" s="23" t="s">
        <v>2503</v>
      </c>
      <c r="B98" s="42"/>
      <c r="D98" s="52"/>
      <c r="E98" s="52"/>
      <c r="F98" s="11"/>
      <c r="G98" s="11"/>
      <c r="H98" s="11"/>
      <c r="I98" s="100"/>
      <c r="J98" s="101"/>
      <c r="K98" s="54"/>
      <c r="L98" s="79"/>
      <c r="M98" s="44"/>
      <c r="N98" s="79"/>
      <c r="P98" s="44"/>
      <c r="Q98" s="44"/>
    </row>
    <row r="99" spans="1:32" s="40" customFormat="1" ht="15">
      <c r="A99" s="58" t="s">
        <v>2516</v>
      </c>
      <c r="C99" s="82" t="s">
        <v>2522</v>
      </c>
      <c r="G99" s="59"/>
      <c r="H99" s="82" t="s">
        <v>4</v>
      </c>
      <c r="M99" s="82" t="s">
        <v>9</v>
      </c>
      <c r="R99" s="82" t="s">
        <v>15</v>
      </c>
      <c r="S99" s="82"/>
      <c r="T99" s="82"/>
      <c r="U99" s="82"/>
      <c r="W99" s="82" t="s">
        <v>12</v>
      </c>
      <c r="X99" s="82"/>
      <c r="Y99" s="82"/>
      <c r="AB99" s="82" t="s">
        <v>1010</v>
      </c>
    </row>
    <row r="100" spans="1:32" s="61" customFormat="1">
      <c r="A100" s="61" t="s">
        <v>2313</v>
      </c>
      <c r="C100" s="61" t="s">
        <v>2517</v>
      </c>
      <c r="D100" s="61" t="s">
        <v>2518</v>
      </c>
      <c r="E100" s="61" t="s">
        <v>2308</v>
      </c>
      <c r="G100" s="61" t="s">
        <v>2583</v>
      </c>
      <c r="H100" s="61" t="s">
        <v>2517</v>
      </c>
      <c r="I100" s="61" t="s">
        <v>2518</v>
      </c>
      <c r="J100" s="61" t="s">
        <v>2308</v>
      </c>
      <c r="L100" s="61" t="s">
        <v>2583</v>
      </c>
      <c r="M100" s="61" t="s">
        <v>2517</v>
      </c>
      <c r="N100" s="61" t="s">
        <v>2518</v>
      </c>
      <c r="O100" s="61" t="s">
        <v>2308</v>
      </c>
      <c r="Q100" s="61" t="s">
        <v>2583</v>
      </c>
      <c r="R100" s="61" t="s">
        <v>2517</v>
      </c>
      <c r="S100" s="61" t="s">
        <v>2518</v>
      </c>
      <c r="T100" s="61" t="s">
        <v>2308</v>
      </c>
      <c r="V100" s="61" t="s">
        <v>2583</v>
      </c>
      <c r="W100" s="61" t="s">
        <v>2517</v>
      </c>
      <c r="X100" s="61" t="s">
        <v>2518</v>
      </c>
      <c r="Y100" s="61" t="s">
        <v>2308</v>
      </c>
      <c r="AA100" s="61" t="s">
        <v>2583</v>
      </c>
      <c r="AB100" s="61" t="s">
        <v>2517</v>
      </c>
      <c r="AC100" s="61" t="s">
        <v>2518</v>
      </c>
      <c r="AD100" s="61" t="s">
        <v>2308</v>
      </c>
      <c r="AF100" s="61" t="s">
        <v>2583</v>
      </c>
    </row>
    <row r="101" spans="1:32">
      <c r="A101">
        <v>41981218</v>
      </c>
      <c r="B101">
        <v>41989614</v>
      </c>
      <c r="C101">
        <v>4.4759820000000001</v>
      </c>
      <c r="D101">
        <v>0.61156390000000005</v>
      </c>
      <c r="E101">
        <v>4.5449109999999999</v>
      </c>
      <c r="F101">
        <f>E101/F91</f>
        <v>1.2558471953578337E-3</v>
      </c>
      <c r="G101" s="11">
        <v>5.2510000000000002E-4</v>
      </c>
      <c r="H101">
        <v>4.7982290000000001</v>
      </c>
      <c r="I101">
        <v>0.61835859999999998</v>
      </c>
      <c r="J101">
        <v>5.0633049999999997</v>
      </c>
      <c r="K101">
        <f>J101/F91</f>
        <v>1.3990895274937827E-3</v>
      </c>
      <c r="L101" s="11">
        <v>5.4060000000000002E-4</v>
      </c>
      <c r="M101">
        <v>3.7266439999999998</v>
      </c>
      <c r="N101">
        <v>0.47815079999999999</v>
      </c>
      <c r="O101">
        <v>4.22018</v>
      </c>
      <c r="P101">
        <f>O101/F91</f>
        <v>1.166117712075159E-3</v>
      </c>
      <c r="Q101" s="11">
        <v>3.8620000000000001E-4</v>
      </c>
      <c r="R101">
        <v>1.6918820000000001</v>
      </c>
      <c r="S101">
        <v>0.2665981</v>
      </c>
      <c r="T101">
        <v>2.0068779999999999</v>
      </c>
      <c r="U101">
        <f>T101/F91</f>
        <v>5.5453937551809887E-4</v>
      </c>
      <c r="V101" s="11">
        <v>1.6430000000000001E-4</v>
      </c>
      <c r="W101">
        <v>3.6846230000000002</v>
      </c>
      <c r="X101">
        <v>0.53237369999999995</v>
      </c>
      <c r="Y101">
        <v>4.0051110000000003</v>
      </c>
      <c r="Z101">
        <f>Y101/F91</f>
        <v>1.1066899696048633E-3</v>
      </c>
      <c r="AA101" s="11">
        <v>3.8620000000000001E-4</v>
      </c>
      <c r="AB101">
        <v>3.3174191</v>
      </c>
      <c r="AC101">
        <v>0.43379790000000001</v>
      </c>
      <c r="AD101">
        <v>3.7127618999999998</v>
      </c>
      <c r="AE101">
        <f>AD101/F91</f>
        <v>1.0259082343188725E-3</v>
      </c>
      <c r="AF101" s="11">
        <v>3.4880000000000002E-4</v>
      </c>
    </row>
    <row r="102" spans="1:32">
      <c r="A102">
        <v>119547188</v>
      </c>
      <c r="B102">
        <v>119563146</v>
      </c>
      <c r="C102">
        <v>2.9260380000000001</v>
      </c>
      <c r="D102">
        <v>0.72350309999999995</v>
      </c>
      <c r="E102">
        <v>3.0502090000000002</v>
      </c>
      <c r="F102">
        <f>E102/F92</f>
        <v>5.7933694207027548E-4</v>
      </c>
      <c r="G102" s="11">
        <v>5.3269999999999999E-4</v>
      </c>
      <c r="H102">
        <v>3.7576000000000001</v>
      </c>
      <c r="I102">
        <v>0.74484189999999995</v>
      </c>
      <c r="J102">
        <v>4.2427809999999999</v>
      </c>
      <c r="K102">
        <f>J102/F92</f>
        <v>8.0584634377967707E-4</v>
      </c>
      <c r="L102" s="11">
        <v>6.2370000000000004E-4</v>
      </c>
      <c r="M102">
        <v>3.4960930000000001</v>
      </c>
      <c r="N102">
        <v>0.74119250000000003</v>
      </c>
      <c r="O102">
        <v>4.3849650000000002</v>
      </c>
      <c r="P102">
        <f>O102/F92</f>
        <v>8.3285185185185187E-4</v>
      </c>
      <c r="Q102" s="11">
        <v>4.9830000000000002E-4</v>
      </c>
      <c r="R102">
        <v>2.7127409999999998</v>
      </c>
      <c r="S102">
        <v>0.68446079999999998</v>
      </c>
      <c r="T102">
        <v>3.2740499999999999</v>
      </c>
      <c r="U102">
        <f>T102/F92</f>
        <v>6.2185185185185184E-4</v>
      </c>
      <c r="V102" s="11">
        <v>4.102E-4</v>
      </c>
      <c r="W102">
        <v>3.3915470000000001</v>
      </c>
      <c r="X102">
        <v>0.68032349999999997</v>
      </c>
      <c r="Y102">
        <v>3.968483</v>
      </c>
      <c r="Z102">
        <f>Y102/F92</f>
        <v>7.5374795821462487E-4</v>
      </c>
      <c r="AA102" s="11">
        <v>5.3680000000000004E-4</v>
      </c>
      <c r="AB102">
        <v>3.0887992</v>
      </c>
      <c r="AC102">
        <v>0.65631300000000004</v>
      </c>
      <c r="AD102">
        <v>3.7984293</v>
      </c>
      <c r="AE102">
        <f>AD102/F92</f>
        <v>7.2144905982905988E-4</v>
      </c>
      <c r="AF102" s="11">
        <v>4.5409999999999998E-4</v>
      </c>
    </row>
    <row r="103" spans="1:32">
      <c r="A103">
        <v>120323190</v>
      </c>
      <c r="B103">
        <v>120336158</v>
      </c>
      <c r="C103">
        <v>22.715902</v>
      </c>
      <c r="D103">
        <v>0.90888659999999999</v>
      </c>
      <c r="E103">
        <v>22.876261</v>
      </c>
      <c r="F103">
        <f>E103/F93</f>
        <v>3.8564162171274442E-3</v>
      </c>
      <c r="G103" s="11">
        <v>3.8092999999999998E-3</v>
      </c>
      <c r="H103">
        <v>24.260814</v>
      </c>
      <c r="I103">
        <v>0.94359859999999995</v>
      </c>
      <c r="J103">
        <v>24.897561</v>
      </c>
      <c r="K103">
        <f>J103/F93</f>
        <v>4.197161328388402E-3</v>
      </c>
      <c r="L103" s="11">
        <v>3.9972999999999996E-3</v>
      </c>
      <c r="M103">
        <v>22.82179</v>
      </c>
      <c r="N103">
        <v>0.87016289999999996</v>
      </c>
      <c r="O103">
        <v>23.979716</v>
      </c>
      <c r="P103">
        <f>O103/F93</f>
        <v>4.042433580579906E-3</v>
      </c>
      <c r="Q103" s="11">
        <v>3.6752999999999998E-3</v>
      </c>
      <c r="R103">
        <v>25.555337000000002</v>
      </c>
      <c r="S103">
        <v>0.90000349999999996</v>
      </c>
      <c r="T103">
        <v>26.291765000000002</v>
      </c>
      <c r="U103">
        <f>T103/F93</f>
        <v>4.4321923465947405E-3</v>
      </c>
      <c r="V103" s="11">
        <v>4.2014000000000001E-3</v>
      </c>
      <c r="W103">
        <v>22.421841000000001</v>
      </c>
      <c r="X103">
        <v>0.89547429999999995</v>
      </c>
      <c r="Y103">
        <v>23.173293999999999</v>
      </c>
      <c r="Z103">
        <f>Y103/F93</f>
        <v>3.9064892110586644E-3</v>
      </c>
      <c r="AA103" s="11">
        <v>3.6689000000000001E-3</v>
      </c>
      <c r="AB103">
        <v>17.341498000000001</v>
      </c>
      <c r="AC103">
        <v>0.85311459999999995</v>
      </c>
      <c r="AD103">
        <v>18.266505500000001</v>
      </c>
      <c r="AE103">
        <f>AD103/F93</f>
        <v>3.0793165037086988E-3</v>
      </c>
      <c r="AF103" s="11">
        <v>2.7813999999999998E-3</v>
      </c>
    </row>
    <row r="104" spans="1:32">
      <c r="A104">
        <v>152584172</v>
      </c>
      <c r="B104">
        <v>152591018</v>
      </c>
      <c r="C104">
        <v>1.8196889999999999</v>
      </c>
      <c r="D104">
        <v>0.65701039999999999</v>
      </c>
      <c r="E104">
        <v>1.8196889999999999</v>
      </c>
      <c r="F104">
        <f>E104/F94</f>
        <v>5.065949331848552E-4</v>
      </c>
      <c r="G104" s="11">
        <v>4.9850000000000003E-4</v>
      </c>
      <c r="H104">
        <v>3.3987720000000001</v>
      </c>
      <c r="I104">
        <v>0.84551149999999997</v>
      </c>
      <c r="J104">
        <v>3.3987720000000001</v>
      </c>
      <c r="K104">
        <f>J104/F94</f>
        <v>9.46206013363029E-4</v>
      </c>
      <c r="L104" s="11">
        <v>9.1529999999999997E-4</v>
      </c>
      <c r="M104">
        <v>1.408582</v>
      </c>
      <c r="N104">
        <v>0.55312729999999999</v>
      </c>
      <c r="O104">
        <v>1.408582</v>
      </c>
      <c r="P104">
        <f>O104/F94</f>
        <v>3.9214420935412028E-4</v>
      </c>
      <c r="Q104" s="11">
        <v>3.3060000000000001E-4</v>
      </c>
      <c r="R104">
        <v>1.398045</v>
      </c>
      <c r="S104">
        <v>0.52341939999999998</v>
      </c>
      <c r="T104">
        <v>1.398045</v>
      </c>
      <c r="U104">
        <f>T104/F94</f>
        <v>3.8921074610244986E-4</v>
      </c>
      <c r="V104" s="11">
        <v>3.5179999999999999E-4</v>
      </c>
      <c r="W104">
        <v>1.531663</v>
      </c>
      <c r="X104">
        <v>0.5811615</v>
      </c>
      <c r="Y104">
        <v>1.531663</v>
      </c>
      <c r="Z104">
        <f>Y104/F94</f>
        <v>4.2640952115812917E-4</v>
      </c>
      <c r="AA104" s="11">
        <v>3.8660000000000002E-4</v>
      </c>
      <c r="AB104">
        <v>0.83261909999999995</v>
      </c>
      <c r="AC104">
        <v>0.46857559999999998</v>
      </c>
      <c r="AD104">
        <v>0.83261909999999995</v>
      </c>
      <c r="AE104">
        <f>AD104/F94</f>
        <v>2.3179819042316255E-4</v>
      </c>
      <c r="AF104" s="11">
        <v>1.8200000000000001E-4</v>
      </c>
    </row>
    <row r="105" spans="1:32">
      <c r="A105">
        <v>165928222</v>
      </c>
      <c r="B105">
        <v>165938097</v>
      </c>
      <c r="C105">
        <v>6.6758119999999996</v>
      </c>
      <c r="D105">
        <v>0.81952000000000003</v>
      </c>
      <c r="E105">
        <v>6.6758119999999996</v>
      </c>
      <c r="F105">
        <f>E105/F95</f>
        <v>9.4384447900466557E-4</v>
      </c>
      <c r="G105" s="11">
        <v>9.322E-4</v>
      </c>
      <c r="H105">
        <v>8.1537649999999999</v>
      </c>
      <c r="I105">
        <v>0.94403899999999996</v>
      </c>
      <c r="J105">
        <v>8.1537649999999999</v>
      </c>
      <c r="K105">
        <f>J105/F95</f>
        <v>1.152801498656864E-3</v>
      </c>
      <c r="L105" s="11">
        <v>1.1050999999999999E-3</v>
      </c>
      <c r="M105">
        <v>6.0188040000000003</v>
      </c>
      <c r="N105">
        <v>0.77213390000000004</v>
      </c>
      <c r="O105">
        <v>6.0188040000000003</v>
      </c>
      <c r="P105">
        <f>O105/F95</f>
        <v>8.5095489891135303E-4</v>
      </c>
      <c r="Q105" s="11">
        <v>7.6230000000000004E-4</v>
      </c>
      <c r="R105">
        <v>5.7126859999999997</v>
      </c>
      <c r="S105">
        <v>0.6058346</v>
      </c>
      <c r="T105">
        <v>5.7126859999999997</v>
      </c>
      <c r="U105">
        <f>T105/F95</f>
        <v>8.0767510250247417E-4</v>
      </c>
      <c r="V105" s="11">
        <v>7.517E-4</v>
      </c>
      <c r="W105">
        <v>4.7377830000000003</v>
      </c>
      <c r="X105">
        <v>0.68075920000000001</v>
      </c>
      <c r="Y105">
        <v>4.7377830000000003</v>
      </c>
      <c r="Z105">
        <f>Y105/F95</f>
        <v>6.6984066167114387E-4</v>
      </c>
      <c r="AA105" s="11">
        <v>6.1160000000000001E-4</v>
      </c>
      <c r="AB105">
        <v>6.3255555000000001</v>
      </c>
      <c r="AC105">
        <v>0.72968619999999995</v>
      </c>
      <c r="AD105">
        <v>6.3255555000000001</v>
      </c>
      <c r="AE105">
        <f>AD105/F95</f>
        <v>8.9432426127527219E-4</v>
      </c>
      <c r="AF105" s="11">
        <v>8.2370000000000002E-4</v>
      </c>
    </row>
    <row r="106" spans="1:32">
      <c r="A106" t="s">
        <v>2521</v>
      </c>
      <c r="C106" s="42">
        <v>38.613419999999998</v>
      </c>
      <c r="D106">
        <v>0</v>
      </c>
      <c r="E106">
        <v>0</v>
      </c>
      <c r="F106">
        <f>C106/B3</f>
        <v>1.5153808720222909E-3</v>
      </c>
      <c r="G106" s="42">
        <v>1.2619E-3</v>
      </c>
      <c r="H106" s="11">
        <v>44.36918</v>
      </c>
      <c r="I106" s="11">
        <v>1.003382</v>
      </c>
      <c r="J106" s="11">
        <v>46.248390000000001</v>
      </c>
      <c r="K106">
        <f>J106/B3</f>
        <v>1.8150147168478474E-3</v>
      </c>
      <c r="L106" s="11">
        <v>1.4089E-3</v>
      </c>
      <c r="M106" s="11">
        <v>37.471910000000001</v>
      </c>
      <c r="N106" s="11">
        <v>1.004095</v>
      </c>
      <c r="O106" s="11">
        <v>40.905650000000001</v>
      </c>
      <c r="P106">
        <f>O106/B3</f>
        <v>1.6053392723990425E-3</v>
      </c>
      <c r="Q106" s="11">
        <v>1.1314999999999999E-3</v>
      </c>
      <c r="R106" s="11">
        <v>37.070689999999999</v>
      </c>
      <c r="S106" s="11">
        <v>0.99881980000000004</v>
      </c>
      <c r="T106" s="11">
        <v>39.243220000000001</v>
      </c>
      <c r="U106">
        <f>T106/B3</f>
        <v>1.5400973274204309E-3</v>
      </c>
      <c r="V106" s="11">
        <v>1.1578000000000001E-3</v>
      </c>
      <c r="W106" s="11">
        <v>35.76746</v>
      </c>
      <c r="X106" s="11">
        <v>1.001987</v>
      </c>
      <c r="Y106" s="11">
        <v>37.997210000000003</v>
      </c>
      <c r="Z106">
        <f>Y106/B3</f>
        <v>1.4911977551901419E-3</v>
      </c>
      <c r="AA106" s="11">
        <v>1.1126E-3</v>
      </c>
      <c r="AB106" s="11">
        <v>30.905889999999999</v>
      </c>
      <c r="AC106" s="11">
        <v>1.0004489999999999</v>
      </c>
      <c r="AD106" s="11">
        <v>33.649880000000003</v>
      </c>
      <c r="AE106">
        <f>AD106/B3</f>
        <v>1.3205871041167931E-3</v>
      </c>
      <c r="AF106" s="11">
        <v>9.3510000000000002E-4</v>
      </c>
    </row>
    <row r="107" spans="1:32" s="40" customFormat="1">
      <c r="A107" s="40" t="s">
        <v>2444</v>
      </c>
    </row>
    <row r="108" spans="1:32" s="61" customFormat="1">
      <c r="A108" s="61" t="s">
        <v>2522</v>
      </c>
      <c r="B108" s="61" t="s">
        <v>2445</v>
      </c>
      <c r="C108" s="61" t="s">
        <v>2446</v>
      </c>
      <c r="D108" s="62" t="s">
        <v>2447</v>
      </c>
      <c r="E108" s="61" t="s">
        <v>2448</v>
      </c>
      <c r="F108" s="61" t="s">
        <v>2449</v>
      </c>
      <c r="G108" s="63" t="s">
        <v>2450</v>
      </c>
      <c r="H108" s="61" t="s">
        <v>2451</v>
      </c>
      <c r="I108" s="61" t="s">
        <v>2452</v>
      </c>
      <c r="J108" s="61" t="s">
        <v>2453</v>
      </c>
      <c r="K108" s="61" t="s">
        <v>2454</v>
      </c>
      <c r="L108" s="26" t="s">
        <v>2523</v>
      </c>
      <c r="M108" s="26" t="s">
        <v>2524</v>
      </c>
      <c r="N108" s="26" t="s">
        <v>2525</v>
      </c>
      <c r="O108" s="26" t="s">
        <v>2526</v>
      </c>
      <c r="P108" s="26" t="s">
        <v>2527</v>
      </c>
    </row>
    <row r="109" spans="1:32">
      <c r="B109">
        <v>8.9945250000000004E-2</v>
      </c>
      <c r="C109">
        <v>0.19352349999999999</v>
      </c>
      <c r="D109">
        <v>9.8877469999999995E-2</v>
      </c>
      <c r="E109">
        <v>0.1238481</v>
      </c>
      <c r="F109">
        <v>7.4716110000000002E-2</v>
      </c>
      <c r="G109">
        <v>7.4270739999999997E-3</v>
      </c>
      <c r="H109">
        <v>1.8723429999999999E-2</v>
      </c>
      <c r="I109">
        <v>8.7584019999999999E-2</v>
      </c>
      <c r="J109">
        <v>6.1933540000000002E-2</v>
      </c>
      <c r="K109">
        <v>3.2829509999999999E-2</v>
      </c>
      <c r="L109" s="42">
        <v>0.1283398</v>
      </c>
      <c r="M109" s="42">
        <v>5.035386E-2</v>
      </c>
      <c r="N109" s="42">
        <v>0.1105698</v>
      </c>
      <c r="O109" s="42">
        <v>5.9427590000000002E-2</v>
      </c>
      <c r="P109" s="42">
        <v>6.2761059999999994E-2</v>
      </c>
    </row>
    <row r="110" spans="1:32" s="61" customFormat="1">
      <c r="A110" s="63" t="s">
        <v>2455</v>
      </c>
      <c r="B110" s="61" t="s">
        <v>2445</v>
      </c>
      <c r="C110" s="61" t="s">
        <v>2446</v>
      </c>
      <c r="D110" s="62" t="s">
        <v>2447</v>
      </c>
      <c r="E110" s="61" t="s">
        <v>2448</v>
      </c>
      <c r="F110" s="61" t="s">
        <v>2449</v>
      </c>
      <c r="G110" s="63" t="s">
        <v>2450</v>
      </c>
      <c r="H110" s="61" t="s">
        <v>2451</v>
      </c>
      <c r="I110" s="61" t="s">
        <v>2452</v>
      </c>
      <c r="J110" s="61" t="s">
        <v>2453</v>
      </c>
      <c r="K110" s="61" t="s">
        <v>2454</v>
      </c>
      <c r="L110" s="26" t="s">
        <v>2523</v>
      </c>
      <c r="M110" s="26" t="s">
        <v>2524</v>
      </c>
      <c r="N110" s="26" t="s">
        <v>2525</v>
      </c>
      <c r="O110" s="26" t="s">
        <v>2526</v>
      </c>
      <c r="P110" s="26" t="s">
        <v>2527</v>
      </c>
    </row>
    <row r="111" spans="1:32">
      <c r="A111" t="s">
        <v>2528</v>
      </c>
      <c r="B111">
        <v>0.37931087000000002</v>
      </c>
      <c r="C111">
        <v>0.64564705</v>
      </c>
      <c r="D111">
        <v>0.39808504</v>
      </c>
      <c r="E111">
        <v>0.47820867</v>
      </c>
      <c r="F111">
        <v>0.1436249</v>
      </c>
      <c r="G111">
        <v>-9.1047280000000001E-4</v>
      </c>
      <c r="H111">
        <v>1.5490258999999999E-2</v>
      </c>
      <c r="I111">
        <v>0.12952770999999999</v>
      </c>
      <c r="J111">
        <v>7.3718909999999999E-2</v>
      </c>
      <c r="K111">
        <v>1.1200770000000001E-2</v>
      </c>
      <c r="L111" s="11">
        <v>0.48011199999999998</v>
      </c>
      <c r="M111" s="11">
        <v>0.18203749999999999</v>
      </c>
      <c r="N111" s="11">
        <v>0.39174779999999998</v>
      </c>
      <c r="O111" s="11">
        <v>0.1892519</v>
      </c>
      <c r="P111" s="11">
        <v>0.23237579999999999</v>
      </c>
    </row>
    <row r="112" spans="1:32">
      <c r="A112" t="s">
        <v>2572</v>
      </c>
      <c r="B112">
        <v>5.2861409999999998E-2</v>
      </c>
      <c r="C112">
        <v>8.3324040000000002E-2</v>
      </c>
      <c r="D112">
        <v>6.5063499999999996E-2</v>
      </c>
      <c r="E112">
        <v>3.8011469999999999E-2</v>
      </c>
      <c r="F112">
        <v>3.3899500000000001E-3</v>
      </c>
      <c r="G112">
        <v>5.2427829400000001E-2</v>
      </c>
      <c r="H112">
        <v>1.2061659000000001E-2</v>
      </c>
      <c r="I112">
        <v>8.5929130000000006E-2</v>
      </c>
      <c r="J112">
        <v>3.5115970000000003E-2</v>
      </c>
      <c r="K112">
        <v>2.7626290000000001E-2</v>
      </c>
      <c r="L112" s="11">
        <v>5.9882909999999998E-2</v>
      </c>
      <c r="M112" s="11">
        <v>3.228255E-2</v>
      </c>
      <c r="N112" s="11">
        <v>5.4810869999999998E-2</v>
      </c>
      <c r="O112" s="11">
        <v>5.80788E-2</v>
      </c>
      <c r="P112" s="11">
        <v>2.8477869999999999E-2</v>
      </c>
    </row>
    <row r="113" spans="1:16">
      <c r="A113" t="s">
        <v>2573</v>
      </c>
      <c r="B113">
        <v>1.796273E-2</v>
      </c>
      <c r="C113">
        <v>4.8893550000000001E-2</v>
      </c>
      <c r="D113">
        <v>1.8233160000000002E-2</v>
      </c>
      <c r="E113">
        <v>2.0230359999999999E-2</v>
      </c>
      <c r="F113">
        <v>1.6244330000000001E-2</v>
      </c>
      <c r="G113">
        <v>6.3350910000000002E-4</v>
      </c>
      <c r="H113">
        <v>8.5097060000000006E-3</v>
      </c>
      <c r="I113">
        <v>1.2265669999999999E-2</v>
      </c>
      <c r="J113">
        <v>5.3092630000000002E-2</v>
      </c>
      <c r="K113">
        <v>1.7404039999999999E-2</v>
      </c>
      <c r="L113" s="11">
        <v>2.6926459999999999E-2</v>
      </c>
      <c r="M113" s="11">
        <v>1.100434E-2</v>
      </c>
      <c r="N113" s="11">
        <v>3.2638569999999999E-2</v>
      </c>
      <c r="O113" s="11">
        <v>1.2115290000000001E-2</v>
      </c>
      <c r="P113" s="11">
        <v>2.5513310000000001E-2</v>
      </c>
    </row>
    <row r="114" spans="1:16">
      <c r="A114" t="s">
        <v>2574</v>
      </c>
      <c r="B114">
        <v>0.13109678</v>
      </c>
      <c r="C114">
        <v>8.5671269999999994E-2</v>
      </c>
      <c r="D114">
        <v>0.10913729</v>
      </c>
      <c r="E114">
        <v>0.16444099000000001</v>
      </c>
      <c r="F114">
        <v>2.5005659999999999E-2</v>
      </c>
      <c r="G114">
        <v>6.7289046000000002E-3</v>
      </c>
      <c r="H114">
        <v>8.4420160000000001E-3</v>
      </c>
      <c r="I114">
        <v>1.6163170000000001E-2</v>
      </c>
      <c r="J114">
        <v>4.3714210000000003E-2</v>
      </c>
      <c r="K114">
        <v>3.3074760000000002E-2</v>
      </c>
      <c r="L114" s="11">
        <v>0.1217699</v>
      </c>
      <c r="M114" s="11">
        <v>6.3937709999999995E-2</v>
      </c>
      <c r="N114" s="11">
        <v>5.088492E-2</v>
      </c>
      <c r="O114" s="11">
        <v>5.5706140000000001E-2</v>
      </c>
      <c r="P114" s="11">
        <v>8.9141349999999994E-2</v>
      </c>
    </row>
    <row r="115" spans="1:16">
      <c r="A115" t="s">
        <v>2575</v>
      </c>
      <c r="B115">
        <v>5.3407870000000003E-2</v>
      </c>
      <c r="C115">
        <v>0.29074770999999999</v>
      </c>
      <c r="D115">
        <v>9.0198700000000007E-2</v>
      </c>
      <c r="E115">
        <v>0.11247631</v>
      </c>
      <c r="F115">
        <v>0.27909258999999997</v>
      </c>
      <c r="G115">
        <v>1.9532061999999999E-2</v>
      </c>
      <c r="H115">
        <v>6.0264522000000001E-2</v>
      </c>
      <c r="I115">
        <v>0.34742931999999999</v>
      </c>
      <c r="J115">
        <v>0.10618603</v>
      </c>
      <c r="K115">
        <v>0.10510406</v>
      </c>
      <c r="L115" s="11">
        <v>0.14634420000000001</v>
      </c>
      <c r="M115" s="11">
        <v>0.1124141</v>
      </c>
      <c r="N115" s="11">
        <v>0.26339459999999998</v>
      </c>
      <c r="O115" s="11">
        <v>0.153444</v>
      </c>
      <c r="P115" s="11">
        <v>9.6942150000000005E-2</v>
      </c>
    </row>
    <row r="116" spans="1:16" s="32" customFormat="1">
      <c r="A116" s="64" t="s">
        <v>2538</v>
      </c>
      <c r="D116" s="65"/>
      <c r="E116" s="33"/>
      <c r="F116" s="33"/>
      <c r="H116" s="33"/>
      <c r="J116" s="33"/>
      <c r="O116" s="33"/>
      <c r="P116" s="33"/>
    </row>
    <row r="117" spans="1:16" s="66" customFormat="1">
      <c r="A117" s="66" t="s">
        <v>2470</v>
      </c>
      <c r="C117" s="40" t="s">
        <v>2539</v>
      </c>
      <c r="D117" s="40" t="s">
        <v>2540</v>
      </c>
      <c r="E117" s="66" t="s">
        <v>2541</v>
      </c>
      <c r="F117" s="67" t="s">
        <v>2542</v>
      </c>
      <c r="G117" s="67" t="s">
        <v>2543</v>
      </c>
      <c r="H117" s="59"/>
      <c r="I117" s="67"/>
      <c r="O117" s="67"/>
      <c r="P117" s="67"/>
    </row>
    <row r="118" spans="1:16">
      <c r="A118" s="41" t="s">
        <v>2307</v>
      </c>
      <c r="B118" s="42">
        <f>SUM('chr4'!C118:G118)</f>
        <v>87696</v>
      </c>
      <c r="C118">
        <v>1143</v>
      </c>
      <c r="D118">
        <v>22095</v>
      </c>
      <c r="E118">
        <v>6699</v>
      </c>
      <c r="F118">
        <v>38477</v>
      </c>
      <c r="G118">
        <v>19282</v>
      </c>
      <c r="H118" s="42"/>
      <c r="N118" s="44"/>
      <c r="O118" s="44"/>
    </row>
    <row r="119" spans="1:16">
      <c r="A119" s="41" t="s">
        <v>2481</v>
      </c>
      <c r="B119" s="11">
        <v>3054</v>
      </c>
      <c r="C119" s="11">
        <v>39</v>
      </c>
      <c r="D119" s="42">
        <v>646</v>
      </c>
      <c r="E119" s="42">
        <v>264</v>
      </c>
      <c r="F119" s="42">
        <v>1278</v>
      </c>
      <c r="G119">
        <v>827</v>
      </c>
      <c r="H119" s="42"/>
      <c r="N119" s="44"/>
      <c r="O119" s="44"/>
    </row>
    <row r="120" spans="1:16">
      <c r="A120" s="41" t="s">
        <v>2482</v>
      </c>
      <c r="B120" s="42">
        <v>25</v>
      </c>
      <c r="C120" s="42">
        <v>1</v>
      </c>
      <c r="D120" s="42">
        <v>4</v>
      </c>
      <c r="E120" s="42">
        <v>2</v>
      </c>
      <c r="F120" s="42">
        <v>11</v>
      </c>
      <c r="G120" s="42">
        <v>7</v>
      </c>
      <c r="N120" s="44"/>
      <c r="O120" s="44"/>
    </row>
    <row r="121" spans="1:16">
      <c r="A121" s="41" t="s">
        <v>2483</v>
      </c>
      <c r="B121" s="11">
        <v>2.3123640000000001</v>
      </c>
      <c r="C121" s="11">
        <v>3.875</v>
      </c>
      <c r="D121">
        <v>2.0186920000000002</v>
      </c>
      <c r="E121" s="42">
        <v>2.8260869999999998</v>
      </c>
      <c r="F121" s="42">
        <v>2.3543310000000002</v>
      </c>
      <c r="G121" s="42">
        <v>2.3079999999999998</v>
      </c>
      <c r="H121" s="42"/>
      <c r="N121" s="44"/>
      <c r="O121" s="44"/>
    </row>
    <row r="122" spans="1:16">
      <c r="A122" s="11" t="s">
        <v>2484</v>
      </c>
      <c r="B122" s="42">
        <v>892</v>
      </c>
      <c r="C122" s="42">
        <v>9</v>
      </c>
      <c r="D122">
        <v>284</v>
      </c>
      <c r="E122" s="42">
        <v>54</v>
      </c>
      <c r="F122" s="42">
        <v>370</v>
      </c>
      <c r="G122" s="42">
        <v>175</v>
      </c>
      <c r="H122" s="42"/>
      <c r="N122" s="44"/>
      <c r="O122" s="44"/>
    </row>
    <row r="123" spans="1:16">
      <c r="A123" s="11" t="s">
        <v>2485</v>
      </c>
      <c r="B123" s="42">
        <f>B122/B118</f>
        <v>1.0171501550811896E-2</v>
      </c>
      <c r="C123" s="11">
        <v>7.8740159999999993E-3</v>
      </c>
      <c r="D123">
        <v>1.285359E-2</v>
      </c>
      <c r="E123" s="42">
        <v>8.0609050000000002E-3</v>
      </c>
      <c r="F123" s="42">
        <v>9.6161340000000001E-3</v>
      </c>
      <c r="G123" s="42">
        <v>9.0758220000000007E-3</v>
      </c>
      <c r="H123" s="42"/>
      <c r="N123" s="44"/>
      <c r="O123" s="44"/>
    </row>
    <row r="124" spans="1:16" s="96" customFormat="1" ht="19" customHeight="1">
      <c r="A124" s="96" t="s">
        <v>2486</v>
      </c>
      <c r="C124" s="86" t="s">
        <v>2539</v>
      </c>
      <c r="D124" s="86" t="s">
        <v>2540</v>
      </c>
      <c r="E124" s="96" t="s">
        <v>2541</v>
      </c>
      <c r="F124" s="97" t="s">
        <v>2542</v>
      </c>
      <c r="G124" s="97" t="s">
        <v>2543</v>
      </c>
      <c r="H124" s="97"/>
      <c r="I124" s="97"/>
      <c r="M124" s="97"/>
      <c r="N124" s="97"/>
    </row>
    <row r="125" spans="1:16">
      <c r="A125" s="41" t="s">
        <v>2481</v>
      </c>
      <c r="B125" s="11">
        <v>2043</v>
      </c>
      <c r="C125" s="11">
        <v>27</v>
      </c>
      <c r="D125" s="11">
        <v>470</v>
      </c>
      <c r="E125" s="11">
        <v>177</v>
      </c>
      <c r="F125" s="11">
        <v>806</v>
      </c>
      <c r="G125" s="11">
        <v>563</v>
      </c>
      <c r="H125" s="42"/>
      <c r="N125" s="44"/>
      <c r="O125" s="44"/>
    </row>
    <row r="126" spans="1:16">
      <c r="A126" s="41" t="s">
        <v>2482</v>
      </c>
      <c r="B126" s="42">
        <v>15</v>
      </c>
      <c r="C126" s="42">
        <v>0</v>
      </c>
      <c r="D126">
        <v>4</v>
      </c>
      <c r="E126" s="42">
        <v>2</v>
      </c>
      <c r="F126" s="11">
        <v>7</v>
      </c>
      <c r="G126" s="42">
        <v>2</v>
      </c>
      <c r="H126" s="42"/>
      <c r="N126" s="44"/>
      <c r="O126" s="44"/>
    </row>
    <row r="127" spans="1:16">
      <c r="A127" s="41" t="s">
        <v>2483</v>
      </c>
      <c r="B127" s="11">
        <v>2.34918</v>
      </c>
      <c r="C127" s="11">
        <v>4.4000000000000004</v>
      </c>
      <c r="D127" s="11">
        <v>1.9375</v>
      </c>
      <c r="E127" s="11">
        <v>3.214286</v>
      </c>
      <c r="F127" s="11">
        <v>2.5822219999999998</v>
      </c>
      <c r="G127" s="11">
        <v>2.1629209999999999</v>
      </c>
      <c r="H127" s="42"/>
      <c r="N127" s="44"/>
      <c r="O127" s="44"/>
    </row>
    <row r="128" spans="1:16">
      <c r="A128" s="11" t="s">
        <v>2484</v>
      </c>
      <c r="B128" s="11">
        <v>916</v>
      </c>
      <c r="C128" s="11">
        <v>9</v>
      </c>
      <c r="D128" s="11">
        <v>287</v>
      </c>
      <c r="E128" s="11">
        <v>57</v>
      </c>
      <c r="F128" s="11">
        <v>381</v>
      </c>
      <c r="G128" s="11">
        <v>182</v>
      </c>
      <c r="H128" s="42"/>
      <c r="N128" s="44"/>
      <c r="O128" s="44"/>
    </row>
    <row r="129" spans="1:15">
      <c r="A129" s="11" t="s">
        <v>2485</v>
      </c>
      <c r="B129" s="11">
        <v>1.044517E-2</v>
      </c>
      <c r="C129" s="11">
        <v>7.8740159999999993E-3</v>
      </c>
      <c r="D129" s="11">
        <v>1.298936E-2</v>
      </c>
      <c r="E129" s="11">
        <v>8.5087329999999992E-3</v>
      </c>
      <c r="F129" s="11">
        <v>9.9020189999999998E-3</v>
      </c>
      <c r="G129" s="11">
        <v>9.4388549999999995E-3</v>
      </c>
      <c r="H129" s="42"/>
      <c r="N129" s="44"/>
      <c r="O129" s="44"/>
    </row>
    <row r="130" spans="1:15" s="96" customFormat="1" ht="19" customHeight="1">
      <c r="A130" s="96" t="s">
        <v>2487</v>
      </c>
      <c r="C130" s="86" t="s">
        <v>2539</v>
      </c>
      <c r="D130" s="86" t="s">
        <v>2540</v>
      </c>
      <c r="E130" s="96" t="s">
        <v>2541</v>
      </c>
      <c r="F130" s="97" t="s">
        <v>2542</v>
      </c>
      <c r="G130" s="97" t="s">
        <v>2543</v>
      </c>
      <c r="H130" s="97"/>
      <c r="I130" s="97"/>
      <c r="M130" s="97"/>
      <c r="N130" s="97"/>
    </row>
    <row r="131" spans="1:15">
      <c r="A131" s="41" t="s">
        <v>2481</v>
      </c>
      <c r="B131" s="11">
        <v>1739</v>
      </c>
      <c r="C131" s="11">
        <v>20</v>
      </c>
      <c r="D131" s="11">
        <v>415</v>
      </c>
      <c r="E131" s="11">
        <v>149</v>
      </c>
      <c r="F131" s="11">
        <v>690</v>
      </c>
      <c r="G131" s="11">
        <v>465</v>
      </c>
      <c r="H131" s="42"/>
      <c r="N131" s="44"/>
      <c r="O131" s="44"/>
    </row>
    <row r="132" spans="1:15">
      <c r="A132" s="41" t="s">
        <v>2482</v>
      </c>
      <c r="B132" s="42">
        <v>9</v>
      </c>
      <c r="C132" s="42">
        <v>0</v>
      </c>
      <c r="D132" s="11">
        <v>3</v>
      </c>
      <c r="E132" s="42">
        <v>0</v>
      </c>
      <c r="F132" s="42">
        <v>4</v>
      </c>
      <c r="G132" s="42">
        <v>2</v>
      </c>
      <c r="H132" s="42"/>
      <c r="N132" s="44"/>
      <c r="O132" s="44"/>
    </row>
    <row r="133" spans="1:15">
      <c r="A133" s="41" t="s">
        <v>2483</v>
      </c>
      <c r="B133" s="11">
        <v>2.3250479999999998</v>
      </c>
      <c r="C133" s="42">
        <v>4</v>
      </c>
      <c r="D133" s="11">
        <v>1.8424659999999999</v>
      </c>
      <c r="E133" s="11">
        <v>2.9210530000000001</v>
      </c>
      <c r="F133" s="11">
        <v>2.6702129999999999</v>
      </c>
      <c r="G133" s="11">
        <v>2.163265</v>
      </c>
      <c r="H133" s="42"/>
      <c r="N133" s="44"/>
      <c r="O133" s="44"/>
    </row>
    <row r="134" spans="1:15">
      <c r="A134" s="11" t="s">
        <v>2484</v>
      </c>
      <c r="B134" s="11">
        <v>930</v>
      </c>
      <c r="C134" s="42">
        <v>9</v>
      </c>
      <c r="D134" s="11">
        <v>289</v>
      </c>
      <c r="E134" s="11">
        <v>57</v>
      </c>
      <c r="F134" s="11">
        <v>390</v>
      </c>
      <c r="G134" s="11">
        <v>185</v>
      </c>
      <c r="H134" s="42"/>
      <c r="N134" s="44"/>
      <c r="O134" s="44"/>
    </row>
    <row r="135" spans="1:15">
      <c r="A135" s="11" t="s">
        <v>2485</v>
      </c>
      <c r="B135" s="11">
        <v>1.0604819999999999E-2</v>
      </c>
      <c r="C135" s="11">
        <v>7.8740159999999993E-3</v>
      </c>
      <c r="D135" s="11">
        <v>1.307988E-2</v>
      </c>
      <c r="E135" s="11">
        <v>8.5087329999999992E-3</v>
      </c>
      <c r="F135" s="11">
        <v>1.013593E-2</v>
      </c>
      <c r="G135" s="11">
        <v>9.5944399999999992E-3</v>
      </c>
      <c r="H135" s="42"/>
      <c r="N135" s="44"/>
      <c r="O135" s="44"/>
    </row>
    <row r="136" spans="1:15" s="96" customFormat="1" ht="19" customHeight="1">
      <c r="A136" s="96" t="s">
        <v>2488</v>
      </c>
      <c r="C136" s="86" t="s">
        <v>2539</v>
      </c>
      <c r="D136" s="86" t="s">
        <v>2540</v>
      </c>
      <c r="E136" s="96" t="s">
        <v>2541</v>
      </c>
      <c r="F136" s="97" t="s">
        <v>2542</v>
      </c>
      <c r="G136" s="97" t="s">
        <v>2543</v>
      </c>
      <c r="H136" s="97"/>
      <c r="I136" s="97"/>
      <c r="M136" s="97"/>
      <c r="N136" s="97"/>
    </row>
    <row r="137" spans="1:15">
      <c r="A137" s="41" t="s">
        <v>2481</v>
      </c>
      <c r="B137" s="11">
        <v>1787</v>
      </c>
      <c r="C137" s="11">
        <v>20</v>
      </c>
      <c r="D137" s="11">
        <v>416</v>
      </c>
      <c r="E137" s="11">
        <v>145</v>
      </c>
      <c r="F137" s="11">
        <v>729</v>
      </c>
      <c r="G137" s="11">
        <v>477</v>
      </c>
      <c r="H137" s="42"/>
      <c r="N137" s="44"/>
      <c r="O137" s="44"/>
    </row>
    <row r="138" spans="1:15">
      <c r="A138" s="41" t="s">
        <v>2482</v>
      </c>
      <c r="B138" s="42">
        <v>13</v>
      </c>
      <c r="C138" s="42">
        <v>1</v>
      </c>
      <c r="D138" s="11">
        <v>2</v>
      </c>
      <c r="E138" s="42">
        <v>1</v>
      </c>
      <c r="F138" s="42">
        <v>5</v>
      </c>
      <c r="G138" s="42">
        <v>4</v>
      </c>
      <c r="H138" s="42"/>
      <c r="N138" s="44"/>
      <c r="O138" s="44"/>
    </row>
    <row r="139" spans="1:15">
      <c r="A139" s="41" t="s">
        <v>2483</v>
      </c>
      <c r="B139" s="11">
        <v>2.2609490000000001</v>
      </c>
      <c r="C139" s="42">
        <v>4</v>
      </c>
      <c r="D139" s="11">
        <v>1.7189540000000001</v>
      </c>
      <c r="E139" s="11">
        <v>2.7179489999999999</v>
      </c>
      <c r="F139" s="11">
        <v>2.5735290000000002</v>
      </c>
      <c r="G139" s="42">
        <v>2.2229730000000001</v>
      </c>
      <c r="H139" s="42"/>
      <c r="N139" s="44"/>
      <c r="O139" s="44"/>
    </row>
    <row r="140" spans="1:15">
      <c r="A140" s="11" t="s">
        <v>2484</v>
      </c>
      <c r="B140" s="11">
        <v>925</v>
      </c>
      <c r="C140" s="42">
        <v>9</v>
      </c>
      <c r="D140" s="11">
        <v>287</v>
      </c>
      <c r="E140" s="11">
        <v>58</v>
      </c>
      <c r="F140" s="11">
        <v>387</v>
      </c>
      <c r="G140" s="11">
        <v>184</v>
      </c>
      <c r="H140" s="42"/>
      <c r="N140" s="44"/>
      <c r="O140" s="44"/>
    </row>
    <row r="141" spans="1:15">
      <c r="A141" s="11" t="s">
        <v>2485</v>
      </c>
      <c r="B141" s="11">
        <v>1.05478E-2</v>
      </c>
      <c r="C141" s="11">
        <v>7.8740159999999993E-3</v>
      </c>
      <c r="D141" s="11">
        <v>1.298936E-2</v>
      </c>
      <c r="E141" s="11">
        <v>8.6580089999999995E-3</v>
      </c>
      <c r="F141" s="11">
        <v>1.0057959999999999E-2</v>
      </c>
      <c r="G141" s="11">
        <v>9.5425790000000007E-3</v>
      </c>
      <c r="H141" s="42"/>
      <c r="N141" s="44"/>
      <c r="O141" s="44"/>
    </row>
    <row r="142" spans="1:15" s="96" customFormat="1" ht="19" customHeight="1">
      <c r="A142" s="96" t="s">
        <v>2489</v>
      </c>
      <c r="C142" s="86" t="s">
        <v>2539</v>
      </c>
      <c r="D142" s="86" t="s">
        <v>2540</v>
      </c>
      <c r="E142" s="96" t="s">
        <v>2541</v>
      </c>
      <c r="F142" s="97" t="s">
        <v>2542</v>
      </c>
      <c r="G142" s="97" t="s">
        <v>2543</v>
      </c>
      <c r="H142" s="97"/>
      <c r="I142" s="97"/>
      <c r="M142" s="97"/>
      <c r="N142" s="97"/>
    </row>
    <row r="143" spans="1:15">
      <c r="A143" s="41" t="s">
        <v>2481</v>
      </c>
      <c r="B143" s="11">
        <v>1634</v>
      </c>
      <c r="C143" s="11">
        <v>16</v>
      </c>
      <c r="D143" s="11">
        <v>375</v>
      </c>
      <c r="E143" s="42">
        <v>130</v>
      </c>
      <c r="F143" s="11">
        <v>668</v>
      </c>
      <c r="G143" s="11">
        <v>445</v>
      </c>
      <c r="H143" s="42"/>
      <c r="N143" s="44"/>
      <c r="O143" s="44"/>
    </row>
    <row r="144" spans="1:15">
      <c r="A144" s="41" t="s">
        <v>2482</v>
      </c>
      <c r="B144" s="42">
        <v>3</v>
      </c>
      <c r="C144" s="42">
        <v>0</v>
      </c>
      <c r="D144" s="11">
        <v>2</v>
      </c>
      <c r="E144" s="42">
        <v>0</v>
      </c>
      <c r="F144" s="42">
        <v>0</v>
      </c>
      <c r="G144" s="42">
        <v>1</v>
      </c>
      <c r="H144" s="42"/>
      <c r="N144" s="44"/>
      <c r="O144" s="44"/>
    </row>
    <row r="145" spans="1:16">
      <c r="A145" s="41" t="s">
        <v>2483</v>
      </c>
      <c r="B145" s="11">
        <v>2.2039219999999999</v>
      </c>
      <c r="C145" s="42">
        <v>3</v>
      </c>
      <c r="D145" s="11">
        <v>1.6408450000000001</v>
      </c>
      <c r="E145" s="11">
        <v>2.8235290000000002</v>
      </c>
      <c r="F145" s="11">
        <v>2.6906080000000001</v>
      </c>
      <c r="G145" s="11">
        <v>1.986577</v>
      </c>
      <c r="H145" s="42"/>
      <c r="N145" s="44"/>
      <c r="O145" s="44"/>
    </row>
    <row r="146" spans="1:16">
      <c r="A146" s="11" t="s">
        <v>2484</v>
      </c>
      <c r="B146" s="11">
        <v>944</v>
      </c>
      <c r="C146" s="42">
        <v>9</v>
      </c>
      <c r="D146" s="11">
        <v>289</v>
      </c>
      <c r="E146" s="11">
        <v>58</v>
      </c>
      <c r="F146" s="11">
        <v>402</v>
      </c>
      <c r="G146" s="11">
        <v>186</v>
      </c>
      <c r="H146" s="42"/>
      <c r="N146" s="44"/>
      <c r="O146" s="44"/>
    </row>
    <row r="147" spans="1:16">
      <c r="A147" s="11" t="s">
        <v>2485</v>
      </c>
      <c r="B147" s="11">
        <v>1.076446E-2</v>
      </c>
      <c r="C147" s="11">
        <v>7.8740159999999993E-3</v>
      </c>
      <c r="D147" s="11">
        <v>1.307988E-2</v>
      </c>
      <c r="E147" s="11">
        <v>8.6580089999999995E-3</v>
      </c>
      <c r="F147" s="11">
        <v>1.04478E-2</v>
      </c>
      <c r="G147" s="11">
        <v>9.6463020000000007E-3</v>
      </c>
      <c r="H147" s="42"/>
      <c r="N147" s="44"/>
      <c r="O147" s="44"/>
    </row>
    <row r="148" spans="1:16" s="96" customFormat="1" ht="19" customHeight="1">
      <c r="A148" s="96" t="s">
        <v>2490</v>
      </c>
      <c r="C148" s="86" t="s">
        <v>2539</v>
      </c>
      <c r="D148" s="86" t="s">
        <v>2540</v>
      </c>
      <c r="E148" s="96" t="s">
        <v>2541</v>
      </c>
      <c r="F148" s="97" t="s">
        <v>2542</v>
      </c>
      <c r="G148" s="97" t="s">
        <v>2543</v>
      </c>
      <c r="H148" s="97"/>
      <c r="I148" s="97"/>
      <c r="M148" s="97"/>
      <c r="N148" s="97"/>
    </row>
    <row r="149" spans="1:16">
      <c r="A149" s="41" t="s">
        <v>2481</v>
      </c>
      <c r="B149" s="11">
        <v>1629</v>
      </c>
      <c r="C149" s="11">
        <v>16</v>
      </c>
      <c r="D149" s="11">
        <v>400</v>
      </c>
      <c r="E149" s="11">
        <v>138</v>
      </c>
      <c r="F149" s="11">
        <v>680</v>
      </c>
      <c r="G149" s="11">
        <v>395</v>
      </c>
      <c r="H149" s="42"/>
      <c r="N149" s="44"/>
      <c r="O149" s="44"/>
    </row>
    <row r="150" spans="1:16">
      <c r="A150" s="41" t="s">
        <v>2482</v>
      </c>
      <c r="B150" s="42">
        <v>6</v>
      </c>
      <c r="C150" s="42">
        <v>1</v>
      </c>
      <c r="D150" s="11">
        <v>2</v>
      </c>
      <c r="E150" s="42">
        <v>0</v>
      </c>
      <c r="F150" s="42">
        <v>0</v>
      </c>
      <c r="G150" s="42">
        <v>3</v>
      </c>
      <c r="H150" s="42"/>
      <c r="N150" s="44"/>
      <c r="O150" s="44"/>
    </row>
    <row r="151" spans="1:16">
      <c r="A151" s="41" t="s">
        <v>2483</v>
      </c>
      <c r="B151" s="11">
        <v>2.258</v>
      </c>
      <c r="C151" s="11">
        <v>4.3333329999999997</v>
      </c>
      <c r="D151" s="11">
        <v>1.7397260000000001</v>
      </c>
      <c r="E151" s="11">
        <v>2.6315789999999999</v>
      </c>
      <c r="F151" s="11">
        <v>2.6363639999999999</v>
      </c>
      <c r="G151" s="11">
        <v>2.1349209999999998</v>
      </c>
      <c r="H151" s="42"/>
      <c r="N151" s="44"/>
      <c r="O151" s="44"/>
    </row>
    <row r="152" spans="1:16">
      <c r="A152" s="11" t="s">
        <v>2484</v>
      </c>
      <c r="B152" s="11">
        <v>949</v>
      </c>
      <c r="C152" s="42">
        <v>9</v>
      </c>
      <c r="D152" s="11">
        <v>290</v>
      </c>
      <c r="E152" s="11">
        <v>59</v>
      </c>
      <c r="F152" s="11">
        <v>402</v>
      </c>
      <c r="G152" s="11">
        <v>189</v>
      </c>
      <c r="H152" s="42"/>
      <c r="N152" s="44"/>
      <c r="O152" s="44"/>
    </row>
    <row r="153" spans="1:16">
      <c r="A153" s="11" t="s">
        <v>2485</v>
      </c>
      <c r="B153" s="11">
        <v>1.082147E-2</v>
      </c>
      <c r="C153" s="11">
        <v>7.8740159999999993E-3</v>
      </c>
      <c r="D153" s="11">
        <v>1.312514E-2</v>
      </c>
      <c r="E153" s="11">
        <v>8.8072849999999998E-3</v>
      </c>
      <c r="F153" s="11">
        <v>1.04478E-2</v>
      </c>
      <c r="G153" s="11">
        <v>9.8018879999999999E-3</v>
      </c>
      <c r="H153" s="42"/>
      <c r="N153" s="44"/>
      <c r="O153" s="44"/>
    </row>
    <row r="154" spans="1:16" s="59" customFormat="1">
      <c r="A154" s="70" t="s">
        <v>2550</v>
      </c>
      <c r="D154" s="60" t="s">
        <v>4</v>
      </c>
      <c r="E154" s="60"/>
      <c r="F154" s="60" t="s">
        <v>9</v>
      </c>
      <c r="H154" s="60" t="s">
        <v>15</v>
      </c>
      <c r="I154" s="60"/>
      <c r="J154" s="60" t="s">
        <v>12</v>
      </c>
      <c r="K154" s="60"/>
      <c r="L154" s="60" t="s">
        <v>1010</v>
      </c>
      <c r="N154" s="60"/>
      <c r="O154" s="60"/>
    </row>
    <row r="155" spans="1:16">
      <c r="A155" s="52" t="s">
        <v>2551</v>
      </c>
      <c r="B155" s="42">
        <v>95.148920000000004</v>
      </c>
      <c r="D155" s="11">
        <v>109.13939999999999</v>
      </c>
      <c r="F155" s="11">
        <v>92.08408</v>
      </c>
      <c r="G155" s="52"/>
      <c r="H155" s="11">
        <v>85.509910000000005</v>
      </c>
      <c r="J155" s="11">
        <v>89.321520000000007</v>
      </c>
      <c r="L155" s="11">
        <v>84.23612</v>
      </c>
      <c r="M155" s="52"/>
      <c r="P155" s="52"/>
    </row>
    <row r="156" spans="1:16">
      <c r="A156" s="52" t="s">
        <v>2552</v>
      </c>
      <c r="B156" s="11">
        <v>1.0008589999999999</v>
      </c>
      <c r="D156" s="11">
        <v>1.0034620000000001</v>
      </c>
      <c r="F156" s="11">
        <v>1.0062</v>
      </c>
      <c r="G156" s="52"/>
      <c r="H156" s="11">
        <v>1.003811</v>
      </c>
      <c r="J156" s="11">
        <v>1.0040480000000001</v>
      </c>
      <c r="L156" s="11">
        <v>1.0049809999999999</v>
      </c>
      <c r="M156" s="52"/>
      <c r="P156" s="52"/>
    </row>
    <row r="157" spans="1:16">
      <c r="A157" s="52" t="s">
        <v>2308</v>
      </c>
      <c r="B157" s="11">
        <v>96.043189999999996</v>
      </c>
      <c r="C157">
        <f>B157/B118</f>
        <v>1.0951832466703157E-3</v>
      </c>
      <c r="D157" s="11">
        <v>112.6622</v>
      </c>
      <c r="E157">
        <f>D157/B118</f>
        <v>1.2846902937420179E-3</v>
      </c>
      <c r="F157" s="11">
        <v>98.502930000000006</v>
      </c>
      <c r="G157" s="71">
        <f>F157/B118</f>
        <v>1.1232317323481118E-3</v>
      </c>
      <c r="H157" s="11">
        <v>89.571950000000001</v>
      </c>
      <c r="I157">
        <f>H157/B118</f>
        <v>1.0213915115854771E-3</v>
      </c>
      <c r="J157" s="11">
        <v>93.507869999999997</v>
      </c>
      <c r="K157">
        <f>J157/B118</f>
        <v>1.0662729200875752E-3</v>
      </c>
      <c r="L157" s="11">
        <v>89.409840000000003</v>
      </c>
      <c r="M157" s="71">
        <f>L157/B118</f>
        <v>1.0195429666119322E-3</v>
      </c>
      <c r="P157" s="52"/>
    </row>
    <row r="158" spans="1:16">
      <c r="A158" s="52" t="s">
        <v>2520</v>
      </c>
      <c r="B158">
        <v>1.0758E-3</v>
      </c>
      <c r="D158" s="11">
        <v>1.2076000000000001E-3</v>
      </c>
      <c r="F158" s="11">
        <v>9.8149999999999995E-4</v>
      </c>
      <c r="G158" s="52"/>
      <c r="H158" s="11">
        <v>9.3170000000000004E-4</v>
      </c>
      <c r="J158" s="11">
        <v>9.7389999999999998E-4</v>
      </c>
      <c r="L158" s="11">
        <v>9.0490000000000004E-4</v>
      </c>
      <c r="M158" s="52"/>
      <c r="P158" s="52"/>
    </row>
    <row r="159" spans="1:16" s="40" customFormat="1">
      <c r="A159" s="38" t="s">
        <v>2553</v>
      </c>
      <c r="D159" s="60" t="s">
        <v>4</v>
      </c>
      <c r="E159" s="60"/>
      <c r="F159" s="60" t="s">
        <v>9</v>
      </c>
      <c r="G159" s="59"/>
      <c r="H159" s="60" t="s">
        <v>15</v>
      </c>
      <c r="I159" s="60"/>
      <c r="J159" s="60" t="s">
        <v>12</v>
      </c>
      <c r="K159" s="60"/>
      <c r="L159" s="60" t="s">
        <v>1010</v>
      </c>
      <c r="M159" s="59"/>
      <c r="N159" s="60"/>
      <c r="O159" s="60"/>
      <c r="P159" s="59"/>
    </row>
    <row r="160" spans="1:16">
      <c r="A160" s="11" t="s">
        <v>2493</v>
      </c>
      <c r="B160">
        <v>-1.9477059999999999</v>
      </c>
      <c r="C160" s="44"/>
      <c r="D160" s="11">
        <v>-1.666245</v>
      </c>
      <c r="E160" s="44"/>
      <c r="F160" s="11">
        <v>-1.8401460000000001</v>
      </c>
      <c r="G160" s="11"/>
      <c r="H160" s="11">
        <v>-1.836341</v>
      </c>
      <c r="I160" s="44"/>
      <c r="J160" s="11">
        <v>-1.6880040000000001</v>
      </c>
      <c r="L160" s="11">
        <v>-1.8089059999999999</v>
      </c>
      <c r="M160" s="11"/>
      <c r="N160" s="44"/>
      <c r="O160" s="44"/>
      <c r="P160" s="11"/>
    </row>
    <row r="161" spans="1:16">
      <c r="A161" s="11" t="s">
        <v>2504</v>
      </c>
      <c r="B161">
        <v>2860</v>
      </c>
      <c r="C161" s="72"/>
      <c r="D161" s="11">
        <v>1936</v>
      </c>
      <c r="E161" s="44"/>
      <c r="F161" s="11">
        <v>1668</v>
      </c>
      <c r="G161" s="11"/>
      <c r="H161" s="11">
        <v>1706</v>
      </c>
      <c r="I161" s="44"/>
      <c r="J161" s="11">
        <v>1563</v>
      </c>
      <c r="L161" s="11">
        <v>1561</v>
      </c>
      <c r="M161" s="11"/>
      <c r="N161" s="44"/>
      <c r="O161" s="44"/>
      <c r="P161" s="11"/>
    </row>
    <row r="162" spans="1:16">
      <c r="A162" s="42" t="s">
        <v>2497</v>
      </c>
      <c r="B162" s="11">
        <v>1.6562730000000001E-2</v>
      </c>
      <c r="C162" s="72"/>
      <c r="D162" s="11">
        <v>2.8035620000000001E-2</v>
      </c>
      <c r="E162" s="44"/>
      <c r="F162" s="11">
        <v>2.733476E-2</v>
      </c>
      <c r="G162" s="11"/>
      <c r="H162" s="11">
        <v>2.487458E-2</v>
      </c>
      <c r="I162" s="44"/>
      <c r="J162" s="11">
        <v>2.84208E-2</v>
      </c>
      <c r="L162" s="11">
        <v>2.6768070000000001E-2</v>
      </c>
      <c r="M162" s="11"/>
      <c r="N162" s="44"/>
      <c r="O162" s="44"/>
      <c r="P162" s="11"/>
    </row>
    <row r="163" spans="1:16">
      <c r="A163" s="11" t="s">
        <v>2505</v>
      </c>
      <c r="B163" s="11">
        <v>-5.0820749999999997</v>
      </c>
      <c r="C163" s="72"/>
      <c r="D163" s="11">
        <v>-1.710196</v>
      </c>
      <c r="E163" s="44"/>
      <c r="F163" s="11">
        <v>-1.647923</v>
      </c>
      <c r="G163" s="11"/>
      <c r="H163" s="11">
        <v>-2.0617589999999999</v>
      </c>
      <c r="I163" s="44"/>
      <c r="J163" s="11">
        <v>-1.2180150000000001</v>
      </c>
      <c r="L163" s="11">
        <v>-1.5017240000000001</v>
      </c>
      <c r="M163" s="11"/>
      <c r="N163" s="44"/>
      <c r="O163" s="44"/>
      <c r="P163" s="11"/>
    </row>
    <row r="164" spans="1:16">
      <c r="A164" s="11" t="s">
        <v>2506</v>
      </c>
      <c r="B164" s="11">
        <v>-10.733029999999999</v>
      </c>
      <c r="C164" s="72"/>
      <c r="D164" s="11">
        <v>-1.266386</v>
      </c>
      <c r="E164" s="44"/>
      <c r="F164" s="11">
        <v>-0.84029960000000004</v>
      </c>
      <c r="G164" s="11"/>
      <c r="H164" s="11">
        <v>-1.8073870000000001</v>
      </c>
      <c r="I164" s="44"/>
      <c r="J164" s="11">
        <v>-6.020176E-2</v>
      </c>
      <c r="L164" s="11">
        <v>-0.54605740000000003</v>
      </c>
      <c r="M164" s="11"/>
      <c r="N164" s="44"/>
      <c r="O164" s="44"/>
      <c r="P164" s="11"/>
    </row>
    <row r="165" spans="1:16">
      <c r="A165" s="42" t="s">
        <v>2507</v>
      </c>
      <c r="B165" s="11">
        <v>95.148920000000004</v>
      </c>
      <c r="C165" s="72">
        <f>B165/B118</f>
        <v>1.084985860244481E-3</v>
      </c>
      <c r="D165" s="11">
        <v>109.13939999999999</v>
      </c>
      <c r="E165" s="44">
        <f>D165/B118</f>
        <v>1.2445197044334976E-3</v>
      </c>
      <c r="F165" s="11">
        <v>92.08408</v>
      </c>
      <c r="G165" s="11">
        <f>F165/B118</f>
        <v>1.0500374019339538E-3</v>
      </c>
      <c r="H165" s="11">
        <v>85.509910000000005</v>
      </c>
      <c r="I165" s="44">
        <f>H165/B118</f>
        <v>9.7507195311074624E-4</v>
      </c>
      <c r="J165" s="11">
        <v>89.321520000000007</v>
      </c>
      <c r="K165">
        <f>J165/B118</f>
        <v>1.0185358511220581E-3</v>
      </c>
      <c r="L165" s="11">
        <v>84.23612</v>
      </c>
      <c r="M165" s="11">
        <f>L165/B118</f>
        <v>9.6054688925378579E-4</v>
      </c>
      <c r="N165" s="44"/>
      <c r="O165" s="44"/>
      <c r="P165" s="11"/>
    </row>
    <row r="166" spans="1:16">
      <c r="A166" s="42" t="s">
        <v>2508</v>
      </c>
      <c r="B166" s="11">
        <v>339.55110000000002</v>
      </c>
      <c r="C166" s="72">
        <f>B166/B118</f>
        <v>3.8719109195402301E-3</v>
      </c>
      <c r="D166" s="11">
        <v>267.77940000000001</v>
      </c>
      <c r="E166" s="44">
        <f>D166/B118</f>
        <v>3.0534961685823757E-3</v>
      </c>
      <c r="F166" s="11">
        <v>247.31569999999999</v>
      </c>
      <c r="G166" s="42">
        <f>F166/B118</f>
        <v>2.8201480113118045E-3</v>
      </c>
      <c r="H166" s="11">
        <v>238.50989999999999</v>
      </c>
      <c r="I166" s="44">
        <f>H166/B118</f>
        <v>2.7197352216748768E-3</v>
      </c>
      <c r="J166" s="11">
        <v>218.91249999999999</v>
      </c>
      <c r="K166">
        <f>J166/B118</f>
        <v>2.4962655081189563E-3</v>
      </c>
      <c r="L166" s="11">
        <v>224.50129999999999</v>
      </c>
      <c r="M166" s="42">
        <f>L166/B118</f>
        <v>2.5599947546068235E-3</v>
      </c>
      <c r="N166" s="44"/>
      <c r="O166" s="44"/>
      <c r="P166" s="42"/>
    </row>
    <row r="167" spans="1:16">
      <c r="A167" s="23" t="s">
        <v>2509</v>
      </c>
      <c r="B167" s="102">
        <v>9.6797759999999994E-8</v>
      </c>
      <c r="C167" s="72"/>
      <c r="D167" s="102">
        <v>7.6337409999999996E-8</v>
      </c>
      <c r="E167" s="44"/>
      <c r="F167" s="102">
        <v>7.0503700000000004E-8</v>
      </c>
      <c r="G167" s="42"/>
      <c r="H167" s="102">
        <v>6.7993369999999998E-8</v>
      </c>
      <c r="I167" s="44"/>
      <c r="J167" s="102">
        <v>6.2406640000000002E-8</v>
      </c>
      <c r="L167">
        <f>(M166)/40000</f>
        <v>6.3999868865170584E-8</v>
      </c>
      <c r="M167" s="42"/>
      <c r="N167" s="44"/>
      <c r="O167" s="44"/>
      <c r="P167" s="42"/>
    </row>
    <row r="168" spans="1:16">
      <c r="A168" s="23" t="s">
        <v>2503</v>
      </c>
      <c r="B168" s="42"/>
      <c r="C168" s="72"/>
      <c r="D168" s="42"/>
      <c r="E168" s="44"/>
      <c r="G168" s="42"/>
      <c r="I168" s="44"/>
      <c r="J168" s="42"/>
      <c r="M168" s="42"/>
      <c r="N168" s="44"/>
      <c r="O168" s="44"/>
      <c r="P168" s="42"/>
    </row>
    <row r="169" spans="1:16" s="40" customFormat="1">
      <c r="A169" s="37" t="s">
        <v>2555</v>
      </c>
      <c r="B169" s="38"/>
      <c r="C169" s="51"/>
      <c r="D169" s="39"/>
      <c r="E169" s="38" t="s">
        <v>2492</v>
      </c>
      <c r="F169" s="38"/>
      <c r="H169" s="38"/>
      <c r="J169" s="38"/>
      <c r="O169" s="38"/>
      <c r="P169" s="38"/>
    </row>
    <row r="170" spans="1:16">
      <c r="A170" t="s">
        <v>2556</v>
      </c>
      <c r="B170" s="44"/>
      <c r="C170" s="72"/>
      <c r="D170" s="52"/>
      <c r="E170" s="44" t="s">
        <v>2455</v>
      </c>
      <c r="F170" t="s">
        <v>2459</v>
      </c>
      <c r="G170" s="44" t="s">
        <v>2460</v>
      </c>
      <c r="H170" t="s">
        <v>2461</v>
      </c>
      <c r="I170" s="44" t="s">
        <v>2462</v>
      </c>
      <c r="J170" t="s">
        <v>2463</v>
      </c>
      <c r="K170" t="s">
        <v>2464</v>
      </c>
      <c r="L170" t="s">
        <v>2465</v>
      </c>
      <c r="M170" t="s">
        <v>2468</v>
      </c>
      <c r="O170" s="44"/>
      <c r="P170" s="44"/>
    </row>
    <row r="171" spans="1:16">
      <c r="A171" t="s">
        <v>2558</v>
      </c>
      <c r="B171" s="44"/>
      <c r="C171" s="72"/>
      <c r="D171" s="52"/>
      <c r="E171">
        <v>1</v>
      </c>
      <c r="F171" s="42">
        <v>182</v>
      </c>
      <c r="G171" s="11">
        <v>39</v>
      </c>
      <c r="H171" s="42">
        <v>73</v>
      </c>
      <c r="I171" s="42">
        <v>9</v>
      </c>
      <c r="J171">
        <f t="shared" ref="J171:J176" si="0">(F171/G171)/(H171/I171)</f>
        <v>0.57534246575342474</v>
      </c>
      <c r="K171">
        <f t="shared" ref="K171:K176" si="1">1-J171</f>
        <v>0.42465753424657526</v>
      </c>
      <c r="L171" s="11">
        <v>1.9966999999999999</v>
      </c>
      <c r="M171" s="11">
        <v>0.19839999999999999</v>
      </c>
      <c r="O171" s="44"/>
      <c r="P171" s="44"/>
    </row>
    <row r="172" spans="1:16">
      <c r="B172" s="44"/>
      <c r="E172">
        <v>2</v>
      </c>
      <c r="F172" s="11">
        <v>278</v>
      </c>
      <c r="G172" s="42">
        <v>646</v>
      </c>
      <c r="H172" s="11">
        <v>126</v>
      </c>
      <c r="I172">
        <v>284</v>
      </c>
      <c r="J172">
        <f t="shared" si="0"/>
        <v>0.96997395449407819</v>
      </c>
      <c r="K172">
        <f t="shared" si="1"/>
        <v>3.0026045505921806E-2</v>
      </c>
      <c r="L172" s="11">
        <v>5.5981000000000003E-2</v>
      </c>
      <c r="M172" s="11">
        <v>0.84260000000000002</v>
      </c>
    </row>
    <row r="173" spans="1:16">
      <c r="A173" t="s">
        <v>2559</v>
      </c>
      <c r="B173" s="44"/>
      <c r="E173">
        <v>3</v>
      </c>
      <c r="F173" s="11">
        <v>446</v>
      </c>
      <c r="G173" s="42">
        <v>264</v>
      </c>
      <c r="H173" s="11">
        <v>142</v>
      </c>
      <c r="I173" s="42">
        <v>54</v>
      </c>
      <c r="J173">
        <f t="shared" si="0"/>
        <v>0.6424455825864277</v>
      </c>
      <c r="K173">
        <f t="shared" si="1"/>
        <v>0.3575544174135723</v>
      </c>
      <c r="L173" s="11">
        <v>6.2557</v>
      </c>
      <c r="M173" s="103">
        <v>1.4489999999999999E-2</v>
      </c>
    </row>
    <row r="174" spans="1:16">
      <c r="A174" t="s">
        <v>2560</v>
      </c>
      <c r="B174" s="44"/>
      <c r="E174">
        <v>4</v>
      </c>
      <c r="F174" s="11">
        <v>121</v>
      </c>
      <c r="G174" s="42">
        <v>1278</v>
      </c>
      <c r="H174" s="11">
        <v>32</v>
      </c>
      <c r="I174" s="42">
        <v>370</v>
      </c>
      <c r="J174">
        <f t="shared" si="0"/>
        <v>1.0947280907668231</v>
      </c>
      <c r="K174">
        <f t="shared" si="1"/>
        <v>-9.4728090766823092E-2</v>
      </c>
      <c r="L174" s="11">
        <v>0.19061</v>
      </c>
      <c r="M174" s="11">
        <v>0.67420000000000002</v>
      </c>
    </row>
    <row r="175" spans="1:16">
      <c r="B175" s="44"/>
      <c r="E175">
        <v>5</v>
      </c>
      <c r="F175" s="11">
        <v>262</v>
      </c>
      <c r="G175">
        <v>827</v>
      </c>
      <c r="H175" s="11">
        <v>93</v>
      </c>
      <c r="I175" s="42">
        <v>175</v>
      </c>
      <c r="J175">
        <f t="shared" si="0"/>
        <v>0.5961435945443434</v>
      </c>
      <c r="K175">
        <f t="shared" si="1"/>
        <v>0.4038564054556566</v>
      </c>
      <c r="L175" s="11">
        <v>12.611000000000001</v>
      </c>
      <c r="M175" s="103">
        <v>1.4989999999999999E-3</v>
      </c>
    </row>
    <row r="176" spans="1:16">
      <c r="A176" t="s">
        <v>2561</v>
      </c>
      <c r="B176" s="44"/>
      <c r="E176" t="s">
        <v>2522</v>
      </c>
      <c r="F176" s="42">
        <v>1289</v>
      </c>
      <c r="G176" s="11">
        <v>3054</v>
      </c>
      <c r="H176" s="42">
        <v>466</v>
      </c>
      <c r="I176" s="42">
        <v>892</v>
      </c>
      <c r="J176">
        <f t="shared" si="0"/>
        <v>0.80790969979566662</v>
      </c>
      <c r="K176">
        <f t="shared" si="1"/>
        <v>0.19209030020433338</v>
      </c>
      <c r="L176" s="11">
        <v>10.432</v>
      </c>
      <c r="M176" s="103">
        <v>1.4989999999999999E-3</v>
      </c>
    </row>
    <row r="177" spans="1:9">
      <c r="A177" t="s">
        <v>2562</v>
      </c>
      <c r="B177" s="44"/>
    </row>
    <row r="178" spans="1:9" s="86" customFormat="1">
      <c r="A178" s="86" t="s">
        <v>2563</v>
      </c>
    </row>
    <row r="179" spans="1:9">
      <c r="A179" s="44" t="s">
        <v>2455</v>
      </c>
      <c r="B179" t="s">
        <v>2459</v>
      </c>
      <c r="C179" s="44" t="s">
        <v>2460</v>
      </c>
      <c r="D179" t="s">
        <v>2461</v>
      </c>
      <c r="E179" s="44" t="s">
        <v>2462</v>
      </c>
      <c r="F179" t="s">
        <v>2463</v>
      </c>
      <c r="G179" t="s">
        <v>2464</v>
      </c>
      <c r="H179" t="s">
        <v>2465</v>
      </c>
      <c r="I179" t="s">
        <v>2468</v>
      </c>
    </row>
    <row r="180" spans="1:9">
      <c r="A180">
        <v>1</v>
      </c>
      <c r="B180" s="11">
        <v>131</v>
      </c>
      <c r="C180" s="11">
        <v>27</v>
      </c>
      <c r="D180" s="11">
        <v>73</v>
      </c>
      <c r="E180" s="11">
        <v>9</v>
      </c>
      <c r="F180">
        <f t="shared" ref="F180:F185" si="2">(B180/C180)/(D180/E180)</f>
        <v>0.59817351598173518</v>
      </c>
      <c r="G180">
        <f t="shared" ref="G180:G185" si="3">1-F180</f>
        <v>0.40182648401826482</v>
      </c>
      <c r="H180" s="11">
        <v>1.5822000000000001</v>
      </c>
      <c r="I180" s="11">
        <v>0.2359</v>
      </c>
    </row>
    <row r="181" spans="1:9">
      <c r="A181">
        <v>2</v>
      </c>
      <c r="B181" s="11">
        <v>210</v>
      </c>
      <c r="C181" s="11">
        <v>470</v>
      </c>
      <c r="D181" s="11">
        <v>134</v>
      </c>
      <c r="E181" s="11">
        <v>287</v>
      </c>
      <c r="F181">
        <f t="shared" si="2"/>
        <v>0.95697046681486186</v>
      </c>
      <c r="G181">
        <f t="shared" si="3"/>
        <v>4.3029533185138136E-2</v>
      </c>
      <c r="H181" s="11">
        <v>0.10846</v>
      </c>
      <c r="I181" s="11">
        <v>0.77359999999999995</v>
      </c>
    </row>
    <row r="182" spans="1:9">
      <c r="A182">
        <v>3</v>
      </c>
      <c r="B182" s="11">
        <v>339</v>
      </c>
      <c r="C182" s="11">
        <v>177</v>
      </c>
      <c r="D182" s="11">
        <v>148</v>
      </c>
      <c r="E182" s="11">
        <v>57</v>
      </c>
      <c r="F182">
        <f t="shared" si="2"/>
        <v>0.7376316994961063</v>
      </c>
      <c r="G182">
        <f t="shared" si="3"/>
        <v>0.2623683005038937</v>
      </c>
      <c r="H182" s="11">
        <v>2.8254000000000001</v>
      </c>
      <c r="I182" s="11">
        <v>0.1014</v>
      </c>
    </row>
    <row r="183" spans="1:9">
      <c r="A183">
        <v>4</v>
      </c>
      <c r="B183" s="11">
        <v>73</v>
      </c>
      <c r="C183" s="11">
        <v>806</v>
      </c>
      <c r="D183" s="11">
        <v>33</v>
      </c>
      <c r="E183" s="11">
        <v>381</v>
      </c>
      <c r="F183">
        <f t="shared" si="2"/>
        <v>1.0456801263252875</v>
      </c>
      <c r="G183">
        <f t="shared" si="3"/>
        <v>-4.5680126325287507E-2</v>
      </c>
      <c r="H183" s="11">
        <v>4.1687000000000002E-2</v>
      </c>
      <c r="I183" s="11">
        <v>0.91249999999999998</v>
      </c>
    </row>
    <row r="184" spans="1:9">
      <c r="A184">
        <v>5</v>
      </c>
      <c r="B184" s="11">
        <v>198</v>
      </c>
      <c r="C184" s="11">
        <v>563</v>
      </c>
      <c r="D184" s="11">
        <v>97</v>
      </c>
      <c r="E184" s="11">
        <v>182</v>
      </c>
      <c r="F184">
        <f t="shared" si="2"/>
        <v>0.65986705974986726</v>
      </c>
      <c r="G184">
        <f t="shared" si="3"/>
        <v>0.34013294025013274</v>
      </c>
      <c r="H184" s="11">
        <v>7.69</v>
      </c>
      <c r="I184" s="103">
        <v>3.4979999999999998E-3</v>
      </c>
    </row>
    <row r="185" spans="1:9">
      <c r="A185" s="71" t="s">
        <v>2522</v>
      </c>
      <c r="B185" s="11">
        <v>951</v>
      </c>
      <c r="C185" s="11">
        <v>2043</v>
      </c>
      <c r="D185" s="11">
        <v>485</v>
      </c>
      <c r="E185" s="11">
        <v>916</v>
      </c>
      <c r="F185">
        <f t="shared" si="2"/>
        <v>0.87915588052742333</v>
      </c>
      <c r="G185">
        <f t="shared" si="3"/>
        <v>0.12084411947257667</v>
      </c>
      <c r="H185" s="11">
        <v>3.5354000000000001</v>
      </c>
      <c r="I185" s="104">
        <v>6.3969999999999999E-2</v>
      </c>
    </row>
    <row r="186" spans="1:9" s="86" customFormat="1">
      <c r="A186" s="86" t="s">
        <v>2564</v>
      </c>
    </row>
    <row r="187" spans="1:9">
      <c r="A187" s="44" t="s">
        <v>2455</v>
      </c>
      <c r="B187" t="s">
        <v>2459</v>
      </c>
      <c r="C187" s="44" t="s">
        <v>2460</v>
      </c>
      <c r="D187" t="s">
        <v>2461</v>
      </c>
      <c r="E187" s="44" t="s">
        <v>2462</v>
      </c>
      <c r="F187" t="s">
        <v>2463</v>
      </c>
      <c r="G187" t="s">
        <v>2464</v>
      </c>
      <c r="H187" t="s">
        <v>2465</v>
      </c>
      <c r="I187" t="s">
        <v>2468</v>
      </c>
    </row>
    <row r="188" spans="1:9">
      <c r="A188">
        <v>1</v>
      </c>
      <c r="B188" s="11">
        <v>111</v>
      </c>
      <c r="C188" s="11">
        <v>20</v>
      </c>
      <c r="D188" s="11">
        <v>75</v>
      </c>
      <c r="E188" s="42">
        <v>9</v>
      </c>
      <c r="F188">
        <f t="shared" ref="F188:F193" si="4">(B188/C188)/(D188/E188)</f>
        <v>0.66599999999999993</v>
      </c>
      <c r="G188">
        <f t="shared" ref="G188:G193" si="5">1-F188</f>
        <v>0.33400000000000007</v>
      </c>
      <c r="H188" s="11">
        <v>0.90919000000000005</v>
      </c>
      <c r="I188" s="11">
        <v>0.4088</v>
      </c>
    </row>
    <row r="189" spans="1:9">
      <c r="A189">
        <v>2</v>
      </c>
      <c r="B189" s="11">
        <v>185</v>
      </c>
      <c r="C189" s="11">
        <v>415</v>
      </c>
      <c r="D189" s="11">
        <v>135</v>
      </c>
      <c r="E189" s="11">
        <v>289</v>
      </c>
      <c r="F189">
        <f t="shared" si="4"/>
        <v>0.9543061133422579</v>
      </c>
      <c r="G189">
        <f t="shared" si="5"/>
        <v>4.56938866577421E-2</v>
      </c>
      <c r="H189" s="11">
        <v>0.1171</v>
      </c>
      <c r="I189" s="11">
        <v>0.78359999999999996</v>
      </c>
    </row>
    <row r="190" spans="1:9">
      <c r="A190">
        <v>3</v>
      </c>
      <c r="B190" s="11">
        <v>295</v>
      </c>
      <c r="C190" s="11">
        <v>149</v>
      </c>
      <c r="D190" s="11">
        <v>153</v>
      </c>
      <c r="E190" s="11">
        <v>57</v>
      </c>
      <c r="F190">
        <f t="shared" si="4"/>
        <v>0.7375970522437163</v>
      </c>
      <c r="G190">
        <f t="shared" si="5"/>
        <v>0.2624029477562837</v>
      </c>
      <c r="H190" s="11">
        <v>2.7197</v>
      </c>
      <c r="I190" s="11">
        <v>9.7449999999999995E-2</v>
      </c>
    </row>
    <row r="191" spans="1:9">
      <c r="A191">
        <v>4</v>
      </c>
      <c r="B191" s="11">
        <v>60</v>
      </c>
      <c r="C191" s="11">
        <v>690</v>
      </c>
      <c r="D191" s="11">
        <v>34</v>
      </c>
      <c r="E191" s="11">
        <v>390</v>
      </c>
      <c r="F191">
        <f t="shared" si="4"/>
        <v>0.99744245524296682</v>
      </c>
      <c r="G191">
        <f t="shared" si="5"/>
        <v>2.5575447570331811E-3</v>
      </c>
      <c r="H191" s="11">
        <v>1.3092E-4</v>
      </c>
      <c r="I191" s="105">
        <v>1</v>
      </c>
    </row>
    <row r="192" spans="1:9">
      <c r="A192">
        <v>5</v>
      </c>
      <c r="B192" s="11">
        <v>157</v>
      </c>
      <c r="C192" s="11">
        <v>465</v>
      </c>
      <c r="D192" s="11">
        <v>96</v>
      </c>
      <c r="E192" s="11">
        <v>185</v>
      </c>
      <c r="F192">
        <f t="shared" si="4"/>
        <v>0.65064964157706096</v>
      </c>
      <c r="G192">
        <f t="shared" si="5"/>
        <v>0.34935035842293904</v>
      </c>
      <c r="H192" s="11">
        <v>7.6406000000000001</v>
      </c>
      <c r="I192" s="103">
        <v>6.9969999999999997E-3</v>
      </c>
    </row>
    <row r="193" spans="1:9">
      <c r="A193" t="s">
        <v>2522</v>
      </c>
      <c r="B193" s="11">
        <v>808</v>
      </c>
      <c r="C193" s="11">
        <v>1739</v>
      </c>
      <c r="D193" s="11">
        <v>493</v>
      </c>
      <c r="E193" s="11">
        <v>930</v>
      </c>
      <c r="F193">
        <f t="shared" si="4"/>
        <v>0.87649170036637125</v>
      </c>
      <c r="G193">
        <f t="shared" si="5"/>
        <v>0.12350829963362875</v>
      </c>
      <c r="H193" s="11">
        <v>3.5367999999999999</v>
      </c>
      <c r="I193" s="104">
        <v>7.1459999999999996E-2</v>
      </c>
    </row>
    <row r="194" spans="1:9" s="86" customFormat="1">
      <c r="A194" s="86" t="s">
        <v>2565</v>
      </c>
    </row>
    <row r="195" spans="1:9">
      <c r="A195" s="44" t="s">
        <v>2455</v>
      </c>
      <c r="B195" t="s">
        <v>2459</v>
      </c>
      <c r="C195" s="44" t="s">
        <v>2460</v>
      </c>
      <c r="D195" t="s">
        <v>2461</v>
      </c>
      <c r="E195" s="44" t="s">
        <v>2462</v>
      </c>
      <c r="F195" t="s">
        <v>2463</v>
      </c>
      <c r="G195" t="s">
        <v>2464</v>
      </c>
      <c r="H195" t="s">
        <v>2465</v>
      </c>
      <c r="I195" t="s">
        <v>2468</v>
      </c>
    </row>
    <row r="196" spans="1:9">
      <c r="A196">
        <v>1</v>
      </c>
      <c r="B196" s="11">
        <v>124</v>
      </c>
      <c r="C196" s="11">
        <v>20</v>
      </c>
      <c r="D196" s="11">
        <v>75</v>
      </c>
      <c r="E196" s="42">
        <v>9</v>
      </c>
      <c r="F196">
        <f t="shared" ref="F196:F201" si="6">(B196/C196)/(D196/E196)</f>
        <v>0.74399999999999999</v>
      </c>
      <c r="G196">
        <f t="shared" ref="G196:G201" si="7">1-F196</f>
        <v>0.25600000000000001</v>
      </c>
      <c r="H196" s="11">
        <v>0.48161999999999999</v>
      </c>
      <c r="I196" s="11">
        <v>0.54420000000000002</v>
      </c>
    </row>
    <row r="197" spans="1:9">
      <c r="A197">
        <v>2</v>
      </c>
      <c r="B197" s="11">
        <v>184</v>
      </c>
      <c r="C197" s="11">
        <v>416</v>
      </c>
      <c r="D197" s="11">
        <v>134</v>
      </c>
      <c r="E197" s="11">
        <v>287</v>
      </c>
      <c r="F197">
        <f t="shared" si="6"/>
        <v>0.94733065442020659</v>
      </c>
      <c r="G197">
        <f t="shared" si="7"/>
        <v>5.2669345579793414E-2</v>
      </c>
      <c r="H197" s="11">
        <v>0.15586</v>
      </c>
      <c r="I197" s="11">
        <v>0.73209999999999997</v>
      </c>
    </row>
    <row r="198" spans="1:9">
      <c r="A198">
        <v>3</v>
      </c>
      <c r="B198" s="11">
        <v>296</v>
      </c>
      <c r="C198" s="11">
        <v>145</v>
      </c>
      <c r="D198" s="11">
        <v>158</v>
      </c>
      <c r="E198" s="11">
        <v>58</v>
      </c>
      <c r="F198">
        <f t="shared" si="6"/>
        <v>0.74936708860759504</v>
      </c>
      <c r="G198">
        <f t="shared" si="7"/>
        <v>0.25063291139240496</v>
      </c>
      <c r="H198" s="11">
        <v>2.4674</v>
      </c>
      <c r="I198" s="11">
        <v>0.12590000000000001</v>
      </c>
    </row>
    <row r="199" spans="1:9">
      <c r="A199">
        <v>4</v>
      </c>
      <c r="B199" s="11">
        <v>69</v>
      </c>
      <c r="C199" s="11">
        <v>729</v>
      </c>
      <c r="D199" s="11">
        <v>33</v>
      </c>
      <c r="E199" s="11">
        <v>387</v>
      </c>
      <c r="F199">
        <f t="shared" si="6"/>
        <v>1.1099887766554433</v>
      </c>
      <c r="G199">
        <f t="shared" si="7"/>
        <v>-0.10998877665544327</v>
      </c>
      <c r="H199" s="11">
        <v>0.22352</v>
      </c>
      <c r="I199" s="11">
        <v>0.65369999999999995</v>
      </c>
    </row>
    <row r="200" spans="1:9">
      <c r="A200">
        <v>5</v>
      </c>
      <c r="B200" s="11">
        <v>167</v>
      </c>
      <c r="C200" s="11">
        <v>477</v>
      </c>
      <c r="D200" s="42">
        <v>95</v>
      </c>
      <c r="E200" s="11">
        <v>184</v>
      </c>
      <c r="F200">
        <f t="shared" si="6"/>
        <v>0.67809776012357947</v>
      </c>
      <c r="G200">
        <f t="shared" si="7"/>
        <v>0.32190223987642053</v>
      </c>
      <c r="H200" s="11">
        <v>6.3116000000000003</v>
      </c>
      <c r="I200" s="103">
        <v>1.4489999999999999E-2</v>
      </c>
    </row>
    <row r="201" spans="1:9">
      <c r="A201" t="s">
        <v>2522</v>
      </c>
      <c r="B201" s="11">
        <v>840</v>
      </c>
      <c r="C201" s="11">
        <v>1787</v>
      </c>
      <c r="D201" s="11">
        <v>495</v>
      </c>
      <c r="E201" s="11">
        <v>925</v>
      </c>
      <c r="F201">
        <f t="shared" si="6"/>
        <v>0.87839785657357017</v>
      </c>
      <c r="G201">
        <f t="shared" si="7"/>
        <v>0.12160214342642983</v>
      </c>
      <c r="H201" s="11">
        <v>3.4670000000000001</v>
      </c>
      <c r="I201" s="104">
        <v>5.9470000000000002E-2</v>
      </c>
    </row>
    <row r="202" spans="1:9" s="86" customFormat="1">
      <c r="A202" s="86" t="s">
        <v>2566</v>
      </c>
    </row>
    <row r="203" spans="1:9">
      <c r="A203" s="44" t="s">
        <v>2455</v>
      </c>
      <c r="B203" t="s">
        <v>2459</v>
      </c>
      <c r="C203" s="44" t="s">
        <v>2460</v>
      </c>
      <c r="D203" t="s">
        <v>2461</v>
      </c>
      <c r="E203" s="44" t="s">
        <v>2462</v>
      </c>
      <c r="F203" t="s">
        <v>2463</v>
      </c>
      <c r="G203" t="s">
        <v>2464</v>
      </c>
      <c r="H203" t="s">
        <v>2465</v>
      </c>
      <c r="I203" t="s">
        <v>2468</v>
      </c>
    </row>
    <row r="204" spans="1:9">
      <c r="A204">
        <v>1</v>
      </c>
      <c r="B204" s="11">
        <v>111</v>
      </c>
      <c r="C204" s="11">
        <v>16</v>
      </c>
      <c r="D204" s="11">
        <v>75</v>
      </c>
      <c r="E204" s="42">
        <v>9</v>
      </c>
      <c r="F204">
        <f t="shared" ref="F204:F209" si="8">(B204/C204)/(D204/E204)</f>
        <v>0.83249999999999991</v>
      </c>
      <c r="G204">
        <f t="shared" ref="G204:G209" si="9">1-F204</f>
        <v>0.16750000000000009</v>
      </c>
      <c r="H204" s="11">
        <v>0.17185</v>
      </c>
      <c r="I204" s="11">
        <v>0.84160000000000001</v>
      </c>
    </row>
    <row r="205" spans="1:9">
      <c r="A205">
        <v>2</v>
      </c>
      <c r="B205" s="11">
        <v>176</v>
      </c>
      <c r="C205" s="11">
        <v>375</v>
      </c>
      <c r="D205" s="11">
        <v>135</v>
      </c>
      <c r="E205" s="11">
        <v>289</v>
      </c>
      <c r="F205">
        <f t="shared" si="8"/>
        <v>1.0047209876543211</v>
      </c>
      <c r="G205">
        <f t="shared" si="9"/>
        <v>-4.7209876543210516E-3</v>
      </c>
      <c r="H205" s="11">
        <v>1.1544000000000001E-3</v>
      </c>
      <c r="I205" s="42">
        <v>1</v>
      </c>
    </row>
    <row r="206" spans="1:9">
      <c r="A206">
        <v>3</v>
      </c>
      <c r="B206" s="11">
        <v>278</v>
      </c>
      <c r="C206" s="42">
        <v>130</v>
      </c>
      <c r="D206" s="11">
        <v>160</v>
      </c>
      <c r="E206" s="11">
        <v>58</v>
      </c>
      <c r="F206">
        <f t="shared" si="8"/>
        <v>0.77519230769230763</v>
      </c>
      <c r="G206">
        <f t="shared" si="9"/>
        <v>0.22480769230769237</v>
      </c>
      <c r="H206" s="11">
        <v>1.8689</v>
      </c>
      <c r="I206" s="11">
        <v>0.19589999999999999</v>
      </c>
    </row>
    <row r="207" spans="1:9">
      <c r="A207">
        <v>4</v>
      </c>
      <c r="B207" s="11">
        <v>60</v>
      </c>
      <c r="C207" s="11">
        <v>668</v>
      </c>
      <c r="D207" s="11">
        <v>34</v>
      </c>
      <c r="E207" s="11">
        <v>402</v>
      </c>
      <c r="F207">
        <f t="shared" si="8"/>
        <v>1.0619936597393449</v>
      </c>
      <c r="G207">
        <f t="shared" si="9"/>
        <v>-6.1993659739344897E-2</v>
      </c>
      <c r="H207" s="11">
        <v>7.2281999999999999E-2</v>
      </c>
      <c r="I207" s="11">
        <v>0.8256</v>
      </c>
    </row>
    <row r="208" spans="1:9">
      <c r="A208">
        <v>5</v>
      </c>
      <c r="B208" s="11">
        <v>142</v>
      </c>
      <c r="C208" s="11">
        <v>445</v>
      </c>
      <c r="D208" s="42">
        <v>97</v>
      </c>
      <c r="E208" s="11">
        <v>186</v>
      </c>
      <c r="F208">
        <f t="shared" si="8"/>
        <v>0.61188462875014482</v>
      </c>
      <c r="G208">
        <f t="shared" si="9"/>
        <v>0.38811537124985518</v>
      </c>
      <c r="H208" s="11">
        <v>9.7466000000000008</v>
      </c>
      <c r="I208" s="103">
        <v>2.9989999999999999E-3</v>
      </c>
    </row>
    <row r="209" spans="1:9">
      <c r="A209" t="s">
        <v>2522</v>
      </c>
      <c r="B209" s="11">
        <v>762</v>
      </c>
      <c r="C209" s="11">
        <v>1634</v>
      </c>
      <c r="D209" s="11">
        <v>501</v>
      </c>
      <c r="E209" s="11">
        <v>944</v>
      </c>
      <c r="F209">
        <f t="shared" si="8"/>
        <v>0.878693042311949</v>
      </c>
      <c r="G209">
        <f t="shared" si="9"/>
        <v>0.121306957688051</v>
      </c>
      <c r="H209" s="11">
        <v>3.3601000000000001</v>
      </c>
      <c r="I209" s="106">
        <v>5.7970000000000001E-2</v>
      </c>
    </row>
    <row r="210" spans="1:9" s="86" customFormat="1">
      <c r="A210" s="86" t="s">
        <v>2567</v>
      </c>
    </row>
    <row r="211" spans="1:9">
      <c r="A211" s="44" t="s">
        <v>2455</v>
      </c>
      <c r="B211" t="s">
        <v>2459</v>
      </c>
      <c r="C211" s="44" t="s">
        <v>2460</v>
      </c>
      <c r="D211" t="s">
        <v>2461</v>
      </c>
      <c r="E211" s="44" t="s">
        <v>2462</v>
      </c>
      <c r="F211" t="s">
        <v>2463</v>
      </c>
      <c r="G211" t="s">
        <v>2464</v>
      </c>
      <c r="H211" t="s">
        <v>2465</v>
      </c>
      <c r="I211" t="s">
        <v>2468</v>
      </c>
    </row>
    <row r="212" spans="1:9">
      <c r="A212">
        <v>1</v>
      </c>
      <c r="B212" s="11">
        <v>112</v>
      </c>
      <c r="C212" s="11">
        <v>16</v>
      </c>
      <c r="D212" s="11">
        <v>75</v>
      </c>
      <c r="E212" s="42">
        <v>9</v>
      </c>
      <c r="F212">
        <f t="shared" ref="F212:F217" si="10">(B212/C212)/(D212/E212)</f>
        <v>0.84</v>
      </c>
      <c r="G212">
        <f t="shared" ref="G212:G217" si="11">1-F212</f>
        <v>0.16000000000000003</v>
      </c>
      <c r="H212" s="11">
        <v>0.15548000000000001</v>
      </c>
      <c r="I212" s="11">
        <v>0.82509999999999994</v>
      </c>
    </row>
    <row r="213" spans="1:9">
      <c r="A213">
        <v>2</v>
      </c>
      <c r="B213" s="11">
        <v>179</v>
      </c>
      <c r="C213" s="11">
        <v>400</v>
      </c>
      <c r="D213" s="11">
        <v>133</v>
      </c>
      <c r="E213" s="11">
        <v>290</v>
      </c>
      <c r="F213">
        <f t="shared" si="10"/>
        <v>0.97575187969924815</v>
      </c>
      <c r="G213">
        <f t="shared" si="11"/>
        <v>2.4248120300751852E-2</v>
      </c>
      <c r="H213" s="11">
        <v>3.1625E-2</v>
      </c>
      <c r="I213" s="11">
        <v>0.89359999999999995</v>
      </c>
    </row>
    <row r="214" spans="1:9">
      <c r="A214">
        <v>3</v>
      </c>
      <c r="B214" s="11">
        <v>290</v>
      </c>
      <c r="C214" s="11">
        <v>138</v>
      </c>
      <c r="D214" s="11">
        <v>161</v>
      </c>
      <c r="E214" s="11">
        <v>59</v>
      </c>
      <c r="F214">
        <f t="shared" si="10"/>
        <v>0.77009631830047709</v>
      </c>
      <c r="G214">
        <f t="shared" si="11"/>
        <v>0.22990368169952291</v>
      </c>
      <c r="H214" s="11">
        <v>2.0209999999999999</v>
      </c>
      <c r="I214" s="11">
        <v>0.1789</v>
      </c>
    </row>
    <row r="215" spans="1:9">
      <c r="A215">
        <v>4</v>
      </c>
      <c r="B215" s="11">
        <v>54</v>
      </c>
      <c r="C215" s="11">
        <v>680</v>
      </c>
      <c r="D215" s="11">
        <v>33</v>
      </c>
      <c r="E215" s="11">
        <v>402</v>
      </c>
      <c r="F215">
        <f t="shared" si="10"/>
        <v>0.96737967914438494</v>
      </c>
      <c r="G215">
        <f t="shared" si="11"/>
        <v>3.2620320855615059E-2</v>
      </c>
      <c r="H215" s="11">
        <v>2.0840000000000001E-2</v>
      </c>
      <c r="I215" s="11">
        <v>0.90849999999999997</v>
      </c>
    </row>
    <row r="216" spans="1:9">
      <c r="A216">
        <v>5</v>
      </c>
      <c r="B216" s="11">
        <v>144</v>
      </c>
      <c r="C216" s="11">
        <v>395</v>
      </c>
      <c r="D216" s="11">
        <v>95</v>
      </c>
      <c r="E216" s="11">
        <v>189</v>
      </c>
      <c r="F216">
        <f t="shared" si="10"/>
        <v>0.72527648234510322</v>
      </c>
      <c r="G216">
        <f t="shared" si="11"/>
        <v>0.27472351765489678</v>
      </c>
      <c r="H216" s="11">
        <v>4.0937000000000001</v>
      </c>
      <c r="I216" s="103">
        <v>4.0480000000000002E-2</v>
      </c>
    </row>
    <row r="217" spans="1:9">
      <c r="A217" t="s">
        <v>2522</v>
      </c>
      <c r="B217" s="11">
        <v>779</v>
      </c>
      <c r="C217" s="11">
        <v>1629</v>
      </c>
      <c r="D217" s="11">
        <v>497</v>
      </c>
      <c r="E217" s="11">
        <v>949</v>
      </c>
      <c r="F217">
        <f t="shared" si="10"/>
        <v>0.91311651369234426</v>
      </c>
      <c r="G217">
        <f t="shared" si="11"/>
        <v>8.6883486307655744E-2</v>
      </c>
      <c r="H217" s="11">
        <v>1.6649</v>
      </c>
      <c r="I217" s="11">
        <v>0.19789999999999999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15"/>
  <sheetViews>
    <sheetView topLeftCell="A98" zoomScale="125" zoomScaleNormal="125" zoomScalePageLayoutView="125" workbookViewId="0">
      <selection activeCell="E101" sqref="E101:E104"/>
    </sheetView>
  </sheetViews>
  <sheetFormatPr baseColWidth="10" defaultColWidth="8.83203125" defaultRowHeight="14" x14ac:dyDescent="0"/>
  <cols>
    <col min="1" max="1" width="20.83203125" customWidth="1"/>
    <col min="2" max="2" width="21.6640625" customWidth="1"/>
    <col min="3" max="3" width="12.1640625" customWidth="1"/>
    <col min="4" max="4" width="12.83203125" customWidth="1"/>
    <col min="5" max="5" width="20.5" customWidth="1"/>
    <col min="6" max="6" width="9.5" customWidth="1"/>
    <col min="7" max="7" width="15" customWidth="1"/>
    <col min="8" max="8" width="15.6640625" customWidth="1"/>
    <col min="9" max="9" width="14.33203125" customWidth="1"/>
    <col min="10" max="11" width="11.1640625" customWidth="1"/>
    <col min="12" max="12" width="17" customWidth="1"/>
    <col min="13" max="13" width="16.83203125" customWidth="1"/>
    <col min="14" max="14" width="15.5" customWidth="1"/>
    <col min="15" max="15" width="10.33203125" customWidth="1"/>
    <col min="16" max="16" width="13.1640625" customWidth="1"/>
    <col min="17" max="1025" width="8.83203125" customWidth="1"/>
  </cols>
  <sheetData>
    <row r="1" spans="1:18" s="32" customFormat="1">
      <c r="A1" s="31" t="s">
        <v>2469</v>
      </c>
      <c r="N1" s="33"/>
      <c r="O1" s="34"/>
      <c r="P1" s="35"/>
      <c r="Q1" s="33"/>
      <c r="R1" s="36"/>
    </row>
    <row r="2" spans="1:18" s="40" customFormat="1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59"/>
      <c r="H2" s="50"/>
      <c r="M2" s="37"/>
      <c r="N2" s="38"/>
      <c r="O2" s="38"/>
      <c r="P2" s="50"/>
      <c r="Q2" s="38"/>
      <c r="R2" s="51"/>
    </row>
    <row r="3" spans="1:18">
      <c r="A3" s="41" t="s">
        <v>2307</v>
      </c>
      <c r="B3" s="42">
        <f>SUM('chr5'!C3:F3)</f>
        <v>30212</v>
      </c>
      <c r="C3">
        <v>8773</v>
      </c>
      <c r="D3">
        <v>9666</v>
      </c>
      <c r="E3">
        <v>4548</v>
      </c>
      <c r="F3">
        <v>7225</v>
      </c>
      <c r="H3" s="88"/>
      <c r="M3" s="11"/>
      <c r="N3" s="44"/>
      <c r="O3" s="44"/>
      <c r="P3" s="88"/>
      <c r="Q3" s="44"/>
      <c r="R3" s="72"/>
    </row>
    <row r="4" spans="1:18" ht="18" customHeight="1">
      <c r="A4" s="41" t="s">
        <v>2481</v>
      </c>
      <c r="B4" s="42">
        <v>1513</v>
      </c>
      <c r="C4" s="42">
        <v>343</v>
      </c>
      <c r="D4" s="42">
        <v>531</v>
      </c>
      <c r="E4" s="42">
        <v>193</v>
      </c>
      <c r="F4" s="42">
        <v>446</v>
      </c>
      <c r="H4" s="88"/>
      <c r="M4" s="11"/>
      <c r="N4" s="44"/>
      <c r="O4" s="44"/>
      <c r="P4" s="88"/>
      <c r="Q4" s="44"/>
      <c r="R4" s="72"/>
    </row>
    <row r="5" spans="1:18" ht="19" customHeight="1">
      <c r="A5" s="41" t="s">
        <v>2482</v>
      </c>
      <c r="B5" s="42">
        <v>16</v>
      </c>
      <c r="C5">
        <v>1</v>
      </c>
      <c r="D5">
        <v>9</v>
      </c>
      <c r="E5">
        <v>0</v>
      </c>
      <c r="F5" s="42">
        <v>6</v>
      </c>
      <c r="H5" s="88"/>
      <c r="M5" s="11"/>
      <c r="N5" s="44"/>
      <c r="O5" s="44"/>
      <c r="P5" s="88"/>
      <c r="Q5" s="44"/>
      <c r="R5" s="72"/>
    </row>
    <row r="6" spans="1:18" ht="16" customHeight="1">
      <c r="A6" s="41" t="s">
        <v>2483</v>
      </c>
      <c r="B6" s="42">
        <v>2.4230770000000001</v>
      </c>
      <c r="C6" s="42">
        <v>1.5220590000000001</v>
      </c>
      <c r="D6" s="42">
        <v>3.1484380000000001</v>
      </c>
      <c r="E6" s="42">
        <v>2.86</v>
      </c>
      <c r="F6" s="42">
        <v>2.484375</v>
      </c>
      <c r="H6" s="88"/>
      <c r="M6" s="11"/>
      <c r="N6" s="44"/>
      <c r="O6" s="44"/>
      <c r="P6" s="89"/>
      <c r="R6" s="72"/>
    </row>
    <row r="7" spans="1:18" ht="17" customHeight="1">
      <c r="A7" s="11" t="s">
        <v>2484</v>
      </c>
      <c r="B7" s="42">
        <v>406</v>
      </c>
      <c r="C7">
        <v>90</v>
      </c>
      <c r="D7" s="42">
        <v>96</v>
      </c>
      <c r="E7" s="42">
        <v>71</v>
      </c>
      <c r="F7" s="42">
        <v>149</v>
      </c>
      <c r="H7" s="88"/>
      <c r="M7" s="11"/>
      <c r="P7" s="89"/>
      <c r="R7" s="57"/>
    </row>
    <row r="8" spans="1:18" ht="17" customHeight="1">
      <c r="A8" s="11" t="s">
        <v>2485</v>
      </c>
      <c r="B8" s="42">
        <v>1.343837E-2</v>
      </c>
      <c r="C8" s="42">
        <v>1.0258750000000001E-2</v>
      </c>
      <c r="D8" s="42">
        <v>9.9317190000000003E-3</v>
      </c>
      <c r="E8" s="42">
        <v>1.561126E-2</v>
      </c>
      <c r="F8" s="42">
        <v>2.062284E-2</v>
      </c>
      <c r="H8" s="88"/>
      <c r="M8" s="11"/>
      <c r="P8" s="89"/>
      <c r="R8" s="57"/>
    </row>
    <row r="9" spans="1:18" s="86" customFormat="1">
      <c r="A9" s="90" t="s">
        <v>2486</v>
      </c>
      <c r="B9" s="91"/>
      <c r="C9" s="92" t="s">
        <v>2471</v>
      </c>
      <c r="D9" s="91" t="s">
        <v>2472</v>
      </c>
      <c r="E9" s="86" t="s">
        <v>2473</v>
      </c>
      <c r="F9" s="91" t="s">
        <v>2474</v>
      </c>
      <c r="G9" s="107"/>
      <c r="H9" s="93"/>
      <c r="M9" s="90"/>
      <c r="N9" s="91"/>
      <c r="O9" s="91"/>
      <c r="P9" s="93"/>
      <c r="Q9" s="91"/>
      <c r="R9" s="94"/>
    </row>
    <row r="10" spans="1:18" s="71" customFormat="1">
      <c r="A10" s="41" t="s">
        <v>2481</v>
      </c>
      <c r="B10" s="42">
        <v>1059</v>
      </c>
      <c r="C10" s="71">
        <v>230</v>
      </c>
      <c r="D10" s="71">
        <v>380</v>
      </c>
      <c r="E10" s="71">
        <v>130</v>
      </c>
      <c r="F10" s="71">
        <v>319</v>
      </c>
      <c r="G10"/>
      <c r="H10" s="88"/>
      <c r="M10" s="11"/>
      <c r="N10" s="44"/>
      <c r="O10" s="44"/>
      <c r="P10" s="88"/>
      <c r="Q10" s="44"/>
      <c r="R10" s="57"/>
    </row>
    <row r="11" spans="1:18" ht="17" customHeight="1">
      <c r="A11" s="41" t="s">
        <v>2482</v>
      </c>
      <c r="B11" s="42">
        <v>13</v>
      </c>
      <c r="C11" s="42">
        <v>0</v>
      </c>
      <c r="D11">
        <v>8</v>
      </c>
      <c r="E11">
        <v>0</v>
      </c>
      <c r="F11">
        <v>5</v>
      </c>
      <c r="H11" s="42"/>
      <c r="M11" s="11"/>
      <c r="P11" s="89"/>
      <c r="R11" s="57"/>
    </row>
    <row r="12" spans="1:18" ht="17" customHeight="1">
      <c r="A12" s="41" t="s">
        <v>2483</v>
      </c>
      <c r="B12" s="42">
        <v>2.49505</v>
      </c>
      <c r="C12" s="176">
        <v>1.6136360000000001</v>
      </c>
      <c r="D12" s="176">
        <v>3.175824</v>
      </c>
      <c r="E12" s="176">
        <v>3.0625</v>
      </c>
      <c r="F12" s="176">
        <v>2.4673910000000001</v>
      </c>
      <c r="H12" s="42"/>
      <c r="M12" s="11"/>
      <c r="P12" s="89"/>
      <c r="R12" s="57"/>
    </row>
    <row r="13" spans="1:18" ht="17" customHeight="1">
      <c r="A13" s="11" t="s">
        <v>2484</v>
      </c>
      <c r="B13">
        <v>424</v>
      </c>
      <c r="C13" s="71">
        <v>91</v>
      </c>
      <c r="D13" s="71">
        <v>100</v>
      </c>
      <c r="E13" s="71">
        <v>75</v>
      </c>
      <c r="F13" s="71">
        <v>158</v>
      </c>
      <c r="H13" s="42"/>
      <c r="M13" s="11"/>
      <c r="P13" s="89"/>
      <c r="R13" s="57"/>
    </row>
    <row r="14" spans="1:18" ht="17" customHeight="1">
      <c r="A14" s="11" t="s">
        <v>2485</v>
      </c>
      <c r="B14" s="42">
        <v>1.403416E-2</v>
      </c>
      <c r="C14" s="71">
        <v>1.037273E-2</v>
      </c>
      <c r="D14" s="71">
        <v>1.034554E-2</v>
      </c>
      <c r="E14" s="71">
        <v>1.6490769999999998E-2</v>
      </c>
      <c r="F14" s="71">
        <v>2.1868510000000001E-2</v>
      </c>
      <c r="H14" s="42"/>
      <c r="M14" s="11"/>
      <c r="P14" s="89"/>
      <c r="R14" s="57"/>
    </row>
    <row r="15" spans="1:18" s="86" customFormat="1">
      <c r="A15" s="90" t="s">
        <v>2487</v>
      </c>
      <c r="B15" s="91"/>
      <c r="C15" s="92" t="s">
        <v>2471</v>
      </c>
      <c r="D15" s="91" t="s">
        <v>2472</v>
      </c>
      <c r="E15" s="86" t="s">
        <v>2473</v>
      </c>
      <c r="F15" s="91" t="s">
        <v>2474</v>
      </c>
      <c r="G15" s="107"/>
      <c r="H15" s="93"/>
      <c r="M15" s="90"/>
      <c r="N15" s="91"/>
      <c r="O15" s="91"/>
      <c r="P15" s="93"/>
      <c r="Q15" s="91"/>
      <c r="R15" s="94"/>
    </row>
    <row r="16" spans="1:18" ht="17" customHeight="1">
      <c r="A16" s="41" t="s">
        <v>2481</v>
      </c>
      <c r="B16" s="71">
        <v>858</v>
      </c>
      <c r="C16" s="71">
        <v>179</v>
      </c>
      <c r="D16" s="71">
        <v>312</v>
      </c>
      <c r="E16" s="71">
        <v>115</v>
      </c>
      <c r="F16" s="71">
        <v>252</v>
      </c>
      <c r="H16" s="42"/>
      <c r="M16" s="11"/>
      <c r="P16" s="89"/>
      <c r="R16" s="57"/>
    </row>
    <row r="17" spans="1:18" ht="17" customHeight="1">
      <c r="A17" s="41" t="s">
        <v>2482</v>
      </c>
      <c r="B17">
        <v>8</v>
      </c>
      <c r="C17" s="42">
        <v>0</v>
      </c>
      <c r="D17">
        <v>4</v>
      </c>
      <c r="E17">
        <v>0</v>
      </c>
      <c r="F17">
        <v>4</v>
      </c>
      <c r="M17" s="11"/>
      <c r="P17" s="89"/>
      <c r="R17" s="57"/>
    </row>
    <row r="18" spans="1:18" ht="17" customHeight="1">
      <c r="A18" s="41" t="s">
        <v>2483</v>
      </c>
      <c r="B18" s="176">
        <v>2.4596770000000001</v>
      </c>
      <c r="C18" s="176">
        <v>1.486111</v>
      </c>
      <c r="D18" s="176">
        <v>3.1052629999999999</v>
      </c>
      <c r="E18" s="179">
        <v>259375</v>
      </c>
      <c r="F18" s="176">
        <v>2.7058819999999999</v>
      </c>
      <c r="H18" s="42"/>
      <c r="M18" s="11"/>
      <c r="P18" s="89"/>
      <c r="R18" s="57"/>
    </row>
    <row r="19" spans="1:18" ht="17" customHeight="1">
      <c r="A19" s="11" t="s">
        <v>2484</v>
      </c>
      <c r="B19" s="71">
        <v>427</v>
      </c>
      <c r="C19" s="71">
        <v>91</v>
      </c>
      <c r="D19" s="71">
        <v>101</v>
      </c>
      <c r="E19" s="71">
        <v>77</v>
      </c>
      <c r="F19" s="71">
        <v>158</v>
      </c>
      <c r="H19" s="42"/>
      <c r="M19" s="11"/>
      <c r="P19" s="89"/>
      <c r="R19" s="57"/>
    </row>
    <row r="20" spans="1:18" ht="17" customHeight="1">
      <c r="A20" s="11" t="s">
        <v>2485</v>
      </c>
      <c r="B20" s="176">
        <v>1.413346E-2</v>
      </c>
      <c r="C20" s="176">
        <v>1.037273E-2</v>
      </c>
      <c r="D20" s="176">
        <v>1.0449E-2</v>
      </c>
      <c r="E20" s="176">
        <v>1.6930520000000001E-2</v>
      </c>
      <c r="F20" s="176">
        <v>2.1868510000000001E-2</v>
      </c>
      <c r="M20" s="11"/>
      <c r="P20" s="89"/>
      <c r="R20" s="57"/>
    </row>
    <row r="21" spans="1:18" s="86" customFormat="1">
      <c r="A21" s="90" t="s">
        <v>2488</v>
      </c>
      <c r="B21" s="91"/>
      <c r="C21" s="92" t="s">
        <v>2471</v>
      </c>
      <c r="D21" s="91" t="s">
        <v>2472</v>
      </c>
      <c r="E21" s="86" t="s">
        <v>2473</v>
      </c>
      <c r="F21" s="91" t="s">
        <v>2474</v>
      </c>
      <c r="G21" s="107"/>
      <c r="H21" s="93"/>
      <c r="M21" s="90"/>
      <c r="N21" s="91"/>
      <c r="O21" s="91"/>
      <c r="P21" s="93"/>
      <c r="Q21" s="91"/>
      <c r="R21" s="94"/>
    </row>
    <row r="22" spans="1:18" ht="17" customHeight="1">
      <c r="A22" s="41" t="s">
        <v>2481</v>
      </c>
      <c r="B22">
        <v>902</v>
      </c>
      <c r="C22" s="42">
        <v>179</v>
      </c>
      <c r="D22" s="42">
        <v>338</v>
      </c>
      <c r="E22" s="42">
        <v>115</v>
      </c>
      <c r="F22" s="42">
        <v>270</v>
      </c>
      <c r="M22" s="11"/>
      <c r="P22" s="89"/>
      <c r="R22" s="57"/>
    </row>
    <row r="23" spans="1:18" ht="17" customHeight="1">
      <c r="A23" s="41" t="s">
        <v>2482</v>
      </c>
      <c r="B23">
        <v>9</v>
      </c>
      <c r="C23" s="42">
        <v>0</v>
      </c>
      <c r="D23" s="176">
        <v>6</v>
      </c>
      <c r="E23">
        <v>0</v>
      </c>
      <c r="F23" s="176">
        <v>3</v>
      </c>
      <c r="M23" s="11"/>
      <c r="P23" s="89"/>
      <c r="R23" s="57"/>
    </row>
    <row r="24" spans="1:18" ht="17" customHeight="1">
      <c r="A24" s="41" t="s">
        <v>2483</v>
      </c>
      <c r="B24" s="42">
        <v>2.5652170000000001</v>
      </c>
      <c r="C24" s="42">
        <v>1.5211269999999999</v>
      </c>
      <c r="D24" s="42">
        <v>3.3333330000000001</v>
      </c>
      <c r="E24" s="42">
        <v>3.1071430000000002</v>
      </c>
      <c r="F24" s="42">
        <v>2.552632</v>
      </c>
      <c r="H24" s="42"/>
      <c r="M24" s="11"/>
      <c r="P24" s="89"/>
      <c r="R24" s="57"/>
    </row>
    <row r="25" spans="1:18" ht="17" customHeight="1">
      <c r="A25" s="11" t="s">
        <v>2484</v>
      </c>
      <c r="B25" s="42">
        <v>426</v>
      </c>
      <c r="C25" s="42">
        <v>91</v>
      </c>
      <c r="D25" s="42">
        <v>103</v>
      </c>
      <c r="E25">
        <v>75</v>
      </c>
      <c r="F25">
        <v>157</v>
      </c>
      <c r="H25" s="42"/>
      <c r="M25" s="11"/>
      <c r="P25" s="89"/>
      <c r="R25" s="57"/>
    </row>
    <row r="26" spans="1:18" ht="17" customHeight="1">
      <c r="A26" s="11" t="s">
        <v>2485</v>
      </c>
      <c r="B26">
        <v>1.4100359999999999E-2</v>
      </c>
      <c r="C26" s="42">
        <v>1.037273E-2</v>
      </c>
      <c r="D26" s="42">
        <v>1.0655909999999999E-2</v>
      </c>
      <c r="E26" s="42">
        <v>1.6490769999999998E-2</v>
      </c>
      <c r="F26">
        <v>2.1730099999999999E-2</v>
      </c>
      <c r="M26" s="11"/>
      <c r="P26" s="89"/>
      <c r="R26" s="57"/>
    </row>
    <row r="27" spans="1:18" s="86" customFormat="1">
      <c r="A27" s="90" t="s">
        <v>2489</v>
      </c>
      <c r="B27" s="91"/>
      <c r="C27" s="92" t="s">
        <v>2471</v>
      </c>
      <c r="D27" s="91" t="s">
        <v>2472</v>
      </c>
      <c r="E27" s="86" t="s">
        <v>2473</v>
      </c>
      <c r="F27" s="91" t="s">
        <v>2474</v>
      </c>
      <c r="G27" s="107"/>
      <c r="H27" s="93"/>
      <c r="M27" s="90"/>
      <c r="N27" s="91"/>
      <c r="O27" s="91"/>
      <c r="P27" s="93"/>
      <c r="Q27" s="91"/>
      <c r="R27" s="94"/>
    </row>
    <row r="28" spans="1:18" ht="17" customHeight="1">
      <c r="A28" s="41" t="s">
        <v>2481</v>
      </c>
      <c r="B28" s="42">
        <v>839</v>
      </c>
      <c r="C28" s="42">
        <v>157</v>
      </c>
      <c r="D28" s="42">
        <v>311</v>
      </c>
      <c r="E28">
        <v>114</v>
      </c>
      <c r="F28">
        <v>257</v>
      </c>
      <c r="H28" s="42"/>
      <c r="M28" s="11"/>
      <c r="P28" s="89"/>
      <c r="R28" s="57"/>
    </row>
    <row r="29" spans="1:18" ht="17" customHeight="1">
      <c r="A29" s="41" t="s">
        <v>2482</v>
      </c>
      <c r="B29" s="42">
        <v>11</v>
      </c>
      <c r="C29" s="42">
        <v>1</v>
      </c>
      <c r="D29" s="42">
        <v>6</v>
      </c>
      <c r="E29" s="42">
        <v>0</v>
      </c>
      <c r="F29" s="42">
        <v>4</v>
      </c>
      <c r="H29" s="42"/>
      <c r="M29" s="11"/>
      <c r="P29" s="89"/>
      <c r="R29" s="57"/>
    </row>
    <row r="30" spans="1:18" ht="17" customHeight="1">
      <c r="A30" s="41" t="s">
        <v>2483</v>
      </c>
      <c r="B30" s="42">
        <v>2.4958330000000002</v>
      </c>
      <c r="C30" s="42">
        <v>1.453125</v>
      </c>
      <c r="D30" s="42">
        <v>2.9871789999999998</v>
      </c>
      <c r="E30">
        <v>2.8</v>
      </c>
      <c r="F30" s="42">
        <v>2.7794120000000002</v>
      </c>
      <c r="H30" s="42"/>
      <c r="M30" s="11"/>
      <c r="P30" s="89"/>
      <c r="R30" s="57"/>
    </row>
    <row r="31" spans="1:18" ht="17" customHeight="1">
      <c r="A31" s="11" t="s">
        <v>2484</v>
      </c>
      <c r="B31">
        <v>430</v>
      </c>
      <c r="C31" s="42">
        <v>90</v>
      </c>
      <c r="D31" s="42">
        <v>102</v>
      </c>
      <c r="E31" s="42">
        <v>75</v>
      </c>
      <c r="F31" s="42">
        <v>163</v>
      </c>
      <c r="M31" s="11"/>
      <c r="P31" s="89"/>
      <c r="R31" s="57"/>
    </row>
    <row r="32" spans="1:18" ht="17" customHeight="1">
      <c r="A32" s="11" t="s">
        <v>2485</v>
      </c>
      <c r="B32">
        <v>1.4232760000000001E-2</v>
      </c>
      <c r="C32" s="42">
        <v>1.0258750000000001E-2</v>
      </c>
      <c r="D32" s="42">
        <v>1.055245E-2</v>
      </c>
      <c r="E32">
        <v>1.6490769999999998E-2</v>
      </c>
      <c r="F32" s="42">
        <v>2.2560549999999999E-2</v>
      </c>
      <c r="M32" s="11"/>
      <c r="P32" s="89"/>
      <c r="R32" s="57"/>
    </row>
    <row r="33" spans="1:22" s="86" customFormat="1">
      <c r="A33" s="90" t="s">
        <v>2490</v>
      </c>
      <c r="B33" s="91"/>
      <c r="C33" s="92" t="s">
        <v>2471</v>
      </c>
      <c r="D33" s="91" t="s">
        <v>2472</v>
      </c>
      <c r="E33" s="86" t="s">
        <v>2473</v>
      </c>
      <c r="F33" s="91" t="s">
        <v>2474</v>
      </c>
      <c r="G33" s="107"/>
      <c r="H33" s="93"/>
      <c r="M33" s="90"/>
      <c r="N33" s="91"/>
      <c r="O33" s="91"/>
      <c r="P33" s="93"/>
      <c r="Q33" s="91"/>
      <c r="R33" s="94"/>
    </row>
    <row r="34" spans="1:22" ht="17" customHeight="1">
      <c r="A34" s="41" t="s">
        <v>2481</v>
      </c>
      <c r="B34">
        <v>883</v>
      </c>
      <c r="C34" s="42">
        <v>171</v>
      </c>
      <c r="D34" s="42">
        <v>329</v>
      </c>
      <c r="E34" s="42">
        <v>111</v>
      </c>
      <c r="F34" s="42">
        <v>272</v>
      </c>
      <c r="M34" s="11"/>
      <c r="P34" s="89"/>
      <c r="R34" s="57"/>
    </row>
    <row r="35" spans="1:22" ht="17" customHeight="1">
      <c r="A35" s="41" t="s">
        <v>2482</v>
      </c>
      <c r="B35">
        <v>9</v>
      </c>
      <c r="C35" s="42">
        <v>0</v>
      </c>
      <c r="D35" s="42">
        <v>6</v>
      </c>
      <c r="E35">
        <v>0</v>
      </c>
      <c r="F35" s="42">
        <v>3</v>
      </c>
      <c r="M35" s="11"/>
      <c r="P35" s="89"/>
      <c r="R35" s="57"/>
    </row>
    <row r="36" spans="1:22" ht="17" customHeight="1">
      <c r="A36" s="41" t="s">
        <v>2483</v>
      </c>
      <c r="B36" s="42">
        <v>2.3961540000000001</v>
      </c>
      <c r="C36" s="42">
        <v>1.375</v>
      </c>
      <c r="D36" s="42">
        <v>2.8255810000000001</v>
      </c>
      <c r="E36" s="42">
        <v>2.7</v>
      </c>
      <c r="F36" s="42">
        <v>2.7777780000000001</v>
      </c>
      <c r="H36" s="42"/>
      <c r="M36" s="11"/>
      <c r="P36" s="89"/>
      <c r="R36" s="57"/>
    </row>
    <row r="37" spans="1:22" ht="17" customHeight="1">
      <c r="A37" s="11" t="s">
        <v>2484</v>
      </c>
      <c r="B37" s="42">
        <v>434</v>
      </c>
      <c r="C37" s="42">
        <v>91</v>
      </c>
      <c r="D37" s="42">
        <v>103</v>
      </c>
      <c r="E37" s="42">
        <v>76</v>
      </c>
      <c r="F37" s="42">
        <v>164</v>
      </c>
      <c r="H37" s="42"/>
      <c r="M37" s="11"/>
      <c r="P37" s="89"/>
      <c r="R37" s="57"/>
    </row>
    <row r="38" spans="1:22" ht="17" customHeight="1">
      <c r="A38" s="11" t="s">
        <v>2485</v>
      </c>
      <c r="B38">
        <v>1.436515E-2</v>
      </c>
      <c r="C38" s="42">
        <v>1.037273E-2</v>
      </c>
      <c r="D38" s="42">
        <v>1.0655909999999999E-2</v>
      </c>
      <c r="E38" s="42">
        <v>1.6710639999999999E-2</v>
      </c>
      <c r="F38" s="42">
        <v>2.2698960000000001E-2</v>
      </c>
      <c r="M38" s="11"/>
      <c r="P38" s="89"/>
      <c r="R38" s="57"/>
    </row>
    <row r="39" spans="1:22" s="40" customFormat="1" ht="14.25" customHeight="1">
      <c r="A39" s="40" t="s">
        <v>2553</v>
      </c>
      <c r="D39" s="39"/>
      <c r="E39" s="38" t="s">
        <v>2511</v>
      </c>
      <c r="G39" s="38"/>
      <c r="H39" s="50"/>
      <c r="M39" s="37"/>
      <c r="N39" s="38"/>
      <c r="O39" s="38"/>
      <c r="P39" s="77"/>
      <c r="R39" s="51"/>
    </row>
    <row r="40" spans="1:22" ht="16" customHeight="1">
      <c r="A40" s="11" t="s">
        <v>2493</v>
      </c>
      <c r="B40" s="181">
        <v>-1.4504360000000001</v>
      </c>
      <c r="D40" s="52"/>
      <c r="E40" s="71" t="s">
        <v>2313</v>
      </c>
      <c r="F40" t="s">
        <v>2307</v>
      </c>
      <c r="G40" t="s">
        <v>2493</v>
      </c>
      <c r="H40" t="s">
        <v>2504</v>
      </c>
      <c r="I40" s="42" t="s">
        <v>2497</v>
      </c>
      <c r="J40" t="s">
        <v>2505</v>
      </c>
      <c r="K40" t="s">
        <v>2506</v>
      </c>
      <c r="L40" s="108" t="s">
        <v>2507</v>
      </c>
      <c r="M40" s="108"/>
      <c r="N40" s="53" t="s">
        <v>2508</v>
      </c>
      <c r="O40" s="53"/>
      <c r="P40" s="53" t="s">
        <v>2502</v>
      </c>
      <c r="Q40" t="s">
        <v>2503</v>
      </c>
      <c r="S40" s="53"/>
      <c r="T40" s="53"/>
      <c r="U40" s="53"/>
      <c r="V40" s="53"/>
    </row>
    <row r="41" spans="1:22" ht="16" customHeight="1">
      <c r="A41" s="11" t="s">
        <v>2504</v>
      </c>
      <c r="B41" s="181">
        <v>1479</v>
      </c>
      <c r="D41" s="52"/>
      <c r="E41" s="11" t="s">
        <v>2343</v>
      </c>
      <c r="F41" s="42">
        <v>8773</v>
      </c>
      <c r="G41">
        <v>-2.0802839999999998</v>
      </c>
      <c r="H41">
        <v>343</v>
      </c>
      <c r="I41">
        <v>1.3162197E-2</v>
      </c>
      <c r="J41">
        <v>-4.5692849999999998</v>
      </c>
      <c r="K41">
        <v>-7.2152539999999998</v>
      </c>
      <c r="L41">
        <v>9.0673049999999993</v>
      </c>
      <c r="M41">
        <f>L41/F41</f>
        <v>1.0335466773053687E-3</v>
      </c>
      <c r="N41">
        <v>38.135449999999999</v>
      </c>
      <c r="O41">
        <f>N41/F41</f>
        <v>4.346910976860823E-3</v>
      </c>
      <c r="P41" s="73">
        <v>1.086728E-7</v>
      </c>
    </row>
    <row r="42" spans="1:22" ht="16" customHeight="1">
      <c r="A42" s="42" t="s">
        <v>2497</v>
      </c>
      <c r="B42" s="181">
        <v>2.6456569999999999E-2</v>
      </c>
      <c r="D42" s="52"/>
      <c r="E42" s="11" t="s">
        <v>2344</v>
      </c>
      <c r="F42" s="42">
        <v>9666</v>
      </c>
      <c r="G42">
        <v>0.13891020000000001</v>
      </c>
      <c r="H42">
        <v>498</v>
      </c>
      <c r="I42">
        <v>5.8348707999999999E-2</v>
      </c>
      <c r="J42">
        <v>-2.4798979999999999</v>
      </c>
      <c r="K42">
        <v>-6.4982569999999997</v>
      </c>
      <c r="L42">
        <v>58.170352000000001</v>
      </c>
      <c r="M42">
        <f t="shared" ref="M42:M44" si="0">L42/F42</f>
        <v>6.0180376577695016E-3</v>
      </c>
      <c r="N42">
        <v>59.037849999999999</v>
      </c>
      <c r="O42">
        <f t="shared" ref="O42:O44" si="1">N42/F42</f>
        <v>6.1077850196565283E-3</v>
      </c>
      <c r="P42" s="73">
        <v>1.5269460000000001E-7</v>
      </c>
    </row>
    <row r="43" spans="1:22" ht="19" customHeight="1">
      <c r="A43" s="11" t="s">
        <v>2505</v>
      </c>
      <c r="B43" s="181">
        <v>-3.799112</v>
      </c>
      <c r="D43" s="52"/>
      <c r="E43" s="11" t="s">
        <v>2345</v>
      </c>
      <c r="F43" s="42">
        <v>4548</v>
      </c>
      <c r="G43">
        <v>-2.3877655</v>
      </c>
      <c r="H43">
        <v>193</v>
      </c>
      <c r="I43">
        <v>6.1606940000000004E-3</v>
      </c>
      <c r="J43">
        <v>-4.0082490000000002</v>
      </c>
      <c r="K43">
        <v>-4.8958560000000002</v>
      </c>
      <c r="L43">
        <v>2.3904030000000001</v>
      </c>
      <c r="M43">
        <f t="shared" si="0"/>
        <v>5.25594327176781E-4</v>
      </c>
      <c r="N43">
        <v>21.45814</v>
      </c>
      <c r="O43">
        <f t="shared" si="1"/>
        <v>4.718148636763413E-3</v>
      </c>
      <c r="P43" s="73">
        <v>1.179537E-7</v>
      </c>
    </row>
    <row r="44" spans="1:22">
      <c r="A44" s="11" t="s">
        <v>2506</v>
      </c>
      <c r="B44" s="181">
        <v>-7.7363749999999998</v>
      </c>
      <c r="D44" s="52"/>
      <c r="E44" s="11" t="s">
        <v>2346</v>
      </c>
      <c r="F44" s="42">
        <v>7225</v>
      </c>
      <c r="G44">
        <v>-2.2545489999999999</v>
      </c>
      <c r="H44">
        <v>445</v>
      </c>
      <c r="I44">
        <v>9.8362629999999996E-3</v>
      </c>
      <c r="J44">
        <v>-3.9544779999999999</v>
      </c>
      <c r="K44">
        <v>-5.6808680000000003</v>
      </c>
      <c r="L44">
        <v>8.795795</v>
      </c>
      <c r="M44">
        <f t="shared" si="0"/>
        <v>1.2174110726643598E-3</v>
      </c>
      <c r="N44">
        <v>49.587200000000003</v>
      </c>
      <c r="O44">
        <f t="shared" si="1"/>
        <v>6.8632802768166098E-3</v>
      </c>
      <c r="P44" s="73">
        <v>1.7158200000000001E-7</v>
      </c>
    </row>
    <row r="45" spans="1:22" ht="17" customHeight="1">
      <c r="A45" s="42" t="s">
        <v>2507</v>
      </c>
      <c r="B45" s="181">
        <v>78.423850000000002</v>
      </c>
      <c r="C45">
        <f>B45/B3</f>
        <v>2.5957847875016549E-3</v>
      </c>
      <c r="D45" s="52"/>
      <c r="G45" s="11"/>
      <c r="H45" s="78"/>
      <c r="I45" s="54"/>
      <c r="J45" s="79"/>
      <c r="K45" s="79"/>
      <c r="M45" s="44"/>
      <c r="Q45" s="72"/>
    </row>
    <row r="46" spans="1:22" ht="14.25" customHeight="1">
      <c r="A46" s="42" t="s">
        <v>2508</v>
      </c>
      <c r="B46" s="181">
        <v>168.21860000000001</v>
      </c>
      <c r="C46">
        <f>B46/B3</f>
        <v>5.5679398914338677E-3</v>
      </c>
      <c r="D46" s="52"/>
    </row>
    <row r="47" spans="1:22">
      <c r="A47" s="23" t="s">
        <v>2509</v>
      </c>
      <c r="B47" s="177">
        <v>1.3919849999999999E-7</v>
      </c>
      <c r="D47" s="52"/>
    </row>
    <row r="48" spans="1:22">
      <c r="A48" s="23" t="s">
        <v>2503</v>
      </c>
      <c r="D48" s="52"/>
    </row>
    <row r="49" spans="1:23" s="86" customFormat="1" ht="14.25" customHeight="1">
      <c r="A49" s="86" t="s">
        <v>2569</v>
      </c>
      <c r="D49" s="92"/>
      <c r="E49" s="91" t="s">
        <v>2511</v>
      </c>
      <c r="G49" s="91"/>
      <c r="H49" s="93"/>
      <c r="M49" s="90"/>
      <c r="N49" s="91"/>
      <c r="O49" s="91"/>
      <c r="Q49" s="94"/>
    </row>
    <row r="50" spans="1:23" ht="16" customHeight="1">
      <c r="A50" s="11" t="s">
        <v>2493</v>
      </c>
      <c r="B50" s="42">
        <v>-1.2708969999999999</v>
      </c>
      <c r="D50" s="52"/>
      <c r="E50" s="71" t="s">
        <v>2313</v>
      </c>
      <c r="F50" t="s">
        <v>2307</v>
      </c>
      <c r="G50" t="s">
        <v>2493</v>
      </c>
      <c r="H50" t="s">
        <v>2504</v>
      </c>
      <c r="I50" s="42" t="s">
        <v>2497</v>
      </c>
      <c r="J50" t="s">
        <v>2505</v>
      </c>
      <c r="K50" t="s">
        <v>2506</v>
      </c>
      <c r="L50" s="108" t="s">
        <v>2507</v>
      </c>
      <c r="M50" s="108"/>
      <c r="N50" s="53" t="s">
        <v>2508</v>
      </c>
      <c r="O50" s="53"/>
      <c r="P50" s="53" t="s">
        <v>2502</v>
      </c>
      <c r="Q50" t="s">
        <v>2503</v>
      </c>
      <c r="S50" s="53"/>
      <c r="T50" s="53"/>
      <c r="V50" s="53"/>
    </row>
    <row r="51" spans="1:23" ht="16" customHeight="1">
      <c r="A51" s="11" t="s">
        <v>2504</v>
      </c>
      <c r="B51" s="42">
        <v>1030</v>
      </c>
      <c r="D51" s="52"/>
      <c r="E51" s="11" t="s">
        <v>2343</v>
      </c>
      <c r="F51" s="42">
        <v>8773</v>
      </c>
      <c r="G51" s="45">
        <v>-2.0577466000000002</v>
      </c>
      <c r="H51" s="45">
        <v>230</v>
      </c>
      <c r="I51" s="79">
        <v>1.8197000000000001E-2</v>
      </c>
      <c r="J51">
        <v>-2.2834357199999999</v>
      </c>
      <c r="K51">
        <v>-1.8172074300000001</v>
      </c>
      <c r="L51">
        <v>8.4350950000000005</v>
      </c>
      <c r="M51">
        <f>L51/F51</f>
        <v>9.6148352900946087E-4</v>
      </c>
      <c r="N51">
        <v>30.146129999999999</v>
      </c>
      <c r="O51">
        <f>N51/F51</f>
        <v>3.43623959876895E-3</v>
      </c>
      <c r="P51">
        <f>(B56/C3)/40000</f>
        <v>3.955434287016984E-7</v>
      </c>
    </row>
    <row r="52" spans="1:23" ht="19" customHeight="1">
      <c r="A52" s="42" t="s">
        <v>2497</v>
      </c>
      <c r="B52" s="42">
        <v>3.6843910000000001E-2</v>
      </c>
      <c r="D52" s="52"/>
      <c r="E52" s="11" t="s">
        <v>2344</v>
      </c>
      <c r="F52" s="42">
        <v>9666</v>
      </c>
      <c r="G52" s="45">
        <v>0.41913869999999998</v>
      </c>
      <c r="H52" s="45">
        <v>351</v>
      </c>
      <c r="I52" s="79">
        <v>7.4944979999999994E-2</v>
      </c>
      <c r="J52">
        <v>-1.295018E-2</v>
      </c>
      <c r="K52">
        <v>-0.65323803000000003</v>
      </c>
      <c r="L52">
        <v>52.700747</v>
      </c>
      <c r="M52">
        <f t="shared" ref="M52:M54" si="2">L52/F52</f>
        <v>5.4521774260293809E-3</v>
      </c>
      <c r="N52">
        <v>49.807510000000001</v>
      </c>
      <c r="O52">
        <f t="shared" ref="O52:O54" si="3">N52/F52</f>
        <v>5.1528564038899232E-3</v>
      </c>
      <c r="P52" s="178">
        <v>1.2882140000000001E-7</v>
      </c>
    </row>
    <row r="53" spans="1:23">
      <c r="A53" s="11" t="s">
        <v>2505</v>
      </c>
      <c r="B53" s="42">
        <v>-1.19224</v>
      </c>
      <c r="D53" s="52"/>
      <c r="E53" s="11" t="s">
        <v>2345</v>
      </c>
      <c r="F53" s="42">
        <v>4548</v>
      </c>
      <c r="G53" s="45">
        <v>-2.1670294000000001</v>
      </c>
      <c r="H53" s="45">
        <v>130</v>
      </c>
      <c r="I53" s="79">
        <v>1.47945E-2</v>
      </c>
      <c r="J53">
        <v>-1.1935780199999999</v>
      </c>
      <c r="K53">
        <v>0.40805968999999997</v>
      </c>
      <c r="L53">
        <v>3.865856</v>
      </c>
      <c r="M53">
        <f t="shared" si="2"/>
        <v>8.5001231310466137E-4</v>
      </c>
      <c r="N53">
        <v>17.03912</v>
      </c>
      <c r="O53">
        <f t="shared" si="3"/>
        <v>3.7465083553210204E-3</v>
      </c>
      <c r="P53" s="178">
        <v>9.366268E-8</v>
      </c>
    </row>
    <row r="54" spans="1:23">
      <c r="A54" s="11" t="s">
        <v>2506</v>
      </c>
      <c r="B54" s="42">
        <v>-0.68856640000000002</v>
      </c>
      <c r="D54" s="52"/>
      <c r="E54" s="11" t="s">
        <v>2346</v>
      </c>
      <c r="F54" s="42">
        <v>7225</v>
      </c>
      <c r="G54" s="45">
        <v>-2.1096754999999998</v>
      </c>
      <c r="H54" s="45">
        <v>319</v>
      </c>
      <c r="I54" s="79">
        <v>1.7389660000000001E-2</v>
      </c>
      <c r="J54">
        <v>-1.46060309</v>
      </c>
      <c r="K54">
        <v>-1.9072229999999999E-2</v>
      </c>
      <c r="L54">
        <v>11.158773</v>
      </c>
      <c r="M54">
        <f t="shared" si="2"/>
        <v>1.5444668512110727E-3</v>
      </c>
      <c r="N54">
        <v>41.811369999999997</v>
      </c>
      <c r="O54">
        <f t="shared" si="3"/>
        <v>5.7870408304498263E-3</v>
      </c>
      <c r="P54" s="178">
        <v>1.4467599999999999E-7</v>
      </c>
    </row>
    <row r="55" spans="1:23" ht="16.25" customHeight="1">
      <c r="A55" s="42" t="s">
        <v>2507</v>
      </c>
      <c r="B55" s="42">
        <v>76.160470000000004</v>
      </c>
      <c r="C55">
        <f>B55/B3</f>
        <v>2.5208681980669933E-3</v>
      </c>
      <c r="D55" s="52"/>
    </row>
    <row r="56" spans="1:23" ht="14.25" customHeight="1">
      <c r="A56" s="42" t="s">
        <v>2508</v>
      </c>
      <c r="B56" s="42">
        <v>138.80410000000001</v>
      </c>
      <c r="C56">
        <f>B56/B3</f>
        <v>4.594336687408977E-3</v>
      </c>
      <c r="D56" s="52"/>
    </row>
    <row r="57" spans="1:23">
      <c r="A57" s="23" t="s">
        <v>2509</v>
      </c>
      <c r="B57" s="109">
        <v>1.148584E-7</v>
      </c>
      <c r="C57" s="42"/>
      <c r="D57" s="52"/>
    </row>
    <row r="58" spans="1:23">
      <c r="A58" s="23" t="s">
        <v>2503</v>
      </c>
      <c r="B58" s="42"/>
      <c r="D58" s="52"/>
    </row>
    <row r="59" spans="1:23" s="86" customFormat="1" ht="14.25" customHeight="1">
      <c r="A59" s="86" t="s">
        <v>2570</v>
      </c>
      <c r="D59" s="92"/>
      <c r="E59" s="91" t="s">
        <v>2511</v>
      </c>
      <c r="G59" s="91"/>
      <c r="H59" s="93"/>
      <c r="M59" s="90"/>
      <c r="N59" s="91"/>
      <c r="O59" s="91"/>
      <c r="Q59" s="94"/>
    </row>
    <row r="60" spans="1:23" ht="16" customHeight="1">
      <c r="A60" s="11" t="s">
        <v>2493</v>
      </c>
      <c r="B60" s="176">
        <v>-1.1090139999999999</v>
      </c>
      <c r="D60" s="52"/>
      <c r="E60" s="71" t="s">
        <v>2313</v>
      </c>
      <c r="F60" t="s">
        <v>2307</v>
      </c>
      <c r="G60" t="s">
        <v>2493</v>
      </c>
      <c r="H60" t="s">
        <v>2504</v>
      </c>
      <c r="I60" s="42" t="s">
        <v>2497</v>
      </c>
      <c r="J60" t="s">
        <v>2505</v>
      </c>
      <c r="K60" t="s">
        <v>2506</v>
      </c>
      <c r="L60" s="108" t="s">
        <v>2507</v>
      </c>
      <c r="M60" s="108"/>
      <c r="N60" s="53" t="s">
        <v>2508</v>
      </c>
      <c r="O60" s="53"/>
      <c r="P60" s="53" t="s">
        <v>2502</v>
      </c>
      <c r="Q60" t="s">
        <v>2503</v>
      </c>
      <c r="T60" s="53"/>
      <c r="U60" s="53"/>
      <c r="V60" s="53"/>
      <c r="W60" s="53"/>
    </row>
    <row r="61" spans="1:23" ht="16" customHeight="1">
      <c r="A61" s="11" t="s">
        <v>2504</v>
      </c>
      <c r="B61" s="71">
        <v>828</v>
      </c>
      <c r="D61" s="52"/>
      <c r="E61" s="11" t="s">
        <v>2343</v>
      </c>
      <c r="F61" s="42">
        <v>8773</v>
      </c>
      <c r="G61" s="45">
        <v>-1.889202</v>
      </c>
      <c r="H61" s="45">
        <v>179</v>
      </c>
      <c r="I61" s="45">
        <v>2.4972261999999999E-2</v>
      </c>
      <c r="J61" s="177">
        <v>-1.861016</v>
      </c>
      <c r="K61" s="176">
        <v>-1.2019854999999999</v>
      </c>
      <c r="L61" s="177">
        <v>9.0215619999999994</v>
      </c>
      <c r="M61">
        <f>L61/F61</f>
        <v>1.0283326114214064E-3</v>
      </c>
      <c r="N61" s="177">
        <v>25.456410000000002</v>
      </c>
      <c r="O61">
        <f>N61/F61</f>
        <v>2.9016767354382769E-3</v>
      </c>
      <c r="P61" s="178">
        <v>7.2541920000000003E-8</v>
      </c>
    </row>
    <row r="62" spans="1:23" ht="19" customHeight="1">
      <c r="A62" s="42" t="s">
        <v>2497</v>
      </c>
      <c r="B62" s="176">
        <v>4.4600790000000001E-2</v>
      </c>
      <c r="D62" s="52"/>
      <c r="E62" s="11" t="s">
        <v>2344</v>
      </c>
      <c r="F62" s="42">
        <v>9666</v>
      </c>
      <c r="G62" s="45">
        <v>1.0827599999999999</v>
      </c>
      <c r="H62" s="45">
        <v>282</v>
      </c>
      <c r="I62" s="45">
        <v>9.6970822999999998E-2</v>
      </c>
      <c r="J62" s="177">
        <v>1.163789</v>
      </c>
      <c r="K62" s="176">
        <v>0.88600409999999996</v>
      </c>
      <c r="L62" s="177">
        <v>54.793059</v>
      </c>
      <c r="M62">
        <f t="shared" ref="M62:M64" si="4">L62/F62</f>
        <v>5.6686384233395407E-3</v>
      </c>
      <c r="N62" s="177">
        <v>44.372860000000003</v>
      </c>
      <c r="O62">
        <f t="shared" ref="O62:O64" si="5">N62/F62</f>
        <v>4.5906124560314504E-3</v>
      </c>
      <c r="P62" s="178">
        <v>1.147653E-7</v>
      </c>
    </row>
    <row r="63" spans="1:23">
      <c r="A63" s="11" t="s">
        <v>2505</v>
      </c>
      <c r="B63" s="176">
        <v>-0.60457470000000002</v>
      </c>
      <c r="D63" s="52"/>
      <c r="E63" s="11" t="s">
        <v>2345</v>
      </c>
      <c r="F63" s="42">
        <v>4548</v>
      </c>
      <c r="G63" s="45">
        <v>-2.4774250000000002</v>
      </c>
      <c r="H63" s="45">
        <v>115</v>
      </c>
      <c r="I63" s="45">
        <v>9.9914170000000007E-3</v>
      </c>
      <c r="J63" s="177">
        <v>-1.295806</v>
      </c>
      <c r="K63" s="176">
        <v>0.46328900000000001</v>
      </c>
      <c r="L63" s="177">
        <v>2.2814640000000002</v>
      </c>
      <c r="M63">
        <f t="shared" si="4"/>
        <v>5.0164116094986806E-4</v>
      </c>
      <c r="N63" s="177">
        <v>16.354679999999998</v>
      </c>
      <c r="O63">
        <f t="shared" si="5"/>
        <v>3.5960158311345641E-3</v>
      </c>
      <c r="P63" s="178">
        <v>8.9900380000000006E-8</v>
      </c>
    </row>
    <row r="64" spans="1:23">
      <c r="A64" s="11" t="s">
        <v>2506</v>
      </c>
      <c r="B64" s="176">
        <v>0.32768079999999999</v>
      </c>
      <c r="D64" s="52"/>
      <c r="E64" s="11" t="s">
        <v>2346</v>
      </c>
      <c r="F64" s="42">
        <v>7225</v>
      </c>
      <c r="G64" s="45">
        <v>-2.2844730000000002</v>
      </c>
      <c r="H64" s="45">
        <v>252</v>
      </c>
      <c r="I64" s="45">
        <v>1.5931254999999998E-2</v>
      </c>
      <c r="J64" s="177">
        <v>-1.1902710000000001</v>
      </c>
      <c r="K64" s="176">
        <v>0.62344489999999997</v>
      </c>
      <c r="L64" s="177">
        <v>8.1015010000000007</v>
      </c>
      <c r="M64">
        <f t="shared" si="4"/>
        <v>1.1213150173010381E-3</v>
      </c>
      <c r="N64" s="177">
        <v>35.838070000000002</v>
      </c>
      <c r="O64">
        <f t="shared" si="5"/>
        <v>4.9602865051903118E-3</v>
      </c>
      <c r="P64" s="178">
        <v>1.2400719999999999E-7</v>
      </c>
    </row>
    <row r="65" spans="1:23" ht="15.25" customHeight="1">
      <c r="A65" s="42" t="s">
        <v>2507</v>
      </c>
      <c r="B65" s="176">
        <v>74.197590000000005</v>
      </c>
      <c r="C65">
        <f>B65/B3</f>
        <v>2.4558979875546143E-3</v>
      </c>
      <c r="D65" s="52"/>
    </row>
    <row r="66" spans="1:23" ht="16.25" customHeight="1">
      <c r="A66" s="42" t="s">
        <v>2508</v>
      </c>
      <c r="B66" s="71">
        <v>122.02200000000001</v>
      </c>
      <c r="C66">
        <f>B66/B3</f>
        <v>4.038858731629816E-3</v>
      </c>
      <c r="D66" s="52"/>
    </row>
    <row r="67" spans="1:23">
      <c r="A67" s="23" t="s">
        <v>2509</v>
      </c>
      <c r="B67" s="178">
        <v>1.009715E-7</v>
      </c>
      <c r="C67" s="42"/>
      <c r="D67" s="52"/>
    </row>
    <row r="68" spans="1:23">
      <c r="A68" s="23" t="s">
        <v>2503</v>
      </c>
      <c r="B68" s="42"/>
      <c r="D68" s="52"/>
    </row>
    <row r="69" spans="1:23" s="86" customFormat="1" ht="14.25" customHeight="1">
      <c r="A69" s="86" t="s">
        <v>2571</v>
      </c>
      <c r="D69" s="92"/>
      <c r="E69" s="91" t="s">
        <v>2511</v>
      </c>
      <c r="G69" s="91"/>
      <c r="H69" s="93"/>
      <c r="M69" s="90"/>
      <c r="N69" s="91"/>
      <c r="O69" s="91"/>
      <c r="Q69" s="94"/>
    </row>
    <row r="70" spans="1:23" ht="16" customHeight="1">
      <c r="A70" s="11" t="s">
        <v>2493</v>
      </c>
      <c r="B70" s="42">
        <v>-1.0031699999999999</v>
      </c>
      <c r="D70" s="52"/>
      <c r="E70" s="71" t="s">
        <v>2313</v>
      </c>
      <c r="F70" t="s">
        <v>2307</v>
      </c>
      <c r="G70" t="s">
        <v>2493</v>
      </c>
      <c r="H70" t="s">
        <v>2504</v>
      </c>
      <c r="I70" s="42" t="s">
        <v>2497</v>
      </c>
      <c r="J70" t="s">
        <v>2505</v>
      </c>
      <c r="K70" t="s">
        <v>2506</v>
      </c>
      <c r="L70" s="108" t="s">
        <v>2507</v>
      </c>
      <c r="M70" s="108"/>
      <c r="N70" s="53" t="s">
        <v>2508</v>
      </c>
      <c r="O70" s="53"/>
      <c r="P70" s="53" t="s">
        <v>2502</v>
      </c>
      <c r="Q70" t="s">
        <v>2503</v>
      </c>
      <c r="T70" s="53"/>
      <c r="U70" s="53"/>
      <c r="V70" s="53"/>
      <c r="W70" s="53"/>
    </row>
    <row r="71" spans="1:23" ht="16" customHeight="1">
      <c r="A71" s="11" t="s">
        <v>2504</v>
      </c>
      <c r="B71" s="42">
        <v>871</v>
      </c>
      <c r="D71" s="52"/>
      <c r="E71" s="11" t="s">
        <v>2343</v>
      </c>
      <c r="F71" s="42">
        <v>8773</v>
      </c>
      <c r="G71" s="45">
        <v>-1.8593839999999999</v>
      </c>
      <c r="H71" s="45">
        <v>179</v>
      </c>
      <c r="I71" s="79">
        <v>2.315033E-2</v>
      </c>
      <c r="J71">
        <v>-1.559105</v>
      </c>
      <c r="K71" s="44">
        <v>-0.63570380000000004</v>
      </c>
      <c r="L71">
        <v>8.3363739999999993</v>
      </c>
      <c r="M71">
        <f>L71/F71</f>
        <v>9.5023070785364174E-4</v>
      </c>
      <c r="N71">
        <v>23.890740000000001</v>
      </c>
      <c r="O71">
        <f>N71/F71</f>
        <v>2.7232121281203694E-3</v>
      </c>
      <c r="P71" s="73">
        <v>6.8080300000000001E-8</v>
      </c>
    </row>
    <row r="72" spans="1:23" ht="19" customHeight="1">
      <c r="A72" s="42" t="s">
        <v>2497</v>
      </c>
      <c r="B72" s="42">
        <v>4.3774050000000002E-2</v>
      </c>
      <c r="D72" s="52"/>
      <c r="E72" s="11" t="s">
        <v>2344</v>
      </c>
      <c r="F72" s="42">
        <v>9666</v>
      </c>
      <c r="G72" s="45">
        <v>1.184461</v>
      </c>
      <c r="H72" s="45">
        <v>308</v>
      </c>
      <c r="I72" s="79">
        <v>9.39305E-2</v>
      </c>
      <c r="J72">
        <v>1.0060789999999999</v>
      </c>
      <c r="K72" s="44">
        <v>0.41506419999999999</v>
      </c>
      <c r="L72">
        <v>57.936804000000002</v>
      </c>
      <c r="M72">
        <f t="shared" ref="M72:M74" si="6">L72/F72</f>
        <v>5.9938758535071383E-3</v>
      </c>
      <c r="N72">
        <v>45.11318</v>
      </c>
      <c r="O72">
        <f t="shared" ref="O72:O74" si="7">N72/F72</f>
        <v>4.6672025656941856E-3</v>
      </c>
      <c r="P72" s="73">
        <v>1.166801E-7</v>
      </c>
    </row>
    <row r="73" spans="1:23">
      <c r="A73" s="11" t="s">
        <v>2505</v>
      </c>
      <c r="B73" s="42">
        <v>-0.52282119999999999</v>
      </c>
      <c r="D73" s="52"/>
      <c r="E73" s="11" t="s">
        <v>2345</v>
      </c>
      <c r="F73" s="42">
        <v>4548</v>
      </c>
      <c r="G73" s="45">
        <v>-2.4642110000000002</v>
      </c>
      <c r="H73" s="45">
        <v>115</v>
      </c>
      <c r="I73" s="79">
        <v>8.1003599999999992E-3</v>
      </c>
      <c r="J73">
        <v>-1.1876519999999999</v>
      </c>
      <c r="K73">
        <v>0.71437329999999999</v>
      </c>
      <c r="L73">
        <v>1.8742220000000001</v>
      </c>
      <c r="M73">
        <f t="shared" si="6"/>
        <v>4.120980650835532E-4</v>
      </c>
      <c r="N73">
        <v>15.348800000000001</v>
      </c>
      <c r="O73">
        <f t="shared" si="7"/>
        <v>3.3748460861917329E-3</v>
      </c>
      <c r="P73" s="73">
        <v>8.4371149999999996E-8</v>
      </c>
    </row>
    <row r="74" spans="1:23">
      <c r="A74" s="11" t="s">
        <v>2506</v>
      </c>
      <c r="B74" s="42">
        <v>0.41827910000000001</v>
      </c>
      <c r="D74" s="52"/>
      <c r="E74" s="11" t="s">
        <v>2346</v>
      </c>
      <c r="F74" s="42">
        <v>7225</v>
      </c>
      <c r="G74" s="45">
        <v>-2.2178960000000001</v>
      </c>
      <c r="H74" s="45">
        <v>269</v>
      </c>
      <c r="I74" s="79">
        <v>1.536846E-2</v>
      </c>
      <c r="J74">
        <v>-1.127918</v>
      </c>
      <c r="K74">
        <v>0.7779722</v>
      </c>
      <c r="L74">
        <v>8.3198050000000006</v>
      </c>
      <c r="M74">
        <f t="shared" si="6"/>
        <v>1.1515301038062284E-3</v>
      </c>
      <c r="N74">
        <v>36.036349999999999</v>
      </c>
      <c r="O74">
        <f t="shared" si="7"/>
        <v>4.9877301038062285E-3</v>
      </c>
      <c r="P74" s="73">
        <v>1.246932E-7</v>
      </c>
    </row>
    <row r="75" spans="1:23" ht="14.25" customHeight="1">
      <c r="A75" s="42" t="s">
        <v>2507</v>
      </c>
      <c r="B75" s="42">
        <v>76.467200000000005</v>
      </c>
      <c r="C75">
        <f>B75/B3</f>
        <v>2.5310207864424734E-3</v>
      </c>
      <c r="D75" s="52"/>
    </row>
    <row r="76" spans="1:23" ht="14.25" customHeight="1">
      <c r="A76" s="42" t="s">
        <v>2508</v>
      </c>
      <c r="B76" s="42">
        <v>120.3891</v>
      </c>
      <c r="C76">
        <f>B76/B3</f>
        <v>3.9848106712564542E-3</v>
      </c>
      <c r="D76" s="52"/>
    </row>
    <row r="77" spans="1:23">
      <c r="A77" s="23" t="s">
        <v>2509</v>
      </c>
      <c r="B77" s="109">
        <v>9.9620239999999998E-8</v>
      </c>
      <c r="D77" s="52"/>
    </row>
    <row r="78" spans="1:23">
      <c r="A78" s="23" t="s">
        <v>2503</v>
      </c>
      <c r="B78" s="42"/>
      <c r="D78" s="52"/>
    </row>
    <row r="79" spans="1:23" s="86" customFormat="1" ht="14.25" customHeight="1">
      <c r="A79" s="86" t="s">
        <v>2581</v>
      </c>
      <c r="D79" s="92"/>
      <c r="E79" s="91" t="s">
        <v>2511</v>
      </c>
      <c r="G79" s="91"/>
      <c r="H79" s="93"/>
      <c r="M79" s="90"/>
      <c r="N79" s="91"/>
      <c r="O79" s="91"/>
      <c r="Q79" s="94"/>
    </row>
    <row r="80" spans="1:23" ht="16" customHeight="1">
      <c r="A80" s="11" t="s">
        <v>2493</v>
      </c>
      <c r="B80" s="42">
        <v>-0.81154170000000003</v>
      </c>
      <c r="D80" s="52"/>
      <c r="E80" s="71" t="s">
        <v>2313</v>
      </c>
      <c r="F80" t="s">
        <v>2307</v>
      </c>
      <c r="G80" t="s">
        <v>2493</v>
      </c>
      <c r="H80" t="s">
        <v>2504</v>
      </c>
      <c r="I80" s="42" t="s">
        <v>2497</v>
      </c>
      <c r="J80" t="s">
        <v>2505</v>
      </c>
      <c r="K80" t="s">
        <v>2506</v>
      </c>
      <c r="L80" s="108" t="s">
        <v>2507</v>
      </c>
      <c r="M80" s="108"/>
      <c r="N80" s="53" t="s">
        <v>2508</v>
      </c>
      <c r="O80" s="53"/>
      <c r="P80" s="53" t="s">
        <v>2502</v>
      </c>
      <c r="Q80" t="s">
        <v>2503</v>
      </c>
      <c r="T80" s="53"/>
      <c r="U80" s="53"/>
      <c r="V80" s="53"/>
      <c r="W80" s="53"/>
    </row>
    <row r="81" spans="1:23" ht="16" customHeight="1">
      <c r="A81" s="11" t="s">
        <v>2504</v>
      </c>
      <c r="B81" s="42">
        <v>811</v>
      </c>
      <c r="D81" s="52"/>
      <c r="E81" s="11" t="s">
        <v>2343</v>
      </c>
      <c r="F81" s="42">
        <v>8773</v>
      </c>
      <c r="G81" s="45">
        <v>-1.7135640000000001</v>
      </c>
      <c r="H81" s="45">
        <v>157</v>
      </c>
      <c r="I81" s="79">
        <v>2.6538393E-2</v>
      </c>
      <c r="J81">
        <v>-1.4776419999999999</v>
      </c>
      <c r="K81" s="72">
        <v>-0.67314529999999995</v>
      </c>
      <c r="L81">
        <v>8.3756559999999993</v>
      </c>
      <c r="M81">
        <f>L81/F81</f>
        <v>9.5470830958623043E-4</v>
      </c>
      <c r="N81">
        <v>21.033570000000001</v>
      </c>
      <c r="O81">
        <f>N81/F81</f>
        <v>2.3975344807933433E-3</v>
      </c>
      <c r="P81" s="73">
        <v>5.9938369999999996E-8</v>
      </c>
    </row>
    <row r="82" spans="1:23" ht="19" customHeight="1">
      <c r="A82" s="42" t="s">
        <v>2497</v>
      </c>
      <c r="B82" s="42">
        <v>4.8327969999999998E-2</v>
      </c>
      <c r="D82" s="52"/>
      <c r="E82" s="11" t="s">
        <v>2344</v>
      </c>
      <c r="F82" s="42">
        <v>9666</v>
      </c>
      <c r="G82" s="45">
        <v>1.700197</v>
      </c>
      <c r="H82" s="45">
        <v>283</v>
      </c>
      <c r="I82" s="79">
        <v>0.106236313</v>
      </c>
      <c r="J82">
        <v>1.357631</v>
      </c>
      <c r="K82" s="72">
        <v>0.42104900000000001</v>
      </c>
      <c r="L82">
        <v>60.197958999999997</v>
      </c>
      <c r="M82">
        <f t="shared" ref="M82:M84" si="8">L82/F82</f>
        <v>6.2278045727291531E-3</v>
      </c>
      <c r="N82">
        <v>41.666249999999998</v>
      </c>
      <c r="O82">
        <f t="shared" ref="O82:O84" si="9">N82/F82</f>
        <v>4.3105990068280572E-3</v>
      </c>
      <c r="P82" s="73">
        <v>1.07765E-7</v>
      </c>
    </row>
    <row r="83" spans="1:23" ht="17" customHeight="1">
      <c r="A83" s="11" t="s">
        <v>2505</v>
      </c>
      <c r="B83" s="42">
        <v>-0.49909619999999999</v>
      </c>
      <c r="D83" s="52"/>
      <c r="E83" s="11" t="s">
        <v>2345</v>
      </c>
      <c r="F83" s="42">
        <v>4548</v>
      </c>
      <c r="G83" s="45">
        <v>-2.413103</v>
      </c>
      <c r="H83" s="45">
        <v>114</v>
      </c>
      <c r="I83" s="79">
        <v>9.3913529999999999E-3</v>
      </c>
      <c r="J83">
        <v>-1.6303319999999999</v>
      </c>
      <c r="K83" s="72">
        <v>-0.15537000000000001</v>
      </c>
      <c r="L83">
        <v>2.1569069999999999</v>
      </c>
      <c r="M83">
        <f t="shared" si="8"/>
        <v>4.7425395778364114E-4</v>
      </c>
      <c r="N83">
        <v>15.272779999999999</v>
      </c>
      <c r="O83">
        <f t="shared" si="9"/>
        <v>3.3581310466138962E-3</v>
      </c>
      <c r="P83" s="73">
        <v>8.39533E-8</v>
      </c>
    </row>
    <row r="84" spans="1:23">
      <c r="A84" s="11" t="s">
        <v>2506</v>
      </c>
      <c r="B84" s="42">
        <v>0.15820319999999999</v>
      </c>
      <c r="D84" s="52"/>
      <c r="E84" s="11" t="s">
        <v>2346</v>
      </c>
      <c r="F84" s="42">
        <v>7225</v>
      </c>
      <c r="G84" s="45">
        <v>-2.2277879999999999</v>
      </c>
      <c r="H84" s="45">
        <v>257</v>
      </c>
      <c r="I84" s="79">
        <v>1.5214729999999999E-2</v>
      </c>
      <c r="J84">
        <v>-1.2548410000000001</v>
      </c>
      <c r="K84" s="72">
        <v>0.51453099999999996</v>
      </c>
      <c r="L84">
        <v>7.8682540000000003</v>
      </c>
      <c r="M84">
        <f t="shared" si="8"/>
        <v>1.0890316955017301E-3</v>
      </c>
      <c r="N84">
        <v>34.430750000000003</v>
      </c>
      <c r="O84">
        <f t="shared" si="9"/>
        <v>4.7655017301038065E-3</v>
      </c>
      <c r="P84" s="73">
        <v>1.191375E-7</v>
      </c>
    </row>
    <row r="85" spans="1:23" ht="20" customHeight="1">
      <c r="A85" s="42" t="s">
        <v>2507</v>
      </c>
      <c r="B85" s="42">
        <v>78.598780000000005</v>
      </c>
      <c r="C85">
        <f>B85/B3</f>
        <v>2.6015748709122205E-3</v>
      </c>
      <c r="D85" s="52"/>
    </row>
    <row r="86" spans="1:23" ht="17" customHeight="1">
      <c r="A86" s="42" t="s">
        <v>2508</v>
      </c>
      <c r="B86" s="42">
        <v>112.4034</v>
      </c>
      <c r="C86">
        <f>B86/B3</f>
        <v>3.7204885475969813E-3</v>
      </c>
      <c r="D86" s="52"/>
    </row>
    <row r="87" spans="1:23">
      <c r="A87" s="23" t="s">
        <v>2509</v>
      </c>
      <c r="B87" s="109">
        <v>9.3012180000000004E-8</v>
      </c>
      <c r="D87" s="52"/>
    </row>
    <row r="88" spans="1:23">
      <c r="A88" s="23" t="s">
        <v>2503</v>
      </c>
      <c r="B88" s="42"/>
      <c r="D88" s="52"/>
    </row>
    <row r="89" spans="1:23" s="86" customFormat="1" ht="14.25" customHeight="1">
      <c r="A89" s="86" t="s">
        <v>2582</v>
      </c>
      <c r="D89" s="92"/>
      <c r="E89" s="91" t="s">
        <v>2511</v>
      </c>
      <c r="G89" s="91"/>
      <c r="H89" s="93"/>
      <c r="M89" s="90"/>
      <c r="N89" s="91"/>
      <c r="O89" s="91"/>
      <c r="Q89" s="94"/>
    </row>
    <row r="90" spans="1:23" ht="16" customHeight="1">
      <c r="A90" s="11" t="s">
        <v>2493</v>
      </c>
      <c r="B90" s="42">
        <v>-0.89856290000000005</v>
      </c>
      <c r="D90" s="52"/>
      <c r="E90" s="71" t="s">
        <v>2313</v>
      </c>
      <c r="F90" t="s">
        <v>2307</v>
      </c>
      <c r="G90" t="s">
        <v>2493</v>
      </c>
      <c r="H90" t="s">
        <v>2504</v>
      </c>
      <c r="I90" s="42" t="s">
        <v>2497</v>
      </c>
      <c r="J90" t="s">
        <v>2505</v>
      </c>
      <c r="K90" t="s">
        <v>2506</v>
      </c>
      <c r="L90" s="108" t="s">
        <v>2507</v>
      </c>
      <c r="M90" s="108"/>
      <c r="N90" s="53" t="s">
        <v>2508</v>
      </c>
      <c r="O90" s="53"/>
      <c r="P90" s="53" t="s">
        <v>2502</v>
      </c>
      <c r="Q90" t="s">
        <v>2503</v>
      </c>
      <c r="T90" s="53"/>
      <c r="U90" s="53"/>
      <c r="V90" s="53"/>
      <c r="W90" s="53"/>
    </row>
    <row r="91" spans="1:23" ht="16" customHeight="1">
      <c r="A91" s="11" t="s">
        <v>2504</v>
      </c>
      <c r="B91" s="42">
        <v>852</v>
      </c>
      <c r="D91" s="52"/>
      <c r="E91" s="11" t="s">
        <v>2343</v>
      </c>
      <c r="F91" s="42">
        <v>8773</v>
      </c>
      <c r="G91" s="45">
        <v>-1.7930889999999999</v>
      </c>
      <c r="H91" s="45">
        <v>171</v>
      </c>
      <c r="I91" s="79">
        <v>2.5917577000000001E-2</v>
      </c>
      <c r="J91">
        <v>-1.607863</v>
      </c>
      <c r="K91">
        <v>-0.83073010000000003</v>
      </c>
      <c r="L91">
        <v>8.9276160000000004</v>
      </c>
      <c r="M91">
        <f>L91/F91</f>
        <v>1.0176240738629888E-3</v>
      </c>
      <c r="N91">
        <v>23.566099999999999</v>
      </c>
      <c r="O91">
        <f>N91/F91</f>
        <v>2.6862076826627149E-3</v>
      </c>
      <c r="P91" s="73">
        <v>6.7155179999999999E-8</v>
      </c>
    </row>
    <row r="92" spans="1:23" ht="14.25" customHeight="1">
      <c r="A92" s="42" t="s">
        <v>2497</v>
      </c>
      <c r="B92" s="42">
        <v>4.7828839999999997E-2</v>
      </c>
      <c r="D92" s="52"/>
      <c r="E92" s="11" t="s">
        <v>2344</v>
      </c>
      <c r="F92" s="42">
        <v>9666</v>
      </c>
      <c r="G92" s="45">
        <v>1.456874</v>
      </c>
      <c r="H92" s="45">
        <v>298</v>
      </c>
      <c r="I92" s="79">
        <v>0.103052223</v>
      </c>
      <c r="J92">
        <v>1.0324040000000001</v>
      </c>
      <c r="K92">
        <v>0.10553559999999999</v>
      </c>
      <c r="L92">
        <v>61.520304000000003</v>
      </c>
      <c r="M92">
        <f t="shared" ref="M92:M94" si="10">L92/F92</f>
        <v>6.3646083178150225E-3</v>
      </c>
      <c r="N92">
        <v>45.342100000000002</v>
      </c>
      <c r="O92">
        <f t="shared" ref="O92:O94" si="11">N92/F92</f>
        <v>4.6908855783157465E-3</v>
      </c>
      <c r="P92" s="73">
        <v>1.172721E-7</v>
      </c>
    </row>
    <row r="93" spans="1:23">
      <c r="A93" s="11" t="s">
        <v>2505</v>
      </c>
      <c r="B93" s="42">
        <v>-0.87693209999999999</v>
      </c>
      <c r="D93" s="52"/>
      <c r="E93" s="11" t="s">
        <v>2345</v>
      </c>
      <c r="F93" s="42">
        <v>4548</v>
      </c>
      <c r="G93" s="45">
        <v>-2.4755539999999998</v>
      </c>
      <c r="H93" s="45">
        <v>111</v>
      </c>
      <c r="I93" s="79">
        <v>8.7231860000000008E-3</v>
      </c>
      <c r="J93">
        <v>-1.64944</v>
      </c>
      <c r="K93">
        <v>-0.14773069999999999</v>
      </c>
      <c r="L93">
        <v>1.9536739999999999</v>
      </c>
      <c r="M93">
        <f t="shared" si="10"/>
        <v>4.2956772207563762E-4</v>
      </c>
      <c r="N93">
        <v>15.29729</v>
      </c>
      <c r="O93">
        <f t="shared" si="11"/>
        <v>3.3635202286719438E-3</v>
      </c>
      <c r="P93" s="73">
        <v>8.4088010000000001E-8</v>
      </c>
    </row>
    <row r="94" spans="1:23">
      <c r="A94" s="11" t="s">
        <v>2506</v>
      </c>
      <c r="B94" s="42">
        <v>-0.56601840000000003</v>
      </c>
      <c r="D94" s="52"/>
      <c r="E94" s="11" t="s">
        <v>2346</v>
      </c>
      <c r="F94" s="42">
        <v>7225</v>
      </c>
      <c r="G94" s="45">
        <v>-2.1867049999999999</v>
      </c>
      <c r="H94" s="45">
        <v>272</v>
      </c>
      <c r="I94" s="79">
        <v>1.7141534E-2</v>
      </c>
      <c r="J94">
        <v>-1.9637450000000001</v>
      </c>
      <c r="K94">
        <v>-1.0069197999999999</v>
      </c>
      <c r="L94">
        <v>9.4284630000000007</v>
      </c>
      <c r="M94">
        <f t="shared" si="10"/>
        <v>1.3049775778546714E-3</v>
      </c>
      <c r="N94">
        <v>37.485250000000001</v>
      </c>
      <c r="O94">
        <f t="shared" si="11"/>
        <v>5.1882698961937717E-3</v>
      </c>
      <c r="P94" s="73">
        <v>1.297068E-7</v>
      </c>
    </row>
    <row r="95" spans="1:23" ht="17" customHeight="1">
      <c r="A95" s="42" t="s">
        <v>2507</v>
      </c>
      <c r="B95" s="42">
        <v>81.830060000000003</v>
      </c>
      <c r="C95">
        <f>B95/B3</f>
        <v>2.7085283993115317E-3</v>
      </c>
      <c r="D95" s="52"/>
    </row>
    <row r="96" spans="1:23" ht="17" customHeight="1">
      <c r="A96" s="42" t="s">
        <v>2508</v>
      </c>
      <c r="B96" s="42">
        <v>121.69070000000001</v>
      </c>
      <c r="C96">
        <f>B96/B3</f>
        <v>4.0278928902422878E-3</v>
      </c>
      <c r="D96" s="52"/>
    </row>
    <row r="97" spans="1:41">
      <c r="A97" s="23" t="s">
        <v>2509</v>
      </c>
      <c r="B97" s="109">
        <v>1.006974E-7</v>
      </c>
      <c r="D97" s="52"/>
    </row>
    <row r="98" spans="1:41">
      <c r="A98" s="23" t="s">
        <v>2503</v>
      </c>
      <c r="B98" s="42"/>
      <c r="D98" s="52"/>
    </row>
    <row r="99" spans="1:41" s="40" customFormat="1" ht="15">
      <c r="A99" s="58" t="s">
        <v>2516</v>
      </c>
      <c r="B99" s="82" t="s">
        <v>2522</v>
      </c>
      <c r="F99" s="59"/>
      <c r="G99" s="60" t="s">
        <v>4</v>
      </c>
      <c r="H99" s="60"/>
      <c r="I99" s="60"/>
      <c r="J99" s="60"/>
      <c r="K99" s="60"/>
      <c r="L99" s="60" t="s">
        <v>9</v>
      </c>
      <c r="M99" s="60"/>
      <c r="N99" s="60"/>
      <c r="O99" s="60"/>
      <c r="P99" s="60"/>
      <c r="Q99" s="60" t="s">
        <v>15</v>
      </c>
      <c r="R99" s="60"/>
      <c r="S99" s="60"/>
      <c r="T99" s="60"/>
      <c r="U99" s="60"/>
      <c r="V99" s="60" t="s">
        <v>12</v>
      </c>
      <c r="W99" s="60"/>
      <c r="X99" s="60"/>
      <c r="Y99" s="60"/>
      <c r="Z99" s="59"/>
      <c r="AA99" s="60" t="s">
        <v>1010</v>
      </c>
      <c r="AB99" s="82"/>
    </row>
    <row r="100" spans="1:41" s="61" customFormat="1">
      <c r="A100" s="61" t="s">
        <v>2313</v>
      </c>
      <c r="B100" s="61" t="s">
        <v>2517</v>
      </c>
      <c r="C100" s="61" t="s">
        <v>2518</v>
      </c>
      <c r="D100" s="61" t="s">
        <v>2585</v>
      </c>
      <c r="F100" s="61" t="s">
        <v>2520</v>
      </c>
      <c r="G100" s="61" t="s">
        <v>2517</v>
      </c>
      <c r="H100" s="61" t="s">
        <v>2518</v>
      </c>
      <c r="I100" s="61" t="s">
        <v>2519</v>
      </c>
      <c r="K100" s="61" t="s">
        <v>2520</v>
      </c>
      <c r="L100" s="61" t="s">
        <v>2517</v>
      </c>
      <c r="M100" s="61" t="s">
        <v>2518</v>
      </c>
      <c r="N100" s="61" t="s">
        <v>2519</v>
      </c>
      <c r="P100" s="61" t="s">
        <v>2520</v>
      </c>
      <c r="Q100" s="61" t="s">
        <v>2517</v>
      </c>
      <c r="R100" s="61" t="s">
        <v>2518</v>
      </c>
      <c r="S100" s="61" t="s">
        <v>2519</v>
      </c>
      <c r="U100" s="61" t="s">
        <v>2520</v>
      </c>
      <c r="V100" s="61" t="s">
        <v>2517</v>
      </c>
      <c r="W100" s="61" t="s">
        <v>2518</v>
      </c>
      <c r="X100" s="61" t="s">
        <v>2308</v>
      </c>
      <c r="Z100" s="61" t="s">
        <v>2520</v>
      </c>
      <c r="AA100" s="61" t="s">
        <v>2517</v>
      </c>
      <c r="AB100" s="61" t="s">
        <v>2518</v>
      </c>
      <c r="AC100" s="61" t="s">
        <v>2308</v>
      </c>
      <c r="AE100" s="61" t="s">
        <v>2520</v>
      </c>
    </row>
    <row r="101" spans="1:41">
      <c r="A101" t="s">
        <v>2343</v>
      </c>
      <c r="B101">
        <v>9.0673049999999993</v>
      </c>
      <c r="C101">
        <v>0.90439340000000001</v>
      </c>
      <c r="D101">
        <v>9.0673049999999993</v>
      </c>
      <c r="E101" s="42">
        <f>D101/F91</f>
        <v>1.0335466773053687E-3</v>
      </c>
      <c r="F101">
        <v>1.0246999999999999E-3</v>
      </c>
      <c r="G101">
        <v>8.4350950000000005</v>
      </c>
      <c r="H101">
        <v>0.88716430000000002</v>
      </c>
      <c r="I101" s="42">
        <v>8.4350950000000005</v>
      </c>
      <c r="J101">
        <f>I101/F91</f>
        <v>9.6148352900946087E-4</v>
      </c>
      <c r="K101" s="176">
        <v>9.2630000000000002E-4</v>
      </c>
      <c r="L101" s="177">
        <v>9.0215619999999994</v>
      </c>
      <c r="M101" s="177">
        <v>0.87561040000000001</v>
      </c>
      <c r="N101" s="177">
        <v>9.0215619999999994</v>
      </c>
      <c r="O101">
        <f>N101/F91</f>
        <v>1.0283326114214064E-3</v>
      </c>
      <c r="P101" s="176">
        <v>9.6420000000000002E-4</v>
      </c>
      <c r="Q101">
        <v>8.3363739999999993</v>
      </c>
      <c r="R101" s="42">
        <v>0.87212129999999999</v>
      </c>
      <c r="S101">
        <v>8.3363739999999993</v>
      </c>
      <c r="T101">
        <f>S101/F91</f>
        <v>9.5023070785364174E-4</v>
      </c>
      <c r="U101">
        <v>9.0950000000000004E-4</v>
      </c>
      <c r="V101" s="42">
        <v>8.3756559999999993</v>
      </c>
      <c r="W101">
        <v>0.78078009999999998</v>
      </c>
      <c r="X101">
        <v>8.3756559999999993</v>
      </c>
      <c r="Y101">
        <f>X101/F91</f>
        <v>9.5470830958623043E-4</v>
      </c>
      <c r="Z101">
        <v>9.1250000000000001E-4</v>
      </c>
      <c r="AA101">
        <v>8.9276160000000004</v>
      </c>
      <c r="AB101">
        <v>0.84716979999999997</v>
      </c>
      <c r="AC101">
        <v>8.9276160000000004</v>
      </c>
      <c r="AD101">
        <f>AC101/F91</f>
        <v>1.0176240738629888E-3</v>
      </c>
      <c r="AE101">
        <v>9.6630000000000001E-4</v>
      </c>
    </row>
    <row r="102" spans="1:41">
      <c r="A102" t="s">
        <v>2344</v>
      </c>
      <c r="B102">
        <v>58.170352000000001</v>
      </c>
      <c r="C102">
        <v>0.96725479999999997</v>
      </c>
      <c r="D102">
        <v>58.288777000000003</v>
      </c>
      <c r="E102" s="42">
        <f t="shared" ref="E102:E104" si="12">D102/F92</f>
        <v>6.0302893647837781E-3</v>
      </c>
      <c r="F102">
        <v>6.0147999999999998E-3</v>
      </c>
      <c r="G102">
        <v>52.700747</v>
      </c>
      <c r="H102">
        <v>0.96187330000000004</v>
      </c>
      <c r="I102" s="42">
        <v>53.167839999999998</v>
      </c>
      <c r="J102">
        <f t="shared" ref="J102:J104" si="13">I102/F92</f>
        <v>5.5005007241878748E-3</v>
      </c>
      <c r="K102" s="176">
        <v>5.4216999999999998E-3</v>
      </c>
      <c r="L102" s="177">
        <v>54.793059</v>
      </c>
      <c r="M102" s="177">
        <v>0.95423659999999999</v>
      </c>
      <c r="N102" s="177">
        <v>55.653018000000003</v>
      </c>
      <c r="O102">
        <f t="shared" ref="O102:O104" si="14">N102/F92</f>
        <v>5.7576058348851652E-3</v>
      </c>
      <c r="P102" s="176">
        <v>5.6055999999999996E-3</v>
      </c>
      <c r="Q102">
        <v>57.936804000000002</v>
      </c>
      <c r="R102" s="42">
        <v>0.92818520000000004</v>
      </c>
      <c r="S102">
        <v>58.477961999999998</v>
      </c>
      <c r="T102">
        <f t="shared" ref="T102:T104" si="15">S102/F92</f>
        <v>6.0498615766604591E-3</v>
      </c>
      <c r="U102">
        <v>5.9565E-3</v>
      </c>
      <c r="V102" s="42">
        <v>60.197958999999997</v>
      </c>
      <c r="W102">
        <v>0.93909240000000005</v>
      </c>
      <c r="X102">
        <v>60.753182000000002</v>
      </c>
      <c r="Y102">
        <f t="shared" ref="Y102:Y104" si="16">X102/F92</f>
        <v>6.2852453962342235E-3</v>
      </c>
      <c r="Z102">
        <v>6.1900000000000002E-3</v>
      </c>
      <c r="AA102">
        <v>61.520304000000003</v>
      </c>
      <c r="AB102">
        <v>0.95768149999999996</v>
      </c>
      <c r="AC102">
        <v>62.204188000000002</v>
      </c>
      <c r="AD102">
        <f t="shared" ref="AD102:AD104" si="17">AC102/F92</f>
        <v>6.4353598179184776E-3</v>
      </c>
      <c r="AE102">
        <v>6.3173999999999999E-3</v>
      </c>
    </row>
    <row r="103" spans="1:41" ht="16" customHeight="1">
      <c r="A103" t="s">
        <v>2345</v>
      </c>
      <c r="B103">
        <v>2.3904030000000001</v>
      </c>
      <c r="C103">
        <v>0.86724979999999996</v>
      </c>
      <c r="D103">
        <v>2.3904030000000001</v>
      </c>
      <c r="E103" s="42">
        <f t="shared" si="12"/>
        <v>5.25594327176781E-4</v>
      </c>
      <c r="F103">
        <v>5.1079999999999995E-4</v>
      </c>
      <c r="G103">
        <v>3.865856</v>
      </c>
      <c r="H103">
        <v>0.93217989999999995</v>
      </c>
      <c r="I103" s="42">
        <v>3.865856</v>
      </c>
      <c r="J103">
        <f t="shared" si="13"/>
        <v>8.5001231310466137E-4</v>
      </c>
      <c r="K103" s="176">
        <v>7.9250000000000002E-4</v>
      </c>
      <c r="L103" s="177">
        <v>2.2814640000000002</v>
      </c>
      <c r="M103" s="177">
        <v>0.79182390000000002</v>
      </c>
      <c r="N103" s="177">
        <v>2.2814640000000002</v>
      </c>
      <c r="O103">
        <f t="shared" si="14"/>
        <v>5.0164116094986806E-4</v>
      </c>
      <c r="P103" s="176">
        <v>3.9580000000000003E-4</v>
      </c>
      <c r="Q103">
        <v>1.8742220000000001</v>
      </c>
      <c r="R103">
        <v>0.73647169999999995</v>
      </c>
      <c r="S103">
        <v>1.8742220000000001</v>
      </c>
      <c r="T103">
        <f t="shared" si="15"/>
        <v>4.120980650835532E-4</v>
      </c>
      <c r="U103">
        <v>3.4529999999999999E-4</v>
      </c>
      <c r="V103" s="42">
        <v>2.1569069999999999</v>
      </c>
      <c r="W103">
        <v>0.82873609999999998</v>
      </c>
      <c r="X103">
        <v>2.1569069999999999</v>
      </c>
      <c r="Y103">
        <f t="shared" si="16"/>
        <v>4.7425395778364114E-4</v>
      </c>
      <c r="Z103">
        <v>4.0559999999999999E-4</v>
      </c>
      <c r="AA103">
        <v>1.9536739999999999</v>
      </c>
      <c r="AB103">
        <v>0.79327139999999996</v>
      </c>
      <c r="AC103">
        <v>1.9536739999999999</v>
      </c>
      <c r="AD103">
        <f t="shared" si="17"/>
        <v>4.2956772207563762E-4</v>
      </c>
      <c r="AE103">
        <v>3.4469999999999998E-4</v>
      </c>
    </row>
    <row r="104" spans="1:41">
      <c r="A104" t="s">
        <v>2346</v>
      </c>
      <c r="B104">
        <v>8.795795</v>
      </c>
      <c r="C104">
        <v>0.89272499999999999</v>
      </c>
      <c r="D104">
        <v>8.952693</v>
      </c>
      <c r="E104" s="42">
        <f t="shared" si="12"/>
        <v>1.2391270588235294E-3</v>
      </c>
      <c r="F104">
        <v>1.1976999999999999E-3</v>
      </c>
      <c r="G104">
        <v>11.158773</v>
      </c>
      <c r="H104">
        <v>0.93922320000000004</v>
      </c>
      <c r="I104" s="42">
        <v>11.158773</v>
      </c>
      <c r="J104">
        <f t="shared" si="13"/>
        <v>1.5444668512110727E-3</v>
      </c>
      <c r="K104" s="176">
        <v>1.4652000000000001E-3</v>
      </c>
      <c r="L104" s="177">
        <v>8.1015010000000007</v>
      </c>
      <c r="M104" s="177">
        <v>0.82087849999999996</v>
      </c>
      <c r="N104" s="177">
        <v>8.1015010000000007</v>
      </c>
      <c r="O104">
        <f t="shared" si="14"/>
        <v>1.1213150173010381E-3</v>
      </c>
      <c r="P104" s="176">
        <v>9.7289999999999996E-4</v>
      </c>
      <c r="Q104">
        <v>8.3198050000000006</v>
      </c>
      <c r="R104" s="42">
        <v>0.78446309999999997</v>
      </c>
      <c r="S104">
        <v>9.0303830000000005</v>
      </c>
      <c r="T104">
        <f t="shared" si="15"/>
        <v>1.2498800000000001E-3</v>
      </c>
      <c r="U104">
        <v>1.0578E-3</v>
      </c>
      <c r="V104" s="42">
        <v>7.8682540000000003</v>
      </c>
      <c r="W104">
        <v>0.87317549999999999</v>
      </c>
      <c r="X104">
        <v>7.8682540000000003</v>
      </c>
      <c r="Y104">
        <f t="shared" si="16"/>
        <v>1.0890316955017301E-3</v>
      </c>
      <c r="Z104">
        <v>9.9280000000000006E-4</v>
      </c>
      <c r="AA104">
        <v>9.4284630000000007</v>
      </c>
      <c r="AB104">
        <v>0.87700449999999996</v>
      </c>
      <c r="AC104">
        <v>9.4284630000000007</v>
      </c>
      <c r="AD104">
        <f t="shared" si="17"/>
        <v>1.3049775778546714E-3</v>
      </c>
      <c r="AE104">
        <v>1.1865999999999999E-3</v>
      </c>
    </row>
    <row r="105" spans="1:41">
      <c r="A105" t="s">
        <v>2522</v>
      </c>
      <c r="B105">
        <v>78.423850000000002</v>
      </c>
      <c r="C105" s="42">
        <v>1.0007760000000001</v>
      </c>
      <c r="D105">
        <v>78.85539</v>
      </c>
      <c r="E105">
        <f>D105/B3</f>
        <v>2.610068515821528E-3</v>
      </c>
      <c r="F105" s="42">
        <v>2.5845999999999998E-3</v>
      </c>
      <c r="G105">
        <v>76.160470000000004</v>
      </c>
      <c r="H105">
        <v>1.0034380000000001</v>
      </c>
      <c r="I105" s="42">
        <v>77.855310000000003</v>
      </c>
      <c r="J105" s="42">
        <f>I105/B3</f>
        <v>2.5769664371772805E-3</v>
      </c>
      <c r="K105" s="42">
        <v>2.4727E-3</v>
      </c>
      <c r="L105" s="176">
        <v>74.197590000000005</v>
      </c>
      <c r="M105" s="176">
        <v>1.0059229999999999</v>
      </c>
      <c r="N105" s="176">
        <v>77.286439999999999</v>
      </c>
      <c r="O105">
        <f>N105/B3</f>
        <v>2.5581371640407786E-3</v>
      </c>
      <c r="P105" s="176">
        <v>2.3654000000000001E-3</v>
      </c>
      <c r="Q105" s="42">
        <v>76.467200000000005</v>
      </c>
      <c r="R105" s="42">
        <v>1.0034419999999999</v>
      </c>
      <c r="S105" s="42">
        <v>78.41789</v>
      </c>
      <c r="T105">
        <f>S105/B3</f>
        <v>2.5955875148947439E-3</v>
      </c>
      <c r="U105" s="42">
        <v>2.4742000000000002E-3</v>
      </c>
      <c r="V105" s="42">
        <v>78.598780000000005</v>
      </c>
      <c r="W105" s="42">
        <v>1.003773</v>
      </c>
      <c r="X105" s="42">
        <v>80.605900000000005</v>
      </c>
      <c r="Y105">
        <f>X105/B3</f>
        <v>2.6680094002383163E-3</v>
      </c>
      <c r="Z105" s="42">
        <v>2.5433999999999999E-3</v>
      </c>
      <c r="AA105" s="42">
        <v>81.830060000000003</v>
      </c>
      <c r="AB105" s="42">
        <v>1.004877</v>
      </c>
      <c r="AC105" s="42">
        <v>84.302019999999999</v>
      </c>
      <c r="AD105">
        <f>AC105/B3</f>
        <v>2.7903488679994703E-3</v>
      </c>
      <c r="AE105" s="42">
        <v>2.6369000000000002E-3</v>
      </c>
    </row>
    <row r="106" spans="1:41" s="59" customFormat="1">
      <c r="A106" s="40" t="s">
        <v>2444</v>
      </c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</row>
    <row r="107" spans="1:41">
      <c r="A107" s="61" t="s">
        <v>2522</v>
      </c>
      <c r="B107" s="61" t="s">
        <v>2445</v>
      </c>
      <c r="C107" s="61" t="s">
        <v>2446</v>
      </c>
      <c r="D107" s="62" t="s">
        <v>2447</v>
      </c>
      <c r="E107" s="61" t="s">
        <v>2448</v>
      </c>
      <c r="F107" s="61" t="s">
        <v>2449</v>
      </c>
      <c r="G107" s="63" t="s">
        <v>2450</v>
      </c>
      <c r="H107" s="61" t="s">
        <v>2451</v>
      </c>
      <c r="I107" s="61" t="s">
        <v>2452</v>
      </c>
      <c r="J107" s="61" t="s">
        <v>2453</v>
      </c>
      <c r="K107" s="61" t="s">
        <v>2454</v>
      </c>
      <c r="L107" s="26" t="s">
        <v>2523</v>
      </c>
      <c r="M107" s="26" t="s">
        <v>2524</v>
      </c>
      <c r="N107" s="26" t="s">
        <v>2525</v>
      </c>
      <c r="O107" s="26" t="s">
        <v>2526</v>
      </c>
      <c r="P107" s="26" t="s">
        <v>2527</v>
      </c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</row>
    <row r="108" spans="1:41">
      <c r="B108" s="42">
        <v>2.7521940000000002E-2</v>
      </c>
      <c r="C108">
        <v>7.0164950000000004E-2</v>
      </c>
      <c r="D108">
        <v>6.4752400000000002E-2</v>
      </c>
      <c r="E108">
        <v>4.4785699999999998E-2</v>
      </c>
      <c r="F108" s="42">
        <v>2.9147579999999999E-2</v>
      </c>
      <c r="G108" s="42">
        <v>4.0163940000000002E-2</v>
      </c>
      <c r="H108" s="42">
        <v>1.873211E-2</v>
      </c>
      <c r="I108" s="42">
        <v>4.4697479999999998E-2</v>
      </c>
      <c r="J108" s="42">
        <v>2.8764330000000001E-2</v>
      </c>
      <c r="K108">
        <v>1.149756E-2</v>
      </c>
      <c r="L108" s="42">
        <v>5.2240000000000002E-2</v>
      </c>
      <c r="M108" s="42">
        <v>2.8924229999999999E-2</v>
      </c>
      <c r="N108" s="42">
        <v>4.3469389999999997E-2</v>
      </c>
      <c r="O108" s="42">
        <v>4.044387E-2</v>
      </c>
      <c r="P108" s="42">
        <v>2.6084119999999999E-2</v>
      </c>
    </row>
    <row r="109" spans="1:41">
      <c r="A109" s="63" t="s">
        <v>2313</v>
      </c>
      <c r="B109" s="61" t="s">
        <v>2445</v>
      </c>
      <c r="C109" s="61" t="s">
        <v>2446</v>
      </c>
      <c r="D109" s="62" t="s">
        <v>2447</v>
      </c>
      <c r="E109" s="61" t="s">
        <v>2448</v>
      </c>
      <c r="F109" s="61" t="s">
        <v>2449</v>
      </c>
      <c r="G109" s="63" t="s">
        <v>2450</v>
      </c>
      <c r="H109" s="61" t="s">
        <v>2451</v>
      </c>
      <c r="I109" s="61" t="s">
        <v>2452</v>
      </c>
      <c r="J109" s="61" t="s">
        <v>2453</v>
      </c>
      <c r="K109" s="61" t="s">
        <v>2454</v>
      </c>
      <c r="L109" s="26" t="s">
        <v>2523</v>
      </c>
      <c r="M109" s="26" t="s">
        <v>2524</v>
      </c>
      <c r="N109" s="26" t="s">
        <v>2525</v>
      </c>
      <c r="O109" s="26" t="s">
        <v>2526</v>
      </c>
      <c r="P109" s="26" t="s">
        <v>2527</v>
      </c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</row>
    <row r="110" spans="1:41">
      <c r="A110" t="s">
        <v>2528</v>
      </c>
      <c r="B110">
        <v>7.2219797000000002E-2</v>
      </c>
      <c r="C110">
        <v>0.12438019</v>
      </c>
      <c r="D110">
        <v>0.18751016000000001</v>
      </c>
      <c r="E110">
        <v>8.7360389999999996E-2</v>
      </c>
      <c r="F110">
        <v>2.2958820000000001E-2</v>
      </c>
      <c r="G110">
        <v>0.112643882</v>
      </c>
      <c r="H110">
        <v>1.7869639999999999E-2</v>
      </c>
      <c r="I110">
        <v>0.18571040999999999</v>
      </c>
      <c r="J110">
        <v>6.2790830000000006E-2</v>
      </c>
      <c r="K110" s="42">
        <v>5.9323371999999999E-2</v>
      </c>
      <c r="L110" s="42">
        <v>0.1198714</v>
      </c>
      <c r="M110" s="42">
        <v>5.8111990000000002E-2</v>
      </c>
      <c r="N110" s="42">
        <v>0.10288940000000001</v>
      </c>
      <c r="O110" s="42">
        <v>0.13914389999999999</v>
      </c>
      <c r="P110">
        <v>5.740485E-2</v>
      </c>
    </row>
    <row r="111" spans="1:41">
      <c r="A111" t="s">
        <v>2572</v>
      </c>
      <c r="B111">
        <v>8.7819530000000003E-3</v>
      </c>
      <c r="C111">
        <v>5.4557149999999999E-2</v>
      </c>
      <c r="D111">
        <v>4.0105689999999999E-2</v>
      </c>
      <c r="E111">
        <v>3.1112879999999999E-2</v>
      </c>
      <c r="F111">
        <v>3.1993489999999999E-2</v>
      </c>
      <c r="G111">
        <v>3.2783014999999999E-2</v>
      </c>
      <c r="H111">
        <v>1.8832129999999999E-2</v>
      </c>
      <c r="I111">
        <v>2.111385E-2</v>
      </c>
      <c r="J111">
        <v>2.2707519999999998E-2</v>
      </c>
      <c r="K111" s="42">
        <v>3.6058510000000002E-3</v>
      </c>
      <c r="L111">
        <v>3.4156069999999997E-2</v>
      </c>
      <c r="M111" s="42">
        <v>2.340478E-2</v>
      </c>
      <c r="N111" s="42">
        <v>3.2391999999999997E-2</v>
      </c>
      <c r="O111" s="42">
        <v>2.4215400000000002E-2</v>
      </c>
      <c r="P111">
        <v>1.8943850000000002E-2</v>
      </c>
    </row>
    <row r="112" spans="1:41">
      <c r="A112" t="s">
        <v>2573</v>
      </c>
      <c r="B112">
        <v>0.11566143</v>
      </c>
      <c r="C112">
        <v>0.15251215000000001</v>
      </c>
      <c r="D112">
        <v>0.12255267</v>
      </c>
      <c r="E112">
        <v>0.16583572999999999</v>
      </c>
      <c r="F112">
        <v>3.6160089999999999E-2</v>
      </c>
      <c r="G112">
        <v>5.7546910000000001E-3</v>
      </c>
      <c r="H112">
        <v>4.3939619999999999E-2</v>
      </c>
      <c r="I112">
        <v>3.4065890000000001E-2</v>
      </c>
      <c r="J112" s="71">
        <v>5.3513869999999998E-2</v>
      </c>
      <c r="K112" s="42">
        <v>4.7232459999999997E-2</v>
      </c>
      <c r="L112" s="42">
        <v>0.13919239999999999</v>
      </c>
      <c r="M112" s="42">
        <v>5.9813789999999999E-2</v>
      </c>
      <c r="N112" s="42">
        <v>8.21688E-2</v>
      </c>
      <c r="O112" s="42">
        <v>6.2935329999999998E-2</v>
      </c>
      <c r="P112">
        <v>9.1647880000000001E-2</v>
      </c>
    </row>
    <row r="113" spans="1:41">
      <c r="A113" t="s">
        <v>2574</v>
      </c>
      <c r="B113">
        <v>6.2593669000000005E-2</v>
      </c>
      <c r="C113">
        <v>8.6926959999999998E-2</v>
      </c>
      <c r="D113">
        <v>6.6841020000000001E-2</v>
      </c>
      <c r="E113">
        <v>4.751449E-2</v>
      </c>
      <c r="F113">
        <v>1.2514580000000001E-2</v>
      </c>
      <c r="G113">
        <v>1.6148376999999998E-2</v>
      </c>
      <c r="H113">
        <v>1.329429E-2</v>
      </c>
      <c r="I113">
        <v>5.2303629999999997E-2</v>
      </c>
      <c r="J113">
        <v>3.2662749999999997E-2</v>
      </c>
      <c r="K113" s="42">
        <v>1.0500592E-2</v>
      </c>
      <c r="L113" s="42">
        <v>6.5905939999999996E-2</v>
      </c>
      <c r="M113" s="42">
        <v>2.8297920000000001E-2</v>
      </c>
      <c r="N113" s="42">
        <v>4.8843560000000001E-2</v>
      </c>
      <c r="O113" s="42">
        <v>3.8213400000000002E-2</v>
      </c>
      <c r="P113">
        <v>2.739805E-2</v>
      </c>
    </row>
    <row r="114" spans="1:41" s="66" customFormat="1">
      <c r="A114" s="64" t="s">
        <v>2538</v>
      </c>
      <c r="B114" s="32"/>
      <c r="C114" s="32"/>
      <c r="D114" s="65"/>
      <c r="E114" s="33"/>
      <c r="F114" s="32"/>
      <c r="G114" s="33"/>
      <c r="H114" s="32"/>
      <c r="I114" s="33"/>
      <c r="J114" s="32"/>
      <c r="K114" s="32"/>
      <c r="L114" s="32"/>
      <c r="M114" s="32"/>
      <c r="N114" s="33"/>
      <c r="O114" s="33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</row>
    <row r="115" spans="1:41" s="59" customFormat="1">
      <c r="A115" s="66" t="s">
        <v>2470</v>
      </c>
      <c r="B115" s="66"/>
      <c r="C115" s="40" t="s">
        <v>2539</v>
      </c>
      <c r="D115" s="40" t="s">
        <v>2540</v>
      </c>
      <c r="E115" s="66" t="s">
        <v>2541</v>
      </c>
      <c r="F115" s="67" t="s">
        <v>2542</v>
      </c>
      <c r="H115" s="66"/>
      <c r="I115" s="67"/>
      <c r="J115" s="66"/>
      <c r="K115" s="66"/>
      <c r="L115" s="66"/>
      <c r="M115" s="66"/>
      <c r="N115" s="67"/>
      <c r="O115" s="67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  <c r="AN115" s="66"/>
      <c r="AO115" s="66"/>
    </row>
    <row r="116" spans="1:41">
      <c r="A116" s="41" t="s">
        <v>2307</v>
      </c>
      <c r="B116" s="42">
        <f>SUM('chr5'!C116:F116)</f>
        <v>28902</v>
      </c>
      <c r="C116">
        <v>15923</v>
      </c>
      <c r="D116">
        <v>4578</v>
      </c>
      <c r="E116">
        <v>3986</v>
      </c>
      <c r="F116">
        <v>4415</v>
      </c>
      <c r="H116" s="42"/>
      <c r="I116" s="44"/>
      <c r="N116" s="44"/>
      <c r="O116" s="44"/>
    </row>
    <row r="117" spans="1:41">
      <c r="A117" s="41" t="s">
        <v>2481</v>
      </c>
      <c r="B117">
        <v>1333</v>
      </c>
      <c r="C117">
        <v>667</v>
      </c>
      <c r="D117" s="42">
        <v>219</v>
      </c>
      <c r="E117" s="42">
        <v>178</v>
      </c>
      <c r="F117" s="42">
        <v>269</v>
      </c>
      <c r="H117" s="42"/>
      <c r="I117" s="44"/>
      <c r="N117" s="44"/>
      <c r="O117" s="44"/>
    </row>
    <row r="118" spans="1:41">
      <c r="A118" s="41" t="s">
        <v>2482</v>
      </c>
      <c r="B118">
        <v>17</v>
      </c>
      <c r="C118" s="42">
        <v>15</v>
      </c>
      <c r="D118" s="42">
        <v>0</v>
      </c>
      <c r="E118" s="42">
        <v>1</v>
      </c>
      <c r="F118" s="42">
        <v>1</v>
      </c>
      <c r="H118" s="42"/>
      <c r="I118" s="44"/>
      <c r="N118" s="44"/>
      <c r="O118" s="44"/>
    </row>
    <row r="119" spans="1:41">
      <c r="A119" s="41" t="s">
        <v>2483</v>
      </c>
      <c r="B119">
        <v>2.064368</v>
      </c>
      <c r="C119" s="42">
        <v>1.814346</v>
      </c>
      <c r="D119" s="42">
        <v>2.5322580000000001</v>
      </c>
      <c r="E119">
        <v>2.56</v>
      </c>
      <c r="F119" s="42">
        <v>2.127907</v>
      </c>
      <c r="H119" s="42"/>
      <c r="I119" s="44"/>
      <c r="N119" s="44"/>
      <c r="O119" s="44"/>
    </row>
    <row r="120" spans="1:41" s="110" customFormat="1">
      <c r="A120" s="11" t="s">
        <v>2484</v>
      </c>
      <c r="B120" s="110">
        <v>386</v>
      </c>
      <c r="C120" s="42">
        <v>174</v>
      </c>
      <c r="D120" s="42">
        <v>34</v>
      </c>
      <c r="E120" s="42">
        <v>65</v>
      </c>
      <c r="F120" s="42">
        <v>113</v>
      </c>
      <c r="H120" s="42"/>
      <c r="I120" s="44"/>
      <c r="N120" s="44"/>
      <c r="O120" s="44"/>
    </row>
    <row r="121" spans="1:41">
      <c r="A121" s="11" t="s">
        <v>2485</v>
      </c>
      <c r="B121">
        <v>1.3355479999999999E-2</v>
      </c>
      <c r="C121" s="42">
        <v>1.0927589999999999E-2</v>
      </c>
      <c r="D121" s="42">
        <v>7.4268240000000003E-3</v>
      </c>
      <c r="E121" s="42">
        <v>1.630707E-2</v>
      </c>
      <c r="F121" s="42">
        <v>2.5594559999999999E-2</v>
      </c>
      <c r="H121" s="42"/>
      <c r="I121" s="44"/>
      <c r="N121" s="44"/>
      <c r="O121" s="44"/>
    </row>
    <row r="122" spans="1:41" s="107" customFormat="1">
      <c r="A122" s="96" t="s">
        <v>2486</v>
      </c>
      <c r="B122" s="96"/>
      <c r="C122" s="86" t="s">
        <v>2539</v>
      </c>
      <c r="D122" s="86" t="s">
        <v>2540</v>
      </c>
      <c r="E122" s="96" t="s">
        <v>2541</v>
      </c>
      <c r="F122" s="97" t="s">
        <v>2542</v>
      </c>
      <c r="H122" s="96"/>
      <c r="I122" s="97"/>
      <c r="J122" s="96"/>
      <c r="K122" s="96"/>
      <c r="L122" s="96"/>
      <c r="M122" s="96"/>
      <c r="N122" s="97"/>
      <c r="O122" s="97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</row>
    <row r="123" spans="1:41">
      <c r="A123" s="41" t="s">
        <v>2481</v>
      </c>
      <c r="B123" s="42">
        <v>912</v>
      </c>
      <c r="C123" s="42">
        <v>446</v>
      </c>
      <c r="D123" s="42">
        <v>137</v>
      </c>
      <c r="E123" s="42">
        <v>120</v>
      </c>
      <c r="F123" s="42">
        <v>209</v>
      </c>
      <c r="H123" s="42"/>
      <c r="I123" s="44"/>
      <c r="N123" s="44"/>
      <c r="O123" s="44"/>
    </row>
    <row r="124" spans="1:41">
      <c r="A124" s="41" t="s">
        <v>2482</v>
      </c>
      <c r="B124" s="42">
        <v>9</v>
      </c>
      <c r="C124" s="42">
        <v>9</v>
      </c>
      <c r="D124" s="42">
        <v>0</v>
      </c>
      <c r="E124" s="42">
        <v>0</v>
      </c>
      <c r="F124" s="42">
        <v>0</v>
      </c>
      <c r="H124" s="42"/>
      <c r="I124" s="44"/>
      <c r="N124" s="44"/>
      <c r="O124" s="44"/>
    </row>
    <row r="125" spans="1:41">
      <c r="A125" s="41" t="s">
        <v>2483</v>
      </c>
      <c r="B125" s="42">
        <v>2.060403</v>
      </c>
      <c r="C125" s="42">
        <v>1.8589739999999999</v>
      </c>
      <c r="D125" s="42">
        <v>2.7027030000000001</v>
      </c>
      <c r="E125" s="42">
        <v>2.6363639999999999</v>
      </c>
      <c r="F125" s="42">
        <v>1.9027780000000001</v>
      </c>
      <c r="H125" s="42"/>
      <c r="I125" s="44"/>
      <c r="N125" s="44"/>
      <c r="O125" s="44"/>
    </row>
    <row r="126" spans="1:41" s="110" customFormat="1">
      <c r="A126" s="11" t="s">
        <v>2484</v>
      </c>
      <c r="B126" s="42">
        <v>405</v>
      </c>
      <c r="C126" s="42">
        <v>187</v>
      </c>
      <c r="D126" s="42">
        <v>34</v>
      </c>
      <c r="E126" s="42">
        <v>67</v>
      </c>
      <c r="F126" s="42">
        <v>117</v>
      </c>
      <c r="H126" s="42"/>
      <c r="I126" s="44"/>
      <c r="N126" s="44"/>
      <c r="O126" s="44"/>
    </row>
    <row r="127" spans="1:41" s="110" customFormat="1">
      <c r="A127" s="11" t="s">
        <v>2485</v>
      </c>
      <c r="B127" s="42">
        <v>1.401287E-2</v>
      </c>
      <c r="C127" s="42">
        <v>1.1744020000000001E-2</v>
      </c>
      <c r="D127" s="42">
        <v>7.4268240000000003E-3</v>
      </c>
      <c r="E127" s="42">
        <v>1.680883E-2</v>
      </c>
      <c r="F127" s="42">
        <v>2.6500570000000001E-2</v>
      </c>
      <c r="H127" s="42"/>
      <c r="I127" s="44"/>
      <c r="N127" s="44"/>
      <c r="O127" s="44"/>
    </row>
    <row r="128" spans="1:41" s="107" customFormat="1">
      <c r="A128" s="96" t="s">
        <v>2487</v>
      </c>
      <c r="B128" s="96"/>
      <c r="C128" s="86" t="s">
        <v>2539</v>
      </c>
      <c r="D128" s="86" t="s">
        <v>2540</v>
      </c>
      <c r="E128" s="96" t="s">
        <v>2541</v>
      </c>
      <c r="F128" s="97" t="s">
        <v>2542</v>
      </c>
      <c r="H128" s="96"/>
      <c r="I128" s="97"/>
      <c r="J128" s="96"/>
      <c r="K128" s="96"/>
      <c r="L128" s="96"/>
      <c r="M128" s="96"/>
      <c r="N128" s="97"/>
      <c r="O128" s="97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</row>
    <row r="129" spans="1:41">
      <c r="A129" s="41" t="s">
        <v>2481</v>
      </c>
      <c r="B129" s="42">
        <v>760</v>
      </c>
      <c r="C129" s="42">
        <v>377</v>
      </c>
      <c r="D129" s="42">
        <v>105</v>
      </c>
      <c r="E129" s="42">
        <v>93</v>
      </c>
      <c r="F129" s="42">
        <v>185</v>
      </c>
      <c r="H129" s="42"/>
      <c r="I129" s="44"/>
      <c r="N129" s="44"/>
      <c r="O129" s="44"/>
    </row>
    <row r="130" spans="1:41">
      <c r="A130" s="41" t="s">
        <v>2482</v>
      </c>
      <c r="B130" s="42">
        <v>7</v>
      </c>
      <c r="C130" s="42">
        <v>7</v>
      </c>
      <c r="D130" s="42">
        <v>0</v>
      </c>
      <c r="E130" s="42">
        <v>0</v>
      </c>
      <c r="F130" s="42">
        <v>0</v>
      </c>
      <c r="H130" s="42"/>
      <c r="I130" s="44"/>
      <c r="N130" s="44"/>
      <c r="O130" s="44"/>
    </row>
    <row r="131" spans="1:41">
      <c r="A131" s="41" t="s">
        <v>2483</v>
      </c>
      <c r="B131" s="42">
        <v>1.900763</v>
      </c>
      <c r="C131" s="42">
        <v>1.6363639999999999</v>
      </c>
      <c r="D131" s="42">
        <v>2.8888889999999998</v>
      </c>
      <c r="E131" s="42">
        <v>2.4444439999999998</v>
      </c>
      <c r="F131" s="42">
        <v>1.8461540000000001</v>
      </c>
      <c r="H131" s="42"/>
      <c r="I131" s="44"/>
      <c r="N131" s="44"/>
      <c r="O131" s="44"/>
    </row>
    <row r="132" spans="1:41" s="110" customFormat="1">
      <c r="A132" s="11" t="s">
        <v>2484</v>
      </c>
      <c r="B132" s="42">
        <v>407</v>
      </c>
      <c r="C132" s="42">
        <v>190</v>
      </c>
      <c r="D132" s="42">
        <v>34</v>
      </c>
      <c r="E132" s="42">
        <v>67</v>
      </c>
      <c r="F132" s="42">
        <v>116</v>
      </c>
      <c r="H132" s="42"/>
      <c r="I132" s="44"/>
      <c r="N132" s="44"/>
      <c r="O132" s="44"/>
    </row>
    <row r="133" spans="1:41">
      <c r="A133" s="11" t="s">
        <v>2485</v>
      </c>
      <c r="B133" s="42">
        <v>1.408207E-2</v>
      </c>
      <c r="C133" s="42">
        <v>1.1932419999999999E-2</v>
      </c>
      <c r="D133" s="110">
        <v>7.4268240000000003E-3</v>
      </c>
      <c r="E133" s="42">
        <v>1.680883E-2</v>
      </c>
      <c r="F133" s="42">
        <v>2.627407E-2</v>
      </c>
      <c r="I133" s="44"/>
      <c r="N133" s="44"/>
      <c r="O133" s="44"/>
    </row>
    <row r="134" spans="1:41" s="107" customFormat="1">
      <c r="A134" s="96" t="s">
        <v>2488</v>
      </c>
      <c r="B134" s="96"/>
      <c r="C134" s="86" t="s">
        <v>2539</v>
      </c>
      <c r="D134" s="86" t="s">
        <v>2540</v>
      </c>
      <c r="E134" s="96" t="s">
        <v>2541</v>
      </c>
      <c r="F134" s="97" t="s">
        <v>2542</v>
      </c>
      <c r="H134" s="96"/>
      <c r="I134" s="97"/>
      <c r="J134" s="96"/>
      <c r="K134" s="96"/>
      <c r="L134" s="96"/>
      <c r="M134" s="96"/>
      <c r="N134" s="97"/>
      <c r="O134" s="97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</row>
    <row r="135" spans="1:41">
      <c r="A135" s="41" t="s">
        <v>2481</v>
      </c>
      <c r="B135" s="42">
        <v>814</v>
      </c>
      <c r="C135" s="42">
        <v>386</v>
      </c>
      <c r="D135" s="42">
        <v>124</v>
      </c>
      <c r="E135" s="42">
        <v>115</v>
      </c>
      <c r="F135" s="42">
        <v>189</v>
      </c>
      <c r="H135" s="42"/>
      <c r="I135" s="44"/>
      <c r="N135" s="44"/>
      <c r="O135" s="44"/>
    </row>
    <row r="136" spans="1:41">
      <c r="A136" s="41" t="s">
        <v>2482</v>
      </c>
      <c r="B136" s="42">
        <v>5</v>
      </c>
      <c r="C136" s="42">
        <v>4</v>
      </c>
      <c r="D136" s="42">
        <v>0</v>
      </c>
      <c r="E136" s="42">
        <v>1</v>
      </c>
      <c r="F136" s="42">
        <v>0</v>
      </c>
      <c r="H136" s="42"/>
      <c r="I136" s="44"/>
      <c r="N136" s="44"/>
      <c r="O136" s="44"/>
    </row>
    <row r="137" spans="1:41">
      <c r="A137" s="41" t="s">
        <v>2483</v>
      </c>
      <c r="B137" s="42">
        <v>1.96</v>
      </c>
      <c r="C137" s="42">
        <v>1.699301</v>
      </c>
      <c r="D137" s="42">
        <v>2.875</v>
      </c>
      <c r="E137" s="42">
        <v>2.1944439999999998</v>
      </c>
      <c r="F137" s="42">
        <v>1.953125</v>
      </c>
      <c r="H137" s="42"/>
      <c r="I137" s="44"/>
      <c r="N137" s="44"/>
      <c r="O137" s="44"/>
    </row>
    <row r="138" spans="1:41" s="110" customFormat="1">
      <c r="A138" s="11" t="s">
        <v>2484</v>
      </c>
      <c r="B138" s="110">
        <v>411</v>
      </c>
      <c r="C138" s="42">
        <v>193</v>
      </c>
      <c r="D138" s="42">
        <v>34</v>
      </c>
      <c r="E138" s="42">
        <v>66</v>
      </c>
      <c r="F138" s="42">
        <v>118</v>
      </c>
      <c r="H138" s="42"/>
      <c r="I138" s="44"/>
      <c r="N138" s="44"/>
      <c r="O138" s="44"/>
    </row>
    <row r="139" spans="1:41">
      <c r="A139" s="11" t="s">
        <v>2485</v>
      </c>
      <c r="B139">
        <v>1.4220470000000001E-2</v>
      </c>
      <c r="C139" s="42">
        <v>1.2120830000000001E-2</v>
      </c>
      <c r="D139" s="42">
        <v>7.4268240000000003E-3</v>
      </c>
      <c r="E139" s="42">
        <v>1.6557949999999998E-2</v>
      </c>
      <c r="F139" s="42">
        <v>2.6727069999999999E-2</v>
      </c>
      <c r="I139" s="44"/>
      <c r="N139" s="44"/>
      <c r="O139" s="44"/>
    </row>
    <row r="140" spans="1:41" s="107" customFormat="1">
      <c r="A140" s="96" t="s">
        <v>2489</v>
      </c>
      <c r="B140" s="96"/>
      <c r="C140" s="86" t="s">
        <v>2539</v>
      </c>
      <c r="D140" s="86" t="s">
        <v>2540</v>
      </c>
      <c r="E140" s="96" t="s">
        <v>2541</v>
      </c>
      <c r="F140" s="97" t="s">
        <v>2542</v>
      </c>
      <c r="H140" s="96"/>
      <c r="I140" s="97"/>
      <c r="J140" s="96"/>
      <c r="K140" s="96"/>
      <c r="L140" s="96"/>
      <c r="M140" s="96"/>
      <c r="N140" s="97"/>
      <c r="O140" s="97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</row>
    <row r="141" spans="1:41">
      <c r="A141" s="41" t="s">
        <v>2481</v>
      </c>
      <c r="B141" s="42">
        <v>729</v>
      </c>
      <c r="C141" s="42">
        <v>346</v>
      </c>
      <c r="D141" s="42">
        <v>115</v>
      </c>
      <c r="E141" s="42">
        <v>98</v>
      </c>
      <c r="F141" s="42">
        <v>170</v>
      </c>
      <c r="H141" s="42"/>
      <c r="I141" s="44"/>
      <c r="N141" s="44"/>
      <c r="O141" s="44"/>
    </row>
    <row r="142" spans="1:41">
      <c r="A142" s="41" t="s">
        <v>2482</v>
      </c>
      <c r="B142" s="42">
        <v>7</v>
      </c>
      <c r="C142" s="42">
        <v>7</v>
      </c>
      <c r="D142" s="42">
        <v>0</v>
      </c>
      <c r="E142" s="42">
        <v>0</v>
      </c>
      <c r="F142" s="42">
        <v>0</v>
      </c>
      <c r="H142" s="42"/>
      <c r="I142" s="44"/>
      <c r="N142" s="44"/>
      <c r="O142" s="44"/>
    </row>
    <row r="143" spans="1:41">
      <c r="A143" s="41" t="s">
        <v>2483</v>
      </c>
      <c r="B143" s="42">
        <v>1.870079</v>
      </c>
      <c r="C143" s="42">
        <v>1.4714290000000001</v>
      </c>
      <c r="D143" s="42">
        <v>2.9655170000000002</v>
      </c>
      <c r="E143" s="42">
        <v>2.5</v>
      </c>
      <c r="F143" s="42">
        <v>1.982456</v>
      </c>
      <c r="H143" s="42"/>
      <c r="I143" s="44"/>
      <c r="N143" s="44"/>
      <c r="O143" s="44"/>
    </row>
    <row r="144" spans="1:41" s="110" customFormat="1">
      <c r="A144" s="11" t="s">
        <v>2484</v>
      </c>
      <c r="B144" s="42">
        <v>411</v>
      </c>
      <c r="C144" s="42">
        <v>195</v>
      </c>
      <c r="D144" s="42">
        <v>34</v>
      </c>
      <c r="E144" s="42">
        <v>67</v>
      </c>
      <c r="F144" s="42">
        <v>115</v>
      </c>
      <c r="H144" s="42"/>
      <c r="I144" s="44"/>
      <c r="N144" s="44"/>
      <c r="O144" s="44"/>
    </row>
    <row r="145" spans="1:41">
      <c r="A145" s="11" t="s">
        <v>2485</v>
      </c>
      <c r="B145" s="42">
        <v>1.4220470000000001E-2</v>
      </c>
      <c r="C145" s="42">
        <v>1.2246440000000001E-2</v>
      </c>
      <c r="D145" s="42">
        <v>7.4268240000000003E-3</v>
      </c>
      <c r="E145" s="42">
        <v>1.680883E-2</v>
      </c>
      <c r="F145" s="42">
        <v>2.6047569999999999E-2</v>
      </c>
      <c r="I145" s="44"/>
      <c r="N145" s="44"/>
      <c r="O145" s="44"/>
    </row>
    <row r="146" spans="1:41" s="107" customFormat="1">
      <c r="A146" s="96" t="s">
        <v>2490</v>
      </c>
      <c r="B146" s="96"/>
      <c r="C146" s="86" t="s">
        <v>2539</v>
      </c>
      <c r="D146" s="86" t="s">
        <v>2540</v>
      </c>
      <c r="E146" s="96" t="s">
        <v>2541</v>
      </c>
      <c r="F146" s="97" t="s">
        <v>2542</v>
      </c>
      <c r="H146" s="96"/>
      <c r="I146" s="97"/>
      <c r="J146" s="96"/>
      <c r="K146" s="96"/>
      <c r="L146" s="96"/>
      <c r="M146" s="96"/>
      <c r="N146" s="97"/>
      <c r="O146" s="97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</row>
    <row r="147" spans="1:41">
      <c r="A147" s="41" t="s">
        <v>2481</v>
      </c>
      <c r="B147" s="42">
        <v>750</v>
      </c>
      <c r="C147" s="42">
        <v>366</v>
      </c>
      <c r="D147" s="42">
        <v>111</v>
      </c>
      <c r="E147" s="42">
        <v>94</v>
      </c>
      <c r="F147">
        <v>179</v>
      </c>
      <c r="H147" s="42"/>
      <c r="I147" s="44"/>
      <c r="N147" s="44"/>
      <c r="O147" s="44"/>
    </row>
    <row r="148" spans="1:41">
      <c r="A148" s="41" t="s">
        <v>2482</v>
      </c>
      <c r="B148" s="42">
        <v>6</v>
      </c>
      <c r="C148" s="42">
        <v>5</v>
      </c>
      <c r="D148" s="42">
        <v>0</v>
      </c>
      <c r="E148" s="42">
        <v>0</v>
      </c>
      <c r="F148" s="42">
        <v>1</v>
      </c>
      <c r="H148" s="42"/>
      <c r="I148" s="44"/>
      <c r="N148" s="44"/>
      <c r="O148" s="44"/>
    </row>
    <row r="149" spans="1:41">
      <c r="A149" s="41" t="s">
        <v>2483</v>
      </c>
      <c r="B149" s="42">
        <v>2.0120480000000001</v>
      </c>
      <c r="C149" s="42">
        <v>1.711111</v>
      </c>
      <c r="D149" s="42">
        <v>3.269231</v>
      </c>
      <c r="E149" s="42">
        <v>2.2413789999999998</v>
      </c>
      <c r="F149" s="42">
        <v>2.0338980000000002</v>
      </c>
      <c r="H149" s="42"/>
      <c r="I149" s="44"/>
      <c r="N149" s="44"/>
      <c r="O149" s="44"/>
    </row>
    <row r="150" spans="1:41" s="71" customFormat="1">
      <c r="A150" s="11" t="s">
        <v>2484</v>
      </c>
      <c r="B150" s="42">
        <v>408</v>
      </c>
      <c r="C150" s="42">
        <v>193</v>
      </c>
      <c r="D150" s="42">
        <v>35</v>
      </c>
      <c r="E150" s="42">
        <v>66</v>
      </c>
      <c r="F150" s="42">
        <v>114</v>
      </c>
      <c r="H150" s="42"/>
      <c r="I150" s="44"/>
      <c r="N150" s="44"/>
      <c r="O150" s="44"/>
    </row>
    <row r="151" spans="1:41">
      <c r="A151" s="11" t="s">
        <v>2485</v>
      </c>
      <c r="B151" s="42">
        <v>1.411667E-2</v>
      </c>
      <c r="C151" s="42">
        <v>1.2120830000000001E-2</v>
      </c>
      <c r="D151" s="42">
        <v>7.6452600000000001E-3</v>
      </c>
      <c r="E151" s="42">
        <v>1.6557949999999998E-2</v>
      </c>
      <c r="F151" s="42">
        <v>2.582106E-2</v>
      </c>
      <c r="I151" s="44"/>
      <c r="N151" s="44"/>
      <c r="O151" s="44"/>
    </row>
    <row r="152" spans="1:41" s="59" customFormat="1">
      <c r="A152" s="70" t="s">
        <v>2550</v>
      </c>
      <c r="D152" s="60" t="s">
        <v>4</v>
      </c>
      <c r="E152" s="60"/>
      <c r="F152" s="60" t="s">
        <v>9</v>
      </c>
      <c r="H152" s="60" t="s">
        <v>15</v>
      </c>
      <c r="I152" s="60"/>
      <c r="J152" s="60" t="s">
        <v>12</v>
      </c>
      <c r="K152" s="60"/>
      <c r="L152" s="60" t="s">
        <v>1010</v>
      </c>
      <c r="N152" s="60"/>
      <c r="O152" s="60"/>
    </row>
    <row r="153" spans="1:41">
      <c r="A153" s="52" t="s">
        <v>2551</v>
      </c>
      <c r="B153" s="42">
        <v>44.022440000000003</v>
      </c>
      <c r="D153" s="176">
        <v>46.44641</v>
      </c>
      <c r="F153">
        <v>42.570320000000002</v>
      </c>
      <c r="G153" s="52"/>
      <c r="H153">
        <v>37.966540000000002</v>
      </c>
      <c r="J153" s="176">
        <v>43.048760000000001</v>
      </c>
      <c r="L153">
        <v>43.961109999999998</v>
      </c>
      <c r="M153" s="52"/>
      <c r="P153" s="52"/>
    </row>
    <row r="154" spans="1:41">
      <c r="A154" s="52" t="s">
        <v>2552</v>
      </c>
      <c r="B154">
        <v>1.0003869999999999</v>
      </c>
      <c r="D154" s="176">
        <v>1.0033510000000001</v>
      </c>
      <c r="F154">
        <v>1.005244</v>
      </c>
      <c r="G154" s="52"/>
      <c r="H154">
        <v>1.0014460000000001</v>
      </c>
      <c r="J154" s="176">
        <v>1.0029870000000001</v>
      </c>
      <c r="L154">
        <v>1.004014</v>
      </c>
      <c r="M154" s="52"/>
      <c r="P154" s="52"/>
    </row>
    <row r="155" spans="1:41">
      <c r="A155" s="52" t="s">
        <v>2308</v>
      </c>
      <c r="B155">
        <v>44.407089999999997</v>
      </c>
      <c r="C155">
        <f>B155/B3</f>
        <v>1.4698493975903613E-3</v>
      </c>
      <c r="D155" s="176">
        <v>47.978670000000001</v>
      </c>
      <c r="E155">
        <f>D155/B3</f>
        <v>1.5880666622534092E-3</v>
      </c>
      <c r="F155">
        <v>45.349899999999998</v>
      </c>
      <c r="G155" s="176">
        <f>F155/B3</f>
        <v>1.5010558718390043E-3</v>
      </c>
      <c r="H155">
        <v>39.724960000000003</v>
      </c>
      <c r="I155" s="177">
        <f>H155/B3</f>
        <v>1.3148735601747651E-3</v>
      </c>
      <c r="J155" s="176">
        <v>44.8705</v>
      </c>
      <c r="K155">
        <f>J155/B3</f>
        <v>1.4851880047663181E-3</v>
      </c>
      <c r="L155">
        <v>46.193919999999999</v>
      </c>
      <c r="M155" s="176">
        <f>L155/B3</f>
        <v>1.5289924533298026E-3</v>
      </c>
      <c r="P155" s="52"/>
    </row>
    <row r="156" spans="1:41">
      <c r="A156" s="52" t="s">
        <v>2520</v>
      </c>
      <c r="B156">
        <v>1.5116000000000001E-3</v>
      </c>
      <c r="D156" s="176">
        <v>1.5578E-3</v>
      </c>
      <c r="F156">
        <v>1.3822000000000001E-3</v>
      </c>
      <c r="G156" s="52"/>
      <c r="H156">
        <v>1.2558000000000001E-3</v>
      </c>
      <c r="J156" s="176">
        <v>1.4304999999999999E-3</v>
      </c>
      <c r="L156">
        <v>1.4486E-3</v>
      </c>
      <c r="M156" s="52"/>
      <c r="P156" s="52"/>
    </row>
    <row r="157" spans="1:41" s="40" customFormat="1">
      <c r="A157" s="38" t="s">
        <v>2553</v>
      </c>
      <c r="D157" s="60" t="s">
        <v>4</v>
      </c>
      <c r="E157" s="60"/>
      <c r="F157" s="60" t="s">
        <v>9</v>
      </c>
      <c r="G157" s="59"/>
      <c r="H157" s="60" t="s">
        <v>15</v>
      </c>
      <c r="I157" s="60"/>
      <c r="J157" s="60" t="s">
        <v>12</v>
      </c>
      <c r="K157" s="60"/>
      <c r="L157" s="60" t="s">
        <v>1010</v>
      </c>
      <c r="M157" s="59"/>
      <c r="N157" s="60"/>
      <c r="O157" s="60"/>
      <c r="P157" s="59"/>
    </row>
    <row r="158" spans="1:41">
      <c r="A158" s="11" t="s">
        <v>2493</v>
      </c>
      <c r="B158" s="42">
        <v>-1.8842239999999999</v>
      </c>
      <c r="C158" s="44"/>
      <c r="D158" s="11">
        <v>-1.7023189999999999</v>
      </c>
      <c r="E158" s="44"/>
      <c r="F158">
        <v>-1.744294</v>
      </c>
      <c r="G158" s="11"/>
      <c r="H158" s="42">
        <v>-1.839278</v>
      </c>
      <c r="I158" s="44"/>
      <c r="J158" s="180">
        <v>-1.5653060000000001</v>
      </c>
      <c r="L158">
        <v>-1.6148210000000001</v>
      </c>
      <c r="M158" s="11"/>
      <c r="N158" s="44"/>
      <c r="O158" s="44"/>
      <c r="P158" s="11"/>
    </row>
    <row r="159" spans="1:41">
      <c r="A159" s="11" t="s">
        <v>2504</v>
      </c>
      <c r="B159" s="42">
        <v>1238</v>
      </c>
      <c r="C159" s="72"/>
      <c r="D159" s="11">
        <v>853</v>
      </c>
      <c r="E159" s="44"/>
      <c r="F159">
        <v>717</v>
      </c>
      <c r="G159" s="11"/>
      <c r="H159" s="42">
        <v>765</v>
      </c>
      <c r="I159" s="44"/>
      <c r="J159" s="180">
        <v>690</v>
      </c>
      <c r="L159">
        <v>702</v>
      </c>
      <c r="M159" s="11"/>
      <c r="N159" s="44"/>
      <c r="O159" s="44"/>
      <c r="P159" s="11"/>
    </row>
    <row r="160" spans="1:41">
      <c r="A160" s="42" t="s">
        <v>2497</v>
      </c>
      <c r="B160" s="42">
        <v>1.77176E-2</v>
      </c>
      <c r="C160" s="72"/>
      <c r="D160" s="11">
        <v>2.7099729999999999E-2</v>
      </c>
      <c r="E160" s="44"/>
      <c r="F160">
        <v>2.9494530000000001E-2</v>
      </c>
      <c r="G160" s="11"/>
      <c r="H160">
        <v>2.4642899999999999E-2</v>
      </c>
      <c r="I160" s="44"/>
      <c r="J160" s="180">
        <v>3.1055699999999999E-2</v>
      </c>
      <c r="L160">
        <v>3.1156110000000001E-2</v>
      </c>
      <c r="M160" s="11"/>
      <c r="N160" s="44"/>
      <c r="O160" s="44"/>
      <c r="P160" s="11"/>
    </row>
    <row r="161" spans="1:41">
      <c r="A161" s="11" t="s">
        <v>2505</v>
      </c>
      <c r="B161" s="42">
        <v>-4.4083160000000001</v>
      </c>
      <c r="C161" s="72"/>
      <c r="D161" s="11">
        <v>-1.336246</v>
      </c>
      <c r="E161" s="44"/>
      <c r="F161">
        <v>-0.82822870000000004</v>
      </c>
      <c r="G161" s="11"/>
      <c r="H161">
        <v>-1.6883250000000001</v>
      </c>
      <c r="I161" s="44"/>
      <c r="J161" s="180">
        <v>-1.0387040000000001</v>
      </c>
      <c r="L161">
        <v>-0.80304019999999998</v>
      </c>
      <c r="M161" s="11"/>
      <c r="N161" s="44"/>
      <c r="O161" s="44"/>
      <c r="P161" s="11"/>
    </row>
    <row r="162" spans="1:41">
      <c r="A162" s="11" t="s">
        <v>2506</v>
      </c>
      <c r="B162" s="42">
        <v>-8.4244230000000009</v>
      </c>
      <c r="C162" s="72"/>
      <c r="D162" s="11">
        <v>-0.30978830000000002</v>
      </c>
      <c r="E162" s="44"/>
      <c r="F162">
        <v>0.76712170000000002</v>
      </c>
      <c r="G162" s="11"/>
      <c r="H162">
        <v>-0.91195340000000003</v>
      </c>
      <c r="I162" s="44"/>
      <c r="J162" s="180">
        <v>0.1225714</v>
      </c>
      <c r="L162">
        <v>0.68531679999999995</v>
      </c>
      <c r="M162" s="11"/>
      <c r="N162" s="44"/>
      <c r="O162" s="44"/>
      <c r="P162" s="11"/>
    </row>
    <row r="163" spans="1:41">
      <c r="A163" s="42" t="s">
        <v>2507</v>
      </c>
      <c r="B163" s="42">
        <v>44.022440000000003</v>
      </c>
      <c r="C163" s="72">
        <f>B163/B3</f>
        <v>1.4571177015755331E-3</v>
      </c>
      <c r="D163" s="11">
        <v>46.44641</v>
      </c>
      <c r="E163" s="44">
        <f>D16/B3</f>
        <v>1.0327022375215147E-2</v>
      </c>
      <c r="F163">
        <v>42.570320000000002</v>
      </c>
      <c r="G163" s="11">
        <f>F163/B3</f>
        <v>1.4090533562822721E-3</v>
      </c>
      <c r="H163">
        <v>37.966540000000002</v>
      </c>
      <c r="I163" s="44">
        <f>H163/B3</f>
        <v>1.2566708592612209E-3</v>
      </c>
      <c r="J163" s="180">
        <v>43.048760000000001</v>
      </c>
      <c r="K163">
        <f>J163/B3</f>
        <v>1.4248894479014962E-3</v>
      </c>
      <c r="L163">
        <v>43.961109999999998</v>
      </c>
      <c r="M163" s="11">
        <f>L163/B3</f>
        <v>1.455087713491328E-3</v>
      </c>
      <c r="N163" s="44"/>
      <c r="O163" s="44"/>
      <c r="P163" s="11"/>
    </row>
    <row r="164" spans="1:41">
      <c r="A164" s="42" t="s">
        <v>2508</v>
      </c>
      <c r="B164" s="42">
        <v>148.2062</v>
      </c>
      <c r="C164" s="72">
        <f>B164/B3</f>
        <v>4.9055408446974707E-3</v>
      </c>
      <c r="D164" s="42">
        <v>119.5377</v>
      </c>
      <c r="E164" s="44">
        <f>D164/B3</f>
        <v>3.9566298159671651E-3</v>
      </c>
      <c r="F164">
        <v>108.08580000000001</v>
      </c>
      <c r="G164" s="42">
        <f>F164/B3</f>
        <v>3.5775784456507352E-3</v>
      </c>
      <c r="H164">
        <v>108.64449999999999</v>
      </c>
      <c r="I164" s="44">
        <f>H164/B3</f>
        <v>3.5960710975771215E-3</v>
      </c>
      <c r="J164" s="181">
        <v>97.666870000000003</v>
      </c>
      <c r="K164">
        <f>J164/B3</f>
        <v>3.2327177942539391E-3</v>
      </c>
      <c r="L164">
        <v>103.36239999999999</v>
      </c>
      <c r="M164" s="42">
        <f>L164/B3</f>
        <v>3.4212365947305706E-3</v>
      </c>
      <c r="N164" s="44"/>
      <c r="O164" s="44"/>
      <c r="P164" s="42"/>
    </row>
    <row r="165" spans="1:41">
      <c r="A165" s="23" t="s">
        <v>2509</v>
      </c>
      <c r="B165" s="109">
        <v>1.281972E-7</v>
      </c>
      <c r="C165" s="72"/>
      <c r="D165" s="109">
        <v>1.033992E-7</v>
      </c>
      <c r="E165" s="44"/>
      <c r="F165" s="73">
        <v>9.3493380000000004E-8</v>
      </c>
      <c r="G165" s="42"/>
      <c r="H165" s="73">
        <v>9.3976660000000006E-8</v>
      </c>
      <c r="I165" s="44"/>
      <c r="J165" s="181">
        <v>8.4481060000000006E-8</v>
      </c>
      <c r="L165" s="73">
        <v>8.9407629999999997E-8</v>
      </c>
      <c r="M165" s="42"/>
      <c r="N165" s="44"/>
      <c r="O165" s="44"/>
      <c r="P165" s="42"/>
    </row>
    <row r="166" spans="1:41">
      <c r="A166" s="23" t="s">
        <v>2503</v>
      </c>
      <c r="B166" s="42"/>
      <c r="C166" s="72"/>
      <c r="D166" s="42"/>
      <c r="E166" s="44"/>
      <c r="G166" s="42"/>
      <c r="I166" s="44"/>
      <c r="J166" s="42"/>
      <c r="M166" s="42"/>
      <c r="N166" s="44"/>
      <c r="O166" s="44"/>
      <c r="P166" s="42"/>
    </row>
    <row r="167" spans="1:41">
      <c r="A167" s="37" t="s">
        <v>2586</v>
      </c>
      <c r="B167" s="38"/>
      <c r="C167" s="51"/>
      <c r="D167" s="39"/>
      <c r="E167" s="38"/>
      <c r="F167" s="40"/>
      <c r="G167" s="38"/>
      <c r="H167" s="40"/>
      <c r="I167" s="38"/>
      <c r="J167" s="40"/>
      <c r="K167" s="40"/>
      <c r="L167" s="40"/>
      <c r="M167" s="40"/>
      <c r="N167" s="38"/>
      <c r="O167" s="38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</row>
    <row r="168" spans="1:41">
      <c r="A168" t="s">
        <v>2556</v>
      </c>
      <c r="B168" s="44"/>
      <c r="C168" s="72"/>
      <c r="D168" s="52"/>
      <c r="E168" s="44"/>
      <c r="G168" s="44"/>
      <c r="I168" s="44"/>
      <c r="N168" s="44"/>
      <c r="O168" s="44"/>
    </row>
    <row r="169" spans="1:41">
      <c r="A169" t="s">
        <v>2558</v>
      </c>
      <c r="B169" s="44"/>
      <c r="C169" s="72"/>
      <c r="D169" s="52"/>
      <c r="F169" s="42"/>
      <c r="I169" s="42"/>
      <c r="L169" s="42"/>
      <c r="M169" s="42"/>
      <c r="N169" s="44"/>
      <c r="O169" s="44"/>
    </row>
    <row r="170" spans="1:41">
      <c r="B170" s="44"/>
      <c r="F170" s="42"/>
      <c r="G170" s="42"/>
      <c r="H170" s="42"/>
      <c r="I170" s="42"/>
      <c r="L170" s="42"/>
      <c r="M170" s="42"/>
    </row>
    <row r="171" spans="1:41">
      <c r="A171" t="s">
        <v>2559</v>
      </c>
      <c r="B171" s="44"/>
      <c r="F171" s="42"/>
      <c r="G171" s="42"/>
      <c r="H171" s="42"/>
      <c r="I171" s="42"/>
      <c r="L171" s="42"/>
      <c r="M171" s="42"/>
    </row>
    <row r="172" spans="1:41">
      <c r="A172" t="s">
        <v>2560</v>
      </c>
      <c r="B172" s="44"/>
      <c r="F172" s="42"/>
      <c r="G172" s="42"/>
      <c r="H172" s="42"/>
      <c r="I172" s="42"/>
      <c r="L172" s="42"/>
      <c r="M172" s="42"/>
    </row>
    <row r="173" spans="1:41">
      <c r="B173" s="44"/>
      <c r="F173" s="42"/>
      <c r="G173" s="42"/>
      <c r="H173" s="42"/>
      <c r="I173" s="42"/>
      <c r="L173" s="42"/>
      <c r="M173" s="42"/>
    </row>
    <row r="174" spans="1:41">
      <c r="A174" t="s">
        <v>2561</v>
      </c>
      <c r="B174" s="44"/>
    </row>
    <row r="175" spans="1:41">
      <c r="A175" t="s">
        <v>2562</v>
      </c>
      <c r="B175" s="44"/>
    </row>
    <row r="178" spans="1:41" s="59" customFormat="1">
      <c r="A178" s="37" t="s">
        <v>2586</v>
      </c>
    </row>
    <row r="179" spans="1:41">
      <c r="A179" s="44" t="s">
        <v>2455</v>
      </c>
      <c r="B179" t="s">
        <v>2459</v>
      </c>
      <c r="C179" s="44" t="s">
        <v>2460</v>
      </c>
      <c r="D179" t="s">
        <v>2461</v>
      </c>
      <c r="E179" s="44" t="s">
        <v>2462</v>
      </c>
      <c r="F179" t="s">
        <v>2463</v>
      </c>
      <c r="G179" t="s">
        <v>2464</v>
      </c>
      <c r="H179" t="s">
        <v>2465</v>
      </c>
      <c r="I179" t="s">
        <v>2468</v>
      </c>
    </row>
    <row r="180" spans="1:41">
      <c r="A180" t="s">
        <v>2343</v>
      </c>
      <c r="B180" s="42">
        <v>343</v>
      </c>
      <c r="C180">
        <v>667</v>
      </c>
      <c r="D180">
        <v>90</v>
      </c>
      <c r="E180" s="42">
        <v>174</v>
      </c>
      <c r="F180">
        <f>(B180/C180)/(D180/E180)</f>
        <v>0.99420289855072452</v>
      </c>
      <c r="G180">
        <f>1-F180</f>
        <v>5.7971014492754769E-3</v>
      </c>
      <c r="H180" s="42">
        <v>1.6000000000000001E-3</v>
      </c>
      <c r="I180" s="42">
        <v>1</v>
      </c>
    </row>
    <row r="181" spans="1:41">
      <c r="A181" t="s">
        <v>2344</v>
      </c>
      <c r="B181" s="42">
        <v>531</v>
      </c>
      <c r="C181" s="42">
        <v>219</v>
      </c>
      <c r="D181" s="42">
        <v>96</v>
      </c>
      <c r="E181" s="42">
        <v>34</v>
      </c>
      <c r="F181">
        <f t="shared" ref="F181:F184" si="18">(B181/C181)/(D181/E181)</f>
        <v>0.85873287671232867</v>
      </c>
      <c r="G181">
        <f t="shared" ref="G181:G184" si="19">1-F181</f>
        <v>0.14126712328767133</v>
      </c>
      <c r="H181" s="42">
        <v>0.50190000000000001</v>
      </c>
      <c r="I181" s="42">
        <v>0.52769999999999995</v>
      </c>
    </row>
    <row r="182" spans="1:41">
      <c r="A182" t="s">
        <v>2345</v>
      </c>
      <c r="B182" s="42">
        <v>193</v>
      </c>
      <c r="C182" s="42">
        <v>178</v>
      </c>
      <c r="D182" s="42">
        <v>71</v>
      </c>
      <c r="E182" s="42">
        <v>65</v>
      </c>
      <c r="F182">
        <f t="shared" si="18"/>
        <v>0.99264124070264304</v>
      </c>
      <c r="G182">
        <f t="shared" si="19"/>
        <v>7.3587592973569649E-3</v>
      </c>
      <c r="H182" s="42">
        <v>1.4E-3</v>
      </c>
      <c r="I182" s="42">
        <v>1</v>
      </c>
    </row>
    <row r="183" spans="1:41">
      <c r="A183" t="s">
        <v>2346</v>
      </c>
      <c r="B183" s="42">
        <v>446</v>
      </c>
      <c r="C183" s="42">
        <v>269</v>
      </c>
      <c r="D183" s="42">
        <v>149</v>
      </c>
      <c r="E183" s="42">
        <v>113</v>
      </c>
      <c r="F183">
        <f t="shared" si="18"/>
        <v>1.2574037573912826</v>
      </c>
      <c r="G183">
        <f t="shared" si="19"/>
        <v>-0.25740375739128263</v>
      </c>
      <c r="H183" s="42">
        <v>2.4424000000000001</v>
      </c>
      <c r="I183" s="42">
        <v>0.12640000000000001</v>
      </c>
    </row>
    <row r="184" spans="1:41" s="71" customFormat="1">
      <c r="A184" s="71" t="s">
        <v>2521</v>
      </c>
      <c r="B184" s="42">
        <v>1513</v>
      </c>
      <c r="C184">
        <v>1333</v>
      </c>
      <c r="D184" s="42">
        <v>406</v>
      </c>
      <c r="E184" s="110">
        <v>386</v>
      </c>
      <c r="F184">
        <f t="shared" si="18"/>
        <v>1.0791207654130281</v>
      </c>
      <c r="G184">
        <f t="shared" si="19"/>
        <v>-7.9120765413028149E-2</v>
      </c>
      <c r="H184" s="42">
        <v>0.89710000000000001</v>
      </c>
      <c r="I184" s="42">
        <v>0.35980000000000001</v>
      </c>
    </row>
    <row r="185" spans="1:41">
      <c r="A185" s="90" t="s">
        <v>2563</v>
      </c>
      <c r="B185" s="91"/>
      <c r="C185" s="94"/>
      <c r="D185" s="92"/>
      <c r="E185" s="91" t="s">
        <v>2492</v>
      </c>
      <c r="F185" s="86"/>
      <c r="G185" s="91"/>
      <c r="H185" s="86"/>
      <c r="I185" s="91"/>
      <c r="J185" s="86"/>
      <c r="K185" s="86"/>
      <c r="L185" s="86"/>
      <c r="M185" s="86"/>
      <c r="N185" s="91"/>
      <c r="O185" s="91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86"/>
      <c r="AN185" s="86"/>
      <c r="AO185" s="86"/>
    </row>
    <row r="186" spans="1:41">
      <c r="A186" s="44" t="s">
        <v>2455</v>
      </c>
      <c r="B186" t="s">
        <v>2459</v>
      </c>
      <c r="C186" s="44" t="s">
        <v>2460</v>
      </c>
      <c r="D186" t="s">
        <v>2461</v>
      </c>
      <c r="E186" s="44" t="s">
        <v>2462</v>
      </c>
      <c r="F186" t="s">
        <v>2463</v>
      </c>
      <c r="G186" t="s">
        <v>2464</v>
      </c>
      <c r="H186" t="s">
        <v>2465</v>
      </c>
      <c r="I186" t="s">
        <v>2468</v>
      </c>
    </row>
    <row r="187" spans="1:41">
      <c r="A187" t="s">
        <v>2343</v>
      </c>
      <c r="B187" s="71">
        <v>230</v>
      </c>
      <c r="C187" s="42">
        <v>446</v>
      </c>
      <c r="D187" s="71">
        <v>91</v>
      </c>
      <c r="E187" s="42">
        <v>187</v>
      </c>
      <c r="F187">
        <f>(B187/C187)/(D187/E187)</f>
        <v>1.0597250283348938</v>
      </c>
      <c r="G187">
        <f>1-F187</f>
        <v>-5.9725028334893793E-2</v>
      </c>
      <c r="H187" s="42">
        <v>0.14680000000000001</v>
      </c>
      <c r="I187" s="42">
        <v>0.70760000000000001</v>
      </c>
    </row>
    <row r="188" spans="1:41">
      <c r="A188" t="s">
        <v>2344</v>
      </c>
      <c r="B188" s="71">
        <v>380</v>
      </c>
      <c r="C188" s="42">
        <v>137</v>
      </c>
      <c r="D188" s="71">
        <v>100</v>
      </c>
      <c r="E188" s="42">
        <v>34</v>
      </c>
      <c r="F188">
        <f>(B188/C188)/(D188/E188)</f>
        <v>0.94306569343065694</v>
      </c>
      <c r="G188">
        <f t="shared" ref="G188:G191" si="20">1-F188</f>
        <v>5.6934306569343063E-2</v>
      </c>
      <c r="H188">
        <v>6.9699999999999998E-2</v>
      </c>
      <c r="I188">
        <v>0.83309999999999995</v>
      </c>
    </row>
    <row r="189" spans="1:41">
      <c r="A189" t="s">
        <v>2345</v>
      </c>
      <c r="B189" s="71">
        <v>130</v>
      </c>
      <c r="C189" s="42">
        <v>120</v>
      </c>
      <c r="D189" s="71">
        <v>75</v>
      </c>
      <c r="E189" s="42">
        <v>67</v>
      </c>
      <c r="F189">
        <f t="shared" ref="F189:F191" si="21">(B189/C189)/(D189/E189)</f>
        <v>0.96777777777777785</v>
      </c>
      <c r="G189">
        <f t="shared" si="20"/>
        <v>3.2222222222222152E-2</v>
      </c>
      <c r="H189" s="42">
        <v>2.4199999999999999E-2</v>
      </c>
      <c r="I189">
        <v>0.91749999999999998</v>
      </c>
    </row>
    <row r="190" spans="1:41" s="71" customFormat="1">
      <c r="A190" s="71" t="s">
        <v>2346</v>
      </c>
      <c r="B190" s="71">
        <v>319</v>
      </c>
      <c r="C190" s="42">
        <v>209</v>
      </c>
      <c r="D190" s="71">
        <v>158</v>
      </c>
      <c r="E190" s="42">
        <v>117</v>
      </c>
      <c r="F190">
        <f t="shared" si="21"/>
        <v>1.1302465023317787</v>
      </c>
      <c r="G190">
        <f t="shared" si="20"/>
        <v>-0.1302465023317787</v>
      </c>
      <c r="H190" s="71">
        <v>0.65790000000000004</v>
      </c>
      <c r="I190" s="42">
        <v>0.43130000000000002</v>
      </c>
    </row>
    <row r="191" spans="1:41">
      <c r="A191" s="71" t="s">
        <v>2521</v>
      </c>
      <c r="B191" s="42">
        <v>1059</v>
      </c>
      <c r="C191" s="42">
        <v>912</v>
      </c>
      <c r="D191">
        <v>424</v>
      </c>
      <c r="E191" s="42">
        <v>405</v>
      </c>
      <c r="F191">
        <f t="shared" si="21"/>
        <v>1.1091500124131082</v>
      </c>
      <c r="G191">
        <f t="shared" si="20"/>
        <v>-0.10915001241310818</v>
      </c>
      <c r="H191" s="42">
        <v>1.5629999999999999</v>
      </c>
      <c r="I191" s="42">
        <v>0.22040000000000001</v>
      </c>
    </row>
    <row r="192" spans="1:41" s="107" customFormat="1">
      <c r="A192" s="90" t="s">
        <v>2564</v>
      </c>
      <c r="B192" s="91"/>
      <c r="C192" s="94"/>
      <c r="D192" s="92"/>
      <c r="L192" s="86"/>
      <c r="M192" s="86"/>
      <c r="N192" s="91"/>
      <c r="O192" s="91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86"/>
    </row>
    <row r="193" spans="1:41">
      <c r="A193" s="71" t="s">
        <v>2343</v>
      </c>
      <c r="B193" s="71">
        <v>179</v>
      </c>
      <c r="C193" s="42">
        <v>377</v>
      </c>
      <c r="D193" s="71">
        <v>91</v>
      </c>
      <c r="E193" s="42">
        <v>190</v>
      </c>
      <c r="F193">
        <f>(B193/C193)/(D193/E193)</f>
        <v>0.99134287463199933</v>
      </c>
      <c r="G193">
        <f>1-F193</f>
        <v>8.6571253680006732E-3</v>
      </c>
      <c r="H193" s="42">
        <v>3.0999999999999999E-3</v>
      </c>
      <c r="I193">
        <v>1</v>
      </c>
      <c r="L193" s="71"/>
      <c r="M193" s="71"/>
    </row>
    <row r="194" spans="1:41">
      <c r="A194" t="s">
        <v>2344</v>
      </c>
      <c r="B194" s="71">
        <v>312</v>
      </c>
      <c r="C194" s="42">
        <v>105</v>
      </c>
      <c r="D194" s="71">
        <v>101</v>
      </c>
      <c r="E194" s="42">
        <v>34</v>
      </c>
      <c r="F194">
        <f>(B194/C194)/(D194/E194)</f>
        <v>1.0002828854314003</v>
      </c>
      <c r="G194">
        <f t="shared" ref="G194:G197" si="22">1-F194</f>
        <v>-2.8288543140031486E-4</v>
      </c>
      <c r="H194" s="42">
        <v>0</v>
      </c>
      <c r="I194">
        <v>1</v>
      </c>
      <c r="M194" s="42"/>
    </row>
    <row r="195" spans="1:41">
      <c r="A195" t="s">
        <v>2345</v>
      </c>
      <c r="B195" s="71">
        <v>115</v>
      </c>
      <c r="C195" s="42">
        <v>93</v>
      </c>
      <c r="D195" s="71">
        <v>77</v>
      </c>
      <c r="E195" s="42">
        <v>67</v>
      </c>
      <c r="F195">
        <f>(B195/C195)/(D195/E195)</f>
        <v>1.0759670437089792</v>
      </c>
      <c r="G195">
        <f t="shared" si="22"/>
        <v>-7.5967043708979221E-2</v>
      </c>
      <c r="H195" s="42">
        <v>0.1132</v>
      </c>
      <c r="I195" s="42">
        <v>0.74609999999999999</v>
      </c>
    </row>
    <row r="196" spans="1:41">
      <c r="A196" s="71" t="s">
        <v>2346</v>
      </c>
      <c r="B196" s="71">
        <v>252</v>
      </c>
      <c r="C196" s="42">
        <v>185</v>
      </c>
      <c r="D196" s="71">
        <v>158</v>
      </c>
      <c r="E196" s="42">
        <v>116</v>
      </c>
      <c r="F196">
        <f t="shared" ref="F196:F197" si="23">(B196/C196)/(D196/E196)</f>
        <v>1.0000684228532331</v>
      </c>
      <c r="G196">
        <f t="shared" si="22"/>
        <v>-6.8422853233052194E-5</v>
      </c>
      <c r="H196" s="42">
        <v>0</v>
      </c>
      <c r="I196">
        <v>1</v>
      </c>
    </row>
    <row r="197" spans="1:41">
      <c r="A197" s="71" t="s">
        <v>2521</v>
      </c>
      <c r="B197" s="71">
        <v>858</v>
      </c>
      <c r="C197" s="42">
        <v>760</v>
      </c>
      <c r="D197" s="71">
        <v>427</v>
      </c>
      <c r="E197" s="42">
        <v>407</v>
      </c>
      <c r="F197">
        <f t="shared" si="23"/>
        <v>1.0760692715395046</v>
      </c>
      <c r="G197">
        <f t="shared" si="22"/>
        <v>-7.6069271539504602E-2</v>
      </c>
      <c r="H197" s="42">
        <v>0.73839999999999995</v>
      </c>
      <c r="I197" s="42">
        <v>0.37080000000000002</v>
      </c>
    </row>
    <row r="198" spans="1:41" s="86" customFormat="1">
      <c r="A198" s="90" t="s">
        <v>2565</v>
      </c>
      <c r="B198" s="91"/>
      <c r="C198" s="94"/>
      <c r="D198" s="92"/>
      <c r="E198" s="107"/>
      <c r="F198" s="107"/>
      <c r="G198" s="107"/>
      <c r="H198" s="107"/>
      <c r="I198" s="107"/>
      <c r="J198" s="107"/>
      <c r="K198" s="107"/>
    </row>
    <row r="199" spans="1:41" s="71" customFormat="1">
      <c r="A199" s="71" t="s">
        <v>2343</v>
      </c>
      <c r="B199" s="42">
        <v>179</v>
      </c>
      <c r="C199" s="42">
        <v>386</v>
      </c>
      <c r="D199" s="42">
        <v>91</v>
      </c>
      <c r="E199" s="42">
        <v>193</v>
      </c>
      <c r="F199" s="71">
        <f>(B199/C199)/(D199/E199)</f>
        <v>0.98351648351648346</v>
      </c>
      <c r="G199" s="71">
        <f>1-F199</f>
        <v>1.6483516483516536E-2</v>
      </c>
      <c r="H199" s="42">
        <v>1.1299999999999999E-2</v>
      </c>
      <c r="I199" s="71">
        <v>0.94650000000000001</v>
      </c>
    </row>
    <row r="200" spans="1:41">
      <c r="A200" t="s">
        <v>2344</v>
      </c>
      <c r="B200" s="42">
        <v>338</v>
      </c>
      <c r="C200" s="42">
        <v>124</v>
      </c>
      <c r="D200" s="42">
        <v>103</v>
      </c>
      <c r="E200" s="42">
        <v>34</v>
      </c>
      <c r="F200" s="71">
        <f t="shared" ref="F200:F203" si="24">(B200/C200)/(D200/E200)</f>
        <v>0.89978077043532723</v>
      </c>
      <c r="G200" s="71">
        <f t="shared" ref="G200:G203" si="25">1-F200</f>
        <v>0.10021922956467277</v>
      </c>
      <c r="H200" s="42">
        <v>0.2225</v>
      </c>
      <c r="I200" s="42">
        <v>0.66569999999999996</v>
      </c>
      <c r="L200" s="71"/>
      <c r="M200" s="71"/>
      <c r="N200" s="44"/>
      <c r="O200" s="44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</row>
    <row r="201" spans="1:41">
      <c r="A201" s="71" t="s">
        <v>2345</v>
      </c>
      <c r="B201" s="42">
        <v>115</v>
      </c>
      <c r="C201" s="42">
        <v>115</v>
      </c>
      <c r="D201">
        <v>75</v>
      </c>
      <c r="E201" s="42">
        <v>66</v>
      </c>
      <c r="F201" s="71">
        <f t="shared" si="24"/>
        <v>0.87999999999999989</v>
      </c>
      <c r="G201" s="71">
        <f t="shared" si="25"/>
        <v>0.12000000000000011</v>
      </c>
      <c r="H201">
        <v>0.35630000000000001</v>
      </c>
      <c r="I201" s="42">
        <v>0.59619999999999995</v>
      </c>
    </row>
    <row r="202" spans="1:41">
      <c r="A202" s="71" t="s">
        <v>2346</v>
      </c>
      <c r="B202" s="42">
        <v>270</v>
      </c>
      <c r="C202" s="42">
        <v>189</v>
      </c>
      <c r="D202">
        <v>157</v>
      </c>
      <c r="E202" s="42">
        <v>118</v>
      </c>
      <c r="F202" s="71">
        <f t="shared" si="24"/>
        <v>1.0737033666969973</v>
      </c>
      <c r="G202" s="71">
        <f t="shared" si="25"/>
        <v>-7.3703366696997286E-2</v>
      </c>
      <c r="H202" s="42">
        <v>0.2122</v>
      </c>
      <c r="I202" s="42">
        <v>0.71209999999999996</v>
      </c>
    </row>
    <row r="203" spans="1:41">
      <c r="A203" s="71" t="s">
        <v>2521</v>
      </c>
      <c r="B203">
        <v>902</v>
      </c>
      <c r="C203" s="42">
        <v>814</v>
      </c>
      <c r="D203" s="42">
        <v>426</v>
      </c>
      <c r="E203" s="110">
        <v>411</v>
      </c>
      <c r="F203" s="71">
        <f t="shared" si="24"/>
        <v>1.0690902169775409</v>
      </c>
      <c r="G203" s="71">
        <f t="shared" si="25"/>
        <v>-6.9090216977540919E-2</v>
      </c>
      <c r="H203" s="42">
        <v>0.62719999999999998</v>
      </c>
      <c r="I203" s="42">
        <v>0.45079999999999998</v>
      </c>
      <c r="M203" s="42"/>
    </row>
    <row r="204" spans="1:41" s="107" customFormat="1">
      <c r="A204" s="90" t="s">
        <v>2566</v>
      </c>
      <c r="B204" s="91"/>
      <c r="C204" s="94"/>
      <c r="D204" s="92"/>
    </row>
    <row r="205" spans="1:41">
      <c r="A205" s="71" t="s">
        <v>2343</v>
      </c>
      <c r="B205" s="42">
        <v>157</v>
      </c>
      <c r="C205" s="42">
        <v>346</v>
      </c>
      <c r="D205" s="42">
        <v>90</v>
      </c>
      <c r="E205" s="42">
        <v>195</v>
      </c>
      <c r="F205" s="71">
        <f>(B205/C205)/(D205/E205)</f>
        <v>0.98314065510597304</v>
      </c>
      <c r="G205" s="71">
        <f>1-F205</f>
        <v>1.6859344894026962E-2</v>
      </c>
      <c r="H205" s="42">
        <v>1.1299999999999999E-2</v>
      </c>
      <c r="I205" s="42">
        <v>0.93200000000000005</v>
      </c>
    </row>
    <row r="206" spans="1:41" s="71" customFormat="1">
      <c r="A206" s="71" t="s">
        <v>2344</v>
      </c>
      <c r="B206" s="42">
        <v>311</v>
      </c>
      <c r="C206" s="42">
        <v>115</v>
      </c>
      <c r="D206" s="42">
        <v>102</v>
      </c>
      <c r="E206" s="42">
        <v>34</v>
      </c>
      <c r="F206" s="71">
        <f t="shared" ref="F206:F215" si="26">(B206/C206)/(D206/E206)</f>
        <v>0.90144927536231878</v>
      </c>
      <c r="G206" s="71">
        <f t="shared" ref="G206:G215" si="27">1-F206</f>
        <v>9.855072463768122E-2</v>
      </c>
      <c r="H206" s="42">
        <v>0.2107</v>
      </c>
      <c r="I206" s="42">
        <v>0.65769999999999995</v>
      </c>
    </row>
    <row r="207" spans="1:41">
      <c r="A207" t="s">
        <v>2345</v>
      </c>
      <c r="B207">
        <v>114</v>
      </c>
      <c r="C207" s="42">
        <v>98</v>
      </c>
      <c r="D207" s="42">
        <v>75</v>
      </c>
      <c r="E207" s="42">
        <v>67</v>
      </c>
      <c r="F207" s="71">
        <f t="shared" si="26"/>
        <v>1.0391836734693878</v>
      </c>
      <c r="G207" s="71">
        <f t="shared" si="27"/>
        <v>-3.9183673469387781E-2</v>
      </c>
      <c r="H207" s="42">
        <v>3.1300000000000001E-2</v>
      </c>
      <c r="I207" s="42">
        <v>0.92200000000000004</v>
      </c>
    </row>
    <row r="208" spans="1:41">
      <c r="A208" s="71" t="s">
        <v>2346</v>
      </c>
      <c r="B208">
        <v>257</v>
      </c>
      <c r="C208" s="42">
        <v>170</v>
      </c>
      <c r="D208" s="42">
        <v>163</v>
      </c>
      <c r="E208" s="42">
        <v>115</v>
      </c>
      <c r="F208" s="71">
        <f t="shared" si="26"/>
        <v>1.0665824612053409</v>
      </c>
      <c r="G208" s="71">
        <f t="shared" si="27"/>
        <v>-6.6582461205340948E-2</v>
      </c>
      <c r="H208">
        <v>0.16889999999999999</v>
      </c>
      <c r="I208" s="42">
        <v>0.71260000000000001</v>
      </c>
      <c r="L208" s="71"/>
      <c r="M208" s="71"/>
      <c r="N208" s="44"/>
      <c r="O208" s="44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</row>
    <row r="209" spans="1:41">
      <c r="A209" s="71" t="s">
        <v>2521</v>
      </c>
      <c r="B209" s="42">
        <v>839</v>
      </c>
      <c r="C209" s="42">
        <v>729</v>
      </c>
      <c r="D209">
        <v>430</v>
      </c>
      <c r="E209" s="42">
        <v>411</v>
      </c>
      <c r="F209" s="71">
        <f t="shared" si="26"/>
        <v>1.1000382811752318</v>
      </c>
      <c r="G209" s="71">
        <f t="shared" si="27"/>
        <v>-0.10003828117523184</v>
      </c>
      <c r="H209" s="42">
        <v>1.2418</v>
      </c>
      <c r="I209" s="42">
        <v>0.27589999999999998</v>
      </c>
      <c r="L209" s="71"/>
      <c r="M209" s="71"/>
      <c r="N209" s="44"/>
      <c r="O209" s="44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</row>
    <row r="210" spans="1:41" s="107" customFormat="1">
      <c r="A210" s="90" t="s">
        <v>2567</v>
      </c>
      <c r="F210" s="182"/>
      <c r="G210" s="182"/>
    </row>
    <row r="211" spans="1:41">
      <c r="A211" s="71" t="s">
        <v>2343</v>
      </c>
      <c r="B211" s="42">
        <v>171</v>
      </c>
      <c r="C211" s="42">
        <v>366</v>
      </c>
      <c r="D211" s="42">
        <v>91</v>
      </c>
      <c r="E211" s="42">
        <v>193</v>
      </c>
      <c r="F211" s="71">
        <f t="shared" si="26"/>
        <v>0.99090254008286793</v>
      </c>
      <c r="G211" s="71">
        <f t="shared" si="27"/>
        <v>9.0974599171320669E-3</v>
      </c>
      <c r="H211" s="42">
        <v>3.3999999999999998E-3</v>
      </c>
      <c r="I211" s="42">
        <v>1</v>
      </c>
      <c r="M211" s="42"/>
    </row>
    <row r="212" spans="1:41">
      <c r="A212" t="s">
        <v>2344</v>
      </c>
      <c r="B212" s="42">
        <v>329</v>
      </c>
      <c r="C212" s="42">
        <v>111</v>
      </c>
      <c r="D212" s="42">
        <v>103</v>
      </c>
      <c r="E212" s="42">
        <v>35</v>
      </c>
      <c r="F212" s="71">
        <f t="shared" si="26"/>
        <v>1.0071722207644538</v>
      </c>
      <c r="G212" s="71">
        <f t="shared" si="27"/>
        <v>-7.172220764453785E-3</v>
      </c>
      <c r="H212" s="42">
        <v>1E-3</v>
      </c>
      <c r="I212" s="42">
        <v>1</v>
      </c>
    </row>
    <row r="213" spans="1:41">
      <c r="A213" t="s">
        <v>2345</v>
      </c>
      <c r="B213" s="42">
        <v>111</v>
      </c>
      <c r="C213" s="42">
        <v>94</v>
      </c>
      <c r="D213" s="42">
        <v>76</v>
      </c>
      <c r="E213" s="42">
        <v>66</v>
      </c>
      <c r="F213" s="71">
        <f t="shared" si="26"/>
        <v>1.0254759238521836</v>
      </c>
      <c r="G213" s="71">
        <f t="shared" si="27"/>
        <v>-2.5475923852183557E-2</v>
      </c>
      <c r="H213">
        <v>1.32E-2</v>
      </c>
      <c r="I213">
        <v>0.91649999999999998</v>
      </c>
    </row>
    <row r="214" spans="1:41" s="71" customFormat="1">
      <c r="A214" s="71" t="s">
        <v>2346</v>
      </c>
      <c r="B214" s="42">
        <v>272</v>
      </c>
      <c r="C214">
        <v>179</v>
      </c>
      <c r="D214" s="42">
        <v>164</v>
      </c>
      <c r="E214" s="42">
        <v>114</v>
      </c>
      <c r="F214" s="71">
        <f t="shared" si="26"/>
        <v>1.0562746968251804</v>
      </c>
      <c r="G214" s="71">
        <f t="shared" si="27"/>
        <v>-5.6274696825180381E-2</v>
      </c>
      <c r="H214" s="42">
        <v>0.1242</v>
      </c>
      <c r="I214" s="71">
        <v>0.7631</v>
      </c>
    </row>
    <row r="215" spans="1:41">
      <c r="A215" t="s">
        <v>2521</v>
      </c>
      <c r="B215">
        <v>883</v>
      </c>
      <c r="C215" s="42">
        <v>750</v>
      </c>
      <c r="D215" s="42">
        <v>434</v>
      </c>
      <c r="E215" s="42">
        <v>408</v>
      </c>
      <c r="F215" s="71">
        <f t="shared" si="26"/>
        <v>1.1068018433179723</v>
      </c>
      <c r="G215" s="71">
        <f t="shared" si="27"/>
        <v>-0.10680184331797227</v>
      </c>
      <c r="H215" s="42">
        <v>1.4263999999999999</v>
      </c>
      <c r="I215">
        <v>0.2349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66"/>
  <sheetViews>
    <sheetView topLeftCell="A137" zoomScale="79" zoomScaleNormal="79" zoomScalePageLayoutView="79" workbookViewId="0">
      <selection activeCell="F155" sqref="F155:F171"/>
    </sheetView>
  </sheetViews>
  <sheetFormatPr baseColWidth="10" defaultColWidth="8.83203125" defaultRowHeight="14" x14ac:dyDescent="0"/>
  <cols>
    <col min="1" max="1" width="27.5" customWidth="1"/>
    <col min="2" max="2" width="14.5" customWidth="1"/>
    <col min="3" max="3" width="20" customWidth="1"/>
    <col min="4" max="4" width="22.6640625" customWidth="1"/>
    <col min="5" max="5" width="12.83203125" customWidth="1"/>
    <col min="6" max="6" width="13" customWidth="1"/>
    <col min="7" max="7" width="15" customWidth="1"/>
    <col min="8" max="8" width="13.5" customWidth="1"/>
    <col min="9" max="9" width="11.83203125" customWidth="1"/>
    <col min="10" max="10" width="13.83203125" customWidth="1"/>
    <col min="11" max="11" width="12.83203125" customWidth="1"/>
    <col min="12" max="12" width="19.33203125" customWidth="1"/>
    <col min="13" max="13" width="22.33203125" customWidth="1"/>
    <col min="14" max="14" width="21.6640625" customWidth="1"/>
    <col min="15" max="15" width="14.6640625" customWidth="1"/>
    <col min="16" max="16" width="19.33203125" customWidth="1"/>
    <col min="17" max="18" width="12.33203125" customWidth="1"/>
    <col min="19" max="19" width="11.5" customWidth="1"/>
    <col min="20" max="1025" width="8.83203125" customWidth="1"/>
  </cols>
  <sheetData>
    <row r="1" spans="1:16384" s="32" customFormat="1">
      <c r="A1" s="31" t="s">
        <v>2469</v>
      </c>
      <c r="N1" s="33"/>
      <c r="O1" s="34"/>
      <c r="P1" s="35"/>
      <c r="Q1" s="33"/>
      <c r="R1" s="36"/>
    </row>
    <row r="2" spans="1:16384" s="40" customFormat="1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38" t="s">
        <v>2475</v>
      </c>
      <c r="H2" s="38" t="s">
        <v>2476</v>
      </c>
      <c r="I2" s="38" t="s">
        <v>2477</v>
      </c>
      <c r="J2" s="40" t="s">
        <v>2478</v>
      </c>
      <c r="K2" s="39" t="s">
        <v>2479</v>
      </c>
      <c r="L2" s="38" t="s">
        <v>2480</v>
      </c>
      <c r="M2" s="40" t="s">
        <v>2587</v>
      </c>
      <c r="N2" s="38" t="s">
        <v>2588</v>
      </c>
      <c r="O2" s="38" t="s">
        <v>2589</v>
      </c>
      <c r="P2" s="38" t="s">
        <v>2590</v>
      </c>
      <c r="Q2" s="38" t="s">
        <v>2591</v>
      </c>
      <c r="R2" s="40" t="s">
        <v>2592</v>
      </c>
      <c r="S2" s="38" t="s">
        <v>2593</v>
      </c>
      <c r="U2" s="38"/>
    </row>
    <row r="3" spans="1:16384">
      <c r="A3" s="41" t="s">
        <v>2307</v>
      </c>
      <c r="B3" s="42">
        <f>SUM(C3:S3)</f>
        <v>108725</v>
      </c>
      <c r="C3">
        <v>6187</v>
      </c>
      <c r="D3">
        <v>9794</v>
      </c>
      <c r="E3">
        <v>8710</v>
      </c>
      <c r="F3">
        <v>4184</v>
      </c>
      <c r="G3">
        <v>6707</v>
      </c>
      <c r="H3">
        <v>6754</v>
      </c>
      <c r="I3">
        <v>2330</v>
      </c>
      <c r="J3">
        <v>1772</v>
      </c>
      <c r="K3">
        <v>13776</v>
      </c>
      <c r="L3">
        <v>13835</v>
      </c>
      <c r="M3">
        <v>4120</v>
      </c>
      <c r="N3">
        <v>8973</v>
      </c>
      <c r="O3">
        <v>4750</v>
      </c>
      <c r="P3">
        <v>2975</v>
      </c>
      <c r="Q3">
        <v>5468</v>
      </c>
      <c r="R3">
        <v>1046</v>
      </c>
      <c r="S3">
        <v>7344</v>
      </c>
      <c r="T3" s="42"/>
    </row>
    <row r="4" spans="1:16384" ht="18" customHeight="1">
      <c r="A4" s="41" t="s">
        <v>2481</v>
      </c>
      <c r="B4" s="42">
        <v>4500</v>
      </c>
      <c r="C4" s="42">
        <v>311</v>
      </c>
      <c r="D4">
        <v>426</v>
      </c>
      <c r="E4">
        <v>333</v>
      </c>
      <c r="F4" s="42">
        <v>209</v>
      </c>
      <c r="G4" s="42">
        <v>251</v>
      </c>
      <c r="H4" s="43">
        <v>251</v>
      </c>
      <c r="I4" s="42">
        <v>277</v>
      </c>
      <c r="J4" s="42">
        <v>91</v>
      </c>
      <c r="K4" s="42">
        <v>49</v>
      </c>
      <c r="L4" s="42">
        <v>577</v>
      </c>
      <c r="M4" s="42">
        <v>598</v>
      </c>
      <c r="N4" s="42">
        <v>140</v>
      </c>
      <c r="O4" s="42">
        <v>378</v>
      </c>
      <c r="P4" s="43">
        <v>192</v>
      </c>
      <c r="Q4" s="42">
        <v>107</v>
      </c>
      <c r="R4" s="71">
        <v>241</v>
      </c>
      <c r="S4" s="42">
        <v>67</v>
      </c>
      <c r="T4" s="42"/>
      <c r="U4" s="42"/>
    </row>
    <row r="5" spans="1:16384" ht="19" customHeight="1">
      <c r="A5" s="41" t="s">
        <v>2482</v>
      </c>
      <c r="B5" s="42">
        <v>33</v>
      </c>
      <c r="C5">
        <v>2</v>
      </c>
      <c r="D5">
        <v>2</v>
      </c>
      <c r="E5">
        <v>2</v>
      </c>
      <c r="F5">
        <v>1</v>
      </c>
      <c r="G5">
        <v>5</v>
      </c>
      <c r="H5" s="13">
        <v>3</v>
      </c>
      <c r="I5">
        <v>1</v>
      </c>
      <c r="J5">
        <v>0</v>
      </c>
      <c r="K5">
        <v>0</v>
      </c>
      <c r="L5">
        <v>5</v>
      </c>
      <c r="M5" s="11">
        <v>2</v>
      </c>
      <c r="N5">
        <v>2</v>
      </c>
      <c r="O5">
        <v>2</v>
      </c>
      <c r="P5" s="13">
        <v>2</v>
      </c>
      <c r="Q5">
        <v>1</v>
      </c>
      <c r="R5" s="71">
        <v>3</v>
      </c>
      <c r="S5" s="71">
        <v>0</v>
      </c>
    </row>
    <row r="6" spans="1:16384" ht="16" customHeight="1">
      <c r="A6" s="41" t="s">
        <v>2483</v>
      </c>
      <c r="B6" s="42" t="s">
        <v>2594</v>
      </c>
      <c r="C6" s="42">
        <v>2.8875000000000002</v>
      </c>
      <c r="D6" s="42">
        <v>1.8783780000000001</v>
      </c>
      <c r="E6">
        <v>1.5615380000000001</v>
      </c>
      <c r="F6" s="42">
        <v>1.5180720000000001</v>
      </c>
      <c r="G6" s="42">
        <v>1.1637930000000001</v>
      </c>
      <c r="H6" s="43">
        <v>1.390476</v>
      </c>
      <c r="I6" s="42">
        <v>1.9784949999999999</v>
      </c>
      <c r="J6" s="42">
        <v>2.0333329999999998</v>
      </c>
      <c r="K6" s="42">
        <v>2.769231</v>
      </c>
      <c r="L6" s="42">
        <v>1.7874399999999999</v>
      </c>
      <c r="M6" s="42">
        <v>2.1473680000000002</v>
      </c>
      <c r="N6" s="42">
        <v>2.255814</v>
      </c>
      <c r="O6" s="42">
        <v>1.976378</v>
      </c>
      <c r="P6" s="43">
        <v>2.4909089999999998</v>
      </c>
      <c r="Q6">
        <v>3.1153849999999998</v>
      </c>
      <c r="R6" s="42">
        <v>2.3013699999999999</v>
      </c>
      <c r="S6" s="42">
        <v>2.35</v>
      </c>
      <c r="T6" s="42"/>
      <c r="U6" s="42"/>
    </row>
    <row r="7" spans="1:16384" ht="17" customHeight="1">
      <c r="A7" s="11" t="s">
        <v>2484</v>
      </c>
      <c r="B7" s="42">
        <v>1245</v>
      </c>
      <c r="C7">
        <v>87</v>
      </c>
      <c r="D7" s="42">
        <v>114</v>
      </c>
      <c r="E7">
        <v>97</v>
      </c>
      <c r="F7" s="42">
        <v>47</v>
      </c>
      <c r="G7" s="42">
        <v>59</v>
      </c>
      <c r="H7" s="13">
        <v>47</v>
      </c>
      <c r="I7" s="42">
        <v>37</v>
      </c>
      <c r="J7" s="42">
        <v>22</v>
      </c>
      <c r="K7" s="42">
        <v>20</v>
      </c>
      <c r="L7">
        <v>192</v>
      </c>
      <c r="M7" s="42">
        <v>157</v>
      </c>
      <c r="N7" s="42">
        <v>37</v>
      </c>
      <c r="O7">
        <v>165</v>
      </c>
      <c r="P7" s="45">
        <v>60</v>
      </c>
      <c r="Q7" s="42">
        <v>30</v>
      </c>
      <c r="R7" s="42">
        <v>42</v>
      </c>
      <c r="S7" s="42">
        <v>32</v>
      </c>
      <c r="U7" s="42"/>
    </row>
    <row r="8" spans="1:16384" ht="17" customHeight="1">
      <c r="A8" s="11" t="s">
        <v>2485</v>
      </c>
      <c r="B8" s="42">
        <v>1.145091E-2</v>
      </c>
      <c r="C8">
        <v>1.406174E-2</v>
      </c>
      <c r="D8" s="42">
        <v>1.1639780000000001E-2</v>
      </c>
      <c r="E8">
        <v>1.113662E-2</v>
      </c>
      <c r="F8" s="42">
        <v>1.123327E-2</v>
      </c>
      <c r="G8" s="42">
        <v>8.7967789999999994E-3</v>
      </c>
      <c r="H8" s="13">
        <v>6.9588389999999996E-3</v>
      </c>
      <c r="I8" s="42">
        <v>5.0381260000000004E-3</v>
      </c>
      <c r="J8" s="42">
        <v>9.4420600000000004E-3</v>
      </c>
      <c r="K8" s="42">
        <v>1.128668E-2</v>
      </c>
      <c r="L8">
        <v>1.393728E-2</v>
      </c>
      <c r="M8" s="42">
        <v>1.134803E-2</v>
      </c>
      <c r="N8" s="42">
        <v>8.9805830000000003E-3</v>
      </c>
      <c r="O8">
        <v>1.8388499999999999E-2</v>
      </c>
      <c r="P8" s="45">
        <v>1.263158E-2</v>
      </c>
      <c r="Q8" s="42">
        <v>1.0084030000000001E-2</v>
      </c>
      <c r="R8" s="42">
        <v>7.6810530000000002E-3</v>
      </c>
      <c r="S8" s="42">
        <v>3.0592729999999999E-2</v>
      </c>
      <c r="U8" s="42"/>
    </row>
    <row r="9" spans="1:16384" s="86" customFormat="1">
      <c r="A9" s="90" t="s">
        <v>2486</v>
      </c>
      <c r="B9" s="91"/>
      <c r="C9" s="92" t="s">
        <v>2471</v>
      </c>
      <c r="D9" s="91" t="s">
        <v>2472</v>
      </c>
      <c r="E9" s="86" t="s">
        <v>2473</v>
      </c>
      <c r="F9" s="91" t="s">
        <v>2474</v>
      </c>
      <c r="G9" s="92" t="s">
        <v>2475</v>
      </c>
      <c r="H9" s="91" t="s">
        <v>2476</v>
      </c>
      <c r="I9" s="86" t="s">
        <v>2477</v>
      </c>
      <c r="J9" s="92" t="s">
        <v>2478</v>
      </c>
      <c r="K9" s="91" t="s">
        <v>2479</v>
      </c>
      <c r="L9" s="86" t="s">
        <v>2480</v>
      </c>
      <c r="M9" s="91" t="s">
        <v>2587</v>
      </c>
      <c r="N9" s="92" t="s">
        <v>2588</v>
      </c>
      <c r="O9" s="91" t="s">
        <v>2589</v>
      </c>
      <c r="P9" s="86" t="s">
        <v>2590</v>
      </c>
      <c r="Q9" s="92" t="s">
        <v>2591</v>
      </c>
      <c r="R9" s="91" t="s">
        <v>2592</v>
      </c>
      <c r="S9" s="86" t="s">
        <v>2593</v>
      </c>
    </row>
    <row r="10" spans="1:16384" s="86" customFormat="1">
      <c r="A10" s="41" t="s">
        <v>2481</v>
      </c>
      <c r="B10" s="41">
        <v>2967</v>
      </c>
      <c r="C10" s="41">
        <v>225</v>
      </c>
      <c r="D10" s="41">
        <v>256</v>
      </c>
      <c r="E10" s="41">
        <v>203</v>
      </c>
      <c r="F10" s="41">
        <v>121</v>
      </c>
      <c r="G10" s="41">
        <v>153</v>
      </c>
      <c r="H10" s="41">
        <v>151</v>
      </c>
      <c r="I10" s="41">
        <v>148</v>
      </c>
      <c r="J10" s="41">
        <v>51</v>
      </c>
      <c r="K10" s="41">
        <v>34</v>
      </c>
      <c r="L10" s="41">
        <v>411</v>
      </c>
      <c r="M10" s="41">
        <v>416</v>
      </c>
      <c r="N10" s="41">
        <v>93</v>
      </c>
      <c r="O10" s="41">
        <v>264</v>
      </c>
      <c r="P10" s="41">
        <v>140</v>
      </c>
      <c r="Q10" s="41">
        <v>82</v>
      </c>
      <c r="R10" s="41">
        <v>167</v>
      </c>
      <c r="S10" s="41">
        <v>50</v>
      </c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  <c r="SE10" s="41"/>
      <c r="SF10" s="41"/>
      <c r="SG10" s="41"/>
      <c r="SH10" s="41"/>
      <c r="SI10" s="41"/>
      <c r="SJ10" s="41"/>
      <c r="SK10" s="41"/>
      <c r="SL10" s="41"/>
      <c r="SM10" s="41"/>
      <c r="SN10" s="41"/>
      <c r="SO10" s="41"/>
      <c r="SP10" s="41"/>
      <c r="SQ10" s="41"/>
      <c r="SR10" s="41"/>
      <c r="SS10" s="41"/>
      <c r="ST10" s="41"/>
      <c r="SU10" s="41"/>
      <c r="SV10" s="41"/>
      <c r="SW10" s="41"/>
      <c r="SX10" s="41"/>
      <c r="SY10" s="41"/>
      <c r="SZ10" s="41"/>
      <c r="TA10" s="41"/>
      <c r="TB10" s="41"/>
      <c r="TC10" s="41"/>
      <c r="TD10" s="41"/>
      <c r="TE10" s="41"/>
      <c r="TF10" s="41"/>
      <c r="TG10" s="41"/>
      <c r="TH10" s="41"/>
      <c r="TI10" s="41"/>
      <c r="TJ10" s="41"/>
      <c r="TK10" s="41"/>
      <c r="TL10" s="41"/>
      <c r="TM10" s="41"/>
      <c r="TN10" s="41"/>
      <c r="TO10" s="41"/>
      <c r="TP10" s="41"/>
      <c r="TQ10" s="41"/>
      <c r="TR10" s="41"/>
      <c r="TS10" s="41"/>
      <c r="TT10" s="41"/>
      <c r="TU10" s="41"/>
      <c r="TV10" s="41"/>
      <c r="TW10" s="41"/>
      <c r="TX10" s="41"/>
      <c r="TY10" s="41"/>
      <c r="TZ10" s="41"/>
      <c r="UA10" s="41"/>
      <c r="UB10" s="41"/>
      <c r="UC10" s="41"/>
      <c r="UD10" s="41"/>
      <c r="UE10" s="41"/>
      <c r="UF10" s="41"/>
      <c r="UG10" s="41"/>
      <c r="UH10" s="41"/>
      <c r="UI10" s="41"/>
      <c r="UJ10" s="41"/>
      <c r="UK10" s="41"/>
      <c r="UL10" s="41"/>
      <c r="UM10" s="41"/>
      <c r="UN10" s="41"/>
      <c r="UO10" s="41"/>
      <c r="UP10" s="41"/>
      <c r="UQ10" s="41"/>
      <c r="UR10" s="41"/>
      <c r="US10" s="41"/>
      <c r="UT10" s="41"/>
      <c r="UU10" s="41"/>
      <c r="UV10" s="41"/>
      <c r="UW10" s="41"/>
      <c r="UX10" s="41"/>
      <c r="UY10" s="41"/>
      <c r="UZ10" s="41"/>
      <c r="VA10" s="41"/>
      <c r="VB10" s="41"/>
      <c r="VC10" s="41"/>
      <c r="VD10" s="41"/>
      <c r="VE10" s="41"/>
      <c r="VF10" s="41"/>
      <c r="VG10" s="41"/>
      <c r="VH10" s="41"/>
      <c r="VI10" s="41"/>
      <c r="VJ10" s="41"/>
      <c r="VK10" s="41"/>
      <c r="VL10" s="41"/>
      <c r="VM10" s="41"/>
      <c r="VN10" s="41"/>
      <c r="VO10" s="41"/>
      <c r="VP10" s="41"/>
      <c r="VQ10" s="41"/>
      <c r="VR10" s="41"/>
      <c r="VS10" s="41"/>
      <c r="VT10" s="41"/>
      <c r="VU10" s="41"/>
      <c r="VV10" s="41"/>
      <c r="VW10" s="41"/>
      <c r="VX10" s="41"/>
      <c r="VY10" s="41"/>
      <c r="VZ10" s="41"/>
      <c r="WA10" s="41"/>
      <c r="WB10" s="41"/>
      <c r="WC10" s="41"/>
      <c r="WD10" s="41"/>
      <c r="WE10" s="41"/>
      <c r="WF10" s="41"/>
      <c r="WG10" s="41"/>
      <c r="WH10" s="41"/>
      <c r="WI10" s="41"/>
      <c r="WJ10" s="41"/>
      <c r="WK10" s="41"/>
      <c r="WL10" s="41"/>
      <c r="WM10" s="41"/>
      <c r="WN10" s="41"/>
      <c r="WO10" s="41"/>
      <c r="WP10" s="41"/>
      <c r="WQ10" s="41"/>
      <c r="WR10" s="41"/>
      <c r="WS10" s="41"/>
      <c r="WT10" s="41"/>
      <c r="WU10" s="41"/>
      <c r="WV10" s="41"/>
      <c r="WW10" s="41"/>
      <c r="WX10" s="41"/>
      <c r="WY10" s="41"/>
      <c r="WZ10" s="41"/>
      <c r="XA10" s="41"/>
      <c r="XB10" s="41"/>
      <c r="XC10" s="41"/>
      <c r="XD10" s="41"/>
      <c r="XE10" s="41"/>
      <c r="XF10" s="41"/>
      <c r="XG10" s="41"/>
      <c r="XH10" s="41"/>
      <c r="XI10" s="41"/>
      <c r="XJ10" s="41"/>
      <c r="XK10" s="41"/>
      <c r="XL10" s="41"/>
      <c r="XM10" s="41"/>
      <c r="XN10" s="41"/>
      <c r="XO10" s="41"/>
      <c r="XP10" s="41"/>
      <c r="XQ10" s="41"/>
      <c r="XR10" s="41"/>
      <c r="XS10" s="41"/>
      <c r="XT10" s="41"/>
      <c r="XU10" s="41"/>
      <c r="XV10" s="41"/>
      <c r="XW10" s="41"/>
      <c r="XX10" s="41"/>
      <c r="XY10" s="41"/>
      <c r="XZ10" s="41"/>
      <c r="YA10" s="41"/>
      <c r="YB10" s="41"/>
      <c r="YC10" s="41"/>
      <c r="YD10" s="41"/>
      <c r="YE10" s="41"/>
      <c r="YF10" s="41"/>
      <c r="YG10" s="41"/>
      <c r="YH10" s="41"/>
      <c r="YI10" s="41"/>
      <c r="YJ10" s="41"/>
      <c r="YK10" s="41"/>
      <c r="YL10" s="41"/>
      <c r="YM10" s="41"/>
      <c r="YN10" s="41"/>
      <c r="YO10" s="41"/>
      <c r="YP10" s="41"/>
      <c r="YQ10" s="41"/>
      <c r="YR10" s="41"/>
      <c r="YS10" s="41"/>
      <c r="YT10" s="41"/>
      <c r="YU10" s="41"/>
      <c r="YV10" s="41"/>
      <c r="YW10" s="41"/>
      <c r="YX10" s="41"/>
      <c r="YY10" s="41"/>
      <c r="YZ10" s="41"/>
      <c r="ZA10" s="41"/>
      <c r="ZB10" s="41"/>
      <c r="ZC10" s="41"/>
      <c r="ZD10" s="41"/>
      <c r="ZE10" s="41"/>
      <c r="ZF10" s="41"/>
      <c r="ZG10" s="41"/>
      <c r="ZH10" s="41"/>
      <c r="ZI10" s="41"/>
      <c r="ZJ10" s="41"/>
      <c r="ZK10" s="41"/>
      <c r="ZL10" s="41"/>
      <c r="ZM10" s="41"/>
      <c r="ZN10" s="41"/>
      <c r="ZO10" s="41"/>
      <c r="ZP10" s="41"/>
      <c r="ZQ10" s="41"/>
      <c r="ZR10" s="41"/>
      <c r="ZS10" s="41"/>
      <c r="ZT10" s="41"/>
      <c r="ZU10" s="41"/>
      <c r="ZV10" s="41"/>
      <c r="ZW10" s="41"/>
      <c r="ZX10" s="41"/>
      <c r="ZY10" s="41"/>
      <c r="ZZ10" s="41"/>
      <c r="AAA10" s="41"/>
      <c r="AAB10" s="41"/>
      <c r="AAC10" s="41"/>
      <c r="AAD10" s="41"/>
      <c r="AAE10" s="41"/>
      <c r="AAF10" s="41"/>
      <c r="AAG10" s="41"/>
      <c r="AAH10" s="41"/>
      <c r="AAI10" s="41"/>
      <c r="AAJ10" s="41"/>
      <c r="AAK10" s="41"/>
      <c r="AAL10" s="41"/>
      <c r="AAM10" s="41"/>
      <c r="AAN10" s="41"/>
      <c r="AAO10" s="41"/>
      <c r="AAP10" s="41"/>
      <c r="AAQ10" s="41"/>
      <c r="AAR10" s="41"/>
      <c r="AAS10" s="41"/>
      <c r="AAT10" s="41"/>
      <c r="AAU10" s="41"/>
      <c r="AAV10" s="41"/>
      <c r="AAW10" s="41"/>
      <c r="AAX10" s="41"/>
      <c r="AAY10" s="41"/>
      <c r="AAZ10" s="41"/>
      <c r="ABA10" s="41"/>
      <c r="ABB10" s="41"/>
      <c r="ABC10" s="41"/>
      <c r="ABD10" s="41"/>
      <c r="ABE10" s="41"/>
      <c r="ABF10" s="41"/>
      <c r="ABG10" s="41"/>
      <c r="ABH10" s="41"/>
      <c r="ABI10" s="41"/>
      <c r="ABJ10" s="41"/>
      <c r="ABK10" s="41"/>
      <c r="ABL10" s="41"/>
      <c r="ABM10" s="41"/>
      <c r="ABN10" s="41"/>
      <c r="ABO10" s="41"/>
      <c r="ABP10" s="41"/>
      <c r="ABQ10" s="41"/>
      <c r="ABR10" s="41"/>
      <c r="ABS10" s="41"/>
      <c r="ABT10" s="41"/>
      <c r="ABU10" s="41"/>
      <c r="ABV10" s="41"/>
      <c r="ABW10" s="41"/>
      <c r="ABX10" s="41"/>
      <c r="ABY10" s="41"/>
      <c r="ABZ10" s="41"/>
      <c r="ACA10" s="41"/>
      <c r="ACB10" s="41"/>
      <c r="ACC10" s="41"/>
      <c r="ACD10" s="41"/>
      <c r="ACE10" s="41"/>
      <c r="ACF10" s="41"/>
      <c r="ACG10" s="41"/>
      <c r="ACH10" s="41"/>
      <c r="ACI10" s="41"/>
      <c r="ACJ10" s="41"/>
      <c r="ACK10" s="41"/>
      <c r="ACL10" s="41"/>
      <c r="ACM10" s="41"/>
      <c r="ACN10" s="41"/>
      <c r="ACO10" s="41"/>
      <c r="ACP10" s="41"/>
      <c r="ACQ10" s="41"/>
      <c r="ACR10" s="41"/>
      <c r="ACS10" s="41"/>
      <c r="ACT10" s="41"/>
      <c r="ACU10" s="41"/>
      <c r="ACV10" s="41"/>
      <c r="ACW10" s="41"/>
      <c r="ACX10" s="41"/>
      <c r="ACY10" s="41"/>
      <c r="ACZ10" s="41"/>
      <c r="ADA10" s="41"/>
      <c r="ADB10" s="41"/>
      <c r="ADC10" s="41"/>
      <c r="ADD10" s="41"/>
      <c r="ADE10" s="41"/>
      <c r="ADF10" s="41"/>
      <c r="ADG10" s="41"/>
      <c r="ADH10" s="41"/>
      <c r="ADI10" s="41"/>
      <c r="ADJ10" s="41"/>
      <c r="ADK10" s="41"/>
      <c r="ADL10" s="41"/>
      <c r="ADM10" s="41"/>
      <c r="ADN10" s="41"/>
      <c r="ADO10" s="41"/>
      <c r="ADP10" s="41"/>
      <c r="ADQ10" s="41"/>
      <c r="ADR10" s="41"/>
      <c r="ADS10" s="41"/>
      <c r="ADT10" s="41"/>
      <c r="ADU10" s="41"/>
      <c r="ADV10" s="41"/>
      <c r="ADW10" s="41"/>
      <c r="ADX10" s="41"/>
      <c r="ADY10" s="41"/>
      <c r="ADZ10" s="41"/>
      <c r="AEA10" s="41"/>
      <c r="AEB10" s="41"/>
      <c r="AEC10" s="41"/>
      <c r="AED10" s="41"/>
      <c r="AEE10" s="41"/>
      <c r="AEF10" s="41"/>
      <c r="AEG10" s="41"/>
      <c r="AEH10" s="41"/>
      <c r="AEI10" s="41"/>
      <c r="AEJ10" s="41"/>
      <c r="AEK10" s="41"/>
      <c r="AEL10" s="41"/>
      <c r="AEM10" s="41"/>
      <c r="AEN10" s="41"/>
      <c r="AEO10" s="41"/>
      <c r="AEP10" s="41"/>
      <c r="AEQ10" s="41"/>
      <c r="AER10" s="41"/>
      <c r="AES10" s="41"/>
      <c r="AET10" s="41"/>
      <c r="AEU10" s="41"/>
      <c r="AEV10" s="41"/>
      <c r="AEW10" s="41"/>
      <c r="AEX10" s="41"/>
      <c r="AEY10" s="41"/>
      <c r="AEZ10" s="41"/>
      <c r="AFA10" s="41"/>
      <c r="AFB10" s="41"/>
      <c r="AFC10" s="41"/>
      <c r="AFD10" s="41"/>
      <c r="AFE10" s="41"/>
      <c r="AFF10" s="41"/>
      <c r="AFG10" s="41"/>
      <c r="AFH10" s="41"/>
      <c r="AFI10" s="41"/>
      <c r="AFJ10" s="41"/>
      <c r="AFK10" s="41"/>
      <c r="AFL10" s="41"/>
      <c r="AFM10" s="41"/>
      <c r="AFN10" s="41"/>
      <c r="AFO10" s="41"/>
      <c r="AFP10" s="41"/>
      <c r="AFQ10" s="41"/>
      <c r="AFR10" s="41"/>
      <c r="AFS10" s="41"/>
      <c r="AFT10" s="41"/>
      <c r="AFU10" s="41"/>
      <c r="AFV10" s="41"/>
      <c r="AFW10" s="41"/>
      <c r="AFX10" s="41"/>
      <c r="AFY10" s="41"/>
      <c r="AFZ10" s="41"/>
      <c r="AGA10" s="41"/>
      <c r="AGB10" s="41"/>
      <c r="AGC10" s="41"/>
      <c r="AGD10" s="41"/>
      <c r="AGE10" s="41"/>
      <c r="AGF10" s="41"/>
      <c r="AGG10" s="41"/>
      <c r="AGH10" s="41"/>
      <c r="AGI10" s="41"/>
      <c r="AGJ10" s="41"/>
      <c r="AGK10" s="41"/>
      <c r="AGL10" s="41"/>
      <c r="AGM10" s="41"/>
      <c r="AGN10" s="41"/>
      <c r="AGO10" s="41"/>
      <c r="AGP10" s="41"/>
      <c r="AGQ10" s="41"/>
      <c r="AGR10" s="41"/>
      <c r="AGS10" s="41"/>
      <c r="AGT10" s="41"/>
      <c r="AGU10" s="41"/>
      <c r="AGV10" s="41"/>
      <c r="AGW10" s="41"/>
      <c r="AGX10" s="41"/>
      <c r="AGY10" s="41"/>
      <c r="AGZ10" s="41"/>
      <c r="AHA10" s="41"/>
      <c r="AHB10" s="41"/>
      <c r="AHC10" s="41"/>
      <c r="AHD10" s="41"/>
      <c r="AHE10" s="41"/>
      <c r="AHF10" s="41"/>
      <c r="AHG10" s="41"/>
      <c r="AHH10" s="41"/>
      <c r="AHI10" s="41"/>
      <c r="AHJ10" s="41"/>
      <c r="AHK10" s="41"/>
      <c r="AHL10" s="41"/>
      <c r="AHM10" s="41"/>
      <c r="AHN10" s="41"/>
      <c r="AHO10" s="41"/>
      <c r="AHP10" s="41"/>
      <c r="AHQ10" s="41"/>
      <c r="AHR10" s="41"/>
      <c r="AHS10" s="41"/>
      <c r="AHT10" s="41"/>
      <c r="AHU10" s="41"/>
      <c r="AHV10" s="41"/>
      <c r="AHW10" s="41"/>
      <c r="AHX10" s="41"/>
      <c r="AHY10" s="41"/>
      <c r="AHZ10" s="41"/>
      <c r="AIA10" s="41"/>
      <c r="AIB10" s="41"/>
      <c r="AIC10" s="41"/>
      <c r="AID10" s="41"/>
      <c r="AIE10" s="41"/>
      <c r="AIF10" s="41"/>
      <c r="AIG10" s="41"/>
      <c r="AIH10" s="41"/>
      <c r="AII10" s="41"/>
      <c r="AIJ10" s="41"/>
      <c r="AIK10" s="41"/>
      <c r="AIL10" s="41"/>
      <c r="AIM10" s="41"/>
      <c r="AIN10" s="41"/>
      <c r="AIO10" s="41"/>
      <c r="AIP10" s="41"/>
      <c r="AIQ10" s="41"/>
      <c r="AIR10" s="41"/>
      <c r="AIS10" s="41"/>
      <c r="AIT10" s="41"/>
      <c r="AIU10" s="41"/>
      <c r="AIV10" s="41"/>
      <c r="AIW10" s="41"/>
      <c r="AIX10" s="41"/>
      <c r="AIY10" s="41"/>
      <c r="AIZ10" s="41"/>
      <c r="AJA10" s="41"/>
      <c r="AJB10" s="41"/>
      <c r="AJC10" s="41"/>
      <c r="AJD10" s="41"/>
      <c r="AJE10" s="41"/>
      <c r="AJF10" s="41"/>
      <c r="AJG10" s="41"/>
      <c r="AJH10" s="41"/>
      <c r="AJI10" s="41"/>
      <c r="AJJ10" s="41"/>
      <c r="AJK10" s="41"/>
      <c r="AJL10" s="41"/>
      <c r="AJM10" s="41"/>
      <c r="AJN10" s="41"/>
      <c r="AJO10" s="41"/>
      <c r="AJP10" s="41"/>
      <c r="AJQ10" s="41"/>
      <c r="AJR10" s="41"/>
      <c r="AJS10" s="41"/>
      <c r="AJT10" s="41"/>
      <c r="AJU10" s="41"/>
      <c r="AJV10" s="41"/>
      <c r="AJW10" s="41"/>
      <c r="AJX10" s="41"/>
      <c r="AJY10" s="41"/>
      <c r="AJZ10" s="41"/>
      <c r="AKA10" s="41"/>
      <c r="AKB10" s="41"/>
      <c r="AKC10" s="41"/>
      <c r="AKD10" s="41"/>
      <c r="AKE10" s="41"/>
      <c r="AKF10" s="41"/>
      <c r="AKG10" s="41"/>
      <c r="AKH10" s="41"/>
      <c r="AKI10" s="41"/>
      <c r="AKJ10" s="41"/>
      <c r="AKK10" s="41"/>
      <c r="AKL10" s="41"/>
      <c r="AKM10" s="41"/>
      <c r="AKN10" s="41"/>
      <c r="AKO10" s="41"/>
      <c r="AKP10" s="41"/>
      <c r="AKQ10" s="41"/>
      <c r="AKR10" s="41"/>
      <c r="AKS10" s="41"/>
      <c r="AKT10" s="41"/>
      <c r="AKU10" s="41"/>
      <c r="AKV10" s="41"/>
      <c r="AKW10" s="41"/>
      <c r="AKX10" s="41"/>
      <c r="AKY10" s="41"/>
      <c r="AKZ10" s="41"/>
      <c r="ALA10" s="41"/>
      <c r="ALB10" s="41"/>
      <c r="ALC10" s="41"/>
      <c r="ALD10" s="41"/>
      <c r="ALE10" s="41"/>
      <c r="ALF10" s="41"/>
      <c r="ALG10" s="41"/>
      <c r="ALH10" s="41"/>
      <c r="ALI10" s="41"/>
      <c r="ALJ10" s="41"/>
      <c r="ALK10" s="41"/>
      <c r="ALL10" s="41"/>
      <c r="ALM10" s="41"/>
      <c r="ALN10" s="41"/>
      <c r="ALO10" s="41"/>
      <c r="ALP10" s="41"/>
      <c r="ALQ10" s="41"/>
      <c r="ALR10" s="41"/>
      <c r="ALS10" s="41"/>
      <c r="ALT10" s="41"/>
      <c r="ALU10" s="41"/>
      <c r="ALV10" s="41"/>
      <c r="ALW10" s="41"/>
      <c r="ALX10" s="41"/>
      <c r="ALY10" s="41"/>
      <c r="ALZ10" s="41"/>
      <c r="AMA10" s="41"/>
      <c r="AMB10" s="41"/>
      <c r="AMC10" s="41"/>
      <c r="AMD10" s="41"/>
      <c r="AME10" s="41"/>
      <c r="AMF10" s="41"/>
      <c r="AMG10" s="41"/>
      <c r="AMH10" s="41"/>
      <c r="AMI10" s="41"/>
      <c r="AMJ10" s="41"/>
      <c r="AMK10" s="41"/>
      <c r="AML10" s="41"/>
      <c r="AMM10" s="41"/>
      <c r="AMN10" s="41"/>
      <c r="AMO10" s="41"/>
      <c r="AMP10" s="41"/>
      <c r="AMQ10" s="41"/>
      <c r="AMR10" s="41"/>
      <c r="AMS10" s="41"/>
      <c r="AMT10" s="41"/>
      <c r="AMU10" s="41"/>
      <c r="AMV10" s="41"/>
      <c r="AMW10" s="41"/>
      <c r="AMX10" s="41"/>
      <c r="AMY10" s="41"/>
      <c r="AMZ10" s="41"/>
      <c r="ANA10" s="41"/>
      <c r="ANB10" s="41"/>
      <c r="ANC10" s="41"/>
      <c r="AND10" s="41"/>
      <c r="ANE10" s="41"/>
      <c r="ANF10" s="41"/>
      <c r="ANG10" s="41"/>
      <c r="ANH10" s="41"/>
      <c r="ANI10" s="41"/>
      <c r="ANJ10" s="41"/>
      <c r="ANK10" s="41"/>
      <c r="ANL10" s="41"/>
      <c r="ANM10" s="41"/>
      <c r="ANN10" s="41"/>
      <c r="ANO10" s="41"/>
      <c r="ANP10" s="41"/>
      <c r="ANQ10" s="41"/>
      <c r="ANR10" s="41"/>
      <c r="ANS10" s="41"/>
      <c r="ANT10" s="41"/>
      <c r="ANU10" s="41"/>
      <c r="ANV10" s="41"/>
      <c r="ANW10" s="41"/>
      <c r="ANX10" s="41"/>
      <c r="ANY10" s="41"/>
      <c r="ANZ10" s="41"/>
      <c r="AOA10" s="41"/>
      <c r="AOB10" s="41"/>
      <c r="AOC10" s="41"/>
      <c r="AOD10" s="41"/>
      <c r="AOE10" s="41"/>
      <c r="AOF10" s="41"/>
      <c r="AOG10" s="41"/>
      <c r="AOH10" s="41"/>
      <c r="AOI10" s="41"/>
      <c r="AOJ10" s="41"/>
      <c r="AOK10" s="41"/>
      <c r="AOL10" s="41"/>
      <c r="AOM10" s="41"/>
      <c r="AON10" s="41"/>
      <c r="AOO10" s="41"/>
      <c r="AOP10" s="41"/>
      <c r="AOQ10" s="41"/>
      <c r="AOR10" s="41"/>
      <c r="AOS10" s="41"/>
      <c r="AOT10" s="41"/>
      <c r="AOU10" s="41"/>
      <c r="AOV10" s="41"/>
      <c r="AOW10" s="41"/>
      <c r="AOX10" s="41"/>
      <c r="AOY10" s="41"/>
      <c r="AOZ10" s="41"/>
      <c r="APA10" s="41"/>
      <c r="APB10" s="41"/>
      <c r="APC10" s="41"/>
      <c r="APD10" s="41"/>
      <c r="APE10" s="41"/>
      <c r="APF10" s="41"/>
      <c r="APG10" s="41"/>
      <c r="APH10" s="41"/>
      <c r="API10" s="41"/>
      <c r="APJ10" s="41"/>
      <c r="APK10" s="41"/>
      <c r="APL10" s="41"/>
      <c r="APM10" s="41"/>
      <c r="APN10" s="41"/>
      <c r="APO10" s="41"/>
      <c r="APP10" s="41"/>
      <c r="APQ10" s="41"/>
      <c r="APR10" s="41"/>
      <c r="APS10" s="41"/>
      <c r="APT10" s="41"/>
      <c r="APU10" s="41"/>
      <c r="APV10" s="41"/>
      <c r="APW10" s="41"/>
      <c r="APX10" s="41"/>
      <c r="APY10" s="41"/>
      <c r="APZ10" s="41"/>
      <c r="AQA10" s="41"/>
      <c r="AQB10" s="41"/>
      <c r="AQC10" s="41"/>
      <c r="AQD10" s="41"/>
      <c r="AQE10" s="41"/>
      <c r="AQF10" s="41"/>
      <c r="AQG10" s="41"/>
      <c r="AQH10" s="41"/>
      <c r="AQI10" s="41"/>
      <c r="AQJ10" s="41"/>
      <c r="AQK10" s="41"/>
      <c r="AQL10" s="41"/>
      <c r="AQM10" s="41"/>
      <c r="AQN10" s="41"/>
      <c r="AQO10" s="41"/>
      <c r="AQP10" s="41"/>
      <c r="AQQ10" s="41"/>
      <c r="AQR10" s="41"/>
      <c r="AQS10" s="41"/>
      <c r="AQT10" s="41"/>
      <c r="AQU10" s="41"/>
      <c r="AQV10" s="41"/>
      <c r="AQW10" s="41"/>
      <c r="AQX10" s="41"/>
      <c r="AQY10" s="41"/>
      <c r="AQZ10" s="41"/>
      <c r="ARA10" s="41"/>
      <c r="ARB10" s="41"/>
      <c r="ARC10" s="41"/>
      <c r="ARD10" s="41"/>
      <c r="ARE10" s="41"/>
      <c r="ARF10" s="41"/>
      <c r="ARG10" s="41"/>
      <c r="ARH10" s="41"/>
      <c r="ARI10" s="41"/>
      <c r="ARJ10" s="41"/>
      <c r="ARK10" s="41"/>
      <c r="ARL10" s="41"/>
      <c r="ARM10" s="41"/>
      <c r="ARN10" s="41"/>
      <c r="ARO10" s="41"/>
      <c r="ARP10" s="41"/>
      <c r="ARQ10" s="41"/>
      <c r="ARR10" s="41"/>
      <c r="ARS10" s="41"/>
      <c r="ART10" s="41"/>
      <c r="ARU10" s="41"/>
      <c r="ARV10" s="41"/>
      <c r="ARW10" s="41"/>
      <c r="ARX10" s="41"/>
      <c r="ARY10" s="41"/>
      <c r="ARZ10" s="41"/>
      <c r="ASA10" s="41"/>
      <c r="ASB10" s="41"/>
      <c r="ASC10" s="41"/>
      <c r="ASD10" s="41"/>
      <c r="ASE10" s="41"/>
      <c r="ASF10" s="41"/>
      <c r="ASG10" s="41"/>
      <c r="ASH10" s="41"/>
      <c r="ASI10" s="41"/>
      <c r="ASJ10" s="41"/>
      <c r="ASK10" s="41"/>
      <c r="ASL10" s="41"/>
      <c r="ASM10" s="41"/>
      <c r="ASN10" s="41"/>
      <c r="ASO10" s="41"/>
      <c r="ASP10" s="41"/>
      <c r="ASQ10" s="41"/>
      <c r="ASR10" s="41"/>
      <c r="ASS10" s="41"/>
      <c r="AST10" s="41"/>
      <c r="ASU10" s="41"/>
      <c r="ASV10" s="41"/>
      <c r="ASW10" s="41"/>
      <c r="ASX10" s="41"/>
      <c r="ASY10" s="41"/>
      <c r="ASZ10" s="41"/>
      <c r="ATA10" s="41"/>
      <c r="ATB10" s="41"/>
      <c r="ATC10" s="41"/>
      <c r="ATD10" s="41"/>
      <c r="ATE10" s="41"/>
      <c r="ATF10" s="41"/>
      <c r="ATG10" s="41"/>
      <c r="ATH10" s="41"/>
      <c r="ATI10" s="41"/>
      <c r="ATJ10" s="41"/>
      <c r="ATK10" s="41"/>
      <c r="ATL10" s="41"/>
      <c r="ATM10" s="41"/>
      <c r="ATN10" s="41"/>
      <c r="ATO10" s="41"/>
      <c r="ATP10" s="41"/>
      <c r="ATQ10" s="41"/>
      <c r="ATR10" s="41"/>
      <c r="ATS10" s="41"/>
      <c r="ATT10" s="41"/>
      <c r="ATU10" s="41"/>
      <c r="ATV10" s="41"/>
      <c r="ATW10" s="41"/>
      <c r="ATX10" s="41"/>
      <c r="ATY10" s="41"/>
      <c r="ATZ10" s="41"/>
      <c r="AUA10" s="41"/>
      <c r="AUB10" s="41"/>
      <c r="AUC10" s="41"/>
      <c r="AUD10" s="41"/>
      <c r="AUE10" s="41"/>
      <c r="AUF10" s="41"/>
      <c r="AUG10" s="41"/>
      <c r="AUH10" s="41"/>
      <c r="AUI10" s="41"/>
      <c r="AUJ10" s="41"/>
      <c r="AUK10" s="41"/>
      <c r="AUL10" s="41"/>
      <c r="AUM10" s="41"/>
      <c r="AUN10" s="41"/>
      <c r="AUO10" s="41"/>
      <c r="AUP10" s="41"/>
      <c r="AUQ10" s="41"/>
      <c r="AUR10" s="41"/>
      <c r="AUS10" s="41"/>
      <c r="AUT10" s="41"/>
      <c r="AUU10" s="41"/>
      <c r="AUV10" s="41"/>
      <c r="AUW10" s="41"/>
      <c r="AUX10" s="41"/>
      <c r="AUY10" s="41"/>
      <c r="AUZ10" s="41"/>
      <c r="AVA10" s="41"/>
      <c r="AVB10" s="41"/>
      <c r="AVC10" s="41"/>
      <c r="AVD10" s="41"/>
      <c r="AVE10" s="41"/>
      <c r="AVF10" s="41"/>
      <c r="AVG10" s="41"/>
      <c r="AVH10" s="41"/>
      <c r="AVI10" s="41"/>
      <c r="AVJ10" s="41"/>
      <c r="AVK10" s="41"/>
      <c r="AVL10" s="41"/>
      <c r="AVM10" s="41"/>
      <c r="AVN10" s="41"/>
      <c r="AVO10" s="41"/>
      <c r="AVP10" s="41"/>
      <c r="AVQ10" s="41"/>
      <c r="AVR10" s="41"/>
      <c r="AVS10" s="41"/>
      <c r="AVT10" s="41"/>
      <c r="AVU10" s="41"/>
      <c r="AVV10" s="41"/>
      <c r="AVW10" s="41"/>
      <c r="AVX10" s="41"/>
      <c r="AVY10" s="41"/>
      <c r="AVZ10" s="41"/>
      <c r="AWA10" s="41"/>
      <c r="AWB10" s="41"/>
      <c r="AWC10" s="41"/>
      <c r="AWD10" s="41"/>
      <c r="AWE10" s="41"/>
      <c r="AWF10" s="41"/>
      <c r="AWG10" s="41"/>
      <c r="AWH10" s="41"/>
      <c r="AWI10" s="41"/>
      <c r="AWJ10" s="41"/>
      <c r="AWK10" s="41"/>
      <c r="AWL10" s="41"/>
      <c r="AWM10" s="41"/>
      <c r="AWN10" s="41"/>
      <c r="AWO10" s="41"/>
      <c r="AWP10" s="41"/>
      <c r="AWQ10" s="41"/>
      <c r="AWR10" s="41"/>
      <c r="AWS10" s="41"/>
      <c r="AWT10" s="41"/>
      <c r="AWU10" s="41"/>
      <c r="AWV10" s="41"/>
      <c r="AWW10" s="41"/>
      <c r="AWX10" s="41"/>
      <c r="AWY10" s="41"/>
      <c r="AWZ10" s="41"/>
      <c r="AXA10" s="41"/>
      <c r="AXB10" s="41"/>
      <c r="AXC10" s="41"/>
      <c r="AXD10" s="41"/>
      <c r="AXE10" s="41"/>
      <c r="AXF10" s="41"/>
      <c r="AXG10" s="41"/>
      <c r="AXH10" s="41"/>
      <c r="AXI10" s="41"/>
      <c r="AXJ10" s="41"/>
      <c r="AXK10" s="41"/>
      <c r="AXL10" s="41"/>
      <c r="AXM10" s="41"/>
      <c r="AXN10" s="41"/>
      <c r="AXO10" s="41"/>
      <c r="AXP10" s="41"/>
      <c r="AXQ10" s="41"/>
      <c r="AXR10" s="41"/>
      <c r="AXS10" s="41"/>
      <c r="AXT10" s="41"/>
      <c r="AXU10" s="41"/>
      <c r="AXV10" s="41"/>
      <c r="AXW10" s="41"/>
      <c r="AXX10" s="41"/>
      <c r="AXY10" s="41"/>
      <c r="AXZ10" s="41"/>
      <c r="AYA10" s="41"/>
      <c r="AYB10" s="41"/>
      <c r="AYC10" s="41"/>
      <c r="AYD10" s="41"/>
      <c r="AYE10" s="41"/>
      <c r="AYF10" s="41"/>
      <c r="AYG10" s="41"/>
      <c r="AYH10" s="41"/>
      <c r="AYI10" s="41"/>
      <c r="AYJ10" s="41"/>
      <c r="AYK10" s="41"/>
      <c r="AYL10" s="41"/>
      <c r="AYM10" s="41"/>
      <c r="AYN10" s="41"/>
      <c r="AYO10" s="41"/>
      <c r="AYP10" s="41"/>
      <c r="AYQ10" s="41"/>
      <c r="AYR10" s="41"/>
      <c r="AYS10" s="41"/>
      <c r="AYT10" s="41"/>
      <c r="AYU10" s="41"/>
      <c r="AYV10" s="41"/>
      <c r="AYW10" s="41"/>
      <c r="AYX10" s="41"/>
      <c r="AYY10" s="41"/>
      <c r="AYZ10" s="41"/>
      <c r="AZA10" s="41"/>
      <c r="AZB10" s="41"/>
      <c r="AZC10" s="41"/>
      <c r="AZD10" s="41"/>
      <c r="AZE10" s="41"/>
      <c r="AZF10" s="41"/>
      <c r="AZG10" s="41"/>
      <c r="AZH10" s="41"/>
      <c r="AZI10" s="41"/>
      <c r="AZJ10" s="41"/>
      <c r="AZK10" s="41"/>
      <c r="AZL10" s="41"/>
      <c r="AZM10" s="41"/>
      <c r="AZN10" s="41"/>
      <c r="AZO10" s="41"/>
      <c r="AZP10" s="41"/>
      <c r="AZQ10" s="41"/>
      <c r="AZR10" s="41"/>
      <c r="AZS10" s="41"/>
      <c r="AZT10" s="41"/>
      <c r="AZU10" s="41"/>
      <c r="AZV10" s="41"/>
      <c r="AZW10" s="41"/>
      <c r="AZX10" s="41"/>
      <c r="AZY10" s="41"/>
      <c r="AZZ10" s="41"/>
      <c r="BAA10" s="41"/>
      <c r="BAB10" s="41"/>
      <c r="BAC10" s="41"/>
      <c r="BAD10" s="41"/>
      <c r="BAE10" s="41"/>
      <c r="BAF10" s="41"/>
      <c r="BAG10" s="41"/>
      <c r="BAH10" s="41"/>
      <c r="BAI10" s="41"/>
      <c r="BAJ10" s="41"/>
      <c r="BAK10" s="41"/>
      <c r="BAL10" s="41"/>
      <c r="BAM10" s="41"/>
      <c r="BAN10" s="41"/>
      <c r="BAO10" s="41"/>
      <c r="BAP10" s="41"/>
      <c r="BAQ10" s="41"/>
      <c r="BAR10" s="41"/>
      <c r="BAS10" s="41"/>
      <c r="BAT10" s="41"/>
      <c r="BAU10" s="41"/>
      <c r="BAV10" s="41"/>
      <c r="BAW10" s="41"/>
      <c r="BAX10" s="41"/>
      <c r="BAY10" s="41"/>
      <c r="BAZ10" s="41"/>
      <c r="BBA10" s="41"/>
      <c r="BBB10" s="41"/>
      <c r="BBC10" s="41"/>
      <c r="BBD10" s="41"/>
      <c r="BBE10" s="41"/>
      <c r="BBF10" s="41"/>
      <c r="BBG10" s="41"/>
      <c r="BBH10" s="41"/>
      <c r="BBI10" s="41"/>
      <c r="BBJ10" s="41"/>
      <c r="BBK10" s="41"/>
      <c r="BBL10" s="41"/>
      <c r="BBM10" s="41"/>
      <c r="BBN10" s="41"/>
      <c r="BBO10" s="41"/>
      <c r="BBP10" s="41"/>
      <c r="BBQ10" s="41"/>
      <c r="BBR10" s="41"/>
      <c r="BBS10" s="41"/>
      <c r="BBT10" s="41"/>
      <c r="BBU10" s="41"/>
      <c r="BBV10" s="41"/>
      <c r="BBW10" s="41"/>
      <c r="BBX10" s="41"/>
      <c r="BBY10" s="41"/>
      <c r="BBZ10" s="41"/>
      <c r="BCA10" s="41"/>
      <c r="BCB10" s="41"/>
      <c r="BCC10" s="41"/>
      <c r="BCD10" s="41"/>
      <c r="BCE10" s="41"/>
      <c r="BCF10" s="41"/>
      <c r="BCG10" s="41"/>
      <c r="BCH10" s="41"/>
      <c r="BCI10" s="41"/>
      <c r="BCJ10" s="41"/>
      <c r="BCK10" s="41"/>
      <c r="BCL10" s="41"/>
      <c r="BCM10" s="41"/>
      <c r="BCN10" s="41"/>
      <c r="BCO10" s="41"/>
      <c r="BCP10" s="41"/>
      <c r="BCQ10" s="41"/>
      <c r="BCR10" s="41"/>
      <c r="BCS10" s="41"/>
      <c r="BCT10" s="41"/>
      <c r="BCU10" s="41"/>
      <c r="BCV10" s="41"/>
      <c r="BCW10" s="41"/>
      <c r="BCX10" s="41"/>
      <c r="BCY10" s="41"/>
      <c r="BCZ10" s="41"/>
      <c r="BDA10" s="41"/>
      <c r="BDB10" s="41"/>
      <c r="BDC10" s="41"/>
      <c r="BDD10" s="41"/>
      <c r="BDE10" s="41"/>
      <c r="BDF10" s="41"/>
      <c r="BDG10" s="41"/>
      <c r="BDH10" s="41"/>
      <c r="BDI10" s="41"/>
      <c r="BDJ10" s="41"/>
      <c r="BDK10" s="41"/>
      <c r="BDL10" s="41"/>
      <c r="BDM10" s="41"/>
      <c r="BDN10" s="41"/>
      <c r="BDO10" s="41"/>
      <c r="BDP10" s="41"/>
      <c r="BDQ10" s="41"/>
      <c r="BDR10" s="41"/>
      <c r="BDS10" s="41"/>
      <c r="BDT10" s="41"/>
      <c r="BDU10" s="41"/>
      <c r="BDV10" s="41"/>
      <c r="BDW10" s="41"/>
      <c r="BDX10" s="41"/>
      <c r="BDY10" s="41"/>
      <c r="BDZ10" s="41"/>
      <c r="BEA10" s="41"/>
      <c r="BEB10" s="41"/>
      <c r="BEC10" s="41"/>
      <c r="BED10" s="41"/>
      <c r="BEE10" s="41"/>
      <c r="BEF10" s="41"/>
      <c r="BEG10" s="41"/>
      <c r="BEH10" s="41"/>
      <c r="BEI10" s="41"/>
      <c r="BEJ10" s="41"/>
      <c r="BEK10" s="41"/>
      <c r="BEL10" s="41"/>
      <c r="BEM10" s="41"/>
      <c r="BEN10" s="41"/>
      <c r="BEO10" s="41"/>
      <c r="BEP10" s="41"/>
      <c r="BEQ10" s="41"/>
      <c r="BER10" s="41"/>
      <c r="BES10" s="41"/>
      <c r="BET10" s="41"/>
      <c r="BEU10" s="41"/>
      <c r="BEV10" s="41"/>
      <c r="BEW10" s="41"/>
      <c r="BEX10" s="41"/>
      <c r="BEY10" s="41"/>
      <c r="BEZ10" s="41"/>
      <c r="BFA10" s="41"/>
      <c r="BFB10" s="41"/>
      <c r="BFC10" s="41"/>
      <c r="BFD10" s="41"/>
      <c r="BFE10" s="41"/>
      <c r="BFF10" s="41"/>
      <c r="BFG10" s="41"/>
      <c r="BFH10" s="41"/>
      <c r="BFI10" s="41"/>
      <c r="BFJ10" s="41"/>
      <c r="BFK10" s="41"/>
      <c r="BFL10" s="41"/>
      <c r="BFM10" s="41"/>
      <c r="BFN10" s="41"/>
      <c r="BFO10" s="41"/>
      <c r="BFP10" s="41"/>
      <c r="BFQ10" s="41"/>
      <c r="BFR10" s="41"/>
      <c r="BFS10" s="41"/>
      <c r="BFT10" s="41"/>
      <c r="BFU10" s="41"/>
      <c r="BFV10" s="41"/>
      <c r="BFW10" s="41"/>
      <c r="BFX10" s="41"/>
      <c r="BFY10" s="41"/>
      <c r="BFZ10" s="41"/>
      <c r="BGA10" s="41"/>
      <c r="BGB10" s="41"/>
      <c r="BGC10" s="41"/>
      <c r="BGD10" s="41"/>
      <c r="BGE10" s="41"/>
      <c r="BGF10" s="41"/>
      <c r="BGG10" s="41"/>
      <c r="BGH10" s="41"/>
      <c r="BGI10" s="41"/>
      <c r="BGJ10" s="41"/>
      <c r="BGK10" s="41"/>
      <c r="BGL10" s="41"/>
      <c r="BGM10" s="41"/>
      <c r="BGN10" s="41"/>
      <c r="BGO10" s="41"/>
      <c r="BGP10" s="41"/>
      <c r="BGQ10" s="41"/>
      <c r="BGR10" s="41"/>
      <c r="BGS10" s="41"/>
      <c r="BGT10" s="41"/>
      <c r="BGU10" s="41"/>
      <c r="BGV10" s="41"/>
      <c r="BGW10" s="41"/>
      <c r="BGX10" s="41"/>
      <c r="BGY10" s="41"/>
      <c r="BGZ10" s="41"/>
      <c r="BHA10" s="41"/>
      <c r="BHB10" s="41"/>
      <c r="BHC10" s="41"/>
      <c r="BHD10" s="41"/>
      <c r="BHE10" s="41"/>
      <c r="BHF10" s="41"/>
      <c r="BHG10" s="41"/>
      <c r="BHH10" s="41"/>
      <c r="BHI10" s="41"/>
      <c r="BHJ10" s="41"/>
      <c r="BHK10" s="41"/>
      <c r="BHL10" s="41"/>
      <c r="BHM10" s="41"/>
      <c r="BHN10" s="41"/>
      <c r="BHO10" s="41"/>
      <c r="BHP10" s="41"/>
      <c r="BHQ10" s="41"/>
      <c r="BHR10" s="41"/>
      <c r="BHS10" s="41"/>
      <c r="BHT10" s="41"/>
      <c r="BHU10" s="41"/>
      <c r="BHV10" s="41"/>
      <c r="BHW10" s="41"/>
      <c r="BHX10" s="41"/>
      <c r="BHY10" s="41"/>
      <c r="BHZ10" s="41"/>
      <c r="BIA10" s="41"/>
      <c r="BIB10" s="41"/>
      <c r="BIC10" s="41"/>
      <c r="BID10" s="41"/>
      <c r="BIE10" s="41"/>
      <c r="BIF10" s="41"/>
      <c r="BIG10" s="41"/>
      <c r="BIH10" s="41"/>
      <c r="BII10" s="41"/>
      <c r="BIJ10" s="41"/>
      <c r="BIK10" s="41"/>
      <c r="BIL10" s="41"/>
      <c r="BIM10" s="41"/>
      <c r="BIN10" s="41"/>
      <c r="BIO10" s="41"/>
      <c r="BIP10" s="41"/>
      <c r="BIQ10" s="41"/>
      <c r="BIR10" s="41"/>
      <c r="BIS10" s="41"/>
      <c r="BIT10" s="41"/>
      <c r="BIU10" s="41"/>
      <c r="BIV10" s="41"/>
      <c r="BIW10" s="41"/>
      <c r="BIX10" s="41"/>
      <c r="BIY10" s="41"/>
      <c r="BIZ10" s="41"/>
      <c r="BJA10" s="41"/>
      <c r="BJB10" s="41"/>
      <c r="BJC10" s="41"/>
      <c r="BJD10" s="41"/>
      <c r="BJE10" s="41"/>
      <c r="BJF10" s="41"/>
      <c r="BJG10" s="41"/>
      <c r="BJH10" s="41"/>
      <c r="BJI10" s="41"/>
      <c r="BJJ10" s="41"/>
      <c r="BJK10" s="41"/>
      <c r="BJL10" s="41"/>
      <c r="BJM10" s="41"/>
      <c r="BJN10" s="41"/>
      <c r="BJO10" s="41"/>
      <c r="BJP10" s="41"/>
      <c r="BJQ10" s="41"/>
      <c r="BJR10" s="41"/>
      <c r="BJS10" s="41"/>
      <c r="BJT10" s="41"/>
      <c r="BJU10" s="41"/>
      <c r="BJV10" s="41"/>
      <c r="BJW10" s="41"/>
      <c r="BJX10" s="41"/>
      <c r="BJY10" s="41"/>
      <c r="BJZ10" s="41"/>
      <c r="BKA10" s="41"/>
      <c r="BKB10" s="41"/>
      <c r="BKC10" s="41"/>
      <c r="BKD10" s="41"/>
      <c r="BKE10" s="41"/>
      <c r="BKF10" s="41"/>
      <c r="BKG10" s="41"/>
      <c r="BKH10" s="41"/>
      <c r="BKI10" s="41"/>
      <c r="BKJ10" s="41"/>
      <c r="BKK10" s="41"/>
      <c r="BKL10" s="41"/>
      <c r="BKM10" s="41"/>
      <c r="BKN10" s="41"/>
      <c r="BKO10" s="41"/>
      <c r="BKP10" s="41"/>
      <c r="BKQ10" s="41"/>
      <c r="BKR10" s="41"/>
      <c r="BKS10" s="41"/>
      <c r="BKT10" s="41"/>
      <c r="BKU10" s="41"/>
      <c r="BKV10" s="41"/>
      <c r="BKW10" s="41"/>
      <c r="BKX10" s="41"/>
      <c r="BKY10" s="41"/>
      <c r="BKZ10" s="41"/>
      <c r="BLA10" s="41"/>
      <c r="BLB10" s="41"/>
      <c r="BLC10" s="41"/>
      <c r="BLD10" s="41"/>
      <c r="BLE10" s="41"/>
      <c r="BLF10" s="41"/>
      <c r="BLG10" s="41"/>
      <c r="BLH10" s="41"/>
      <c r="BLI10" s="41"/>
      <c r="BLJ10" s="41"/>
      <c r="BLK10" s="41"/>
      <c r="BLL10" s="41"/>
      <c r="BLM10" s="41"/>
      <c r="BLN10" s="41"/>
      <c r="BLO10" s="41"/>
      <c r="BLP10" s="41"/>
      <c r="BLQ10" s="41"/>
      <c r="BLR10" s="41"/>
      <c r="BLS10" s="41"/>
      <c r="BLT10" s="41"/>
      <c r="BLU10" s="41"/>
      <c r="BLV10" s="41"/>
      <c r="BLW10" s="41"/>
      <c r="BLX10" s="41"/>
      <c r="BLY10" s="41"/>
      <c r="BLZ10" s="41"/>
      <c r="BMA10" s="41"/>
      <c r="BMB10" s="41"/>
      <c r="BMC10" s="41"/>
      <c r="BMD10" s="41"/>
      <c r="BME10" s="41"/>
      <c r="BMF10" s="41"/>
      <c r="BMG10" s="41"/>
      <c r="BMH10" s="41"/>
      <c r="BMI10" s="41"/>
      <c r="BMJ10" s="41"/>
      <c r="BMK10" s="41"/>
      <c r="BML10" s="41"/>
      <c r="BMM10" s="41"/>
      <c r="BMN10" s="41"/>
      <c r="BMO10" s="41"/>
      <c r="BMP10" s="41"/>
      <c r="BMQ10" s="41"/>
      <c r="BMR10" s="41"/>
      <c r="BMS10" s="41"/>
      <c r="BMT10" s="41"/>
      <c r="BMU10" s="41"/>
      <c r="BMV10" s="41"/>
      <c r="BMW10" s="41"/>
      <c r="BMX10" s="41"/>
      <c r="BMY10" s="41"/>
      <c r="BMZ10" s="41"/>
      <c r="BNA10" s="41"/>
      <c r="BNB10" s="41"/>
      <c r="BNC10" s="41"/>
      <c r="BND10" s="41"/>
      <c r="BNE10" s="41"/>
      <c r="BNF10" s="41"/>
      <c r="BNG10" s="41"/>
      <c r="BNH10" s="41"/>
      <c r="BNI10" s="41"/>
      <c r="BNJ10" s="41"/>
      <c r="BNK10" s="41"/>
      <c r="BNL10" s="41"/>
      <c r="BNM10" s="41"/>
      <c r="BNN10" s="41"/>
      <c r="BNO10" s="41"/>
      <c r="BNP10" s="41"/>
      <c r="BNQ10" s="41"/>
      <c r="BNR10" s="41"/>
      <c r="BNS10" s="41"/>
      <c r="BNT10" s="41"/>
      <c r="BNU10" s="41"/>
      <c r="BNV10" s="41"/>
      <c r="BNW10" s="41"/>
      <c r="BNX10" s="41"/>
      <c r="BNY10" s="41"/>
      <c r="BNZ10" s="41"/>
      <c r="BOA10" s="41"/>
      <c r="BOB10" s="41"/>
      <c r="BOC10" s="41"/>
      <c r="BOD10" s="41"/>
      <c r="BOE10" s="41"/>
      <c r="BOF10" s="41"/>
      <c r="BOG10" s="41"/>
      <c r="BOH10" s="41"/>
      <c r="BOI10" s="41"/>
      <c r="BOJ10" s="41"/>
      <c r="BOK10" s="41"/>
      <c r="BOL10" s="41"/>
      <c r="BOM10" s="41"/>
      <c r="BON10" s="41"/>
      <c r="BOO10" s="41"/>
      <c r="BOP10" s="41"/>
      <c r="BOQ10" s="41"/>
      <c r="BOR10" s="41"/>
      <c r="BOS10" s="41"/>
      <c r="BOT10" s="41"/>
      <c r="BOU10" s="41"/>
      <c r="BOV10" s="41"/>
      <c r="BOW10" s="41"/>
      <c r="BOX10" s="41"/>
      <c r="BOY10" s="41"/>
      <c r="BOZ10" s="41"/>
      <c r="BPA10" s="41"/>
      <c r="BPB10" s="41"/>
      <c r="BPC10" s="41"/>
      <c r="BPD10" s="41"/>
      <c r="BPE10" s="41"/>
      <c r="BPF10" s="41"/>
      <c r="BPG10" s="41"/>
      <c r="BPH10" s="41"/>
      <c r="BPI10" s="41"/>
      <c r="BPJ10" s="41"/>
      <c r="BPK10" s="41"/>
      <c r="BPL10" s="41"/>
      <c r="BPM10" s="41"/>
      <c r="BPN10" s="41"/>
      <c r="BPO10" s="41"/>
      <c r="BPP10" s="41"/>
      <c r="BPQ10" s="41"/>
      <c r="BPR10" s="41"/>
      <c r="BPS10" s="41"/>
      <c r="BPT10" s="41"/>
      <c r="BPU10" s="41"/>
      <c r="BPV10" s="41"/>
      <c r="BPW10" s="41"/>
      <c r="BPX10" s="41"/>
      <c r="BPY10" s="41"/>
      <c r="BPZ10" s="41"/>
      <c r="BQA10" s="41"/>
      <c r="BQB10" s="41"/>
      <c r="BQC10" s="41"/>
      <c r="BQD10" s="41"/>
      <c r="BQE10" s="41"/>
      <c r="BQF10" s="41"/>
      <c r="BQG10" s="41"/>
      <c r="BQH10" s="41"/>
      <c r="BQI10" s="41"/>
      <c r="BQJ10" s="41"/>
      <c r="BQK10" s="41"/>
      <c r="BQL10" s="41"/>
      <c r="BQM10" s="41"/>
      <c r="BQN10" s="41"/>
      <c r="BQO10" s="41"/>
      <c r="BQP10" s="41"/>
      <c r="BQQ10" s="41"/>
      <c r="BQR10" s="41"/>
      <c r="BQS10" s="41"/>
      <c r="BQT10" s="41"/>
      <c r="BQU10" s="41"/>
      <c r="BQV10" s="41"/>
      <c r="BQW10" s="41"/>
      <c r="BQX10" s="41"/>
      <c r="BQY10" s="41"/>
      <c r="BQZ10" s="41"/>
      <c r="BRA10" s="41"/>
      <c r="BRB10" s="41"/>
      <c r="BRC10" s="41"/>
      <c r="BRD10" s="41"/>
      <c r="BRE10" s="41"/>
      <c r="BRF10" s="41"/>
      <c r="BRG10" s="41"/>
      <c r="BRH10" s="41"/>
      <c r="BRI10" s="41"/>
      <c r="BRJ10" s="41"/>
      <c r="BRK10" s="41"/>
      <c r="BRL10" s="41"/>
      <c r="BRM10" s="41"/>
      <c r="BRN10" s="41"/>
      <c r="BRO10" s="41"/>
      <c r="BRP10" s="41"/>
      <c r="BRQ10" s="41"/>
      <c r="BRR10" s="41"/>
      <c r="BRS10" s="41"/>
      <c r="BRT10" s="41"/>
      <c r="BRU10" s="41"/>
      <c r="BRV10" s="41"/>
      <c r="BRW10" s="41"/>
      <c r="BRX10" s="41"/>
      <c r="BRY10" s="41"/>
      <c r="BRZ10" s="41"/>
      <c r="BSA10" s="41"/>
      <c r="BSB10" s="41"/>
      <c r="BSC10" s="41"/>
      <c r="BSD10" s="41"/>
      <c r="BSE10" s="41"/>
      <c r="BSF10" s="41"/>
      <c r="BSG10" s="41"/>
      <c r="BSH10" s="41"/>
      <c r="BSI10" s="41"/>
      <c r="BSJ10" s="41"/>
      <c r="BSK10" s="41"/>
      <c r="BSL10" s="41"/>
      <c r="BSM10" s="41"/>
      <c r="BSN10" s="41"/>
      <c r="BSO10" s="41"/>
      <c r="BSP10" s="41"/>
      <c r="BSQ10" s="41"/>
      <c r="BSR10" s="41"/>
      <c r="BSS10" s="41"/>
      <c r="BST10" s="41"/>
      <c r="BSU10" s="41"/>
      <c r="BSV10" s="41"/>
      <c r="BSW10" s="41"/>
      <c r="BSX10" s="41"/>
      <c r="BSY10" s="41"/>
      <c r="BSZ10" s="41"/>
      <c r="BTA10" s="41"/>
      <c r="BTB10" s="41"/>
      <c r="BTC10" s="41"/>
      <c r="BTD10" s="41"/>
      <c r="BTE10" s="41"/>
      <c r="BTF10" s="41"/>
      <c r="BTG10" s="41"/>
      <c r="BTH10" s="41"/>
      <c r="BTI10" s="41"/>
      <c r="BTJ10" s="41"/>
      <c r="BTK10" s="41"/>
      <c r="BTL10" s="41"/>
      <c r="BTM10" s="41"/>
      <c r="BTN10" s="41"/>
      <c r="BTO10" s="41"/>
      <c r="BTP10" s="41"/>
      <c r="BTQ10" s="41"/>
      <c r="BTR10" s="41"/>
      <c r="BTS10" s="41"/>
      <c r="BTT10" s="41"/>
      <c r="BTU10" s="41"/>
      <c r="BTV10" s="41"/>
      <c r="BTW10" s="41"/>
      <c r="BTX10" s="41"/>
      <c r="BTY10" s="41"/>
      <c r="BTZ10" s="41"/>
      <c r="BUA10" s="41"/>
      <c r="BUB10" s="41"/>
      <c r="BUC10" s="41"/>
      <c r="BUD10" s="41"/>
      <c r="BUE10" s="41"/>
      <c r="BUF10" s="41"/>
      <c r="BUG10" s="41"/>
      <c r="BUH10" s="41"/>
      <c r="BUI10" s="41"/>
      <c r="BUJ10" s="41"/>
      <c r="BUK10" s="41"/>
      <c r="BUL10" s="41"/>
      <c r="BUM10" s="41"/>
      <c r="BUN10" s="41"/>
      <c r="BUO10" s="41"/>
      <c r="BUP10" s="41"/>
      <c r="BUQ10" s="41"/>
      <c r="BUR10" s="41"/>
      <c r="BUS10" s="41"/>
      <c r="BUT10" s="41"/>
      <c r="BUU10" s="41"/>
      <c r="BUV10" s="41"/>
      <c r="BUW10" s="41"/>
      <c r="BUX10" s="41"/>
      <c r="BUY10" s="41"/>
      <c r="BUZ10" s="41"/>
      <c r="BVA10" s="41"/>
      <c r="BVB10" s="41"/>
      <c r="BVC10" s="41"/>
      <c r="BVD10" s="41"/>
      <c r="BVE10" s="41"/>
      <c r="BVF10" s="41"/>
      <c r="BVG10" s="41"/>
      <c r="BVH10" s="41"/>
      <c r="BVI10" s="41"/>
      <c r="BVJ10" s="41"/>
      <c r="BVK10" s="41"/>
      <c r="BVL10" s="41"/>
      <c r="BVM10" s="41"/>
      <c r="BVN10" s="41"/>
      <c r="BVO10" s="41"/>
      <c r="BVP10" s="41"/>
      <c r="BVQ10" s="41"/>
      <c r="BVR10" s="41"/>
      <c r="BVS10" s="41"/>
      <c r="BVT10" s="41"/>
      <c r="BVU10" s="41"/>
      <c r="BVV10" s="41"/>
      <c r="BVW10" s="41"/>
      <c r="BVX10" s="41"/>
      <c r="BVY10" s="41"/>
      <c r="BVZ10" s="41"/>
      <c r="BWA10" s="41"/>
      <c r="BWB10" s="41"/>
      <c r="BWC10" s="41"/>
      <c r="BWD10" s="41"/>
      <c r="BWE10" s="41"/>
      <c r="BWF10" s="41"/>
      <c r="BWG10" s="41"/>
      <c r="BWH10" s="41"/>
      <c r="BWI10" s="41"/>
      <c r="BWJ10" s="41"/>
      <c r="BWK10" s="41"/>
      <c r="BWL10" s="41"/>
      <c r="BWM10" s="41"/>
      <c r="BWN10" s="41"/>
      <c r="BWO10" s="41"/>
      <c r="BWP10" s="41"/>
      <c r="BWQ10" s="41"/>
      <c r="BWR10" s="41"/>
      <c r="BWS10" s="41"/>
      <c r="BWT10" s="41"/>
      <c r="BWU10" s="41"/>
      <c r="BWV10" s="41"/>
      <c r="BWW10" s="41"/>
      <c r="BWX10" s="41"/>
      <c r="BWY10" s="41"/>
      <c r="BWZ10" s="41"/>
      <c r="BXA10" s="41"/>
      <c r="BXB10" s="41"/>
      <c r="BXC10" s="41"/>
      <c r="BXD10" s="41"/>
      <c r="BXE10" s="41"/>
      <c r="BXF10" s="41"/>
      <c r="BXG10" s="41"/>
      <c r="BXH10" s="41"/>
      <c r="BXI10" s="41"/>
      <c r="BXJ10" s="41"/>
      <c r="BXK10" s="41"/>
      <c r="BXL10" s="41"/>
      <c r="BXM10" s="41"/>
      <c r="BXN10" s="41"/>
      <c r="BXO10" s="41"/>
      <c r="BXP10" s="41"/>
      <c r="BXQ10" s="41"/>
      <c r="BXR10" s="41"/>
      <c r="BXS10" s="41"/>
      <c r="BXT10" s="41"/>
      <c r="BXU10" s="41"/>
      <c r="BXV10" s="41"/>
      <c r="BXW10" s="41"/>
      <c r="BXX10" s="41"/>
      <c r="BXY10" s="41"/>
      <c r="BXZ10" s="41"/>
      <c r="BYA10" s="41"/>
      <c r="BYB10" s="41"/>
      <c r="BYC10" s="41"/>
      <c r="BYD10" s="41"/>
      <c r="BYE10" s="41"/>
      <c r="BYF10" s="41"/>
      <c r="BYG10" s="41"/>
      <c r="BYH10" s="41"/>
      <c r="BYI10" s="41"/>
      <c r="BYJ10" s="41"/>
      <c r="BYK10" s="41"/>
      <c r="BYL10" s="41"/>
      <c r="BYM10" s="41"/>
      <c r="BYN10" s="41"/>
      <c r="BYO10" s="41"/>
      <c r="BYP10" s="41"/>
      <c r="BYQ10" s="41"/>
      <c r="BYR10" s="41"/>
      <c r="BYS10" s="41"/>
      <c r="BYT10" s="41"/>
      <c r="BYU10" s="41"/>
      <c r="BYV10" s="41"/>
      <c r="BYW10" s="41"/>
      <c r="BYX10" s="41"/>
      <c r="BYY10" s="41"/>
      <c r="BYZ10" s="41"/>
      <c r="BZA10" s="41"/>
      <c r="BZB10" s="41"/>
      <c r="BZC10" s="41"/>
      <c r="BZD10" s="41"/>
      <c r="BZE10" s="41"/>
      <c r="BZF10" s="41"/>
      <c r="BZG10" s="41"/>
      <c r="BZH10" s="41"/>
      <c r="BZI10" s="41"/>
      <c r="BZJ10" s="41"/>
      <c r="BZK10" s="41"/>
      <c r="BZL10" s="41"/>
      <c r="BZM10" s="41"/>
      <c r="BZN10" s="41"/>
      <c r="BZO10" s="41"/>
      <c r="BZP10" s="41"/>
      <c r="BZQ10" s="41"/>
      <c r="BZR10" s="41"/>
      <c r="BZS10" s="41"/>
      <c r="BZT10" s="41"/>
      <c r="BZU10" s="41"/>
      <c r="BZV10" s="41"/>
      <c r="BZW10" s="41"/>
      <c r="BZX10" s="41"/>
      <c r="BZY10" s="41"/>
      <c r="BZZ10" s="41"/>
      <c r="CAA10" s="41"/>
      <c r="CAB10" s="41"/>
      <c r="CAC10" s="41"/>
      <c r="CAD10" s="41"/>
      <c r="CAE10" s="41"/>
      <c r="CAF10" s="41"/>
      <c r="CAG10" s="41"/>
      <c r="CAH10" s="41"/>
      <c r="CAI10" s="41"/>
      <c r="CAJ10" s="41"/>
      <c r="CAK10" s="41"/>
      <c r="CAL10" s="41"/>
      <c r="CAM10" s="41"/>
      <c r="CAN10" s="41"/>
      <c r="CAO10" s="41"/>
      <c r="CAP10" s="41"/>
      <c r="CAQ10" s="41"/>
      <c r="CAR10" s="41"/>
      <c r="CAS10" s="41"/>
      <c r="CAT10" s="41"/>
      <c r="CAU10" s="41"/>
      <c r="CAV10" s="41"/>
      <c r="CAW10" s="41"/>
      <c r="CAX10" s="41"/>
      <c r="CAY10" s="41"/>
      <c r="CAZ10" s="41"/>
      <c r="CBA10" s="41"/>
      <c r="CBB10" s="41"/>
      <c r="CBC10" s="41"/>
      <c r="CBD10" s="41"/>
      <c r="CBE10" s="41"/>
      <c r="CBF10" s="41"/>
      <c r="CBG10" s="41"/>
      <c r="CBH10" s="41"/>
      <c r="CBI10" s="41"/>
      <c r="CBJ10" s="41"/>
      <c r="CBK10" s="41"/>
      <c r="CBL10" s="41"/>
      <c r="CBM10" s="41"/>
      <c r="CBN10" s="41"/>
      <c r="CBO10" s="41"/>
      <c r="CBP10" s="41"/>
      <c r="CBQ10" s="41"/>
      <c r="CBR10" s="41"/>
      <c r="CBS10" s="41"/>
      <c r="CBT10" s="41"/>
      <c r="CBU10" s="41"/>
      <c r="CBV10" s="41"/>
      <c r="CBW10" s="41"/>
      <c r="CBX10" s="41"/>
      <c r="CBY10" s="41"/>
      <c r="CBZ10" s="41"/>
      <c r="CCA10" s="41"/>
      <c r="CCB10" s="41"/>
      <c r="CCC10" s="41"/>
      <c r="CCD10" s="41"/>
      <c r="CCE10" s="41"/>
      <c r="CCF10" s="41"/>
      <c r="CCG10" s="41"/>
      <c r="CCH10" s="41"/>
      <c r="CCI10" s="41"/>
      <c r="CCJ10" s="41"/>
      <c r="CCK10" s="41"/>
      <c r="CCL10" s="41"/>
      <c r="CCM10" s="41"/>
      <c r="CCN10" s="41"/>
      <c r="CCO10" s="41"/>
      <c r="CCP10" s="41"/>
      <c r="CCQ10" s="41"/>
      <c r="CCR10" s="41"/>
      <c r="CCS10" s="41"/>
      <c r="CCT10" s="41"/>
      <c r="CCU10" s="41"/>
      <c r="CCV10" s="41"/>
      <c r="CCW10" s="41"/>
      <c r="CCX10" s="41"/>
      <c r="CCY10" s="41"/>
      <c r="CCZ10" s="41"/>
      <c r="CDA10" s="41"/>
      <c r="CDB10" s="41"/>
      <c r="CDC10" s="41"/>
      <c r="CDD10" s="41"/>
      <c r="CDE10" s="41"/>
      <c r="CDF10" s="41"/>
      <c r="CDG10" s="41"/>
      <c r="CDH10" s="41"/>
      <c r="CDI10" s="41"/>
      <c r="CDJ10" s="41"/>
      <c r="CDK10" s="41"/>
      <c r="CDL10" s="41"/>
      <c r="CDM10" s="41"/>
      <c r="CDN10" s="41"/>
      <c r="CDO10" s="41"/>
      <c r="CDP10" s="41"/>
      <c r="CDQ10" s="41"/>
      <c r="CDR10" s="41"/>
      <c r="CDS10" s="41"/>
      <c r="CDT10" s="41"/>
      <c r="CDU10" s="41"/>
      <c r="CDV10" s="41"/>
      <c r="CDW10" s="41"/>
      <c r="CDX10" s="41"/>
      <c r="CDY10" s="41"/>
      <c r="CDZ10" s="41"/>
      <c r="CEA10" s="41"/>
      <c r="CEB10" s="41"/>
      <c r="CEC10" s="41"/>
      <c r="CED10" s="41"/>
      <c r="CEE10" s="41"/>
      <c r="CEF10" s="41"/>
      <c r="CEG10" s="41"/>
      <c r="CEH10" s="41"/>
      <c r="CEI10" s="41"/>
      <c r="CEJ10" s="41"/>
      <c r="CEK10" s="41"/>
      <c r="CEL10" s="41"/>
      <c r="CEM10" s="41"/>
      <c r="CEN10" s="41"/>
      <c r="CEO10" s="41"/>
      <c r="CEP10" s="41"/>
      <c r="CEQ10" s="41"/>
      <c r="CER10" s="41"/>
      <c r="CES10" s="41"/>
      <c r="CET10" s="41"/>
      <c r="CEU10" s="41"/>
      <c r="CEV10" s="41"/>
      <c r="CEW10" s="41"/>
      <c r="CEX10" s="41"/>
      <c r="CEY10" s="41"/>
      <c r="CEZ10" s="41"/>
      <c r="CFA10" s="41"/>
      <c r="CFB10" s="41"/>
      <c r="CFC10" s="41"/>
      <c r="CFD10" s="41"/>
      <c r="CFE10" s="41"/>
      <c r="CFF10" s="41"/>
      <c r="CFG10" s="41"/>
      <c r="CFH10" s="41"/>
      <c r="CFI10" s="41"/>
      <c r="CFJ10" s="41"/>
      <c r="CFK10" s="41"/>
      <c r="CFL10" s="41"/>
      <c r="CFM10" s="41"/>
      <c r="CFN10" s="41"/>
      <c r="CFO10" s="41"/>
      <c r="CFP10" s="41"/>
      <c r="CFQ10" s="41"/>
      <c r="CFR10" s="41"/>
      <c r="CFS10" s="41"/>
      <c r="CFT10" s="41"/>
      <c r="CFU10" s="41"/>
      <c r="CFV10" s="41"/>
      <c r="CFW10" s="41"/>
      <c r="CFX10" s="41"/>
      <c r="CFY10" s="41"/>
      <c r="CFZ10" s="41"/>
      <c r="CGA10" s="41"/>
      <c r="CGB10" s="41"/>
      <c r="CGC10" s="41"/>
      <c r="CGD10" s="41"/>
      <c r="CGE10" s="41"/>
      <c r="CGF10" s="41"/>
      <c r="CGG10" s="41"/>
      <c r="CGH10" s="41"/>
      <c r="CGI10" s="41"/>
      <c r="CGJ10" s="41"/>
      <c r="CGK10" s="41"/>
      <c r="CGL10" s="41"/>
      <c r="CGM10" s="41"/>
      <c r="CGN10" s="41"/>
      <c r="CGO10" s="41"/>
      <c r="CGP10" s="41"/>
      <c r="CGQ10" s="41"/>
      <c r="CGR10" s="41"/>
      <c r="CGS10" s="41"/>
      <c r="CGT10" s="41"/>
      <c r="CGU10" s="41"/>
      <c r="CGV10" s="41"/>
      <c r="CGW10" s="41"/>
      <c r="CGX10" s="41"/>
      <c r="CGY10" s="41"/>
      <c r="CGZ10" s="41"/>
      <c r="CHA10" s="41"/>
      <c r="CHB10" s="41"/>
      <c r="CHC10" s="41"/>
      <c r="CHD10" s="41"/>
      <c r="CHE10" s="41"/>
      <c r="CHF10" s="41"/>
      <c r="CHG10" s="41"/>
      <c r="CHH10" s="41"/>
      <c r="CHI10" s="41"/>
      <c r="CHJ10" s="41"/>
      <c r="CHK10" s="41"/>
      <c r="CHL10" s="41"/>
      <c r="CHM10" s="41"/>
      <c r="CHN10" s="41"/>
      <c r="CHO10" s="41"/>
      <c r="CHP10" s="41"/>
      <c r="CHQ10" s="41"/>
      <c r="CHR10" s="41"/>
      <c r="CHS10" s="41"/>
      <c r="CHT10" s="41"/>
      <c r="CHU10" s="41"/>
      <c r="CHV10" s="41"/>
      <c r="CHW10" s="41"/>
      <c r="CHX10" s="41"/>
      <c r="CHY10" s="41"/>
      <c r="CHZ10" s="41"/>
      <c r="CIA10" s="41"/>
      <c r="CIB10" s="41"/>
      <c r="CIC10" s="41"/>
      <c r="CID10" s="41"/>
      <c r="CIE10" s="41"/>
      <c r="CIF10" s="41"/>
      <c r="CIG10" s="41"/>
      <c r="CIH10" s="41"/>
      <c r="CII10" s="41"/>
      <c r="CIJ10" s="41"/>
      <c r="CIK10" s="41"/>
      <c r="CIL10" s="41"/>
      <c r="CIM10" s="41"/>
      <c r="CIN10" s="41"/>
      <c r="CIO10" s="41"/>
      <c r="CIP10" s="41"/>
      <c r="CIQ10" s="41"/>
      <c r="CIR10" s="41"/>
      <c r="CIS10" s="41"/>
      <c r="CIT10" s="41"/>
      <c r="CIU10" s="41"/>
      <c r="CIV10" s="41"/>
      <c r="CIW10" s="41"/>
      <c r="CIX10" s="41"/>
      <c r="CIY10" s="41"/>
      <c r="CIZ10" s="41"/>
      <c r="CJA10" s="41"/>
      <c r="CJB10" s="41"/>
      <c r="CJC10" s="41"/>
      <c r="CJD10" s="41"/>
      <c r="CJE10" s="41"/>
      <c r="CJF10" s="41"/>
      <c r="CJG10" s="41"/>
      <c r="CJH10" s="41"/>
      <c r="CJI10" s="41"/>
      <c r="CJJ10" s="41"/>
      <c r="CJK10" s="41"/>
      <c r="CJL10" s="41"/>
      <c r="CJM10" s="41"/>
      <c r="CJN10" s="41"/>
      <c r="CJO10" s="41"/>
      <c r="CJP10" s="41"/>
      <c r="CJQ10" s="41"/>
      <c r="CJR10" s="41"/>
      <c r="CJS10" s="41"/>
      <c r="CJT10" s="41"/>
      <c r="CJU10" s="41"/>
      <c r="CJV10" s="41"/>
      <c r="CJW10" s="41"/>
      <c r="CJX10" s="41"/>
      <c r="CJY10" s="41"/>
      <c r="CJZ10" s="41"/>
      <c r="CKA10" s="41"/>
      <c r="CKB10" s="41"/>
      <c r="CKC10" s="41"/>
      <c r="CKD10" s="41"/>
      <c r="CKE10" s="41"/>
      <c r="CKF10" s="41"/>
      <c r="CKG10" s="41"/>
      <c r="CKH10" s="41"/>
      <c r="CKI10" s="41"/>
      <c r="CKJ10" s="41"/>
      <c r="CKK10" s="41"/>
      <c r="CKL10" s="41"/>
      <c r="CKM10" s="41"/>
      <c r="CKN10" s="41"/>
      <c r="CKO10" s="41"/>
      <c r="CKP10" s="41"/>
      <c r="CKQ10" s="41"/>
      <c r="CKR10" s="41"/>
      <c r="CKS10" s="41"/>
      <c r="CKT10" s="41"/>
      <c r="CKU10" s="41"/>
      <c r="CKV10" s="41"/>
      <c r="CKW10" s="41"/>
      <c r="CKX10" s="41"/>
      <c r="CKY10" s="41"/>
      <c r="CKZ10" s="41"/>
      <c r="CLA10" s="41"/>
      <c r="CLB10" s="41"/>
      <c r="CLC10" s="41"/>
      <c r="CLD10" s="41"/>
      <c r="CLE10" s="41"/>
      <c r="CLF10" s="41"/>
      <c r="CLG10" s="41"/>
      <c r="CLH10" s="41"/>
      <c r="CLI10" s="41"/>
      <c r="CLJ10" s="41"/>
      <c r="CLK10" s="41"/>
      <c r="CLL10" s="41"/>
      <c r="CLM10" s="41"/>
      <c r="CLN10" s="41"/>
      <c r="CLO10" s="41"/>
      <c r="CLP10" s="41"/>
      <c r="CLQ10" s="41"/>
      <c r="CLR10" s="41"/>
      <c r="CLS10" s="41"/>
      <c r="CLT10" s="41"/>
      <c r="CLU10" s="41"/>
      <c r="CLV10" s="41"/>
      <c r="CLW10" s="41"/>
      <c r="CLX10" s="41"/>
      <c r="CLY10" s="41"/>
      <c r="CLZ10" s="41"/>
      <c r="CMA10" s="41"/>
      <c r="CMB10" s="41"/>
      <c r="CMC10" s="41"/>
      <c r="CMD10" s="41"/>
      <c r="CME10" s="41"/>
      <c r="CMF10" s="41"/>
      <c r="CMG10" s="41"/>
      <c r="CMH10" s="41"/>
      <c r="CMI10" s="41"/>
      <c r="CMJ10" s="41"/>
      <c r="CMK10" s="41"/>
      <c r="CML10" s="41"/>
      <c r="CMM10" s="41"/>
      <c r="CMN10" s="41"/>
      <c r="CMO10" s="41"/>
      <c r="CMP10" s="41"/>
      <c r="CMQ10" s="41"/>
      <c r="CMR10" s="41"/>
      <c r="CMS10" s="41"/>
      <c r="CMT10" s="41"/>
      <c r="CMU10" s="41"/>
      <c r="CMV10" s="41"/>
      <c r="CMW10" s="41"/>
      <c r="CMX10" s="41"/>
      <c r="CMY10" s="41"/>
      <c r="CMZ10" s="41"/>
      <c r="CNA10" s="41"/>
      <c r="CNB10" s="41"/>
      <c r="CNC10" s="41"/>
      <c r="CND10" s="41"/>
      <c r="CNE10" s="41"/>
      <c r="CNF10" s="41"/>
      <c r="CNG10" s="41"/>
      <c r="CNH10" s="41"/>
      <c r="CNI10" s="41"/>
      <c r="CNJ10" s="41"/>
      <c r="CNK10" s="41"/>
      <c r="CNL10" s="41"/>
      <c r="CNM10" s="41"/>
      <c r="CNN10" s="41"/>
      <c r="CNO10" s="41"/>
      <c r="CNP10" s="41"/>
      <c r="CNQ10" s="41"/>
      <c r="CNR10" s="41"/>
      <c r="CNS10" s="41"/>
      <c r="CNT10" s="41"/>
      <c r="CNU10" s="41"/>
      <c r="CNV10" s="41"/>
      <c r="CNW10" s="41"/>
      <c r="CNX10" s="41"/>
      <c r="CNY10" s="41"/>
      <c r="CNZ10" s="41"/>
      <c r="COA10" s="41"/>
      <c r="COB10" s="41"/>
      <c r="COC10" s="41"/>
      <c r="COD10" s="41"/>
      <c r="COE10" s="41"/>
      <c r="COF10" s="41"/>
      <c r="COG10" s="41"/>
      <c r="COH10" s="41"/>
      <c r="COI10" s="41"/>
      <c r="COJ10" s="41"/>
      <c r="COK10" s="41"/>
      <c r="COL10" s="41"/>
      <c r="COM10" s="41"/>
      <c r="CON10" s="41"/>
      <c r="COO10" s="41"/>
      <c r="COP10" s="41"/>
      <c r="COQ10" s="41"/>
      <c r="COR10" s="41"/>
      <c r="COS10" s="41"/>
      <c r="COT10" s="41"/>
      <c r="COU10" s="41"/>
      <c r="COV10" s="41"/>
      <c r="COW10" s="41"/>
      <c r="COX10" s="41"/>
      <c r="COY10" s="41"/>
      <c r="COZ10" s="41"/>
      <c r="CPA10" s="41"/>
      <c r="CPB10" s="41"/>
      <c r="CPC10" s="41"/>
      <c r="CPD10" s="41"/>
      <c r="CPE10" s="41"/>
      <c r="CPF10" s="41"/>
      <c r="CPG10" s="41"/>
      <c r="CPH10" s="41"/>
      <c r="CPI10" s="41"/>
      <c r="CPJ10" s="41"/>
      <c r="CPK10" s="41"/>
      <c r="CPL10" s="41"/>
      <c r="CPM10" s="41"/>
      <c r="CPN10" s="41"/>
      <c r="CPO10" s="41"/>
      <c r="CPP10" s="41"/>
      <c r="CPQ10" s="41"/>
      <c r="CPR10" s="41"/>
      <c r="CPS10" s="41"/>
      <c r="CPT10" s="41"/>
      <c r="CPU10" s="41"/>
      <c r="CPV10" s="41"/>
      <c r="CPW10" s="41"/>
      <c r="CPX10" s="41"/>
      <c r="CPY10" s="41"/>
      <c r="CPZ10" s="41"/>
      <c r="CQA10" s="41"/>
      <c r="CQB10" s="41"/>
      <c r="CQC10" s="41"/>
      <c r="CQD10" s="41"/>
      <c r="CQE10" s="41"/>
      <c r="CQF10" s="41"/>
      <c r="CQG10" s="41"/>
      <c r="CQH10" s="41"/>
      <c r="CQI10" s="41"/>
      <c r="CQJ10" s="41"/>
      <c r="CQK10" s="41"/>
      <c r="CQL10" s="41"/>
      <c r="CQM10" s="41"/>
      <c r="CQN10" s="41"/>
      <c r="CQO10" s="41"/>
      <c r="CQP10" s="41"/>
      <c r="CQQ10" s="41"/>
      <c r="CQR10" s="41"/>
      <c r="CQS10" s="41"/>
      <c r="CQT10" s="41"/>
      <c r="CQU10" s="41"/>
      <c r="CQV10" s="41"/>
      <c r="CQW10" s="41"/>
      <c r="CQX10" s="41"/>
      <c r="CQY10" s="41"/>
      <c r="CQZ10" s="41"/>
      <c r="CRA10" s="41"/>
      <c r="CRB10" s="41"/>
      <c r="CRC10" s="41"/>
      <c r="CRD10" s="41"/>
      <c r="CRE10" s="41"/>
      <c r="CRF10" s="41"/>
      <c r="CRG10" s="41"/>
      <c r="CRH10" s="41"/>
      <c r="CRI10" s="41"/>
      <c r="CRJ10" s="41"/>
      <c r="CRK10" s="41"/>
      <c r="CRL10" s="41"/>
      <c r="CRM10" s="41"/>
      <c r="CRN10" s="41"/>
      <c r="CRO10" s="41"/>
      <c r="CRP10" s="41"/>
      <c r="CRQ10" s="41"/>
      <c r="CRR10" s="41"/>
      <c r="CRS10" s="41"/>
      <c r="CRT10" s="41"/>
      <c r="CRU10" s="41"/>
      <c r="CRV10" s="41"/>
      <c r="CRW10" s="41"/>
      <c r="CRX10" s="41"/>
      <c r="CRY10" s="41"/>
      <c r="CRZ10" s="41"/>
      <c r="CSA10" s="41"/>
      <c r="CSB10" s="41"/>
      <c r="CSC10" s="41"/>
      <c r="CSD10" s="41"/>
      <c r="CSE10" s="41"/>
      <c r="CSF10" s="41"/>
      <c r="CSG10" s="41"/>
      <c r="CSH10" s="41"/>
      <c r="CSI10" s="41"/>
      <c r="CSJ10" s="41"/>
      <c r="CSK10" s="41"/>
      <c r="CSL10" s="41"/>
      <c r="CSM10" s="41"/>
      <c r="CSN10" s="41"/>
      <c r="CSO10" s="41"/>
      <c r="CSP10" s="41"/>
      <c r="CSQ10" s="41"/>
      <c r="CSR10" s="41"/>
      <c r="CSS10" s="41"/>
      <c r="CST10" s="41"/>
      <c r="CSU10" s="41"/>
      <c r="CSV10" s="41"/>
      <c r="CSW10" s="41"/>
      <c r="CSX10" s="41"/>
      <c r="CSY10" s="41"/>
      <c r="CSZ10" s="41"/>
      <c r="CTA10" s="41"/>
      <c r="CTB10" s="41"/>
      <c r="CTC10" s="41"/>
      <c r="CTD10" s="41"/>
      <c r="CTE10" s="41"/>
      <c r="CTF10" s="41"/>
      <c r="CTG10" s="41"/>
      <c r="CTH10" s="41"/>
      <c r="CTI10" s="41"/>
      <c r="CTJ10" s="41"/>
      <c r="CTK10" s="41"/>
      <c r="CTL10" s="41"/>
      <c r="CTM10" s="41"/>
      <c r="CTN10" s="41"/>
      <c r="CTO10" s="41"/>
      <c r="CTP10" s="41"/>
      <c r="CTQ10" s="41"/>
      <c r="CTR10" s="41"/>
      <c r="CTS10" s="41"/>
      <c r="CTT10" s="41"/>
      <c r="CTU10" s="41"/>
      <c r="CTV10" s="41"/>
      <c r="CTW10" s="41"/>
      <c r="CTX10" s="41"/>
      <c r="CTY10" s="41"/>
      <c r="CTZ10" s="41"/>
      <c r="CUA10" s="41"/>
      <c r="CUB10" s="41"/>
      <c r="CUC10" s="41"/>
      <c r="CUD10" s="41"/>
      <c r="CUE10" s="41"/>
      <c r="CUF10" s="41"/>
      <c r="CUG10" s="41"/>
      <c r="CUH10" s="41"/>
      <c r="CUI10" s="41"/>
      <c r="CUJ10" s="41"/>
      <c r="CUK10" s="41"/>
      <c r="CUL10" s="41"/>
      <c r="CUM10" s="41"/>
      <c r="CUN10" s="41"/>
      <c r="CUO10" s="41"/>
      <c r="CUP10" s="41"/>
      <c r="CUQ10" s="41"/>
      <c r="CUR10" s="41"/>
      <c r="CUS10" s="41"/>
      <c r="CUT10" s="41"/>
      <c r="CUU10" s="41"/>
      <c r="CUV10" s="41"/>
      <c r="CUW10" s="41"/>
      <c r="CUX10" s="41"/>
      <c r="CUY10" s="41"/>
      <c r="CUZ10" s="41"/>
      <c r="CVA10" s="41"/>
      <c r="CVB10" s="41"/>
      <c r="CVC10" s="41"/>
      <c r="CVD10" s="41"/>
      <c r="CVE10" s="41"/>
      <c r="CVF10" s="41"/>
      <c r="CVG10" s="41"/>
      <c r="CVH10" s="41"/>
      <c r="CVI10" s="41"/>
      <c r="CVJ10" s="41"/>
      <c r="CVK10" s="41"/>
      <c r="CVL10" s="41"/>
      <c r="CVM10" s="41"/>
      <c r="CVN10" s="41"/>
      <c r="CVO10" s="41"/>
      <c r="CVP10" s="41"/>
      <c r="CVQ10" s="41"/>
      <c r="CVR10" s="41"/>
      <c r="CVS10" s="41"/>
      <c r="CVT10" s="41"/>
      <c r="CVU10" s="41"/>
      <c r="CVV10" s="41"/>
      <c r="CVW10" s="41"/>
      <c r="CVX10" s="41"/>
      <c r="CVY10" s="41"/>
      <c r="CVZ10" s="41"/>
      <c r="CWA10" s="41"/>
      <c r="CWB10" s="41"/>
      <c r="CWC10" s="41"/>
      <c r="CWD10" s="41"/>
      <c r="CWE10" s="41"/>
      <c r="CWF10" s="41"/>
      <c r="CWG10" s="41"/>
      <c r="CWH10" s="41"/>
      <c r="CWI10" s="41"/>
      <c r="CWJ10" s="41"/>
      <c r="CWK10" s="41"/>
      <c r="CWL10" s="41"/>
      <c r="CWM10" s="41"/>
      <c r="CWN10" s="41"/>
      <c r="CWO10" s="41"/>
      <c r="CWP10" s="41"/>
      <c r="CWQ10" s="41"/>
      <c r="CWR10" s="41"/>
      <c r="CWS10" s="41"/>
      <c r="CWT10" s="41"/>
      <c r="CWU10" s="41"/>
      <c r="CWV10" s="41"/>
      <c r="CWW10" s="41"/>
      <c r="CWX10" s="41"/>
      <c r="CWY10" s="41"/>
      <c r="CWZ10" s="41"/>
      <c r="CXA10" s="41"/>
      <c r="CXB10" s="41"/>
      <c r="CXC10" s="41"/>
      <c r="CXD10" s="41"/>
      <c r="CXE10" s="41"/>
      <c r="CXF10" s="41"/>
      <c r="CXG10" s="41"/>
      <c r="CXH10" s="41"/>
      <c r="CXI10" s="41"/>
      <c r="CXJ10" s="41"/>
      <c r="CXK10" s="41"/>
      <c r="CXL10" s="41"/>
      <c r="CXM10" s="41"/>
      <c r="CXN10" s="41"/>
      <c r="CXO10" s="41"/>
      <c r="CXP10" s="41"/>
      <c r="CXQ10" s="41"/>
      <c r="CXR10" s="41"/>
      <c r="CXS10" s="41"/>
      <c r="CXT10" s="41"/>
      <c r="CXU10" s="41"/>
      <c r="CXV10" s="41"/>
      <c r="CXW10" s="41"/>
      <c r="CXX10" s="41"/>
      <c r="CXY10" s="41"/>
      <c r="CXZ10" s="41"/>
      <c r="CYA10" s="41"/>
      <c r="CYB10" s="41"/>
      <c r="CYC10" s="41"/>
      <c r="CYD10" s="41"/>
      <c r="CYE10" s="41"/>
      <c r="CYF10" s="41"/>
      <c r="CYG10" s="41"/>
      <c r="CYH10" s="41"/>
      <c r="CYI10" s="41"/>
      <c r="CYJ10" s="41"/>
      <c r="CYK10" s="41"/>
      <c r="CYL10" s="41"/>
      <c r="CYM10" s="41"/>
      <c r="CYN10" s="41"/>
      <c r="CYO10" s="41"/>
      <c r="CYP10" s="41"/>
      <c r="CYQ10" s="41"/>
      <c r="CYR10" s="41"/>
      <c r="CYS10" s="41"/>
      <c r="CYT10" s="41"/>
      <c r="CYU10" s="41"/>
      <c r="CYV10" s="41"/>
      <c r="CYW10" s="41"/>
      <c r="CYX10" s="41"/>
      <c r="CYY10" s="41"/>
      <c r="CYZ10" s="41"/>
      <c r="CZA10" s="41"/>
      <c r="CZB10" s="41"/>
      <c r="CZC10" s="41"/>
      <c r="CZD10" s="41"/>
      <c r="CZE10" s="41"/>
      <c r="CZF10" s="41"/>
      <c r="CZG10" s="41"/>
      <c r="CZH10" s="41"/>
      <c r="CZI10" s="41"/>
      <c r="CZJ10" s="41"/>
      <c r="CZK10" s="41"/>
      <c r="CZL10" s="41"/>
      <c r="CZM10" s="41"/>
      <c r="CZN10" s="41"/>
      <c r="CZO10" s="41"/>
      <c r="CZP10" s="41"/>
      <c r="CZQ10" s="41"/>
      <c r="CZR10" s="41"/>
      <c r="CZS10" s="41"/>
      <c r="CZT10" s="41"/>
      <c r="CZU10" s="41"/>
      <c r="CZV10" s="41"/>
      <c r="CZW10" s="41"/>
      <c r="CZX10" s="41"/>
      <c r="CZY10" s="41"/>
      <c r="CZZ10" s="41"/>
      <c r="DAA10" s="41"/>
      <c r="DAB10" s="41"/>
      <c r="DAC10" s="41"/>
      <c r="DAD10" s="41"/>
      <c r="DAE10" s="41"/>
      <c r="DAF10" s="41"/>
      <c r="DAG10" s="41"/>
      <c r="DAH10" s="41"/>
      <c r="DAI10" s="41"/>
      <c r="DAJ10" s="41"/>
      <c r="DAK10" s="41"/>
      <c r="DAL10" s="41"/>
      <c r="DAM10" s="41"/>
      <c r="DAN10" s="41"/>
      <c r="DAO10" s="41"/>
      <c r="DAP10" s="41"/>
      <c r="DAQ10" s="41"/>
      <c r="DAR10" s="41"/>
      <c r="DAS10" s="41"/>
      <c r="DAT10" s="41"/>
      <c r="DAU10" s="41"/>
      <c r="DAV10" s="41"/>
      <c r="DAW10" s="41"/>
      <c r="DAX10" s="41"/>
      <c r="DAY10" s="41"/>
      <c r="DAZ10" s="41"/>
      <c r="DBA10" s="41"/>
      <c r="DBB10" s="41"/>
      <c r="DBC10" s="41"/>
      <c r="DBD10" s="41"/>
      <c r="DBE10" s="41"/>
      <c r="DBF10" s="41"/>
      <c r="DBG10" s="41"/>
      <c r="DBH10" s="41"/>
      <c r="DBI10" s="41"/>
      <c r="DBJ10" s="41"/>
      <c r="DBK10" s="41"/>
      <c r="DBL10" s="41"/>
      <c r="DBM10" s="41"/>
      <c r="DBN10" s="41"/>
      <c r="DBO10" s="41"/>
      <c r="DBP10" s="41"/>
      <c r="DBQ10" s="41"/>
      <c r="DBR10" s="41"/>
      <c r="DBS10" s="41"/>
      <c r="DBT10" s="41"/>
      <c r="DBU10" s="41"/>
      <c r="DBV10" s="41"/>
      <c r="DBW10" s="41"/>
      <c r="DBX10" s="41"/>
      <c r="DBY10" s="41"/>
      <c r="DBZ10" s="41"/>
      <c r="DCA10" s="41"/>
      <c r="DCB10" s="41"/>
      <c r="DCC10" s="41"/>
      <c r="DCD10" s="41"/>
      <c r="DCE10" s="41"/>
      <c r="DCF10" s="41"/>
      <c r="DCG10" s="41"/>
      <c r="DCH10" s="41"/>
      <c r="DCI10" s="41"/>
      <c r="DCJ10" s="41"/>
      <c r="DCK10" s="41"/>
      <c r="DCL10" s="41"/>
      <c r="DCM10" s="41"/>
      <c r="DCN10" s="41"/>
      <c r="DCO10" s="41"/>
      <c r="DCP10" s="41"/>
      <c r="DCQ10" s="41"/>
      <c r="DCR10" s="41"/>
      <c r="DCS10" s="41"/>
      <c r="DCT10" s="41"/>
      <c r="DCU10" s="41"/>
      <c r="DCV10" s="41"/>
      <c r="DCW10" s="41"/>
      <c r="DCX10" s="41"/>
      <c r="DCY10" s="41"/>
      <c r="DCZ10" s="41"/>
      <c r="DDA10" s="41"/>
      <c r="DDB10" s="41"/>
      <c r="DDC10" s="41"/>
      <c r="DDD10" s="41"/>
      <c r="DDE10" s="41"/>
      <c r="DDF10" s="41"/>
      <c r="DDG10" s="41"/>
      <c r="DDH10" s="41"/>
      <c r="DDI10" s="41"/>
      <c r="DDJ10" s="41"/>
      <c r="DDK10" s="41"/>
      <c r="DDL10" s="41"/>
      <c r="DDM10" s="41"/>
      <c r="DDN10" s="41"/>
      <c r="DDO10" s="41"/>
      <c r="DDP10" s="41"/>
      <c r="DDQ10" s="41"/>
      <c r="DDR10" s="41"/>
      <c r="DDS10" s="41"/>
      <c r="DDT10" s="41"/>
      <c r="DDU10" s="41"/>
      <c r="DDV10" s="41"/>
      <c r="DDW10" s="41"/>
      <c r="DDX10" s="41"/>
      <c r="DDY10" s="41"/>
      <c r="DDZ10" s="41"/>
      <c r="DEA10" s="41"/>
      <c r="DEB10" s="41"/>
      <c r="DEC10" s="41"/>
      <c r="DED10" s="41"/>
      <c r="DEE10" s="41"/>
      <c r="DEF10" s="41"/>
      <c r="DEG10" s="41"/>
      <c r="DEH10" s="41"/>
      <c r="DEI10" s="41"/>
      <c r="DEJ10" s="41"/>
      <c r="DEK10" s="41"/>
      <c r="DEL10" s="41"/>
      <c r="DEM10" s="41"/>
      <c r="DEN10" s="41"/>
      <c r="DEO10" s="41"/>
      <c r="DEP10" s="41"/>
      <c r="DEQ10" s="41"/>
      <c r="DER10" s="41"/>
      <c r="DES10" s="41"/>
      <c r="DET10" s="41"/>
      <c r="DEU10" s="41"/>
      <c r="DEV10" s="41"/>
      <c r="DEW10" s="41"/>
      <c r="DEX10" s="41"/>
      <c r="DEY10" s="41"/>
      <c r="DEZ10" s="41"/>
      <c r="DFA10" s="41"/>
      <c r="DFB10" s="41"/>
      <c r="DFC10" s="41"/>
      <c r="DFD10" s="41"/>
      <c r="DFE10" s="41"/>
      <c r="DFF10" s="41"/>
      <c r="DFG10" s="41"/>
      <c r="DFH10" s="41"/>
      <c r="DFI10" s="41"/>
      <c r="DFJ10" s="41"/>
      <c r="DFK10" s="41"/>
      <c r="DFL10" s="41"/>
      <c r="DFM10" s="41"/>
      <c r="DFN10" s="41"/>
      <c r="DFO10" s="41"/>
      <c r="DFP10" s="41"/>
      <c r="DFQ10" s="41"/>
      <c r="DFR10" s="41"/>
      <c r="DFS10" s="41"/>
      <c r="DFT10" s="41"/>
      <c r="DFU10" s="41"/>
      <c r="DFV10" s="41"/>
      <c r="DFW10" s="41"/>
      <c r="DFX10" s="41"/>
      <c r="DFY10" s="41"/>
      <c r="DFZ10" s="41"/>
      <c r="DGA10" s="41"/>
      <c r="DGB10" s="41"/>
      <c r="DGC10" s="41"/>
      <c r="DGD10" s="41"/>
      <c r="DGE10" s="41"/>
      <c r="DGF10" s="41"/>
      <c r="DGG10" s="41"/>
      <c r="DGH10" s="41"/>
      <c r="DGI10" s="41"/>
      <c r="DGJ10" s="41"/>
      <c r="DGK10" s="41"/>
      <c r="DGL10" s="41"/>
      <c r="DGM10" s="41"/>
      <c r="DGN10" s="41"/>
      <c r="DGO10" s="41"/>
      <c r="DGP10" s="41"/>
      <c r="DGQ10" s="41"/>
      <c r="DGR10" s="41"/>
      <c r="DGS10" s="41"/>
      <c r="DGT10" s="41"/>
      <c r="DGU10" s="41"/>
      <c r="DGV10" s="41"/>
      <c r="DGW10" s="41"/>
      <c r="DGX10" s="41"/>
      <c r="DGY10" s="41"/>
      <c r="DGZ10" s="41"/>
      <c r="DHA10" s="41"/>
      <c r="DHB10" s="41"/>
      <c r="DHC10" s="41"/>
      <c r="DHD10" s="41"/>
      <c r="DHE10" s="41"/>
      <c r="DHF10" s="41"/>
      <c r="DHG10" s="41"/>
      <c r="DHH10" s="41"/>
      <c r="DHI10" s="41"/>
      <c r="DHJ10" s="41"/>
      <c r="DHK10" s="41"/>
      <c r="DHL10" s="41"/>
      <c r="DHM10" s="41"/>
      <c r="DHN10" s="41"/>
      <c r="DHO10" s="41"/>
      <c r="DHP10" s="41"/>
      <c r="DHQ10" s="41"/>
      <c r="DHR10" s="41"/>
      <c r="DHS10" s="41"/>
      <c r="DHT10" s="41"/>
      <c r="DHU10" s="41"/>
      <c r="DHV10" s="41"/>
      <c r="DHW10" s="41"/>
      <c r="DHX10" s="41"/>
      <c r="DHY10" s="41"/>
      <c r="DHZ10" s="41"/>
      <c r="DIA10" s="41"/>
      <c r="DIB10" s="41"/>
      <c r="DIC10" s="41"/>
      <c r="DID10" s="41"/>
      <c r="DIE10" s="41"/>
      <c r="DIF10" s="41"/>
      <c r="DIG10" s="41"/>
      <c r="DIH10" s="41"/>
      <c r="DII10" s="41"/>
      <c r="DIJ10" s="41"/>
      <c r="DIK10" s="41"/>
      <c r="DIL10" s="41"/>
      <c r="DIM10" s="41"/>
      <c r="DIN10" s="41"/>
      <c r="DIO10" s="41"/>
      <c r="DIP10" s="41"/>
      <c r="DIQ10" s="41"/>
      <c r="DIR10" s="41"/>
      <c r="DIS10" s="41"/>
      <c r="DIT10" s="41"/>
      <c r="DIU10" s="41"/>
      <c r="DIV10" s="41"/>
      <c r="DIW10" s="41"/>
      <c r="DIX10" s="41"/>
      <c r="DIY10" s="41"/>
      <c r="DIZ10" s="41"/>
      <c r="DJA10" s="41"/>
      <c r="DJB10" s="41"/>
      <c r="DJC10" s="41"/>
      <c r="DJD10" s="41"/>
      <c r="DJE10" s="41"/>
      <c r="DJF10" s="41"/>
      <c r="DJG10" s="41"/>
      <c r="DJH10" s="41"/>
      <c r="DJI10" s="41"/>
      <c r="DJJ10" s="41"/>
      <c r="DJK10" s="41"/>
      <c r="DJL10" s="41"/>
      <c r="DJM10" s="41"/>
      <c r="DJN10" s="41"/>
      <c r="DJO10" s="41"/>
      <c r="DJP10" s="41"/>
      <c r="DJQ10" s="41"/>
      <c r="DJR10" s="41"/>
      <c r="DJS10" s="41"/>
      <c r="DJT10" s="41"/>
      <c r="DJU10" s="41"/>
      <c r="DJV10" s="41"/>
      <c r="DJW10" s="41"/>
      <c r="DJX10" s="41"/>
      <c r="DJY10" s="41"/>
      <c r="DJZ10" s="41"/>
      <c r="DKA10" s="41"/>
      <c r="DKB10" s="41"/>
      <c r="DKC10" s="41"/>
      <c r="DKD10" s="41"/>
      <c r="DKE10" s="41"/>
      <c r="DKF10" s="41"/>
      <c r="DKG10" s="41"/>
      <c r="DKH10" s="41"/>
      <c r="DKI10" s="41"/>
      <c r="DKJ10" s="41"/>
      <c r="DKK10" s="41"/>
      <c r="DKL10" s="41"/>
      <c r="DKM10" s="41"/>
      <c r="DKN10" s="41"/>
      <c r="DKO10" s="41"/>
      <c r="DKP10" s="41"/>
      <c r="DKQ10" s="41"/>
      <c r="DKR10" s="41"/>
      <c r="DKS10" s="41"/>
      <c r="DKT10" s="41"/>
      <c r="DKU10" s="41"/>
      <c r="DKV10" s="41"/>
      <c r="DKW10" s="41"/>
      <c r="DKX10" s="41"/>
      <c r="DKY10" s="41"/>
      <c r="DKZ10" s="41"/>
      <c r="DLA10" s="41"/>
      <c r="DLB10" s="41"/>
      <c r="DLC10" s="41"/>
      <c r="DLD10" s="41"/>
      <c r="DLE10" s="41"/>
      <c r="DLF10" s="41"/>
      <c r="DLG10" s="41"/>
      <c r="DLH10" s="41"/>
      <c r="DLI10" s="41"/>
      <c r="DLJ10" s="41"/>
      <c r="DLK10" s="41"/>
      <c r="DLL10" s="41"/>
      <c r="DLM10" s="41"/>
      <c r="DLN10" s="41"/>
      <c r="DLO10" s="41"/>
      <c r="DLP10" s="41"/>
      <c r="DLQ10" s="41"/>
      <c r="DLR10" s="41"/>
      <c r="DLS10" s="41"/>
      <c r="DLT10" s="41"/>
      <c r="DLU10" s="41"/>
      <c r="DLV10" s="41"/>
      <c r="DLW10" s="41"/>
      <c r="DLX10" s="41"/>
      <c r="DLY10" s="41"/>
      <c r="DLZ10" s="41"/>
      <c r="DMA10" s="41"/>
      <c r="DMB10" s="41"/>
      <c r="DMC10" s="41"/>
      <c r="DMD10" s="41"/>
      <c r="DME10" s="41"/>
      <c r="DMF10" s="41"/>
      <c r="DMG10" s="41"/>
      <c r="DMH10" s="41"/>
      <c r="DMI10" s="41"/>
      <c r="DMJ10" s="41"/>
      <c r="DMK10" s="41"/>
      <c r="DML10" s="41"/>
      <c r="DMM10" s="41"/>
      <c r="DMN10" s="41"/>
      <c r="DMO10" s="41"/>
      <c r="DMP10" s="41"/>
      <c r="DMQ10" s="41"/>
      <c r="DMR10" s="41"/>
      <c r="DMS10" s="41"/>
      <c r="DMT10" s="41"/>
      <c r="DMU10" s="41"/>
      <c r="DMV10" s="41"/>
      <c r="DMW10" s="41"/>
      <c r="DMX10" s="41"/>
      <c r="DMY10" s="41"/>
      <c r="DMZ10" s="41"/>
      <c r="DNA10" s="41"/>
      <c r="DNB10" s="41"/>
      <c r="DNC10" s="41"/>
      <c r="DND10" s="41"/>
      <c r="DNE10" s="41"/>
      <c r="DNF10" s="41"/>
      <c r="DNG10" s="41"/>
      <c r="DNH10" s="41"/>
      <c r="DNI10" s="41"/>
      <c r="DNJ10" s="41"/>
      <c r="DNK10" s="41"/>
      <c r="DNL10" s="41"/>
      <c r="DNM10" s="41"/>
      <c r="DNN10" s="41"/>
      <c r="DNO10" s="41"/>
      <c r="DNP10" s="41"/>
      <c r="DNQ10" s="41"/>
      <c r="DNR10" s="41"/>
      <c r="DNS10" s="41"/>
      <c r="DNT10" s="41"/>
      <c r="DNU10" s="41"/>
      <c r="DNV10" s="41"/>
      <c r="DNW10" s="41"/>
      <c r="DNX10" s="41"/>
      <c r="DNY10" s="41"/>
      <c r="DNZ10" s="41"/>
      <c r="DOA10" s="41"/>
      <c r="DOB10" s="41"/>
      <c r="DOC10" s="41"/>
      <c r="DOD10" s="41"/>
      <c r="DOE10" s="41"/>
      <c r="DOF10" s="41"/>
      <c r="DOG10" s="41"/>
      <c r="DOH10" s="41"/>
      <c r="DOI10" s="41"/>
      <c r="DOJ10" s="41"/>
      <c r="DOK10" s="41"/>
      <c r="DOL10" s="41"/>
      <c r="DOM10" s="41"/>
      <c r="DON10" s="41"/>
      <c r="DOO10" s="41"/>
      <c r="DOP10" s="41"/>
      <c r="DOQ10" s="41"/>
      <c r="DOR10" s="41"/>
      <c r="DOS10" s="41"/>
      <c r="DOT10" s="41"/>
      <c r="DOU10" s="41"/>
      <c r="DOV10" s="41"/>
      <c r="DOW10" s="41"/>
      <c r="DOX10" s="41"/>
      <c r="DOY10" s="41"/>
      <c r="DOZ10" s="41"/>
      <c r="DPA10" s="41"/>
      <c r="DPB10" s="41"/>
      <c r="DPC10" s="41"/>
      <c r="DPD10" s="41"/>
      <c r="DPE10" s="41"/>
      <c r="DPF10" s="41"/>
      <c r="DPG10" s="41"/>
      <c r="DPH10" s="41"/>
      <c r="DPI10" s="41"/>
      <c r="DPJ10" s="41"/>
      <c r="DPK10" s="41"/>
      <c r="DPL10" s="41"/>
      <c r="DPM10" s="41"/>
      <c r="DPN10" s="41"/>
      <c r="DPO10" s="41"/>
      <c r="DPP10" s="41"/>
      <c r="DPQ10" s="41"/>
      <c r="DPR10" s="41"/>
      <c r="DPS10" s="41"/>
      <c r="DPT10" s="41"/>
      <c r="DPU10" s="41"/>
      <c r="DPV10" s="41"/>
      <c r="DPW10" s="41"/>
      <c r="DPX10" s="41"/>
      <c r="DPY10" s="41"/>
      <c r="DPZ10" s="41"/>
      <c r="DQA10" s="41"/>
      <c r="DQB10" s="41"/>
      <c r="DQC10" s="41"/>
      <c r="DQD10" s="41"/>
      <c r="DQE10" s="41"/>
      <c r="DQF10" s="41"/>
      <c r="DQG10" s="41"/>
      <c r="DQH10" s="41"/>
      <c r="DQI10" s="41"/>
      <c r="DQJ10" s="41"/>
      <c r="DQK10" s="41"/>
      <c r="DQL10" s="41"/>
      <c r="DQM10" s="41"/>
      <c r="DQN10" s="41"/>
      <c r="DQO10" s="41"/>
      <c r="DQP10" s="41"/>
      <c r="DQQ10" s="41"/>
      <c r="DQR10" s="41"/>
      <c r="DQS10" s="41"/>
      <c r="DQT10" s="41"/>
      <c r="DQU10" s="41"/>
      <c r="DQV10" s="41"/>
      <c r="DQW10" s="41"/>
      <c r="DQX10" s="41"/>
      <c r="DQY10" s="41"/>
      <c r="DQZ10" s="41"/>
      <c r="DRA10" s="41"/>
      <c r="DRB10" s="41"/>
      <c r="DRC10" s="41"/>
      <c r="DRD10" s="41"/>
      <c r="DRE10" s="41"/>
      <c r="DRF10" s="41"/>
      <c r="DRG10" s="41"/>
      <c r="DRH10" s="41"/>
      <c r="DRI10" s="41"/>
      <c r="DRJ10" s="41"/>
      <c r="DRK10" s="41"/>
      <c r="DRL10" s="41"/>
      <c r="DRM10" s="41"/>
      <c r="DRN10" s="41"/>
      <c r="DRO10" s="41"/>
      <c r="DRP10" s="41"/>
      <c r="DRQ10" s="41"/>
      <c r="DRR10" s="41"/>
      <c r="DRS10" s="41"/>
      <c r="DRT10" s="41"/>
      <c r="DRU10" s="41"/>
      <c r="DRV10" s="41"/>
      <c r="DRW10" s="41"/>
      <c r="DRX10" s="41"/>
      <c r="DRY10" s="41"/>
      <c r="DRZ10" s="41"/>
      <c r="DSA10" s="41"/>
      <c r="DSB10" s="41"/>
      <c r="DSC10" s="41"/>
      <c r="DSD10" s="41"/>
      <c r="DSE10" s="41"/>
      <c r="DSF10" s="41"/>
      <c r="DSG10" s="41"/>
      <c r="DSH10" s="41"/>
      <c r="DSI10" s="41"/>
      <c r="DSJ10" s="41"/>
      <c r="DSK10" s="41"/>
      <c r="DSL10" s="41"/>
      <c r="DSM10" s="41"/>
      <c r="DSN10" s="41"/>
      <c r="DSO10" s="41"/>
      <c r="DSP10" s="41"/>
      <c r="DSQ10" s="41"/>
      <c r="DSR10" s="41"/>
      <c r="DSS10" s="41"/>
      <c r="DST10" s="41"/>
      <c r="DSU10" s="41"/>
      <c r="DSV10" s="41"/>
      <c r="DSW10" s="41"/>
      <c r="DSX10" s="41"/>
      <c r="DSY10" s="41"/>
      <c r="DSZ10" s="41"/>
      <c r="DTA10" s="41"/>
      <c r="DTB10" s="41"/>
      <c r="DTC10" s="41"/>
      <c r="DTD10" s="41"/>
      <c r="DTE10" s="41"/>
      <c r="DTF10" s="41"/>
      <c r="DTG10" s="41"/>
      <c r="DTH10" s="41"/>
      <c r="DTI10" s="41"/>
      <c r="DTJ10" s="41"/>
      <c r="DTK10" s="41"/>
      <c r="DTL10" s="41"/>
      <c r="DTM10" s="41"/>
      <c r="DTN10" s="41"/>
      <c r="DTO10" s="41"/>
      <c r="DTP10" s="41"/>
      <c r="DTQ10" s="41"/>
      <c r="DTR10" s="41"/>
      <c r="DTS10" s="41"/>
      <c r="DTT10" s="41"/>
      <c r="DTU10" s="41"/>
      <c r="DTV10" s="41"/>
      <c r="DTW10" s="41"/>
      <c r="DTX10" s="41"/>
      <c r="DTY10" s="41"/>
      <c r="DTZ10" s="41"/>
      <c r="DUA10" s="41"/>
      <c r="DUB10" s="41"/>
      <c r="DUC10" s="41"/>
      <c r="DUD10" s="41"/>
      <c r="DUE10" s="41"/>
      <c r="DUF10" s="41"/>
      <c r="DUG10" s="41"/>
      <c r="DUH10" s="41"/>
      <c r="DUI10" s="41"/>
      <c r="DUJ10" s="41"/>
      <c r="DUK10" s="41"/>
      <c r="DUL10" s="41"/>
      <c r="DUM10" s="41"/>
      <c r="DUN10" s="41"/>
      <c r="DUO10" s="41"/>
      <c r="DUP10" s="41"/>
      <c r="DUQ10" s="41"/>
      <c r="DUR10" s="41"/>
      <c r="DUS10" s="41"/>
      <c r="DUT10" s="41"/>
      <c r="DUU10" s="41"/>
      <c r="DUV10" s="41"/>
      <c r="DUW10" s="41"/>
      <c r="DUX10" s="41"/>
      <c r="DUY10" s="41"/>
      <c r="DUZ10" s="41"/>
      <c r="DVA10" s="41"/>
      <c r="DVB10" s="41"/>
      <c r="DVC10" s="41"/>
      <c r="DVD10" s="41"/>
      <c r="DVE10" s="41"/>
      <c r="DVF10" s="41"/>
      <c r="DVG10" s="41"/>
      <c r="DVH10" s="41"/>
      <c r="DVI10" s="41"/>
      <c r="DVJ10" s="41"/>
      <c r="DVK10" s="41"/>
      <c r="DVL10" s="41"/>
      <c r="DVM10" s="41"/>
      <c r="DVN10" s="41"/>
      <c r="DVO10" s="41"/>
      <c r="DVP10" s="41"/>
      <c r="DVQ10" s="41"/>
      <c r="DVR10" s="41"/>
      <c r="DVS10" s="41"/>
      <c r="DVT10" s="41"/>
      <c r="DVU10" s="41"/>
      <c r="DVV10" s="41"/>
      <c r="DVW10" s="41"/>
      <c r="DVX10" s="41"/>
      <c r="DVY10" s="41"/>
      <c r="DVZ10" s="41"/>
      <c r="DWA10" s="41"/>
      <c r="DWB10" s="41"/>
      <c r="DWC10" s="41"/>
      <c r="DWD10" s="41"/>
      <c r="DWE10" s="41"/>
      <c r="DWF10" s="41"/>
      <c r="DWG10" s="41"/>
      <c r="DWH10" s="41"/>
      <c r="DWI10" s="41"/>
      <c r="DWJ10" s="41"/>
      <c r="DWK10" s="41"/>
      <c r="DWL10" s="41"/>
      <c r="DWM10" s="41"/>
      <c r="DWN10" s="41"/>
      <c r="DWO10" s="41"/>
      <c r="DWP10" s="41"/>
      <c r="DWQ10" s="41"/>
      <c r="DWR10" s="41"/>
      <c r="DWS10" s="41"/>
      <c r="DWT10" s="41"/>
      <c r="DWU10" s="41"/>
      <c r="DWV10" s="41"/>
      <c r="DWW10" s="41"/>
      <c r="DWX10" s="41"/>
      <c r="DWY10" s="41"/>
      <c r="DWZ10" s="41"/>
      <c r="DXA10" s="41"/>
      <c r="DXB10" s="41"/>
      <c r="DXC10" s="41"/>
      <c r="DXD10" s="41"/>
      <c r="DXE10" s="41"/>
      <c r="DXF10" s="41"/>
      <c r="DXG10" s="41"/>
      <c r="DXH10" s="41"/>
      <c r="DXI10" s="41"/>
      <c r="DXJ10" s="41"/>
      <c r="DXK10" s="41"/>
      <c r="DXL10" s="41"/>
      <c r="DXM10" s="41"/>
      <c r="DXN10" s="41"/>
      <c r="DXO10" s="41"/>
      <c r="DXP10" s="41"/>
      <c r="DXQ10" s="41"/>
      <c r="DXR10" s="41"/>
      <c r="DXS10" s="41"/>
      <c r="DXT10" s="41"/>
      <c r="DXU10" s="41"/>
      <c r="DXV10" s="41"/>
      <c r="DXW10" s="41"/>
      <c r="DXX10" s="41"/>
      <c r="DXY10" s="41"/>
      <c r="DXZ10" s="41"/>
      <c r="DYA10" s="41"/>
      <c r="DYB10" s="41"/>
      <c r="DYC10" s="41"/>
      <c r="DYD10" s="41"/>
      <c r="DYE10" s="41"/>
      <c r="DYF10" s="41"/>
      <c r="DYG10" s="41"/>
      <c r="DYH10" s="41"/>
      <c r="DYI10" s="41"/>
      <c r="DYJ10" s="41"/>
      <c r="DYK10" s="41"/>
      <c r="DYL10" s="41"/>
      <c r="DYM10" s="41"/>
      <c r="DYN10" s="41"/>
      <c r="DYO10" s="41"/>
      <c r="DYP10" s="41"/>
      <c r="DYQ10" s="41"/>
      <c r="DYR10" s="41"/>
      <c r="DYS10" s="41"/>
      <c r="DYT10" s="41"/>
      <c r="DYU10" s="41"/>
      <c r="DYV10" s="41"/>
      <c r="DYW10" s="41"/>
      <c r="DYX10" s="41"/>
      <c r="DYY10" s="41"/>
      <c r="DYZ10" s="41"/>
      <c r="DZA10" s="41"/>
      <c r="DZB10" s="41"/>
      <c r="DZC10" s="41"/>
      <c r="DZD10" s="41"/>
      <c r="DZE10" s="41"/>
      <c r="DZF10" s="41"/>
      <c r="DZG10" s="41"/>
      <c r="DZH10" s="41"/>
      <c r="DZI10" s="41"/>
      <c r="DZJ10" s="41"/>
      <c r="DZK10" s="41"/>
      <c r="DZL10" s="41"/>
      <c r="DZM10" s="41"/>
      <c r="DZN10" s="41"/>
      <c r="DZO10" s="41"/>
      <c r="DZP10" s="41"/>
      <c r="DZQ10" s="41"/>
      <c r="DZR10" s="41"/>
      <c r="DZS10" s="41"/>
      <c r="DZT10" s="41"/>
      <c r="DZU10" s="41"/>
      <c r="DZV10" s="41"/>
      <c r="DZW10" s="41"/>
      <c r="DZX10" s="41"/>
      <c r="DZY10" s="41"/>
      <c r="DZZ10" s="41"/>
      <c r="EAA10" s="41"/>
      <c r="EAB10" s="41"/>
      <c r="EAC10" s="41"/>
      <c r="EAD10" s="41"/>
      <c r="EAE10" s="41"/>
      <c r="EAF10" s="41"/>
      <c r="EAG10" s="41"/>
      <c r="EAH10" s="41"/>
      <c r="EAI10" s="41"/>
      <c r="EAJ10" s="41"/>
      <c r="EAK10" s="41"/>
      <c r="EAL10" s="41"/>
      <c r="EAM10" s="41"/>
      <c r="EAN10" s="41"/>
      <c r="EAO10" s="41"/>
      <c r="EAP10" s="41"/>
      <c r="EAQ10" s="41"/>
      <c r="EAR10" s="41"/>
      <c r="EAS10" s="41"/>
      <c r="EAT10" s="41"/>
      <c r="EAU10" s="41"/>
      <c r="EAV10" s="41"/>
      <c r="EAW10" s="41"/>
      <c r="EAX10" s="41"/>
      <c r="EAY10" s="41"/>
      <c r="EAZ10" s="41"/>
      <c r="EBA10" s="41"/>
      <c r="EBB10" s="41"/>
      <c r="EBC10" s="41"/>
      <c r="EBD10" s="41"/>
      <c r="EBE10" s="41"/>
      <c r="EBF10" s="41"/>
      <c r="EBG10" s="41"/>
      <c r="EBH10" s="41"/>
      <c r="EBI10" s="41"/>
      <c r="EBJ10" s="41"/>
      <c r="EBK10" s="41"/>
      <c r="EBL10" s="41"/>
      <c r="EBM10" s="41"/>
      <c r="EBN10" s="41"/>
      <c r="EBO10" s="41"/>
      <c r="EBP10" s="41"/>
      <c r="EBQ10" s="41"/>
      <c r="EBR10" s="41"/>
      <c r="EBS10" s="41"/>
      <c r="EBT10" s="41"/>
      <c r="EBU10" s="41"/>
      <c r="EBV10" s="41"/>
      <c r="EBW10" s="41"/>
      <c r="EBX10" s="41"/>
      <c r="EBY10" s="41"/>
      <c r="EBZ10" s="41"/>
      <c r="ECA10" s="41"/>
      <c r="ECB10" s="41"/>
      <c r="ECC10" s="41"/>
      <c r="ECD10" s="41"/>
      <c r="ECE10" s="41"/>
      <c r="ECF10" s="41"/>
      <c r="ECG10" s="41"/>
      <c r="ECH10" s="41"/>
      <c r="ECI10" s="41"/>
      <c r="ECJ10" s="41"/>
      <c r="ECK10" s="41"/>
      <c r="ECL10" s="41"/>
      <c r="ECM10" s="41"/>
      <c r="ECN10" s="41"/>
      <c r="ECO10" s="41"/>
      <c r="ECP10" s="41"/>
      <c r="ECQ10" s="41"/>
      <c r="ECR10" s="41"/>
      <c r="ECS10" s="41"/>
      <c r="ECT10" s="41"/>
      <c r="ECU10" s="41"/>
      <c r="ECV10" s="41"/>
      <c r="ECW10" s="41"/>
      <c r="ECX10" s="41"/>
      <c r="ECY10" s="41"/>
      <c r="ECZ10" s="41"/>
      <c r="EDA10" s="41"/>
      <c r="EDB10" s="41"/>
      <c r="EDC10" s="41"/>
      <c r="EDD10" s="41"/>
      <c r="EDE10" s="41"/>
      <c r="EDF10" s="41"/>
      <c r="EDG10" s="41"/>
      <c r="EDH10" s="41"/>
      <c r="EDI10" s="41"/>
      <c r="EDJ10" s="41"/>
      <c r="EDK10" s="41"/>
      <c r="EDL10" s="41"/>
      <c r="EDM10" s="41"/>
      <c r="EDN10" s="41"/>
      <c r="EDO10" s="41"/>
      <c r="EDP10" s="41"/>
      <c r="EDQ10" s="41"/>
      <c r="EDR10" s="41"/>
      <c r="EDS10" s="41"/>
      <c r="EDT10" s="41"/>
      <c r="EDU10" s="41"/>
      <c r="EDV10" s="41"/>
      <c r="EDW10" s="41"/>
      <c r="EDX10" s="41"/>
      <c r="EDY10" s="41"/>
      <c r="EDZ10" s="41"/>
      <c r="EEA10" s="41"/>
      <c r="EEB10" s="41"/>
      <c r="EEC10" s="41"/>
      <c r="EED10" s="41"/>
      <c r="EEE10" s="41"/>
      <c r="EEF10" s="41"/>
      <c r="EEG10" s="41"/>
      <c r="EEH10" s="41"/>
      <c r="EEI10" s="41"/>
      <c r="EEJ10" s="41"/>
      <c r="EEK10" s="41"/>
      <c r="EEL10" s="41"/>
      <c r="EEM10" s="41"/>
      <c r="EEN10" s="41"/>
      <c r="EEO10" s="41"/>
      <c r="EEP10" s="41"/>
      <c r="EEQ10" s="41"/>
      <c r="EER10" s="41"/>
      <c r="EES10" s="41"/>
      <c r="EET10" s="41"/>
      <c r="EEU10" s="41"/>
      <c r="EEV10" s="41"/>
      <c r="EEW10" s="41"/>
      <c r="EEX10" s="41"/>
      <c r="EEY10" s="41"/>
      <c r="EEZ10" s="41"/>
      <c r="EFA10" s="41"/>
      <c r="EFB10" s="41"/>
      <c r="EFC10" s="41"/>
      <c r="EFD10" s="41"/>
      <c r="EFE10" s="41"/>
      <c r="EFF10" s="41"/>
      <c r="EFG10" s="41"/>
      <c r="EFH10" s="41"/>
      <c r="EFI10" s="41"/>
      <c r="EFJ10" s="41"/>
      <c r="EFK10" s="41"/>
      <c r="EFL10" s="41"/>
      <c r="EFM10" s="41"/>
      <c r="EFN10" s="41"/>
      <c r="EFO10" s="41"/>
      <c r="EFP10" s="41"/>
      <c r="EFQ10" s="41"/>
      <c r="EFR10" s="41"/>
      <c r="EFS10" s="41"/>
      <c r="EFT10" s="41"/>
      <c r="EFU10" s="41"/>
      <c r="EFV10" s="41"/>
      <c r="EFW10" s="41"/>
      <c r="EFX10" s="41"/>
      <c r="EFY10" s="41"/>
      <c r="EFZ10" s="41"/>
      <c r="EGA10" s="41"/>
      <c r="EGB10" s="41"/>
      <c r="EGC10" s="41"/>
      <c r="EGD10" s="41"/>
      <c r="EGE10" s="41"/>
      <c r="EGF10" s="41"/>
      <c r="EGG10" s="41"/>
      <c r="EGH10" s="41"/>
      <c r="EGI10" s="41"/>
      <c r="EGJ10" s="41"/>
      <c r="EGK10" s="41"/>
      <c r="EGL10" s="41"/>
      <c r="EGM10" s="41"/>
      <c r="EGN10" s="41"/>
      <c r="EGO10" s="41"/>
      <c r="EGP10" s="41"/>
      <c r="EGQ10" s="41"/>
      <c r="EGR10" s="41"/>
      <c r="EGS10" s="41"/>
      <c r="EGT10" s="41"/>
      <c r="EGU10" s="41"/>
      <c r="EGV10" s="41"/>
      <c r="EGW10" s="41"/>
      <c r="EGX10" s="41"/>
      <c r="EGY10" s="41"/>
      <c r="EGZ10" s="41"/>
      <c r="EHA10" s="41"/>
      <c r="EHB10" s="41"/>
      <c r="EHC10" s="41"/>
      <c r="EHD10" s="41"/>
      <c r="EHE10" s="41"/>
      <c r="EHF10" s="41"/>
      <c r="EHG10" s="41"/>
      <c r="EHH10" s="41"/>
      <c r="EHI10" s="41"/>
      <c r="EHJ10" s="41"/>
      <c r="EHK10" s="41"/>
      <c r="EHL10" s="41"/>
      <c r="EHM10" s="41"/>
      <c r="EHN10" s="41"/>
      <c r="EHO10" s="41"/>
      <c r="EHP10" s="41"/>
      <c r="EHQ10" s="41"/>
      <c r="EHR10" s="41"/>
      <c r="EHS10" s="41"/>
      <c r="EHT10" s="41"/>
      <c r="EHU10" s="41"/>
      <c r="EHV10" s="41"/>
      <c r="EHW10" s="41"/>
      <c r="EHX10" s="41"/>
      <c r="EHY10" s="41"/>
      <c r="EHZ10" s="41"/>
      <c r="EIA10" s="41"/>
      <c r="EIB10" s="41"/>
      <c r="EIC10" s="41"/>
      <c r="EID10" s="41"/>
      <c r="EIE10" s="41"/>
      <c r="EIF10" s="41"/>
      <c r="EIG10" s="41"/>
      <c r="EIH10" s="41"/>
      <c r="EII10" s="41"/>
      <c r="EIJ10" s="41"/>
      <c r="EIK10" s="41"/>
      <c r="EIL10" s="41"/>
      <c r="EIM10" s="41"/>
      <c r="EIN10" s="41"/>
      <c r="EIO10" s="41"/>
      <c r="EIP10" s="41"/>
      <c r="EIQ10" s="41"/>
      <c r="EIR10" s="41"/>
      <c r="EIS10" s="41"/>
      <c r="EIT10" s="41"/>
      <c r="EIU10" s="41"/>
      <c r="EIV10" s="41"/>
      <c r="EIW10" s="41"/>
      <c r="EIX10" s="41"/>
      <c r="EIY10" s="41"/>
      <c r="EIZ10" s="41"/>
      <c r="EJA10" s="41"/>
      <c r="EJB10" s="41"/>
      <c r="EJC10" s="41"/>
      <c r="EJD10" s="41"/>
      <c r="EJE10" s="41"/>
      <c r="EJF10" s="41"/>
      <c r="EJG10" s="41"/>
      <c r="EJH10" s="41"/>
      <c r="EJI10" s="41"/>
      <c r="EJJ10" s="41"/>
      <c r="EJK10" s="41"/>
      <c r="EJL10" s="41"/>
      <c r="EJM10" s="41"/>
      <c r="EJN10" s="41"/>
      <c r="EJO10" s="41"/>
      <c r="EJP10" s="41"/>
      <c r="EJQ10" s="41"/>
      <c r="EJR10" s="41"/>
      <c r="EJS10" s="41"/>
      <c r="EJT10" s="41"/>
      <c r="EJU10" s="41"/>
      <c r="EJV10" s="41"/>
      <c r="EJW10" s="41"/>
      <c r="EJX10" s="41"/>
      <c r="EJY10" s="41"/>
      <c r="EJZ10" s="41"/>
      <c r="EKA10" s="41"/>
      <c r="EKB10" s="41"/>
      <c r="EKC10" s="41"/>
      <c r="EKD10" s="41"/>
      <c r="EKE10" s="41"/>
      <c r="EKF10" s="41"/>
      <c r="EKG10" s="41"/>
      <c r="EKH10" s="41"/>
      <c r="EKI10" s="41"/>
      <c r="EKJ10" s="41"/>
      <c r="EKK10" s="41"/>
      <c r="EKL10" s="41"/>
      <c r="EKM10" s="41"/>
      <c r="EKN10" s="41"/>
      <c r="EKO10" s="41"/>
      <c r="EKP10" s="41"/>
      <c r="EKQ10" s="41"/>
      <c r="EKR10" s="41"/>
      <c r="EKS10" s="41"/>
      <c r="EKT10" s="41"/>
      <c r="EKU10" s="41"/>
      <c r="EKV10" s="41"/>
      <c r="EKW10" s="41"/>
      <c r="EKX10" s="41"/>
      <c r="EKY10" s="41"/>
      <c r="EKZ10" s="41"/>
      <c r="ELA10" s="41"/>
      <c r="ELB10" s="41"/>
      <c r="ELC10" s="41"/>
      <c r="ELD10" s="41"/>
      <c r="ELE10" s="41"/>
      <c r="ELF10" s="41"/>
      <c r="ELG10" s="41"/>
      <c r="ELH10" s="41"/>
      <c r="ELI10" s="41"/>
      <c r="ELJ10" s="41"/>
      <c r="ELK10" s="41"/>
      <c r="ELL10" s="41"/>
      <c r="ELM10" s="41"/>
      <c r="ELN10" s="41"/>
      <c r="ELO10" s="41"/>
      <c r="ELP10" s="41"/>
      <c r="ELQ10" s="41"/>
      <c r="ELR10" s="41"/>
      <c r="ELS10" s="41"/>
      <c r="ELT10" s="41"/>
      <c r="ELU10" s="41"/>
      <c r="ELV10" s="41"/>
      <c r="ELW10" s="41"/>
      <c r="ELX10" s="41"/>
      <c r="ELY10" s="41"/>
      <c r="ELZ10" s="41"/>
      <c r="EMA10" s="41"/>
      <c r="EMB10" s="41"/>
      <c r="EMC10" s="41"/>
      <c r="EMD10" s="41"/>
      <c r="EME10" s="41"/>
      <c r="EMF10" s="41"/>
      <c r="EMG10" s="41"/>
      <c r="EMH10" s="41"/>
      <c r="EMI10" s="41"/>
      <c r="EMJ10" s="41"/>
      <c r="EMK10" s="41"/>
      <c r="EML10" s="41"/>
      <c r="EMM10" s="41"/>
      <c r="EMN10" s="41"/>
      <c r="EMO10" s="41"/>
      <c r="EMP10" s="41"/>
      <c r="EMQ10" s="41"/>
      <c r="EMR10" s="41"/>
      <c r="EMS10" s="41"/>
      <c r="EMT10" s="41"/>
      <c r="EMU10" s="41"/>
      <c r="EMV10" s="41"/>
      <c r="EMW10" s="41"/>
      <c r="EMX10" s="41"/>
      <c r="EMY10" s="41"/>
      <c r="EMZ10" s="41"/>
      <c r="ENA10" s="41"/>
      <c r="ENB10" s="41"/>
      <c r="ENC10" s="41"/>
      <c r="END10" s="41"/>
      <c r="ENE10" s="41"/>
      <c r="ENF10" s="41"/>
      <c r="ENG10" s="41"/>
      <c r="ENH10" s="41"/>
      <c r="ENI10" s="41"/>
      <c r="ENJ10" s="41"/>
      <c r="ENK10" s="41"/>
      <c r="ENL10" s="41"/>
      <c r="ENM10" s="41"/>
      <c r="ENN10" s="41"/>
      <c r="ENO10" s="41"/>
      <c r="ENP10" s="41"/>
      <c r="ENQ10" s="41"/>
      <c r="ENR10" s="41"/>
      <c r="ENS10" s="41"/>
      <c r="ENT10" s="41"/>
      <c r="ENU10" s="41"/>
      <c r="ENV10" s="41"/>
      <c r="ENW10" s="41"/>
      <c r="ENX10" s="41"/>
      <c r="ENY10" s="41"/>
      <c r="ENZ10" s="41"/>
      <c r="EOA10" s="41"/>
      <c r="EOB10" s="41"/>
      <c r="EOC10" s="41"/>
      <c r="EOD10" s="41"/>
      <c r="EOE10" s="41"/>
      <c r="EOF10" s="41"/>
      <c r="EOG10" s="41"/>
      <c r="EOH10" s="41"/>
      <c r="EOI10" s="41"/>
      <c r="EOJ10" s="41"/>
      <c r="EOK10" s="41"/>
      <c r="EOL10" s="41"/>
      <c r="EOM10" s="41"/>
      <c r="EON10" s="41"/>
      <c r="EOO10" s="41"/>
      <c r="EOP10" s="41"/>
      <c r="EOQ10" s="41"/>
      <c r="EOR10" s="41"/>
      <c r="EOS10" s="41"/>
      <c r="EOT10" s="41"/>
      <c r="EOU10" s="41"/>
      <c r="EOV10" s="41"/>
      <c r="EOW10" s="41"/>
      <c r="EOX10" s="41"/>
      <c r="EOY10" s="41"/>
      <c r="EOZ10" s="41"/>
      <c r="EPA10" s="41"/>
      <c r="EPB10" s="41"/>
      <c r="EPC10" s="41"/>
      <c r="EPD10" s="41"/>
      <c r="EPE10" s="41"/>
      <c r="EPF10" s="41"/>
      <c r="EPG10" s="41"/>
      <c r="EPH10" s="41"/>
      <c r="EPI10" s="41"/>
      <c r="EPJ10" s="41"/>
      <c r="EPK10" s="41"/>
      <c r="EPL10" s="41"/>
      <c r="EPM10" s="41"/>
      <c r="EPN10" s="41"/>
      <c r="EPO10" s="41"/>
      <c r="EPP10" s="41"/>
      <c r="EPQ10" s="41"/>
      <c r="EPR10" s="41"/>
      <c r="EPS10" s="41"/>
      <c r="EPT10" s="41"/>
      <c r="EPU10" s="41"/>
      <c r="EPV10" s="41"/>
      <c r="EPW10" s="41"/>
      <c r="EPX10" s="41"/>
      <c r="EPY10" s="41"/>
      <c r="EPZ10" s="41"/>
      <c r="EQA10" s="41"/>
      <c r="EQB10" s="41"/>
      <c r="EQC10" s="41"/>
      <c r="EQD10" s="41"/>
      <c r="EQE10" s="41"/>
      <c r="EQF10" s="41"/>
      <c r="EQG10" s="41"/>
      <c r="EQH10" s="41"/>
      <c r="EQI10" s="41"/>
      <c r="EQJ10" s="41"/>
      <c r="EQK10" s="41"/>
      <c r="EQL10" s="41"/>
      <c r="EQM10" s="41"/>
      <c r="EQN10" s="41"/>
      <c r="EQO10" s="41"/>
      <c r="EQP10" s="41"/>
      <c r="EQQ10" s="41"/>
      <c r="EQR10" s="41"/>
      <c r="EQS10" s="41"/>
      <c r="EQT10" s="41"/>
      <c r="EQU10" s="41"/>
      <c r="EQV10" s="41"/>
      <c r="EQW10" s="41"/>
      <c r="EQX10" s="41"/>
      <c r="EQY10" s="41"/>
      <c r="EQZ10" s="41"/>
      <c r="ERA10" s="41"/>
      <c r="ERB10" s="41"/>
      <c r="ERC10" s="41"/>
      <c r="ERD10" s="41"/>
      <c r="ERE10" s="41"/>
      <c r="ERF10" s="41"/>
      <c r="ERG10" s="41"/>
      <c r="ERH10" s="41"/>
      <c r="ERI10" s="41"/>
      <c r="ERJ10" s="41"/>
      <c r="ERK10" s="41"/>
      <c r="ERL10" s="41"/>
      <c r="ERM10" s="41"/>
      <c r="ERN10" s="41"/>
      <c r="ERO10" s="41"/>
      <c r="ERP10" s="41"/>
      <c r="ERQ10" s="41"/>
      <c r="ERR10" s="41"/>
      <c r="ERS10" s="41"/>
      <c r="ERT10" s="41"/>
      <c r="ERU10" s="41"/>
      <c r="ERV10" s="41"/>
      <c r="ERW10" s="41"/>
      <c r="ERX10" s="41"/>
      <c r="ERY10" s="41"/>
      <c r="ERZ10" s="41"/>
      <c r="ESA10" s="41"/>
      <c r="ESB10" s="41"/>
      <c r="ESC10" s="41"/>
      <c r="ESD10" s="41"/>
      <c r="ESE10" s="41"/>
      <c r="ESF10" s="41"/>
      <c r="ESG10" s="41"/>
      <c r="ESH10" s="41"/>
      <c r="ESI10" s="41"/>
      <c r="ESJ10" s="41"/>
      <c r="ESK10" s="41"/>
      <c r="ESL10" s="41"/>
      <c r="ESM10" s="41"/>
      <c r="ESN10" s="41"/>
      <c r="ESO10" s="41"/>
      <c r="ESP10" s="41"/>
      <c r="ESQ10" s="41"/>
      <c r="ESR10" s="41"/>
      <c r="ESS10" s="41"/>
      <c r="EST10" s="41"/>
      <c r="ESU10" s="41"/>
      <c r="ESV10" s="41"/>
      <c r="ESW10" s="41"/>
      <c r="ESX10" s="41"/>
      <c r="ESY10" s="41"/>
      <c r="ESZ10" s="41"/>
      <c r="ETA10" s="41"/>
      <c r="ETB10" s="41"/>
      <c r="ETC10" s="41"/>
      <c r="ETD10" s="41"/>
      <c r="ETE10" s="41"/>
      <c r="ETF10" s="41"/>
      <c r="ETG10" s="41"/>
      <c r="ETH10" s="41"/>
      <c r="ETI10" s="41"/>
      <c r="ETJ10" s="41"/>
      <c r="ETK10" s="41"/>
      <c r="ETL10" s="41"/>
      <c r="ETM10" s="41"/>
      <c r="ETN10" s="41"/>
      <c r="ETO10" s="41"/>
      <c r="ETP10" s="41"/>
      <c r="ETQ10" s="41"/>
      <c r="ETR10" s="41"/>
      <c r="ETS10" s="41"/>
      <c r="ETT10" s="41"/>
      <c r="ETU10" s="41"/>
      <c r="ETV10" s="41"/>
      <c r="ETW10" s="41"/>
      <c r="ETX10" s="41"/>
      <c r="ETY10" s="41"/>
      <c r="ETZ10" s="41"/>
      <c r="EUA10" s="41"/>
      <c r="EUB10" s="41"/>
      <c r="EUC10" s="41"/>
      <c r="EUD10" s="41"/>
      <c r="EUE10" s="41"/>
      <c r="EUF10" s="41"/>
      <c r="EUG10" s="41"/>
      <c r="EUH10" s="41"/>
      <c r="EUI10" s="41"/>
      <c r="EUJ10" s="41"/>
      <c r="EUK10" s="41"/>
      <c r="EUL10" s="41"/>
      <c r="EUM10" s="41"/>
      <c r="EUN10" s="41"/>
      <c r="EUO10" s="41"/>
      <c r="EUP10" s="41"/>
      <c r="EUQ10" s="41"/>
      <c r="EUR10" s="41"/>
      <c r="EUS10" s="41"/>
      <c r="EUT10" s="41"/>
      <c r="EUU10" s="41"/>
      <c r="EUV10" s="41"/>
      <c r="EUW10" s="41"/>
      <c r="EUX10" s="41"/>
      <c r="EUY10" s="41"/>
      <c r="EUZ10" s="41"/>
      <c r="EVA10" s="41"/>
      <c r="EVB10" s="41"/>
      <c r="EVC10" s="41"/>
      <c r="EVD10" s="41"/>
      <c r="EVE10" s="41"/>
      <c r="EVF10" s="41"/>
      <c r="EVG10" s="41"/>
      <c r="EVH10" s="41"/>
      <c r="EVI10" s="41"/>
      <c r="EVJ10" s="41"/>
      <c r="EVK10" s="41"/>
      <c r="EVL10" s="41"/>
      <c r="EVM10" s="41"/>
      <c r="EVN10" s="41"/>
      <c r="EVO10" s="41"/>
      <c r="EVP10" s="41"/>
      <c r="EVQ10" s="41"/>
      <c r="EVR10" s="41"/>
      <c r="EVS10" s="41"/>
      <c r="EVT10" s="41"/>
      <c r="EVU10" s="41"/>
      <c r="EVV10" s="41"/>
      <c r="EVW10" s="41"/>
      <c r="EVX10" s="41"/>
      <c r="EVY10" s="41"/>
      <c r="EVZ10" s="41"/>
      <c r="EWA10" s="41"/>
      <c r="EWB10" s="41"/>
      <c r="EWC10" s="41"/>
      <c r="EWD10" s="41"/>
      <c r="EWE10" s="41"/>
      <c r="EWF10" s="41"/>
      <c r="EWG10" s="41"/>
      <c r="EWH10" s="41"/>
      <c r="EWI10" s="41"/>
      <c r="EWJ10" s="41"/>
      <c r="EWK10" s="41"/>
      <c r="EWL10" s="41"/>
      <c r="EWM10" s="41"/>
      <c r="EWN10" s="41"/>
      <c r="EWO10" s="41"/>
      <c r="EWP10" s="41"/>
      <c r="EWQ10" s="41"/>
      <c r="EWR10" s="41"/>
      <c r="EWS10" s="41"/>
      <c r="EWT10" s="41"/>
      <c r="EWU10" s="41"/>
      <c r="EWV10" s="41"/>
      <c r="EWW10" s="41"/>
      <c r="EWX10" s="41"/>
      <c r="EWY10" s="41"/>
      <c r="EWZ10" s="41"/>
      <c r="EXA10" s="41"/>
      <c r="EXB10" s="41"/>
      <c r="EXC10" s="41"/>
      <c r="EXD10" s="41"/>
      <c r="EXE10" s="41"/>
      <c r="EXF10" s="41"/>
      <c r="EXG10" s="41"/>
      <c r="EXH10" s="41"/>
      <c r="EXI10" s="41"/>
      <c r="EXJ10" s="41"/>
      <c r="EXK10" s="41"/>
      <c r="EXL10" s="41"/>
      <c r="EXM10" s="41"/>
      <c r="EXN10" s="41"/>
      <c r="EXO10" s="41"/>
      <c r="EXP10" s="41"/>
      <c r="EXQ10" s="41"/>
      <c r="EXR10" s="41"/>
      <c r="EXS10" s="41"/>
      <c r="EXT10" s="41"/>
      <c r="EXU10" s="41"/>
      <c r="EXV10" s="41"/>
      <c r="EXW10" s="41"/>
      <c r="EXX10" s="41"/>
      <c r="EXY10" s="41"/>
      <c r="EXZ10" s="41"/>
      <c r="EYA10" s="41"/>
      <c r="EYB10" s="41"/>
      <c r="EYC10" s="41"/>
      <c r="EYD10" s="41"/>
      <c r="EYE10" s="41"/>
      <c r="EYF10" s="41"/>
      <c r="EYG10" s="41"/>
      <c r="EYH10" s="41"/>
      <c r="EYI10" s="41"/>
      <c r="EYJ10" s="41"/>
      <c r="EYK10" s="41"/>
      <c r="EYL10" s="41"/>
      <c r="EYM10" s="41"/>
      <c r="EYN10" s="41"/>
      <c r="EYO10" s="41"/>
      <c r="EYP10" s="41"/>
      <c r="EYQ10" s="41"/>
      <c r="EYR10" s="41"/>
      <c r="EYS10" s="41"/>
      <c r="EYT10" s="41"/>
      <c r="EYU10" s="41"/>
      <c r="EYV10" s="41"/>
      <c r="EYW10" s="41"/>
      <c r="EYX10" s="41"/>
      <c r="EYY10" s="41"/>
      <c r="EYZ10" s="41"/>
      <c r="EZA10" s="41"/>
      <c r="EZB10" s="41"/>
      <c r="EZC10" s="41"/>
      <c r="EZD10" s="41"/>
      <c r="EZE10" s="41"/>
      <c r="EZF10" s="41"/>
      <c r="EZG10" s="41"/>
      <c r="EZH10" s="41"/>
      <c r="EZI10" s="41"/>
      <c r="EZJ10" s="41"/>
      <c r="EZK10" s="41"/>
      <c r="EZL10" s="41"/>
      <c r="EZM10" s="41"/>
      <c r="EZN10" s="41"/>
      <c r="EZO10" s="41"/>
      <c r="EZP10" s="41"/>
      <c r="EZQ10" s="41"/>
      <c r="EZR10" s="41"/>
      <c r="EZS10" s="41"/>
      <c r="EZT10" s="41"/>
      <c r="EZU10" s="41"/>
      <c r="EZV10" s="41"/>
      <c r="EZW10" s="41"/>
      <c r="EZX10" s="41"/>
      <c r="EZY10" s="41"/>
      <c r="EZZ10" s="41"/>
      <c r="FAA10" s="41"/>
      <c r="FAB10" s="41"/>
      <c r="FAC10" s="41"/>
      <c r="FAD10" s="41"/>
      <c r="FAE10" s="41"/>
      <c r="FAF10" s="41"/>
      <c r="FAG10" s="41"/>
      <c r="FAH10" s="41"/>
      <c r="FAI10" s="41"/>
      <c r="FAJ10" s="41"/>
      <c r="FAK10" s="41"/>
      <c r="FAL10" s="41"/>
      <c r="FAM10" s="41"/>
      <c r="FAN10" s="41"/>
      <c r="FAO10" s="41"/>
      <c r="FAP10" s="41"/>
      <c r="FAQ10" s="41"/>
      <c r="FAR10" s="41"/>
      <c r="FAS10" s="41"/>
      <c r="FAT10" s="41"/>
      <c r="FAU10" s="41"/>
      <c r="FAV10" s="41"/>
      <c r="FAW10" s="41"/>
      <c r="FAX10" s="41"/>
      <c r="FAY10" s="41"/>
      <c r="FAZ10" s="41"/>
      <c r="FBA10" s="41"/>
      <c r="FBB10" s="41"/>
      <c r="FBC10" s="41"/>
      <c r="FBD10" s="41"/>
      <c r="FBE10" s="41"/>
      <c r="FBF10" s="41"/>
      <c r="FBG10" s="41"/>
      <c r="FBH10" s="41"/>
      <c r="FBI10" s="41"/>
      <c r="FBJ10" s="41"/>
      <c r="FBK10" s="41"/>
      <c r="FBL10" s="41"/>
      <c r="FBM10" s="41"/>
      <c r="FBN10" s="41"/>
      <c r="FBO10" s="41"/>
      <c r="FBP10" s="41"/>
      <c r="FBQ10" s="41"/>
      <c r="FBR10" s="41"/>
      <c r="FBS10" s="41"/>
      <c r="FBT10" s="41"/>
      <c r="FBU10" s="41"/>
      <c r="FBV10" s="41"/>
      <c r="FBW10" s="41"/>
      <c r="FBX10" s="41"/>
      <c r="FBY10" s="41"/>
      <c r="FBZ10" s="41"/>
      <c r="FCA10" s="41"/>
      <c r="FCB10" s="41"/>
      <c r="FCC10" s="41"/>
      <c r="FCD10" s="41"/>
      <c r="FCE10" s="41"/>
      <c r="FCF10" s="41"/>
      <c r="FCG10" s="41"/>
      <c r="FCH10" s="41"/>
      <c r="FCI10" s="41"/>
      <c r="FCJ10" s="41"/>
      <c r="FCK10" s="41"/>
      <c r="FCL10" s="41"/>
      <c r="FCM10" s="41"/>
      <c r="FCN10" s="41"/>
      <c r="FCO10" s="41"/>
      <c r="FCP10" s="41"/>
      <c r="FCQ10" s="41"/>
      <c r="FCR10" s="41"/>
      <c r="FCS10" s="41"/>
      <c r="FCT10" s="41"/>
      <c r="FCU10" s="41"/>
      <c r="FCV10" s="41"/>
      <c r="FCW10" s="41"/>
      <c r="FCX10" s="41"/>
      <c r="FCY10" s="41"/>
      <c r="FCZ10" s="41"/>
      <c r="FDA10" s="41"/>
      <c r="FDB10" s="41"/>
      <c r="FDC10" s="41"/>
      <c r="FDD10" s="41"/>
      <c r="FDE10" s="41"/>
      <c r="FDF10" s="41"/>
      <c r="FDG10" s="41"/>
      <c r="FDH10" s="41"/>
      <c r="FDI10" s="41"/>
      <c r="FDJ10" s="41"/>
      <c r="FDK10" s="41"/>
      <c r="FDL10" s="41"/>
      <c r="FDM10" s="41"/>
      <c r="FDN10" s="41"/>
      <c r="FDO10" s="41"/>
      <c r="FDP10" s="41"/>
      <c r="FDQ10" s="41"/>
      <c r="FDR10" s="41"/>
      <c r="FDS10" s="41"/>
      <c r="FDT10" s="41"/>
      <c r="FDU10" s="41"/>
      <c r="FDV10" s="41"/>
      <c r="FDW10" s="41"/>
      <c r="FDX10" s="41"/>
      <c r="FDY10" s="41"/>
      <c r="FDZ10" s="41"/>
      <c r="FEA10" s="41"/>
      <c r="FEB10" s="41"/>
      <c r="FEC10" s="41"/>
      <c r="FED10" s="41"/>
      <c r="FEE10" s="41"/>
      <c r="FEF10" s="41"/>
      <c r="FEG10" s="41"/>
      <c r="FEH10" s="41"/>
      <c r="FEI10" s="41"/>
      <c r="FEJ10" s="41"/>
      <c r="FEK10" s="41"/>
      <c r="FEL10" s="41"/>
      <c r="FEM10" s="41"/>
      <c r="FEN10" s="41"/>
      <c r="FEO10" s="41"/>
      <c r="FEP10" s="41"/>
      <c r="FEQ10" s="41"/>
      <c r="FER10" s="41"/>
      <c r="FES10" s="41"/>
      <c r="FET10" s="41"/>
      <c r="FEU10" s="41"/>
      <c r="FEV10" s="41"/>
      <c r="FEW10" s="41"/>
      <c r="FEX10" s="41"/>
      <c r="FEY10" s="41"/>
      <c r="FEZ10" s="41"/>
      <c r="FFA10" s="41"/>
      <c r="FFB10" s="41"/>
      <c r="FFC10" s="41"/>
      <c r="FFD10" s="41"/>
      <c r="FFE10" s="41"/>
      <c r="FFF10" s="41"/>
      <c r="FFG10" s="41"/>
      <c r="FFH10" s="41"/>
      <c r="FFI10" s="41"/>
      <c r="FFJ10" s="41"/>
      <c r="FFK10" s="41"/>
      <c r="FFL10" s="41"/>
      <c r="FFM10" s="41"/>
      <c r="FFN10" s="41"/>
      <c r="FFO10" s="41"/>
      <c r="FFP10" s="41"/>
      <c r="FFQ10" s="41"/>
      <c r="FFR10" s="41"/>
      <c r="FFS10" s="41"/>
      <c r="FFT10" s="41"/>
      <c r="FFU10" s="41"/>
      <c r="FFV10" s="41"/>
      <c r="FFW10" s="41"/>
      <c r="FFX10" s="41"/>
      <c r="FFY10" s="41"/>
      <c r="FFZ10" s="41"/>
      <c r="FGA10" s="41"/>
      <c r="FGB10" s="41"/>
      <c r="FGC10" s="41"/>
      <c r="FGD10" s="41"/>
      <c r="FGE10" s="41"/>
      <c r="FGF10" s="41"/>
      <c r="FGG10" s="41"/>
      <c r="FGH10" s="41"/>
      <c r="FGI10" s="41"/>
      <c r="FGJ10" s="41"/>
      <c r="FGK10" s="41"/>
      <c r="FGL10" s="41"/>
      <c r="FGM10" s="41"/>
      <c r="FGN10" s="41"/>
      <c r="FGO10" s="41"/>
      <c r="FGP10" s="41"/>
      <c r="FGQ10" s="41"/>
      <c r="FGR10" s="41"/>
      <c r="FGS10" s="41"/>
      <c r="FGT10" s="41"/>
      <c r="FGU10" s="41"/>
      <c r="FGV10" s="41"/>
      <c r="FGW10" s="41"/>
      <c r="FGX10" s="41"/>
      <c r="FGY10" s="41"/>
      <c r="FGZ10" s="41"/>
      <c r="FHA10" s="41"/>
      <c r="FHB10" s="41"/>
      <c r="FHC10" s="41"/>
      <c r="FHD10" s="41"/>
      <c r="FHE10" s="41"/>
      <c r="FHF10" s="41"/>
      <c r="FHG10" s="41"/>
      <c r="FHH10" s="41"/>
      <c r="FHI10" s="41"/>
      <c r="FHJ10" s="41"/>
      <c r="FHK10" s="41"/>
      <c r="FHL10" s="41"/>
      <c r="FHM10" s="41"/>
      <c r="FHN10" s="41"/>
      <c r="FHO10" s="41"/>
      <c r="FHP10" s="41"/>
      <c r="FHQ10" s="41"/>
      <c r="FHR10" s="41"/>
      <c r="FHS10" s="41"/>
      <c r="FHT10" s="41"/>
      <c r="FHU10" s="41"/>
      <c r="FHV10" s="41"/>
      <c r="FHW10" s="41"/>
      <c r="FHX10" s="41"/>
      <c r="FHY10" s="41"/>
      <c r="FHZ10" s="41"/>
      <c r="FIA10" s="41"/>
      <c r="FIB10" s="41"/>
      <c r="FIC10" s="41"/>
      <c r="FID10" s="41"/>
      <c r="FIE10" s="41"/>
      <c r="FIF10" s="41"/>
      <c r="FIG10" s="41"/>
      <c r="FIH10" s="41"/>
      <c r="FII10" s="41"/>
      <c r="FIJ10" s="41"/>
      <c r="FIK10" s="41"/>
      <c r="FIL10" s="41"/>
      <c r="FIM10" s="41"/>
      <c r="FIN10" s="41"/>
      <c r="FIO10" s="41"/>
      <c r="FIP10" s="41"/>
      <c r="FIQ10" s="41"/>
      <c r="FIR10" s="41"/>
      <c r="FIS10" s="41"/>
      <c r="FIT10" s="41"/>
      <c r="FIU10" s="41"/>
      <c r="FIV10" s="41"/>
      <c r="FIW10" s="41"/>
      <c r="FIX10" s="41"/>
      <c r="FIY10" s="41"/>
      <c r="FIZ10" s="41"/>
      <c r="FJA10" s="41"/>
      <c r="FJB10" s="41"/>
      <c r="FJC10" s="41"/>
      <c r="FJD10" s="41"/>
      <c r="FJE10" s="41"/>
      <c r="FJF10" s="41"/>
      <c r="FJG10" s="41"/>
      <c r="FJH10" s="41"/>
      <c r="FJI10" s="41"/>
      <c r="FJJ10" s="41"/>
      <c r="FJK10" s="41"/>
      <c r="FJL10" s="41"/>
      <c r="FJM10" s="41"/>
      <c r="FJN10" s="41"/>
      <c r="FJO10" s="41"/>
      <c r="FJP10" s="41"/>
      <c r="FJQ10" s="41"/>
      <c r="FJR10" s="41"/>
      <c r="FJS10" s="41"/>
      <c r="FJT10" s="41"/>
      <c r="FJU10" s="41"/>
      <c r="FJV10" s="41"/>
      <c r="FJW10" s="41"/>
      <c r="FJX10" s="41"/>
      <c r="FJY10" s="41"/>
      <c r="FJZ10" s="41"/>
      <c r="FKA10" s="41"/>
      <c r="FKB10" s="41"/>
      <c r="FKC10" s="41"/>
      <c r="FKD10" s="41"/>
      <c r="FKE10" s="41"/>
      <c r="FKF10" s="41"/>
      <c r="FKG10" s="41"/>
      <c r="FKH10" s="41"/>
      <c r="FKI10" s="41"/>
      <c r="FKJ10" s="41"/>
      <c r="FKK10" s="41"/>
      <c r="FKL10" s="41"/>
      <c r="FKM10" s="41"/>
      <c r="FKN10" s="41"/>
      <c r="FKO10" s="41"/>
      <c r="FKP10" s="41"/>
      <c r="FKQ10" s="41"/>
      <c r="FKR10" s="41"/>
      <c r="FKS10" s="41"/>
      <c r="FKT10" s="41"/>
      <c r="FKU10" s="41"/>
      <c r="FKV10" s="41"/>
      <c r="FKW10" s="41"/>
      <c r="FKX10" s="41"/>
      <c r="FKY10" s="41"/>
      <c r="FKZ10" s="41"/>
      <c r="FLA10" s="41"/>
      <c r="FLB10" s="41"/>
      <c r="FLC10" s="41"/>
      <c r="FLD10" s="41"/>
      <c r="FLE10" s="41"/>
      <c r="FLF10" s="41"/>
      <c r="FLG10" s="41"/>
      <c r="FLH10" s="41"/>
      <c r="FLI10" s="41"/>
      <c r="FLJ10" s="41"/>
      <c r="FLK10" s="41"/>
      <c r="FLL10" s="41"/>
      <c r="FLM10" s="41"/>
      <c r="FLN10" s="41"/>
      <c r="FLO10" s="41"/>
      <c r="FLP10" s="41"/>
      <c r="FLQ10" s="41"/>
      <c r="FLR10" s="41"/>
      <c r="FLS10" s="41"/>
      <c r="FLT10" s="41"/>
      <c r="FLU10" s="41"/>
      <c r="FLV10" s="41"/>
      <c r="FLW10" s="41"/>
      <c r="FLX10" s="41"/>
      <c r="FLY10" s="41"/>
      <c r="FLZ10" s="41"/>
      <c r="FMA10" s="41"/>
      <c r="FMB10" s="41"/>
      <c r="FMC10" s="41"/>
      <c r="FMD10" s="41"/>
      <c r="FME10" s="41"/>
      <c r="FMF10" s="41"/>
      <c r="FMG10" s="41"/>
      <c r="FMH10" s="41"/>
      <c r="FMI10" s="41"/>
      <c r="FMJ10" s="41"/>
      <c r="FMK10" s="41"/>
      <c r="FML10" s="41"/>
      <c r="FMM10" s="41"/>
      <c r="FMN10" s="41"/>
      <c r="FMO10" s="41"/>
      <c r="FMP10" s="41"/>
      <c r="FMQ10" s="41"/>
      <c r="FMR10" s="41"/>
      <c r="FMS10" s="41"/>
      <c r="FMT10" s="41"/>
      <c r="FMU10" s="41"/>
      <c r="FMV10" s="41"/>
      <c r="FMW10" s="41"/>
      <c r="FMX10" s="41"/>
      <c r="FMY10" s="41"/>
      <c r="FMZ10" s="41"/>
      <c r="FNA10" s="41"/>
      <c r="FNB10" s="41"/>
      <c r="FNC10" s="41"/>
      <c r="FND10" s="41"/>
      <c r="FNE10" s="41"/>
      <c r="FNF10" s="41"/>
      <c r="FNG10" s="41"/>
      <c r="FNH10" s="41"/>
      <c r="FNI10" s="41"/>
      <c r="FNJ10" s="41"/>
      <c r="FNK10" s="41"/>
      <c r="FNL10" s="41"/>
      <c r="FNM10" s="41"/>
      <c r="FNN10" s="41"/>
      <c r="FNO10" s="41"/>
      <c r="FNP10" s="41"/>
      <c r="FNQ10" s="41"/>
      <c r="FNR10" s="41"/>
      <c r="FNS10" s="41"/>
      <c r="FNT10" s="41"/>
      <c r="FNU10" s="41"/>
      <c r="FNV10" s="41"/>
      <c r="FNW10" s="41"/>
      <c r="FNX10" s="41"/>
      <c r="FNY10" s="41"/>
      <c r="FNZ10" s="41"/>
      <c r="FOA10" s="41"/>
      <c r="FOB10" s="41"/>
      <c r="FOC10" s="41"/>
      <c r="FOD10" s="41"/>
      <c r="FOE10" s="41"/>
      <c r="FOF10" s="41"/>
      <c r="FOG10" s="41"/>
      <c r="FOH10" s="41"/>
      <c r="FOI10" s="41"/>
      <c r="FOJ10" s="41"/>
      <c r="FOK10" s="41"/>
      <c r="FOL10" s="41"/>
      <c r="FOM10" s="41"/>
      <c r="FON10" s="41"/>
      <c r="FOO10" s="41"/>
      <c r="FOP10" s="41"/>
      <c r="FOQ10" s="41"/>
      <c r="FOR10" s="41"/>
      <c r="FOS10" s="41"/>
      <c r="FOT10" s="41"/>
      <c r="FOU10" s="41"/>
      <c r="FOV10" s="41"/>
      <c r="FOW10" s="41"/>
      <c r="FOX10" s="41"/>
      <c r="FOY10" s="41"/>
      <c r="FOZ10" s="41"/>
      <c r="FPA10" s="41"/>
      <c r="FPB10" s="41"/>
      <c r="FPC10" s="41"/>
      <c r="FPD10" s="41"/>
      <c r="FPE10" s="41"/>
      <c r="FPF10" s="41"/>
      <c r="FPG10" s="41"/>
      <c r="FPH10" s="41"/>
      <c r="FPI10" s="41"/>
      <c r="FPJ10" s="41"/>
      <c r="FPK10" s="41"/>
      <c r="FPL10" s="41"/>
      <c r="FPM10" s="41"/>
      <c r="FPN10" s="41"/>
      <c r="FPO10" s="41"/>
      <c r="FPP10" s="41"/>
      <c r="FPQ10" s="41"/>
      <c r="FPR10" s="41"/>
      <c r="FPS10" s="41"/>
      <c r="FPT10" s="41"/>
      <c r="FPU10" s="41"/>
      <c r="FPV10" s="41"/>
      <c r="FPW10" s="41"/>
      <c r="FPX10" s="41"/>
      <c r="FPY10" s="41"/>
      <c r="FPZ10" s="41"/>
      <c r="FQA10" s="41"/>
      <c r="FQB10" s="41"/>
      <c r="FQC10" s="41"/>
      <c r="FQD10" s="41"/>
      <c r="FQE10" s="41"/>
      <c r="FQF10" s="41"/>
      <c r="FQG10" s="41"/>
      <c r="FQH10" s="41"/>
      <c r="FQI10" s="41"/>
      <c r="FQJ10" s="41"/>
      <c r="FQK10" s="41"/>
      <c r="FQL10" s="41"/>
      <c r="FQM10" s="41"/>
      <c r="FQN10" s="41"/>
      <c r="FQO10" s="41"/>
      <c r="FQP10" s="41"/>
      <c r="FQQ10" s="41"/>
      <c r="FQR10" s="41"/>
      <c r="FQS10" s="41"/>
      <c r="FQT10" s="41"/>
      <c r="FQU10" s="41"/>
      <c r="FQV10" s="41"/>
      <c r="FQW10" s="41"/>
      <c r="FQX10" s="41"/>
      <c r="FQY10" s="41"/>
      <c r="FQZ10" s="41"/>
      <c r="FRA10" s="41"/>
      <c r="FRB10" s="41"/>
      <c r="FRC10" s="41"/>
      <c r="FRD10" s="41"/>
      <c r="FRE10" s="41"/>
      <c r="FRF10" s="41"/>
      <c r="FRG10" s="41"/>
      <c r="FRH10" s="41"/>
      <c r="FRI10" s="41"/>
      <c r="FRJ10" s="41"/>
      <c r="FRK10" s="41"/>
      <c r="FRL10" s="41"/>
      <c r="FRM10" s="41"/>
      <c r="FRN10" s="41"/>
      <c r="FRO10" s="41"/>
      <c r="FRP10" s="41"/>
      <c r="FRQ10" s="41"/>
      <c r="FRR10" s="41"/>
      <c r="FRS10" s="41"/>
      <c r="FRT10" s="41"/>
      <c r="FRU10" s="41"/>
      <c r="FRV10" s="41"/>
      <c r="FRW10" s="41"/>
      <c r="FRX10" s="41"/>
      <c r="FRY10" s="41"/>
      <c r="FRZ10" s="41"/>
      <c r="FSA10" s="41"/>
      <c r="FSB10" s="41"/>
      <c r="FSC10" s="41"/>
      <c r="FSD10" s="41"/>
      <c r="FSE10" s="41"/>
      <c r="FSF10" s="41"/>
      <c r="FSG10" s="41"/>
      <c r="FSH10" s="41"/>
      <c r="FSI10" s="41"/>
      <c r="FSJ10" s="41"/>
      <c r="FSK10" s="41"/>
      <c r="FSL10" s="41"/>
      <c r="FSM10" s="41"/>
      <c r="FSN10" s="41"/>
      <c r="FSO10" s="41"/>
      <c r="FSP10" s="41"/>
      <c r="FSQ10" s="41"/>
      <c r="FSR10" s="41"/>
      <c r="FSS10" s="41"/>
      <c r="FST10" s="41"/>
      <c r="FSU10" s="41"/>
      <c r="FSV10" s="41"/>
      <c r="FSW10" s="41"/>
      <c r="FSX10" s="41"/>
      <c r="FSY10" s="41"/>
      <c r="FSZ10" s="41"/>
      <c r="FTA10" s="41"/>
      <c r="FTB10" s="41"/>
      <c r="FTC10" s="41"/>
      <c r="FTD10" s="41"/>
      <c r="FTE10" s="41"/>
      <c r="FTF10" s="41"/>
      <c r="FTG10" s="41"/>
      <c r="FTH10" s="41"/>
      <c r="FTI10" s="41"/>
      <c r="FTJ10" s="41"/>
      <c r="FTK10" s="41"/>
      <c r="FTL10" s="41"/>
      <c r="FTM10" s="41"/>
      <c r="FTN10" s="41"/>
      <c r="FTO10" s="41"/>
      <c r="FTP10" s="41"/>
      <c r="FTQ10" s="41"/>
      <c r="FTR10" s="41"/>
      <c r="FTS10" s="41"/>
      <c r="FTT10" s="41"/>
      <c r="FTU10" s="41"/>
      <c r="FTV10" s="41"/>
      <c r="FTW10" s="41"/>
      <c r="FTX10" s="41"/>
      <c r="FTY10" s="41"/>
      <c r="FTZ10" s="41"/>
      <c r="FUA10" s="41"/>
      <c r="FUB10" s="41"/>
      <c r="FUC10" s="41"/>
      <c r="FUD10" s="41"/>
      <c r="FUE10" s="41"/>
      <c r="FUF10" s="41"/>
      <c r="FUG10" s="41"/>
      <c r="FUH10" s="41"/>
      <c r="FUI10" s="41"/>
      <c r="FUJ10" s="41"/>
      <c r="FUK10" s="41"/>
      <c r="FUL10" s="41"/>
      <c r="FUM10" s="41"/>
      <c r="FUN10" s="41"/>
      <c r="FUO10" s="41"/>
      <c r="FUP10" s="41"/>
      <c r="FUQ10" s="41"/>
      <c r="FUR10" s="41"/>
      <c r="FUS10" s="41"/>
      <c r="FUT10" s="41"/>
      <c r="FUU10" s="41"/>
      <c r="FUV10" s="41"/>
      <c r="FUW10" s="41"/>
      <c r="FUX10" s="41"/>
      <c r="FUY10" s="41"/>
      <c r="FUZ10" s="41"/>
      <c r="FVA10" s="41"/>
      <c r="FVB10" s="41"/>
      <c r="FVC10" s="41"/>
      <c r="FVD10" s="41"/>
      <c r="FVE10" s="41"/>
      <c r="FVF10" s="41"/>
      <c r="FVG10" s="41"/>
      <c r="FVH10" s="41"/>
      <c r="FVI10" s="41"/>
      <c r="FVJ10" s="41"/>
      <c r="FVK10" s="41"/>
      <c r="FVL10" s="41"/>
      <c r="FVM10" s="41"/>
      <c r="FVN10" s="41"/>
      <c r="FVO10" s="41"/>
      <c r="FVP10" s="41"/>
      <c r="FVQ10" s="41"/>
      <c r="FVR10" s="41"/>
      <c r="FVS10" s="41"/>
      <c r="FVT10" s="41"/>
      <c r="FVU10" s="41"/>
      <c r="FVV10" s="41"/>
      <c r="FVW10" s="41"/>
      <c r="FVX10" s="41"/>
      <c r="FVY10" s="41"/>
      <c r="FVZ10" s="41"/>
      <c r="FWA10" s="41"/>
      <c r="FWB10" s="41"/>
      <c r="FWC10" s="41"/>
      <c r="FWD10" s="41"/>
      <c r="FWE10" s="41"/>
      <c r="FWF10" s="41"/>
      <c r="FWG10" s="41"/>
      <c r="FWH10" s="41"/>
      <c r="FWI10" s="41"/>
      <c r="FWJ10" s="41"/>
      <c r="FWK10" s="41"/>
      <c r="FWL10" s="41"/>
      <c r="FWM10" s="41"/>
      <c r="FWN10" s="41"/>
      <c r="FWO10" s="41"/>
      <c r="FWP10" s="41"/>
      <c r="FWQ10" s="41"/>
      <c r="FWR10" s="41"/>
      <c r="FWS10" s="41"/>
      <c r="FWT10" s="41"/>
      <c r="FWU10" s="41"/>
      <c r="FWV10" s="41"/>
      <c r="FWW10" s="41"/>
      <c r="FWX10" s="41"/>
      <c r="FWY10" s="41"/>
      <c r="FWZ10" s="41"/>
      <c r="FXA10" s="41"/>
      <c r="FXB10" s="41"/>
      <c r="FXC10" s="41"/>
      <c r="FXD10" s="41"/>
      <c r="FXE10" s="41"/>
      <c r="FXF10" s="41"/>
      <c r="FXG10" s="41"/>
      <c r="FXH10" s="41"/>
      <c r="FXI10" s="41"/>
      <c r="FXJ10" s="41"/>
      <c r="FXK10" s="41"/>
      <c r="FXL10" s="41"/>
      <c r="FXM10" s="41"/>
      <c r="FXN10" s="41"/>
      <c r="FXO10" s="41"/>
      <c r="FXP10" s="41"/>
      <c r="FXQ10" s="41"/>
      <c r="FXR10" s="41"/>
      <c r="FXS10" s="41"/>
      <c r="FXT10" s="41"/>
      <c r="FXU10" s="41"/>
      <c r="FXV10" s="41"/>
      <c r="FXW10" s="41"/>
      <c r="FXX10" s="41"/>
      <c r="FXY10" s="41"/>
      <c r="FXZ10" s="41"/>
      <c r="FYA10" s="41"/>
      <c r="FYB10" s="41"/>
      <c r="FYC10" s="41"/>
      <c r="FYD10" s="41"/>
      <c r="FYE10" s="41"/>
      <c r="FYF10" s="41"/>
      <c r="FYG10" s="41"/>
      <c r="FYH10" s="41"/>
      <c r="FYI10" s="41"/>
      <c r="FYJ10" s="41"/>
      <c r="FYK10" s="41"/>
      <c r="FYL10" s="41"/>
      <c r="FYM10" s="41"/>
      <c r="FYN10" s="41"/>
      <c r="FYO10" s="41"/>
      <c r="FYP10" s="41"/>
      <c r="FYQ10" s="41"/>
      <c r="FYR10" s="41"/>
      <c r="FYS10" s="41"/>
      <c r="FYT10" s="41"/>
      <c r="FYU10" s="41"/>
      <c r="FYV10" s="41"/>
      <c r="FYW10" s="41"/>
      <c r="FYX10" s="41"/>
      <c r="FYY10" s="41"/>
      <c r="FYZ10" s="41"/>
      <c r="FZA10" s="41"/>
      <c r="FZB10" s="41"/>
      <c r="FZC10" s="41"/>
      <c r="FZD10" s="41"/>
      <c r="FZE10" s="41"/>
      <c r="FZF10" s="41"/>
      <c r="FZG10" s="41"/>
      <c r="FZH10" s="41"/>
      <c r="FZI10" s="41"/>
      <c r="FZJ10" s="41"/>
      <c r="FZK10" s="41"/>
      <c r="FZL10" s="41"/>
      <c r="FZM10" s="41"/>
      <c r="FZN10" s="41"/>
      <c r="FZO10" s="41"/>
      <c r="FZP10" s="41"/>
      <c r="FZQ10" s="41"/>
      <c r="FZR10" s="41"/>
      <c r="FZS10" s="41"/>
      <c r="FZT10" s="41"/>
      <c r="FZU10" s="41"/>
      <c r="FZV10" s="41"/>
      <c r="FZW10" s="41"/>
      <c r="FZX10" s="41"/>
      <c r="FZY10" s="41"/>
      <c r="FZZ10" s="41"/>
      <c r="GAA10" s="41"/>
      <c r="GAB10" s="41"/>
      <c r="GAC10" s="41"/>
      <c r="GAD10" s="41"/>
      <c r="GAE10" s="41"/>
      <c r="GAF10" s="41"/>
      <c r="GAG10" s="41"/>
      <c r="GAH10" s="41"/>
      <c r="GAI10" s="41"/>
      <c r="GAJ10" s="41"/>
      <c r="GAK10" s="41"/>
      <c r="GAL10" s="41"/>
      <c r="GAM10" s="41"/>
      <c r="GAN10" s="41"/>
      <c r="GAO10" s="41"/>
      <c r="GAP10" s="41"/>
      <c r="GAQ10" s="41"/>
      <c r="GAR10" s="41"/>
      <c r="GAS10" s="41"/>
      <c r="GAT10" s="41"/>
      <c r="GAU10" s="41"/>
      <c r="GAV10" s="41"/>
      <c r="GAW10" s="41"/>
      <c r="GAX10" s="41"/>
      <c r="GAY10" s="41"/>
      <c r="GAZ10" s="41"/>
      <c r="GBA10" s="41"/>
      <c r="GBB10" s="41"/>
      <c r="GBC10" s="41"/>
      <c r="GBD10" s="41"/>
      <c r="GBE10" s="41"/>
      <c r="GBF10" s="41"/>
      <c r="GBG10" s="41"/>
      <c r="GBH10" s="41"/>
      <c r="GBI10" s="41"/>
      <c r="GBJ10" s="41"/>
      <c r="GBK10" s="41"/>
      <c r="GBL10" s="41"/>
      <c r="GBM10" s="41"/>
      <c r="GBN10" s="41"/>
      <c r="GBO10" s="41"/>
      <c r="GBP10" s="41"/>
      <c r="GBQ10" s="41"/>
      <c r="GBR10" s="41"/>
      <c r="GBS10" s="41"/>
      <c r="GBT10" s="41"/>
      <c r="GBU10" s="41"/>
      <c r="GBV10" s="41"/>
      <c r="GBW10" s="41"/>
      <c r="GBX10" s="41"/>
      <c r="GBY10" s="41"/>
      <c r="GBZ10" s="41"/>
      <c r="GCA10" s="41"/>
      <c r="GCB10" s="41"/>
      <c r="GCC10" s="41"/>
      <c r="GCD10" s="41"/>
      <c r="GCE10" s="41"/>
      <c r="GCF10" s="41"/>
      <c r="GCG10" s="41"/>
      <c r="GCH10" s="41"/>
      <c r="GCI10" s="41"/>
      <c r="GCJ10" s="41"/>
      <c r="GCK10" s="41"/>
      <c r="GCL10" s="41"/>
      <c r="GCM10" s="41"/>
      <c r="GCN10" s="41"/>
      <c r="GCO10" s="41"/>
      <c r="GCP10" s="41"/>
      <c r="GCQ10" s="41"/>
      <c r="GCR10" s="41"/>
      <c r="GCS10" s="41"/>
      <c r="GCT10" s="41"/>
      <c r="GCU10" s="41"/>
      <c r="GCV10" s="41"/>
      <c r="GCW10" s="41"/>
      <c r="GCX10" s="41"/>
      <c r="GCY10" s="41"/>
      <c r="GCZ10" s="41"/>
      <c r="GDA10" s="41"/>
      <c r="GDB10" s="41"/>
      <c r="GDC10" s="41"/>
      <c r="GDD10" s="41"/>
      <c r="GDE10" s="41"/>
      <c r="GDF10" s="41"/>
      <c r="GDG10" s="41"/>
      <c r="GDH10" s="41"/>
      <c r="GDI10" s="41"/>
      <c r="GDJ10" s="41"/>
      <c r="GDK10" s="41"/>
      <c r="GDL10" s="41"/>
      <c r="GDM10" s="41"/>
      <c r="GDN10" s="41"/>
      <c r="GDO10" s="41"/>
      <c r="GDP10" s="41"/>
      <c r="GDQ10" s="41"/>
      <c r="GDR10" s="41"/>
      <c r="GDS10" s="41"/>
      <c r="GDT10" s="41"/>
      <c r="GDU10" s="41"/>
      <c r="GDV10" s="41"/>
      <c r="GDW10" s="41"/>
      <c r="GDX10" s="41"/>
      <c r="GDY10" s="41"/>
      <c r="GDZ10" s="41"/>
      <c r="GEA10" s="41"/>
      <c r="GEB10" s="41"/>
      <c r="GEC10" s="41"/>
      <c r="GED10" s="41"/>
      <c r="GEE10" s="41"/>
      <c r="GEF10" s="41"/>
      <c r="GEG10" s="41"/>
      <c r="GEH10" s="41"/>
      <c r="GEI10" s="41"/>
      <c r="GEJ10" s="41"/>
      <c r="GEK10" s="41"/>
      <c r="GEL10" s="41"/>
      <c r="GEM10" s="41"/>
      <c r="GEN10" s="41"/>
      <c r="GEO10" s="41"/>
      <c r="GEP10" s="41"/>
      <c r="GEQ10" s="41"/>
      <c r="GER10" s="41"/>
      <c r="GES10" s="41"/>
      <c r="GET10" s="41"/>
      <c r="GEU10" s="41"/>
      <c r="GEV10" s="41"/>
      <c r="GEW10" s="41"/>
      <c r="GEX10" s="41"/>
      <c r="GEY10" s="41"/>
      <c r="GEZ10" s="41"/>
      <c r="GFA10" s="41"/>
      <c r="GFB10" s="41"/>
      <c r="GFC10" s="41"/>
      <c r="GFD10" s="41"/>
      <c r="GFE10" s="41"/>
      <c r="GFF10" s="41"/>
      <c r="GFG10" s="41"/>
      <c r="GFH10" s="41"/>
      <c r="GFI10" s="41"/>
      <c r="GFJ10" s="41"/>
      <c r="GFK10" s="41"/>
      <c r="GFL10" s="41"/>
      <c r="GFM10" s="41"/>
      <c r="GFN10" s="41"/>
      <c r="GFO10" s="41"/>
      <c r="GFP10" s="41"/>
      <c r="GFQ10" s="41"/>
      <c r="GFR10" s="41"/>
      <c r="GFS10" s="41"/>
      <c r="GFT10" s="41"/>
      <c r="GFU10" s="41"/>
      <c r="GFV10" s="41"/>
      <c r="GFW10" s="41"/>
      <c r="GFX10" s="41"/>
      <c r="GFY10" s="41"/>
      <c r="GFZ10" s="41"/>
      <c r="GGA10" s="41"/>
      <c r="GGB10" s="41"/>
      <c r="GGC10" s="41"/>
      <c r="GGD10" s="41"/>
      <c r="GGE10" s="41"/>
      <c r="GGF10" s="41"/>
      <c r="GGG10" s="41"/>
      <c r="GGH10" s="41"/>
      <c r="GGI10" s="41"/>
      <c r="GGJ10" s="41"/>
      <c r="GGK10" s="41"/>
      <c r="GGL10" s="41"/>
      <c r="GGM10" s="41"/>
      <c r="GGN10" s="41"/>
      <c r="GGO10" s="41"/>
      <c r="GGP10" s="41"/>
      <c r="GGQ10" s="41"/>
      <c r="GGR10" s="41"/>
      <c r="GGS10" s="41"/>
      <c r="GGT10" s="41"/>
      <c r="GGU10" s="41"/>
      <c r="GGV10" s="41"/>
      <c r="GGW10" s="41"/>
      <c r="GGX10" s="41"/>
      <c r="GGY10" s="41"/>
      <c r="GGZ10" s="41"/>
      <c r="GHA10" s="41"/>
      <c r="GHB10" s="41"/>
      <c r="GHC10" s="41"/>
      <c r="GHD10" s="41"/>
      <c r="GHE10" s="41"/>
      <c r="GHF10" s="41"/>
      <c r="GHG10" s="41"/>
      <c r="GHH10" s="41"/>
      <c r="GHI10" s="41"/>
      <c r="GHJ10" s="41"/>
      <c r="GHK10" s="41"/>
      <c r="GHL10" s="41"/>
      <c r="GHM10" s="41"/>
      <c r="GHN10" s="41"/>
      <c r="GHO10" s="41"/>
      <c r="GHP10" s="41"/>
      <c r="GHQ10" s="41"/>
      <c r="GHR10" s="41"/>
      <c r="GHS10" s="41"/>
      <c r="GHT10" s="41"/>
      <c r="GHU10" s="41"/>
      <c r="GHV10" s="41"/>
      <c r="GHW10" s="41"/>
      <c r="GHX10" s="41"/>
      <c r="GHY10" s="41"/>
      <c r="GHZ10" s="41"/>
      <c r="GIA10" s="41"/>
      <c r="GIB10" s="41"/>
      <c r="GIC10" s="41"/>
      <c r="GID10" s="41"/>
      <c r="GIE10" s="41"/>
      <c r="GIF10" s="41"/>
      <c r="GIG10" s="41"/>
      <c r="GIH10" s="41"/>
      <c r="GII10" s="41"/>
      <c r="GIJ10" s="41"/>
      <c r="GIK10" s="41"/>
      <c r="GIL10" s="41"/>
      <c r="GIM10" s="41"/>
      <c r="GIN10" s="41"/>
      <c r="GIO10" s="41"/>
      <c r="GIP10" s="41"/>
      <c r="GIQ10" s="41"/>
      <c r="GIR10" s="41"/>
      <c r="GIS10" s="41"/>
      <c r="GIT10" s="41"/>
      <c r="GIU10" s="41"/>
      <c r="GIV10" s="41"/>
      <c r="GIW10" s="41"/>
      <c r="GIX10" s="41"/>
      <c r="GIY10" s="41"/>
      <c r="GIZ10" s="41"/>
      <c r="GJA10" s="41"/>
      <c r="GJB10" s="41"/>
      <c r="GJC10" s="41"/>
      <c r="GJD10" s="41"/>
      <c r="GJE10" s="41"/>
      <c r="GJF10" s="41"/>
      <c r="GJG10" s="41"/>
      <c r="GJH10" s="41"/>
      <c r="GJI10" s="41"/>
      <c r="GJJ10" s="41"/>
      <c r="GJK10" s="41"/>
      <c r="GJL10" s="41"/>
      <c r="GJM10" s="41"/>
      <c r="GJN10" s="41"/>
      <c r="GJO10" s="41"/>
      <c r="GJP10" s="41"/>
      <c r="GJQ10" s="41"/>
      <c r="GJR10" s="41"/>
      <c r="GJS10" s="41"/>
      <c r="GJT10" s="41"/>
      <c r="GJU10" s="41"/>
      <c r="GJV10" s="41"/>
      <c r="GJW10" s="41"/>
      <c r="GJX10" s="41"/>
      <c r="GJY10" s="41"/>
      <c r="GJZ10" s="41"/>
      <c r="GKA10" s="41"/>
      <c r="GKB10" s="41"/>
      <c r="GKC10" s="41"/>
      <c r="GKD10" s="41"/>
      <c r="GKE10" s="41"/>
      <c r="GKF10" s="41"/>
      <c r="GKG10" s="41"/>
      <c r="GKH10" s="41"/>
      <c r="GKI10" s="41"/>
      <c r="GKJ10" s="41"/>
      <c r="GKK10" s="41"/>
      <c r="GKL10" s="41"/>
      <c r="GKM10" s="41"/>
      <c r="GKN10" s="41"/>
      <c r="GKO10" s="41"/>
      <c r="GKP10" s="41"/>
      <c r="GKQ10" s="41"/>
      <c r="GKR10" s="41"/>
      <c r="GKS10" s="41"/>
      <c r="GKT10" s="41"/>
      <c r="GKU10" s="41"/>
      <c r="GKV10" s="41"/>
      <c r="GKW10" s="41"/>
      <c r="GKX10" s="41"/>
      <c r="GKY10" s="41"/>
      <c r="GKZ10" s="41"/>
      <c r="GLA10" s="41"/>
      <c r="GLB10" s="41"/>
      <c r="GLC10" s="41"/>
      <c r="GLD10" s="41"/>
      <c r="GLE10" s="41"/>
      <c r="GLF10" s="41"/>
      <c r="GLG10" s="41"/>
      <c r="GLH10" s="41"/>
      <c r="GLI10" s="41"/>
      <c r="GLJ10" s="41"/>
      <c r="GLK10" s="41"/>
      <c r="GLL10" s="41"/>
      <c r="GLM10" s="41"/>
      <c r="GLN10" s="41"/>
      <c r="GLO10" s="41"/>
      <c r="GLP10" s="41"/>
      <c r="GLQ10" s="41"/>
      <c r="GLR10" s="41"/>
      <c r="GLS10" s="41"/>
      <c r="GLT10" s="41"/>
      <c r="GLU10" s="41"/>
      <c r="GLV10" s="41"/>
      <c r="GLW10" s="41"/>
      <c r="GLX10" s="41"/>
      <c r="GLY10" s="41"/>
      <c r="GLZ10" s="41"/>
      <c r="GMA10" s="41"/>
      <c r="GMB10" s="41"/>
      <c r="GMC10" s="41"/>
      <c r="GMD10" s="41"/>
      <c r="GME10" s="41"/>
      <c r="GMF10" s="41"/>
      <c r="GMG10" s="41"/>
      <c r="GMH10" s="41"/>
      <c r="GMI10" s="41"/>
      <c r="GMJ10" s="41"/>
      <c r="GMK10" s="41"/>
      <c r="GML10" s="41"/>
      <c r="GMM10" s="41"/>
      <c r="GMN10" s="41"/>
      <c r="GMO10" s="41"/>
      <c r="GMP10" s="41"/>
      <c r="GMQ10" s="41"/>
      <c r="GMR10" s="41"/>
      <c r="GMS10" s="41"/>
      <c r="GMT10" s="41"/>
      <c r="GMU10" s="41"/>
      <c r="GMV10" s="41"/>
      <c r="GMW10" s="41"/>
      <c r="GMX10" s="41"/>
      <c r="GMY10" s="41"/>
      <c r="GMZ10" s="41"/>
      <c r="GNA10" s="41"/>
      <c r="GNB10" s="41"/>
      <c r="GNC10" s="41"/>
      <c r="GND10" s="41"/>
      <c r="GNE10" s="41"/>
      <c r="GNF10" s="41"/>
      <c r="GNG10" s="41"/>
      <c r="GNH10" s="41"/>
      <c r="GNI10" s="41"/>
      <c r="GNJ10" s="41"/>
      <c r="GNK10" s="41"/>
      <c r="GNL10" s="41"/>
      <c r="GNM10" s="41"/>
      <c r="GNN10" s="41"/>
      <c r="GNO10" s="41"/>
      <c r="GNP10" s="41"/>
      <c r="GNQ10" s="41"/>
      <c r="GNR10" s="41"/>
      <c r="GNS10" s="41"/>
      <c r="GNT10" s="41"/>
      <c r="GNU10" s="41"/>
      <c r="GNV10" s="41"/>
      <c r="GNW10" s="41"/>
      <c r="GNX10" s="41"/>
      <c r="GNY10" s="41"/>
      <c r="GNZ10" s="41"/>
      <c r="GOA10" s="41"/>
      <c r="GOB10" s="41"/>
      <c r="GOC10" s="41"/>
      <c r="GOD10" s="41"/>
      <c r="GOE10" s="41"/>
      <c r="GOF10" s="41"/>
      <c r="GOG10" s="41"/>
      <c r="GOH10" s="41"/>
      <c r="GOI10" s="41"/>
      <c r="GOJ10" s="41"/>
      <c r="GOK10" s="41"/>
      <c r="GOL10" s="41"/>
      <c r="GOM10" s="41"/>
      <c r="GON10" s="41"/>
      <c r="GOO10" s="41"/>
      <c r="GOP10" s="41"/>
      <c r="GOQ10" s="41"/>
      <c r="GOR10" s="41"/>
      <c r="GOS10" s="41"/>
      <c r="GOT10" s="41"/>
      <c r="GOU10" s="41"/>
      <c r="GOV10" s="41"/>
      <c r="GOW10" s="41"/>
      <c r="GOX10" s="41"/>
      <c r="GOY10" s="41"/>
      <c r="GOZ10" s="41"/>
      <c r="GPA10" s="41"/>
      <c r="GPB10" s="41"/>
      <c r="GPC10" s="41"/>
      <c r="GPD10" s="41"/>
      <c r="GPE10" s="41"/>
      <c r="GPF10" s="41"/>
      <c r="GPG10" s="41"/>
      <c r="GPH10" s="41"/>
      <c r="GPI10" s="41"/>
      <c r="GPJ10" s="41"/>
      <c r="GPK10" s="41"/>
      <c r="GPL10" s="41"/>
      <c r="GPM10" s="41"/>
      <c r="GPN10" s="41"/>
      <c r="GPO10" s="41"/>
      <c r="GPP10" s="41"/>
      <c r="GPQ10" s="41"/>
      <c r="GPR10" s="41"/>
      <c r="GPS10" s="41"/>
      <c r="GPT10" s="41"/>
      <c r="GPU10" s="41"/>
      <c r="GPV10" s="41"/>
      <c r="GPW10" s="41"/>
      <c r="GPX10" s="41"/>
      <c r="GPY10" s="41"/>
      <c r="GPZ10" s="41"/>
      <c r="GQA10" s="41"/>
      <c r="GQB10" s="41"/>
      <c r="GQC10" s="41"/>
      <c r="GQD10" s="41"/>
      <c r="GQE10" s="41"/>
      <c r="GQF10" s="41"/>
      <c r="GQG10" s="41"/>
      <c r="GQH10" s="41"/>
      <c r="GQI10" s="41"/>
      <c r="GQJ10" s="41"/>
      <c r="GQK10" s="41"/>
      <c r="GQL10" s="41"/>
      <c r="GQM10" s="41"/>
      <c r="GQN10" s="41"/>
      <c r="GQO10" s="41"/>
      <c r="GQP10" s="41"/>
      <c r="GQQ10" s="41"/>
      <c r="GQR10" s="41"/>
      <c r="GQS10" s="41"/>
      <c r="GQT10" s="41"/>
      <c r="GQU10" s="41"/>
      <c r="GQV10" s="41"/>
      <c r="GQW10" s="41"/>
      <c r="GQX10" s="41"/>
      <c r="GQY10" s="41"/>
      <c r="GQZ10" s="41"/>
      <c r="GRA10" s="41"/>
      <c r="GRB10" s="41"/>
      <c r="GRC10" s="41"/>
      <c r="GRD10" s="41"/>
      <c r="GRE10" s="41"/>
      <c r="GRF10" s="41"/>
      <c r="GRG10" s="41"/>
      <c r="GRH10" s="41"/>
      <c r="GRI10" s="41"/>
      <c r="GRJ10" s="41"/>
      <c r="GRK10" s="41"/>
      <c r="GRL10" s="41"/>
      <c r="GRM10" s="41"/>
      <c r="GRN10" s="41"/>
      <c r="GRO10" s="41"/>
      <c r="GRP10" s="41"/>
      <c r="GRQ10" s="41"/>
      <c r="GRR10" s="41"/>
      <c r="GRS10" s="41"/>
      <c r="GRT10" s="41"/>
      <c r="GRU10" s="41"/>
      <c r="GRV10" s="41"/>
      <c r="GRW10" s="41"/>
      <c r="GRX10" s="41"/>
      <c r="GRY10" s="41"/>
      <c r="GRZ10" s="41"/>
      <c r="GSA10" s="41"/>
      <c r="GSB10" s="41"/>
      <c r="GSC10" s="41"/>
      <c r="GSD10" s="41"/>
      <c r="GSE10" s="41"/>
      <c r="GSF10" s="41"/>
      <c r="GSG10" s="41"/>
      <c r="GSH10" s="41"/>
      <c r="GSI10" s="41"/>
      <c r="GSJ10" s="41"/>
      <c r="GSK10" s="41"/>
      <c r="GSL10" s="41"/>
      <c r="GSM10" s="41"/>
      <c r="GSN10" s="41"/>
      <c r="GSO10" s="41"/>
      <c r="GSP10" s="41"/>
      <c r="GSQ10" s="41"/>
      <c r="GSR10" s="41"/>
      <c r="GSS10" s="41"/>
      <c r="GST10" s="41"/>
      <c r="GSU10" s="41"/>
      <c r="GSV10" s="41"/>
      <c r="GSW10" s="41"/>
      <c r="GSX10" s="41"/>
      <c r="GSY10" s="41"/>
      <c r="GSZ10" s="41"/>
      <c r="GTA10" s="41"/>
      <c r="GTB10" s="41"/>
      <c r="GTC10" s="41"/>
      <c r="GTD10" s="41"/>
      <c r="GTE10" s="41"/>
      <c r="GTF10" s="41"/>
      <c r="GTG10" s="41"/>
      <c r="GTH10" s="41"/>
      <c r="GTI10" s="41"/>
      <c r="GTJ10" s="41"/>
      <c r="GTK10" s="41"/>
      <c r="GTL10" s="41"/>
      <c r="GTM10" s="41"/>
      <c r="GTN10" s="41"/>
      <c r="GTO10" s="41"/>
      <c r="GTP10" s="41"/>
      <c r="GTQ10" s="41"/>
      <c r="GTR10" s="41"/>
      <c r="GTS10" s="41"/>
      <c r="GTT10" s="41"/>
      <c r="GTU10" s="41"/>
      <c r="GTV10" s="41"/>
      <c r="GTW10" s="41"/>
      <c r="GTX10" s="41"/>
      <c r="GTY10" s="41"/>
      <c r="GTZ10" s="41"/>
      <c r="GUA10" s="41"/>
      <c r="GUB10" s="41"/>
      <c r="GUC10" s="41"/>
      <c r="GUD10" s="41"/>
      <c r="GUE10" s="41"/>
      <c r="GUF10" s="41"/>
      <c r="GUG10" s="41"/>
      <c r="GUH10" s="41"/>
      <c r="GUI10" s="41"/>
      <c r="GUJ10" s="41"/>
      <c r="GUK10" s="41"/>
      <c r="GUL10" s="41"/>
      <c r="GUM10" s="41"/>
      <c r="GUN10" s="41"/>
      <c r="GUO10" s="41"/>
      <c r="GUP10" s="41"/>
      <c r="GUQ10" s="41"/>
      <c r="GUR10" s="41"/>
      <c r="GUS10" s="41"/>
      <c r="GUT10" s="41"/>
      <c r="GUU10" s="41"/>
      <c r="GUV10" s="41"/>
      <c r="GUW10" s="41"/>
      <c r="GUX10" s="41"/>
      <c r="GUY10" s="41"/>
      <c r="GUZ10" s="41"/>
      <c r="GVA10" s="41"/>
      <c r="GVB10" s="41"/>
      <c r="GVC10" s="41"/>
      <c r="GVD10" s="41"/>
      <c r="GVE10" s="41"/>
      <c r="GVF10" s="41"/>
      <c r="GVG10" s="41"/>
      <c r="GVH10" s="41"/>
      <c r="GVI10" s="41"/>
      <c r="GVJ10" s="41"/>
      <c r="GVK10" s="41"/>
      <c r="GVL10" s="41"/>
      <c r="GVM10" s="41"/>
      <c r="GVN10" s="41"/>
      <c r="GVO10" s="41"/>
      <c r="GVP10" s="41"/>
      <c r="GVQ10" s="41"/>
      <c r="GVR10" s="41"/>
      <c r="GVS10" s="41"/>
      <c r="GVT10" s="41"/>
      <c r="GVU10" s="41"/>
      <c r="GVV10" s="41"/>
      <c r="GVW10" s="41"/>
      <c r="GVX10" s="41"/>
      <c r="GVY10" s="41"/>
      <c r="GVZ10" s="41"/>
      <c r="GWA10" s="41"/>
      <c r="GWB10" s="41"/>
      <c r="GWC10" s="41"/>
      <c r="GWD10" s="41"/>
      <c r="GWE10" s="41"/>
      <c r="GWF10" s="41"/>
      <c r="GWG10" s="41"/>
      <c r="GWH10" s="41"/>
      <c r="GWI10" s="41"/>
      <c r="GWJ10" s="41"/>
      <c r="GWK10" s="41"/>
      <c r="GWL10" s="41"/>
      <c r="GWM10" s="41"/>
      <c r="GWN10" s="41"/>
      <c r="GWO10" s="41"/>
      <c r="GWP10" s="41"/>
      <c r="GWQ10" s="41"/>
      <c r="GWR10" s="41"/>
      <c r="GWS10" s="41"/>
      <c r="GWT10" s="41"/>
      <c r="GWU10" s="41"/>
      <c r="GWV10" s="41"/>
      <c r="GWW10" s="41"/>
      <c r="GWX10" s="41"/>
      <c r="GWY10" s="41"/>
      <c r="GWZ10" s="41"/>
      <c r="GXA10" s="41"/>
      <c r="GXB10" s="41"/>
      <c r="GXC10" s="41"/>
      <c r="GXD10" s="41"/>
      <c r="GXE10" s="41"/>
      <c r="GXF10" s="41"/>
      <c r="GXG10" s="41"/>
      <c r="GXH10" s="41"/>
      <c r="GXI10" s="41"/>
      <c r="GXJ10" s="41"/>
      <c r="GXK10" s="41"/>
      <c r="GXL10" s="41"/>
      <c r="GXM10" s="41"/>
      <c r="GXN10" s="41"/>
      <c r="GXO10" s="41"/>
      <c r="GXP10" s="41"/>
      <c r="GXQ10" s="41"/>
      <c r="GXR10" s="41"/>
      <c r="GXS10" s="41"/>
      <c r="GXT10" s="41"/>
      <c r="GXU10" s="41"/>
      <c r="GXV10" s="41"/>
      <c r="GXW10" s="41"/>
      <c r="GXX10" s="41"/>
      <c r="GXY10" s="41"/>
      <c r="GXZ10" s="41"/>
      <c r="GYA10" s="41"/>
      <c r="GYB10" s="41"/>
      <c r="GYC10" s="41"/>
      <c r="GYD10" s="41"/>
      <c r="GYE10" s="41"/>
      <c r="GYF10" s="41"/>
      <c r="GYG10" s="41"/>
      <c r="GYH10" s="41"/>
      <c r="GYI10" s="41"/>
      <c r="GYJ10" s="41"/>
      <c r="GYK10" s="41"/>
      <c r="GYL10" s="41"/>
      <c r="GYM10" s="41"/>
      <c r="GYN10" s="41"/>
      <c r="GYO10" s="41"/>
      <c r="GYP10" s="41"/>
      <c r="GYQ10" s="41"/>
      <c r="GYR10" s="41"/>
      <c r="GYS10" s="41"/>
      <c r="GYT10" s="41"/>
      <c r="GYU10" s="41"/>
      <c r="GYV10" s="41"/>
      <c r="GYW10" s="41"/>
      <c r="GYX10" s="41"/>
      <c r="GYY10" s="41"/>
      <c r="GYZ10" s="41"/>
      <c r="GZA10" s="41"/>
      <c r="GZB10" s="41"/>
      <c r="GZC10" s="41"/>
      <c r="GZD10" s="41"/>
      <c r="GZE10" s="41"/>
      <c r="GZF10" s="41"/>
      <c r="GZG10" s="41"/>
      <c r="GZH10" s="41"/>
      <c r="GZI10" s="41"/>
      <c r="GZJ10" s="41"/>
      <c r="GZK10" s="41"/>
      <c r="GZL10" s="41"/>
      <c r="GZM10" s="41"/>
      <c r="GZN10" s="41"/>
      <c r="GZO10" s="41"/>
      <c r="GZP10" s="41"/>
      <c r="GZQ10" s="41"/>
      <c r="GZR10" s="41"/>
      <c r="GZS10" s="41"/>
      <c r="GZT10" s="41"/>
      <c r="GZU10" s="41"/>
      <c r="GZV10" s="41"/>
      <c r="GZW10" s="41"/>
      <c r="GZX10" s="41"/>
      <c r="GZY10" s="41"/>
      <c r="GZZ10" s="41"/>
      <c r="HAA10" s="41"/>
      <c r="HAB10" s="41"/>
      <c r="HAC10" s="41"/>
      <c r="HAD10" s="41"/>
      <c r="HAE10" s="41"/>
      <c r="HAF10" s="41"/>
      <c r="HAG10" s="41"/>
      <c r="HAH10" s="41"/>
      <c r="HAI10" s="41"/>
      <c r="HAJ10" s="41"/>
      <c r="HAK10" s="41"/>
      <c r="HAL10" s="41"/>
      <c r="HAM10" s="41"/>
      <c r="HAN10" s="41"/>
      <c r="HAO10" s="41"/>
      <c r="HAP10" s="41"/>
      <c r="HAQ10" s="41"/>
      <c r="HAR10" s="41"/>
      <c r="HAS10" s="41"/>
      <c r="HAT10" s="41"/>
      <c r="HAU10" s="41"/>
      <c r="HAV10" s="41"/>
      <c r="HAW10" s="41"/>
      <c r="HAX10" s="41"/>
      <c r="HAY10" s="41"/>
      <c r="HAZ10" s="41"/>
      <c r="HBA10" s="41"/>
      <c r="HBB10" s="41"/>
      <c r="HBC10" s="41"/>
      <c r="HBD10" s="41"/>
      <c r="HBE10" s="41"/>
      <c r="HBF10" s="41"/>
      <c r="HBG10" s="41"/>
      <c r="HBH10" s="41"/>
      <c r="HBI10" s="41"/>
      <c r="HBJ10" s="41"/>
      <c r="HBK10" s="41"/>
      <c r="HBL10" s="41"/>
      <c r="HBM10" s="41"/>
      <c r="HBN10" s="41"/>
      <c r="HBO10" s="41"/>
      <c r="HBP10" s="41"/>
      <c r="HBQ10" s="41"/>
      <c r="HBR10" s="41"/>
      <c r="HBS10" s="41"/>
      <c r="HBT10" s="41"/>
      <c r="HBU10" s="41"/>
      <c r="HBV10" s="41"/>
      <c r="HBW10" s="41"/>
      <c r="HBX10" s="41"/>
      <c r="HBY10" s="41"/>
      <c r="HBZ10" s="41"/>
      <c r="HCA10" s="41"/>
      <c r="HCB10" s="41"/>
      <c r="HCC10" s="41"/>
      <c r="HCD10" s="41"/>
      <c r="HCE10" s="41"/>
      <c r="HCF10" s="41"/>
      <c r="HCG10" s="41"/>
      <c r="HCH10" s="41"/>
      <c r="HCI10" s="41"/>
      <c r="HCJ10" s="41"/>
      <c r="HCK10" s="41"/>
      <c r="HCL10" s="41"/>
      <c r="HCM10" s="41"/>
      <c r="HCN10" s="41"/>
      <c r="HCO10" s="41"/>
      <c r="HCP10" s="41"/>
      <c r="HCQ10" s="41"/>
      <c r="HCR10" s="41"/>
      <c r="HCS10" s="41"/>
      <c r="HCT10" s="41"/>
      <c r="HCU10" s="41"/>
      <c r="HCV10" s="41"/>
      <c r="HCW10" s="41"/>
      <c r="HCX10" s="41"/>
      <c r="HCY10" s="41"/>
      <c r="HCZ10" s="41"/>
      <c r="HDA10" s="41"/>
      <c r="HDB10" s="41"/>
      <c r="HDC10" s="41"/>
      <c r="HDD10" s="41"/>
      <c r="HDE10" s="41"/>
      <c r="HDF10" s="41"/>
      <c r="HDG10" s="41"/>
      <c r="HDH10" s="41"/>
      <c r="HDI10" s="41"/>
      <c r="HDJ10" s="41"/>
      <c r="HDK10" s="41"/>
      <c r="HDL10" s="41"/>
      <c r="HDM10" s="41"/>
      <c r="HDN10" s="41"/>
      <c r="HDO10" s="41"/>
      <c r="HDP10" s="41"/>
      <c r="HDQ10" s="41"/>
      <c r="HDR10" s="41"/>
      <c r="HDS10" s="41"/>
      <c r="HDT10" s="41"/>
      <c r="HDU10" s="41"/>
      <c r="HDV10" s="41"/>
      <c r="HDW10" s="41"/>
      <c r="HDX10" s="41"/>
      <c r="HDY10" s="41"/>
      <c r="HDZ10" s="41"/>
      <c r="HEA10" s="41"/>
      <c r="HEB10" s="41"/>
      <c r="HEC10" s="41"/>
      <c r="HED10" s="41"/>
      <c r="HEE10" s="41"/>
      <c r="HEF10" s="41"/>
      <c r="HEG10" s="41"/>
      <c r="HEH10" s="41"/>
      <c r="HEI10" s="41"/>
      <c r="HEJ10" s="41"/>
      <c r="HEK10" s="41"/>
      <c r="HEL10" s="41"/>
      <c r="HEM10" s="41"/>
      <c r="HEN10" s="41"/>
      <c r="HEO10" s="41"/>
      <c r="HEP10" s="41"/>
      <c r="HEQ10" s="41"/>
      <c r="HER10" s="41"/>
      <c r="HES10" s="41"/>
      <c r="HET10" s="41"/>
      <c r="HEU10" s="41"/>
      <c r="HEV10" s="41"/>
      <c r="HEW10" s="41"/>
      <c r="HEX10" s="41"/>
      <c r="HEY10" s="41"/>
      <c r="HEZ10" s="41"/>
      <c r="HFA10" s="41"/>
      <c r="HFB10" s="41"/>
      <c r="HFC10" s="41"/>
      <c r="HFD10" s="41"/>
      <c r="HFE10" s="41"/>
      <c r="HFF10" s="41"/>
      <c r="HFG10" s="41"/>
      <c r="HFH10" s="41"/>
      <c r="HFI10" s="41"/>
      <c r="HFJ10" s="41"/>
      <c r="HFK10" s="41"/>
      <c r="HFL10" s="41"/>
      <c r="HFM10" s="41"/>
      <c r="HFN10" s="41"/>
      <c r="HFO10" s="41"/>
      <c r="HFP10" s="41"/>
      <c r="HFQ10" s="41"/>
      <c r="HFR10" s="41"/>
      <c r="HFS10" s="41"/>
      <c r="HFT10" s="41"/>
      <c r="HFU10" s="41"/>
      <c r="HFV10" s="41"/>
      <c r="HFW10" s="41"/>
      <c r="HFX10" s="41"/>
      <c r="HFY10" s="41"/>
      <c r="HFZ10" s="41"/>
      <c r="HGA10" s="41"/>
      <c r="HGB10" s="41"/>
      <c r="HGC10" s="41"/>
      <c r="HGD10" s="41"/>
      <c r="HGE10" s="41"/>
      <c r="HGF10" s="41"/>
      <c r="HGG10" s="41"/>
      <c r="HGH10" s="41"/>
      <c r="HGI10" s="41"/>
      <c r="HGJ10" s="41"/>
      <c r="HGK10" s="41"/>
      <c r="HGL10" s="41"/>
      <c r="HGM10" s="41"/>
      <c r="HGN10" s="41"/>
      <c r="HGO10" s="41"/>
      <c r="HGP10" s="41"/>
      <c r="HGQ10" s="41"/>
      <c r="HGR10" s="41"/>
      <c r="HGS10" s="41"/>
      <c r="HGT10" s="41"/>
      <c r="HGU10" s="41"/>
      <c r="HGV10" s="41"/>
      <c r="HGW10" s="41"/>
      <c r="HGX10" s="41"/>
      <c r="HGY10" s="41"/>
      <c r="HGZ10" s="41"/>
      <c r="HHA10" s="41"/>
      <c r="HHB10" s="41"/>
      <c r="HHC10" s="41"/>
      <c r="HHD10" s="41"/>
      <c r="HHE10" s="41"/>
      <c r="HHF10" s="41"/>
      <c r="HHG10" s="41"/>
      <c r="HHH10" s="41"/>
      <c r="HHI10" s="41"/>
      <c r="HHJ10" s="41"/>
      <c r="HHK10" s="41"/>
      <c r="HHL10" s="41"/>
      <c r="HHM10" s="41"/>
      <c r="HHN10" s="41"/>
      <c r="HHO10" s="41"/>
      <c r="HHP10" s="41"/>
      <c r="HHQ10" s="41"/>
      <c r="HHR10" s="41"/>
      <c r="HHS10" s="41"/>
      <c r="HHT10" s="41"/>
      <c r="HHU10" s="41"/>
      <c r="HHV10" s="41"/>
      <c r="HHW10" s="41"/>
      <c r="HHX10" s="41"/>
      <c r="HHY10" s="41"/>
      <c r="HHZ10" s="41"/>
      <c r="HIA10" s="41"/>
      <c r="HIB10" s="41"/>
      <c r="HIC10" s="41"/>
      <c r="HID10" s="41"/>
      <c r="HIE10" s="41"/>
      <c r="HIF10" s="41"/>
      <c r="HIG10" s="41"/>
      <c r="HIH10" s="41"/>
      <c r="HII10" s="41"/>
      <c r="HIJ10" s="41"/>
      <c r="HIK10" s="41"/>
      <c r="HIL10" s="41"/>
      <c r="HIM10" s="41"/>
      <c r="HIN10" s="41"/>
      <c r="HIO10" s="41"/>
      <c r="HIP10" s="41"/>
      <c r="HIQ10" s="41"/>
      <c r="HIR10" s="41"/>
      <c r="HIS10" s="41"/>
      <c r="HIT10" s="41"/>
      <c r="HIU10" s="41"/>
      <c r="HIV10" s="41"/>
      <c r="HIW10" s="41"/>
      <c r="HIX10" s="41"/>
      <c r="HIY10" s="41"/>
      <c r="HIZ10" s="41"/>
      <c r="HJA10" s="41"/>
      <c r="HJB10" s="41"/>
      <c r="HJC10" s="41"/>
      <c r="HJD10" s="41"/>
      <c r="HJE10" s="41"/>
      <c r="HJF10" s="41"/>
      <c r="HJG10" s="41"/>
      <c r="HJH10" s="41"/>
      <c r="HJI10" s="41"/>
      <c r="HJJ10" s="41"/>
      <c r="HJK10" s="41"/>
      <c r="HJL10" s="41"/>
      <c r="HJM10" s="41"/>
      <c r="HJN10" s="41"/>
      <c r="HJO10" s="41"/>
      <c r="HJP10" s="41"/>
      <c r="HJQ10" s="41"/>
      <c r="HJR10" s="41"/>
      <c r="HJS10" s="41"/>
      <c r="HJT10" s="41"/>
      <c r="HJU10" s="41"/>
      <c r="HJV10" s="41"/>
      <c r="HJW10" s="41"/>
      <c r="HJX10" s="41"/>
      <c r="HJY10" s="41"/>
      <c r="HJZ10" s="41"/>
      <c r="HKA10" s="41"/>
      <c r="HKB10" s="41"/>
      <c r="HKC10" s="41"/>
      <c r="HKD10" s="41"/>
      <c r="HKE10" s="41"/>
      <c r="HKF10" s="41"/>
      <c r="HKG10" s="41"/>
      <c r="HKH10" s="41"/>
      <c r="HKI10" s="41"/>
      <c r="HKJ10" s="41"/>
      <c r="HKK10" s="41"/>
      <c r="HKL10" s="41"/>
      <c r="HKM10" s="41"/>
      <c r="HKN10" s="41"/>
      <c r="HKO10" s="41"/>
      <c r="HKP10" s="41"/>
      <c r="HKQ10" s="41"/>
      <c r="HKR10" s="41"/>
      <c r="HKS10" s="41"/>
      <c r="HKT10" s="41"/>
      <c r="HKU10" s="41"/>
      <c r="HKV10" s="41"/>
      <c r="HKW10" s="41"/>
      <c r="HKX10" s="41"/>
      <c r="HKY10" s="41"/>
      <c r="HKZ10" s="41"/>
      <c r="HLA10" s="41"/>
      <c r="HLB10" s="41"/>
      <c r="HLC10" s="41"/>
      <c r="HLD10" s="41"/>
      <c r="HLE10" s="41"/>
      <c r="HLF10" s="41"/>
      <c r="HLG10" s="41"/>
      <c r="HLH10" s="41"/>
      <c r="HLI10" s="41"/>
      <c r="HLJ10" s="41"/>
      <c r="HLK10" s="41"/>
      <c r="HLL10" s="41"/>
      <c r="HLM10" s="41"/>
      <c r="HLN10" s="41"/>
      <c r="HLO10" s="41"/>
      <c r="HLP10" s="41"/>
      <c r="HLQ10" s="41"/>
      <c r="HLR10" s="41"/>
      <c r="HLS10" s="41"/>
      <c r="HLT10" s="41"/>
      <c r="HLU10" s="41"/>
      <c r="HLV10" s="41"/>
      <c r="HLW10" s="41"/>
      <c r="HLX10" s="41"/>
      <c r="HLY10" s="41"/>
      <c r="HLZ10" s="41"/>
      <c r="HMA10" s="41"/>
      <c r="HMB10" s="41"/>
      <c r="HMC10" s="41"/>
      <c r="HMD10" s="41"/>
      <c r="HME10" s="41"/>
      <c r="HMF10" s="41"/>
      <c r="HMG10" s="41"/>
      <c r="HMH10" s="41"/>
      <c r="HMI10" s="41"/>
      <c r="HMJ10" s="41"/>
      <c r="HMK10" s="41"/>
      <c r="HML10" s="41"/>
      <c r="HMM10" s="41"/>
      <c r="HMN10" s="41"/>
      <c r="HMO10" s="41"/>
      <c r="HMP10" s="41"/>
      <c r="HMQ10" s="41"/>
      <c r="HMR10" s="41"/>
      <c r="HMS10" s="41"/>
      <c r="HMT10" s="41"/>
      <c r="HMU10" s="41"/>
      <c r="HMV10" s="41"/>
      <c r="HMW10" s="41"/>
      <c r="HMX10" s="41"/>
      <c r="HMY10" s="41"/>
      <c r="HMZ10" s="41"/>
      <c r="HNA10" s="41"/>
      <c r="HNB10" s="41"/>
      <c r="HNC10" s="41"/>
      <c r="HND10" s="41"/>
      <c r="HNE10" s="41"/>
      <c r="HNF10" s="41"/>
      <c r="HNG10" s="41"/>
      <c r="HNH10" s="41"/>
      <c r="HNI10" s="41"/>
      <c r="HNJ10" s="41"/>
      <c r="HNK10" s="41"/>
      <c r="HNL10" s="41"/>
      <c r="HNM10" s="41"/>
      <c r="HNN10" s="41"/>
      <c r="HNO10" s="41"/>
      <c r="HNP10" s="41"/>
      <c r="HNQ10" s="41"/>
      <c r="HNR10" s="41"/>
      <c r="HNS10" s="41"/>
      <c r="HNT10" s="41"/>
      <c r="HNU10" s="41"/>
      <c r="HNV10" s="41"/>
      <c r="HNW10" s="41"/>
      <c r="HNX10" s="41"/>
      <c r="HNY10" s="41"/>
      <c r="HNZ10" s="41"/>
      <c r="HOA10" s="41"/>
      <c r="HOB10" s="41"/>
      <c r="HOC10" s="41"/>
      <c r="HOD10" s="41"/>
      <c r="HOE10" s="41"/>
      <c r="HOF10" s="41"/>
      <c r="HOG10" s="41"/>
      <c r="HOH10" s="41"/>
      <c r="HOI10" s="41"/>
      <c r="HOJ10" s="41"/>
      <c r="HOK10" s="41"/>
      <c r="HOL10" s="41"/>
      <c r="HOM10" s="41"/>
      <c r="HON10" s="41"/>
      <c r="HOO10" s="41"/>
      <c r="HOP10" s="41"/>
      <c r="HOQ10" s="41"/>
      <c r="HOR10" s="41"/>
      <c r="HOS10" s="41"/>
      <c r="HOT10" s="41"/>
      <c r="HOU10" s="41"/>
      <c r="HOV10" s="41"/>
      <c r="HOW10" s="41"/>
      <c r="HOX10" s="41"/>
      <c r="HOY10" s="41"/>
      <c r="HOZ10" s="41"/>
      <c r="HPA10" s="41"/>
      <c r="HPB10" s="41"/>
      <c r="HPC10" s="41"/>
      <c r="HPD10" s="41"/>
      <c r="HPE10" s="41"/>
      <c r="HPF10" s="41"/>
      <c r="HPG10" s="41"/>
      <c r="HPH10" s="41"/>
      <c r="HPI10" s="41"/>
      <c r="HPJ10" s="41"/>
      <c r="HPK10" s="41"/>
      <c r="HPL10" s="41"/>
      <c r="HPM10" s="41"/>
      <c r="HPN10" s="41"/>
      <c r="HPO10" s="41"/>
      <c r="HPP10" s="41"/>
      <c r="HPQ10" s="41"/>
      <c r="HPR10" s="41"/>
      <c r="HPS10" s="41"/>
      <c r="HPT10" s="41"/>
      <c r="HPU10" s="41"/>
      <c r="HPV10" s="41"/>
      <c r="HPW10" s="41"/>
      <c r="HPX10" s="41"/>
      <c r="HPY10" s="41"/>
      <c r="HPZ10" s="41"/>
      <c r="HQA10" s="41"/>
      <c r="HQB10" s="41"/>
      <c r="HQC10" s="41"/>
      <c r="HQD10" s="41"/>
      <c r="HQE10" s="41"/>
      <c r="HQF10" s="41"/>
      <c r="HQG10" s="41"/>
      <c r="HQH10" s="41"/>
      <c r="HQI10" s="41"/>
      <c r="HQJ10" s="41"/>
      <c r="HQK10" s="41"/>
      <c r="HQL10" s="41"/>
      <c r="HQM10" s="41"/>
      <c r="HQN10" s="41"/>
      <c r="HQO10" s="41"/>
      <c r="HQP10" s="41"/>
      <c r="HQQ10" s="41"/>
      <c r="HQR10" s="41"/>
      <c r="HQS10" s="41"/>
      <c r="HQT10" s="41"/>
      <c r="HQU10" s="41"/>
      <c r="HQV10" s="41"/>
      <c r="HQW10" s="41"/>
      <c r="HQX10" s="41"/>
      <c r="HQY10" s="41"/>
      <c r="HQZ10" s="41"/>
      <c r="HRA10" s="41"/>
      <c r="HRB10" s="41"/>
      <c r="HRC10" s="41"/>
      <c r="HRD10" s="41"/>
      <c r="HRE10" s="41"/>
      <c r="HRF10" s="41"/>
      <c r="HRG10" s="41"/>
      <c r="HRH10" s="41"/>
      <c r="HRI10" s="41"/>
      <c r="HRJ10" s="41"/>
      <c r="HRK10" s="41"/>
      <c r="HRL10" s="41"/>
      <c r="HRM10" s="41"/>
      <c r="HRN10" s="41"/>
      <c r="HRO10" s="41"/>
      <c r="HRP10" s="41"/>
      <c r="HRQ10" s="41"/>
      <c r="HRR10" s="41"/>
      <c r="HRS10" s="41"/>
      <c r="HRT10" s="41"/>
      <c r="HRU10" s="41"/>
      <c r="HRV10" s="41"/>
      <c r="HRW10" s="41"/>
      <c r="HRX10" s="41"/>
      <c r="HRY10" s="41"/>
      <c r="HRZ10" s="41"/>
      <c r="HSA10" s="41"/>
      <c r="HSB10" s="41"/>
      <c r="HSC10" s="41"/>
      <c r="HSD10" s="41"/>
      <c r="HSE10" s="41"/>
      <c r="HSF10" s="41"/>
      <c r="HSG10" s="41"/>
      <c r="HSH10" s="41"/>
      <c r="HSI10" s="41"/>
      <c r="HSJ10" s="41"/>
      <c r="HSK10" s="41"/>
      <c r="HSL10" s="41"/>
      <c r="HSM10" s="41"/>
      <c r="HSN10" s="41"/>
      <c r="HSO10" s="41"/>
      <c r="HSP10" s="41"/>
      <c r="HSQ10" s="41"/>
      <c r="HSR10" s="41"/>
      <c r="HSS10" s="41"/>
      <c r="HST10" s="41"/>
      <c r="HSU10" s="41"/>
      <c r="HSV10" s="41"/>
      <c r="HSW10" s="41"/>
      <c r="HSX10" s="41"/>
      <c r="HSY10" s="41"/>
      <c r="HSZ10" s="41"/>
      <c r="HTA10" s="41"/>
      <c r="HTB10" s="41"/>
      <c r="HTC10" s="41"/>
      <c r="HTD10" s="41"/>
      <c r="HTE10" s="41"/>
      <c r="HTF10" s="41"/>
      <c r="HTG10" s="41"/>
      <c r="HTH10" s="41"/>
      <c r="HTI10" s="41"/>
      <c r="HTJ10" s="41"/>
      <c r="HTK10" s="41"/>
      <c r="HTL10" s="41"/>
      <c r="HTM10" s="41"/>
      <c r="HTN10" s="41"/>
      <c r="HTO10" s="41"/>
      <c r="HTP10" s="41"/>
      <c r="HTQ10" s="41"/>
      <c r="HTR10" s="41"/>
      <c r="HTS10" s="41"/>
      <c r="HTT10" s="41"/>
      <c r="HTU10" s="41"/>
      <c r="HTV10" s="41"/>
      <c r="HTW10" s="41"/>
      <c r="HTX10" s="41"/>
      <c r="HTY10" s="41"/>
      <c r="HTZ10" s="41"/>
      <c r="HUA10" s="41"/>
      <c r="HUB10" s="41"/>
      <c r="HUC10" s="41"/>
      <c r="HUD10" s="41"/>
      <c r="HUE10" s="41"/>
      <c r="HUF10" s="41"/>
      <c r="HUG10" s="41"/>
      <c r="HUH10" s="41"/>
      <c r="HUI10" s="41"/>
      <c r="HUJ10" s="41"/>
      <c r="HUK10" s="41"/>
      <c r="HUL10" s="41"/>
      <c r="HUM10" s="41"/>
      <c r="HUN10" s="41"/>
      <c r="HUO10" s="41"/>
      <c r="HUP10" s="41"/>
      <c r="HUQ10" s="41"/>
      <c r="HUR10" s="41"/>
      <c r="HUS10" s="41"/>
      <c r="HUT10" s="41"/>
      <c r="HUU10" s="41"/>
      <c r="HUV10" s="41"/>
      <c r="HUW10" s="41"/>
      <c r="HUX10" s="41"/>
      <c r="HUY10" s="41"/>
      <c r="HUZ10" s="41"/>
      <c r="HVA10" s="41"/>
      <c r="HVB10" s="41"/>
      <c r="HVC10" s="41"/>
      <c r="HVD10" s="41"/>
      <c r="HVE10" s="41"/>
      <c r="HVF10" s="41"/>
      <c r="HVG10" s="41"/>
      <c r="HVH10" s="41"/>
      <c r="HVI10" s="41"/>
      <c r="HVJ10" s="41"/>
      <c r="HVK10" s="41"/>
      <c r="HVL10" s="41"/>
      <c r="HVM10" s="41"/>
      <c r="HVN10" s="41"/>
      <c r="HVO10" s="41"/>
      <c r="HVP10" s="41"/>
      <c r="HVQ10" s="41"/>
      <c r="HVR10" s="41"/>
      <c r="HVS10" s="41"/>
      <c r="HVT10" s="41"/>
      <c r="HVU10" s="41"/>
      <c r="HVV10" s="41"/>
      <c r="HVW10" s="41"/>
      <c r="HVX10" s="41"/>
      <c r="HVY10" s="41"/>
      <c r="HVZ10" s="41"/>
      <c r="HWA10" s="41"/>
      <c r="HWB10" s="41"/>
      <c r="HWC10" s="41"/>
      <c r="HWD10" s="41"/>
      <c r="HWE10" s="41"/>
      <c r="HWF10" s="41"/>
      <c r="HWG10" s="41"/>
      <c r="HWH10" s="41"/>
      <c r="HWI10" s="41"/>
      <c r="HWJ10" s="41"/>
      <c r="HWK10" s="41"/>
      <c r="HWL10" s="41"/>
      <c r="HWM10" s="41"/>
      <c r="HWN10" s="41"/>
      <c r="HWO10" s="41"/>
      <c r="HWP10" s="41"/>
      <c r="HWQ10" s="41"/>
      <c r="HWR10" s="41"/>
      <c r="HWS10" s="41"/>
      <c r="HWT10" s="41"/>
      <c r="HWU10" s="41"/>
      <c r="HWV10" s="41"/>
      <c r="HWW10" s="41"/>
      <c r="HWX10" s="41"/>
      <c r="HWY10" s="41"/>
      <c r="HWZ10" s="41"/>
      <c r="HXA10" s="41"/>
      <c r="HXB10" s="41"/>
      <c r="HXC10" s="41"/>
      <c r="HXD10" s="41"/>
      <c r="HXE10" s="41"/>
      <c r="HXF10" s="41"/>
      <c r="HXG10" s="41"/>
      <c r="HXH10" s="41"/>
      <c r="HXI10" s="41"/>
      <c r="HXJ10" s="41"/>
      <c r="HXK10" s="41"/>
      <c r="HXL10" s="41"/>
      <c r="HXM10" s="41"/>
      <c r="HXN10" s="41"/>
      <c r="HXO10" s="41"/>
      <c r="HXP10" s="41"/>
      <c r="HXQ10" s="41"/>
      <c r="HXR10" s="41"/>
      <c r="HXS10" s="41"/>
      <c r="HXT10" s="41"/>
      <c r="HXU10" s="41"/>
      <c r="HXV10" s="41"/>
      <c r="HXW10" s="41"/>
      <c r="HXX10" s="41"/>
      <c r="HXY10" s="41"/>
      <c r="HXZ10" s="41"/>
      <c r="HYA10" s="41"/>
      <c r="HYB10" s="41"/>
      <c r="HYC10" s="41"/>
      <c r="HYD10" s="41"/>
      <c r="HYE10" s="41"/>
      <c r="HYF10" s="41"/>
      <c r="HYG10" s="41"/>
      <c r="HYH10" s="41"/>
      <c r="HYI10" s="41"/>
      <c r="HYJ10" s="41"/>
      <c r="HYK10" s="41"/>
      <c r="HYL10" s="41"/>
      <c r="HYM10" s="41"/>
      <c r="HYN10" s="41"/>
      <c r="HYO10" s="41"/>
      <c r="HYP10" s="41"/>
      <c r="HYQ10" s="41"/>
      <c r="HYR10" s="41"/>
      <c r="HYS10" s="41"/>
      <c r="HYT10" s="41"/>
      <c r="HYU10" s="41"/>
      <c r="HYV10" s="41"/>
      <c r="HYW10" s="41"/>
      <c r="HYX10" s="41"/>
      <c r="HYY10" s="41"/>
      <c r="HYZ10" s="41"/>
      <c r="HZA10" s="41"/>
      <c r="HZB10" s="41"/>
      <c r="HZC10" s="41"/>
      <c r="HZD10" s="41"/>
      <c r="HZE10" s="41"/>
      <c r="HZF10" s="41"/>
      <c r="HZG10" s="41"/>
      <c r="HZH10" s="41"/>
      <c r="HZI10" s="41"/>
      <c r="HZJ10" s="41"/>
      <c r="HZK10" s="41"/>
      <c r="HZL10" s="41"/>
      <c r="HZM10" s="41"/>
      <c r="HZN10" s="41"/>
      <c r="HZO10" s="41"/>
      <c r="HZP10" s="41"/>
      <c r="HZQ10" s="41"/>
      <c r="HZR10" s="41"/>
      <c r="HZS10" s="41"/>
      <c r="HZT10" s="41"/>
      <c r="HZU10" s="41"/>
      <c r="HZV10" s="41"/>
      <c r="HZW10" s="41"/>
      <c r="HZX10" s="41"/>
      <c r="HZY10" s="41"/>
      <c r="HZZ10" s="41"/>
      <c r="IAA10" s="41"/>
      <c r="IAB10" s="41"/>
      <c r="IAC10" s="41"/>
      <c r="IAD10" s="41"/>
      <c r="IAE10" s="41"/>
      <c r="IAF10" s="41"/>
      <c r="IAG10" s="41"/>
      <c r="IAH10" s="41"/>
      <c r="IAI10" s="41"/>
      <c r="IAJ10" s="41"/>
      <c r="IAK10" s="41"/>
      <c r="IAL10" s="41"/>
      <c r="IAM10" s="41"/>
      <c r="IAN10" s="41"/>
      <c r="IAO10" s="41"/>
      <c r="IAP10" s="41"/>
      <c r="IAQ10" s="41"/>
      <c r="IAR10" s="41"/>
      <c r="IAS10" s="41"/>
      <c r="IAT10" s="41"/>
      <c r="IAU10" s="41"/>
      <c r="IAV10" s="41"/>
      <c r="IAW10" s="41"/>
      <c r="IAX10" s="41"/>
      <c r="IAY10" s="41"/>
      <c r="IAZ10" s="41"/>
      <c r="IBA10" s="41"/>
      <c r="IBB10" s="41"/>
      <c r="IBC10" s="41"/>
      <c r="IBD10" s="41"/>
      <c r="IBE10" s="41"/>
      <c r="IBF10" s="41"/>
      <c r="IBG10" s="41"/>
      <c r="IBH10" s="41"/>
      <c r="IBI10" s="41"/>
      <c r="IBJ10" s="41"/>
      <c r="IBK10" s="41"/>
      <c r="IBL10" s="41"/>
      <c r="IBM10" s="41"/>
      <c r="IBN10" s="41"/>
      <c r="IBO10" s="41"/>
      <c r="IBP10" s="41"/>
      <c r="IBQ10" s="41"/>
      <c r="IBR10" s="41"/>
      <c r="IBS10" s="41"/>
      <c r="IBT10" s="41"/>
      <c r="IBU10" s="41"/>
      <c r="IBV10" s="41"/>
      <c r="IBW10" s="41"/>
      <c r="IBX10" s="41"/>
      <c r="IBY10" s="41"/>
      <c r="IBZ10" s="41"/>
      <c r="ICA10" s="41"/>
      <c r="ICB10" s="41"/>
      <c r="ICC10" s="41"/>
      <c r="ICD10" s="41"/>
      <c r="ICE10" s="41"/>
      <c r="ICF10" s="41"/>
      <c r="ICG10" s="41"/>
      <c r="ICH10" s="41"/>
      <c r="ICI10" s="41"/>
      <c r="ICJ10" s="41"/>
      <c r="ICK10" s="41"/>
      <c r="ICL10" s="41"/>
      <c r="ICM10" s="41"/>
      <c r="ICN10" s="41"/>
      <c r="ICO10" s="41"/>
      <c r="ICP10" s="41"/>
      <c r="ICQ10" s="41"/>
      <c r="ICR10" s="41"/>
      <c r="ICS10" s="41"/>
      <c r="ICT10" s="41"/>
      <c r="ICU10" s="41"/>
      <c r="ICV10" s="41"/>
      <c r="ICW10" s="41"/>
      <c r="ICX10" s="41"/>
      <c r="ICY10" s="41"/>
      <c r="ICZ10" s="41"/>
      <c r="IDA10" s="41"/>
      <c r="IDB10" s="41"/>
      <c r="IDC10" s="41"/>
      <c r="IDD10" s="41"/>
      <c r="IDE10" s="41"/>
      <c r="IDF10" s="41"/>
      <c r="IDG10" s="41"/>
      <c r="IDH10" s="41"/>
      <c r="IDI10" s="41"/>
      <c r="IDJ10" s="41"/>
      <c r="IDK10" s="41"/>
      <c r="IDL10" s="41"/>
      <c r="IDM10" s="41"/>
      <c r="IDN10" s="41"/>
      <c r="IDO10" s="41"/>
      <c r="IDP10" s="41"/>
      <c r="IDQ10" s="41"/>
      <c r="IDR10" s="41"/>
      <c r="IDS10" s="41"/>
      <c r="IDT10" s="41"/>
      <c r="IDU10" s="41"/>
      <c r="IDV10" s="41"/>
      <c r="IDW10" s="41"/>
      <c r="IDX10" s="41"/>
      <c r="IDY10" s="41"/>
      <c r="IDZ10" s="41"/>
      <c r="IEA10" s="41"/>
      <c r="IEB10" s="41"/>
      <c r="IEC10" s="41"/>
      <c r="IED10" s="41"/>
      <c r="IEE10" s="41"/>
      <c r="IEF10" s="41"/>
      <c r="IEG10" s="41"/>
      <c r="IEH10" s="41"/>
      <c r="IEI10" s="41"/>
      <c r="IEJ10" s="41"/>
      <c r="IEK10" s="41"/>
      <c r="IEL10" s="41"/>
      <c r="IEM10" s="41"/>
      <c r="IEN10" s="41"/>
      <c r="IEO10" s="41"/>
      <c r="IEP10" s="41"/>
      <c r="IEQ10" s="41"/>
      <c r="IER10" s="41"/>
      <c r="IES10" s="41"/>
      <c r="IET10" s="41"/>
      <c r="IEU10" s="41"/>
      <c r="IEV10" s="41"/>
      <c r="IEW10" s="41"/>
      <c r="IEX10" s="41"/>
      <c r="IEY10" s="41"/>
      <c r="IEZ10" s="41"/>
      <c r="IFA10" s="41"/>
      <c r="IFB10" s="41"/>
      <c r="IFC10" s="41"/>
      <c r="IFD10" s="41"/>
      <c r="IFE10" s="41"/>
      <c r="IFF10" s="41"/>
      <c r="IFG10" s="41"/>
      <c r="IFH10" s="41"/>
      <c r="IFI10" s="41"/>
      <c r="IFJ10" s="41"/>
      <c r="IFK10" s="41"/>
      <c r="IFL10" s="41"/>
      <c r="IFM10" s="41"/>
      <c r="IFN10" s="41"/>
      <c r="IFO10" s="41"/>
      <c r="IFP10" s="41"/>
      <c r="IFQ10" s="41"/>
      <c r="IFR10" s="41"/>
      <c r="IFS10" s="41"/>
      <c r="IFT10" s="41"/>
      <c r="IFU10" s="41"/>
      <c r="IFV10" s="41"/>
      <c r="IFW10" s="41"/>
      <c r="IFX10" s="41"/>
      <c r="IFY10" s="41"/>
      <c r="IFZ10" s="41"/>
      <c r="IGA10" s="41"/>
      <c r="IGB10" s="41"/>
      <c r="IGC10" s="41"/>
      <c r="IGD10" s="41"/>
      <c r="IGE10" s="41"/>
      <c r="IGF10" s="41"/>
      <c r="IGG10" s="41"/>
      <c r="IGH10" s="41"/>
      <c r="IGI10" s="41"/>
      <c r="IGJ10" s="41"/>
      <c r="IGK10" s="41"/>
      <c r="IGL10" s="41"/>
      <c r="IGM10" s="41"/>
      <c r="IGN10" s="41"/>
      <c r="IGO10" s="41"/>
      <c r="IGP10" s="41"/>
      <c r="IGQ10" s="41"/>
      <c r="IGR10" s="41"/>
      <c r="IGS10" s="41"/>
      <c r="IGT10" s="41"/>
      <c r="IGU10" s="41"/>
      <c r="IGV10" s="41"/>
      <c r="IGW10" s="41"/>
      <c r="IGX10" s="41"/>
      <c r="IGY10" s="41"/>
      <c r="IGZ10" s="41"/>
      <c r="IHA10" s="41"/>
      <c r="IHB10" s="41"/>
      <c r="IHC10" s="41"/>
      <c r="IHD10" s="41"/>
      <c r="IHE10" s="41"/>
      <c r="IHF10" s="41"/>
      <c r="IHG10" s="41"/>
      <c r="IHH10" s="41"/>
      <c r="IHI10" s="41"/>
      <c r="IHJ10" s="41"/>
      <c r="IHK10" s="41"/>
      <c r="IHL10" s="41"/>
      <c r="IHM10" s="41"/>
      <c r="IHN10" s="41"/>
      <c r="IHO10" s="41"/>
      <c r="IHP10" s="41"/>
      <c r="IHQ10" s="41"/>
      <c r="IHR10" s="41"/>
      <c r="IHS10" s="41"/>
      <c r="IHT10" s="41"/>
      <c r="IHU10" s="41"/>
      <c r="IHV10" s="41"/>
      <c r="IHW10" s="41"/>
      <c r="IHX10" s="41"/>
      <c r="IHY10" s="41"/>
      <c r="IHZ10" s="41"/>
      <c r="IIA10" s="41"/>
      <c r="IIB10" s="41"/>
      <c r="IIC10" s="41"/>
      <c r="IID10" s="41"/>
      <c r="IIE10" s="41"/>
      <c r="IIF10" s="41"/>
      <c r="IIG10" s="41"/>
      <c r="IIH10" s="41"/>
      <c r="III10" s="41"/>
      <c r="IIJ10" s="41"/>
      <c r="IIK10" s="41"/>
      <c r="IIL10" s="41"/>
      <c r="IIM10" s="41"/>
      <c r="IIN10" s="41"/>
      <c r="IIO10" s="41"/>
      <c r="IIP10" s="41"/>
      <c r="IIQ10" s="41"/>
      <c r="IIR10" s="41"/>
      <c r="IIS10" s="41"/>
      <c r="IIT10" s="41"/>
      <c r="IIU10" s="41"/>
      <c r="IIV10" s="41"/>
      <c r="IIW10" s="41"/>
      <c r="IIX10" s="41"/>
      <c r="IIY10" s="41"/>
      <c r="IIZ10" s="41"/>
      <c r="IJA10" s="41"/>
      <c r="IJB10" s="41"/>
      <c r="IJC10" s="41"/>
      <c r="IJD10" s="41"/>
      <c r="IJE10" s="41"/>
      <c r="IJF10" s="41"/>
      <c r="IJG10" s="41"/>
      <c r="IJH10" s="41"/>
      <c r="IJI10" s="41"/>
      <c r="IJJ10" s="41"/>
      <c r="IJK10" s="41"/>
      <c r="IJL10" s="41"/>
      <c r="IJM10" s="41"/>
      <c r="IJN10" s="41"/>
      <c r="IJO10" s="41"/>
      <c r="IJP10" s="41"/>
      <c r="IJQ10" s="41"/>
      <c r="IJR10" s="41"/>
      <c r="IJS10" s="41"/>
      <c r="IJT10" s="41"/>
      <c r="IJU10" s="41"/>
      <c r="IJV10" s="41"/>
      <c r="IJW10" s="41"/>
      <c r="IJX10" s="41"/>
      <c r="IJY10" s="41"/>
      <c r="IJZ10" s="41"/>
      <c r="IKA10" s="41"/>
      <c r="IKB10" s="41"/>
      <c r="IKC10" s="41"/>
      <c r="IKD10" s="41"/>
      <c r="IKE10" s="41"/>
      <c r="IKF10" s="41"/>
      <c r="IKG10" s="41"/>
      <c r="IKH10" s="41"/>
      <c r="IKI10" s="41"/>
      <c r="IKJ10" s="41"/>
      <c r="IKK10" s="41"/>
      <c r="IKL10" s="41"/>
      <c r="IKM10" s="41"/>
      <c r="IKN10" s="41"/>
      <c r="IKO10" s="41"/>
      <c r="IKP10" s="41"/>
      <c r="IKQ10" s="41"/>
      <c r="IKR10" s="41"/>
      <c r="IKS10" s="41"/>
      <c r="IKT10" s="41"/>
      <c r="IKU10" s="41"/>
      <c r="IKV10" s="41"/>
      <c r="IKW10" s="41"/>
      <c r="IKX10" s="41"/>
      <c r="IKY10" s="41"/>
      <c r="IKZ10" s="41"/>
      <c r="ILA10" s="41"/>
      <c r="ILB10" s="41"/>
      <c r="ILC10" s="41"/>
      <c r="ILD10" s="41"/>
      <c r="ILE10" s="41"/>
      <c r="ILF10" s="41"/>
      <c r="ILG10" s="41"/>
      <c r="ILH10" s="41"/>
      <c r="ILI10" s="41"/>
      <c r="ILJ10" s="41"/>
      <c r="ILK10" s="41"/>
      <c r="ILL10" s="41"/>
      <c r="ILM10" s="41"/>
      <c r="ILN10" s="41"/>
      <c r="ILO10" s="41"/>
      <c r="ILP10" s="41"/>
      <c r="ILQ10" s="41"/>
      <c r="ILR10" s="41"/>
      <c r="ILS10" s="41"/>
      <c r="ILT10" s="41"/>
      <c r="ILU10" s="41"/>
      <c r="ILV10" s="41"/>
      <c r="ILW10" s="41"/>
      <c r="ILX10" s="41"/>
      <c r="ILY10" s="41"/>
      <c r="ILZ10" s="41"/>
      <c r="IMA10" s="41"/>
      <c r="IMB10" s="41"/>
      <c r="IMC10" s="41"/>
      <c r="IMD10" s="41"/>
      <c r="IME10" s="41"/>
      <c r="IMF10" s="41"/>
      <c r="IMG10" s="41"/>
      <c r="IMH10" s="41"/>
      <c r="IMI10" s="41"/>
      <c r="IMJ10" s="41"/>
      <c r="IMK10" s="41"/>
      <c r="IML10" s="41"/>
      <c r="IMM10" s="41"/>
      <c r="IMN10" s="41"/>
      <c r="IMO10" s="41"/>
      <c r="IMP10" s="41"/>
      <c r="IMQ10" s="41"/>
      <c r="IMR10" s="41"/>
      <c r="IMS10" s="41"/>
      <c r="IMT10" s="41"/>
      <c r="IMU10" s="41"/>
      <c r="IMV10" s="41"/>
      <c r="IMW10" s="41"/>
      <c r="IMX10" s="41"/>
      <c r="IMY10" s="41"/>
      <c r="IMZ10" s="41"/>
      <c r="INA10" s="41"/>
      <c r="INB10" s="41"/>
      <c r="INC10" s="41"/>
      <c r="IND10" s="41"/>
      <c r="INE10" s="41"/>
      <c r="INF10" s="41"/>
      <c r="ING10" s="41"/>
      <c r="INH10" s="41"/>
      <c r="INI10" s="41"/>
      <c r="INJ10" s="41"/>
      <c r="INK10" s="41"/>
      <c r="INL10" s="41"/>
      <c r="INM10" s="41"/>
      <c r="INN10" s="41"/>
      <c r="INO10" s="41"/>
      <c r="INP10" s="41"/>
      <c r="INQ10" s="41"/>
      <c r="INR10" s="41"/>
      <c r="INS10" s="41"/>
      <c r="INT10" s="41"/>
      <c r="INU10" s="41"/>
      <c r="INV10" s="41"/>
      <c r="INW10" s="41"/>
      <c r="INX10" s="41"/>
      <c r="INY10" s="41"/>
      <c r="INZ10" s="41"/>
      <c r="IOA10" s="41"/>
      <c r="IOB10" s="41"/>
      <c r="IOC10" s="41"/>
      <c r="IOD10" s="41"/>
      <c r="IOE10" s="41"/>
      <c r="IOF10" s="41"/>
      <c r="IOG10" s="41"/>
      <c r="IOH10" s="41"/>
      <c r="IOI10" s="41"/>
      <c r="IOJ10" s="41"/>
      <c r="IOK10" s="41"/>
      <c r="IOL10" s="41"/>
      <c r="IOM10" s="41"/>
      <c r="ION10" s="41"/>
      <c r="IOO10" s="41"/>
      <c r="IOP10" s="41"/>
      <c r="IOQ10" s="41"/>
      <c r="IOR10" s="41"/>
      <c r="IOS10" s="41"/>
      <c r="IOT10" s="41"/>
      <c r="IOU10" s="41"/>
      <c r="IOV10" s="41"/>
      <c r="IOW10" s="41"/>
      <c r="IOX10" s="41"/>
      <c r="IOY10" s="41"/>
      <c r="IOZ10" s="41"/>
      <c r="IPA10" s="41"/>
      <c r="IPB10" s="41"/>
      <c r="IPC10" s="41"/>
      <c r="IPD10" s="41"/>
      <c r="IPE10" s="41"/>
      <c r="IPF10" s="41"/>
      <c r="IPG10" s="41"/>
      <c r="IPH10" s="41"/>
      <c r="IPI10" s="41"/>
      <c r="IPJ10" s="41"/>
      <c r="IPK10" s="41"/>
      <c r="IPL10" s="41"/>
      <c r="IPM10" s="41"/>
      <c r="IPN10" s="41"/>
      <c r="IPO10" s="41"/>
      <c r="IPP10" s="41"/>
      <c r="IPQ10" s="41"/>
      <c r="IPR10" s="41"/>
      <c r="IPS10" s="41"/>
      <c r="IPT10" s="41"/>
      <c r="IPU10" s="41"/>
      <c r="IPV10" s="41"/>
      <c r="IPW10" s="41"/>
      <c r="IPX10" s="41"/>
      <c r="IPY10" s="41"/>
      <c r="IPZ10" s="41"/>
      <c r="IQA10" s="41"/>
      <c r="IQB10" s="41"/>
      <c r="IQC10" s="41"/>
      <c r="IQD10" s="41"/>
      <c r="IQE10" s="41"/>
      <c r="IQF10" s="41"/>
      <c r="IQG10" s="41"/>
      <c r="IQH10" s="41"/>
      <c r="IQI10" s="41"/>
      <c r="IQJ10" s="41"/>
      <c r="IQK10" s="41"/>
      <c r="IQL10" s="41"/>
      <c r="IQM10" s="41"/>
      <c r="IQN10" s="41"/>
      <c r="IQO10" s="41"/>
      <c r="IQP10" s="41"/>
      <c r="IQQ10" s="41"/>
      <c r="IQR10" s="41"/>
      <c r="IQS10" s="41"/>
      <c r="IQT10" s="41"/>
      <c r="IQU10" s="41"/>
      <c r="IQV10" s="41"/>
      <c r="IQW10" s="41"/>
      <c r="IQX10" s="41"/>
      <c r="IQY10" s="41"/>
      <c r="IQZ10" s="41"/>
      <c r="IRA10" s="41"/>
      <c r="IRB10" s="41"/>
      <c r="IRC10" s="41"/>
      <c r="IRD10" s="41"/>
      <c r="IRE10" s="41"/>
      <c r="IRF10" s="41"/>
      <c r="IRG10" s="41"/>
      <c r="IRH10" s="41"/>
      <c r="IRI10" s="41"/>
      <c r="IRJ10" s="41"/>
      <c r="IRK10" s="41"/>
      <c r="IRL10" s="41"/>
      <c r="IRM10" s="41"/>
      <c r="IRN10" s="41"/>
      <c r="IRO10" s="41"/>
      <c r="IRP10" s="41"/>
      <c r="IRQ10" s="41"/>
      <c r="IRR10" s="41"/>
      <c r="IRS10" s="41"/>
      <c r="IRT10" s="41"/>
      <c r="IRU10" s="41"/>
      <c r="IRV10" s="41"/>
      <c r="IRW10" s="41"/>
      <c r="IRX10" s="41"/>
      <c r="IRY10" s="41"/>
      <c r="IRZ10" s="41"/>
      <c r="ISA10" s="41"/>
      <c r="ISB10" s="41"/>
      <c r="ISC10" s="41"/>
      <c r="ISD10" s="41"/>
      <c r="ISE10" s="41"/>
      <c r="ISF10" s="41"/>
      <c r="ISG10" s="41"/>
      <c r="ISH10" s="41"/>
      <c r="ISI10" s="41"/>
      <c r="ISJ10" s="41"/>
      <c r="ISK10" s="41"/>
      <c r="ISL10" s="41"/>
      <c r="ISM10" s="41"/>
      <c r="ISN10" s="41"/>
      <c r="ISO10" s="41"/>
      <c r="ISP10" s="41"/>
      <c r="ISQ10" s="41"/>
      <c r="ISR10" s="41"/>
      <c r="ISS10" s="41"/>
      <c r="IST10" s="41"/>
      <c r="ISU10" s="41"/>
      <c r="ISV10" s="41"/>
      <c r="ISW10" s="41"/>
      <c r="ISX10" s="41"/>
      <c r="ISY10" s="41"/>
      <c r="ISZ10" s="41"/>
      <c r="ITA10" s="41"/>
      <c r="ITB10" s="41"/>
      <c r="ITC10" s="41"/>
      <c r="ITD10" s="41"/>
      <c r="ITE10" s="41"/>
      <c r="ITF10" s="41"/>
      <c r="ITG10" s="41"/>
      <c r="ITH10" s="41"/>
      <c r="ITI10" s="41"/>
      <c r="ITJ10" s="41"/>
      <c r="ITK10" s="41"/>
      <c r="ITL10" s="41"/>
      <c r="ITM10" s="41"/>
      <c r="ITN10" s="41"/>
      <c r="ITO10" s="41"/>
      <c r="ITP10" s="41"/>
      <c r="ITQ10" s="41"/>
      <c r="ITR10" s="41"/>
      <c r="ITS10" s="41"/>
      <c r="ITT10" s="41"/>
      <c r="ITU10" s="41"/>
      <c r="ITV10" s="41"/>
      <c r="ITW10" s="41"/>
      <c r="ITX10" s="41"/>
      <c r="ITY10" s="41"/>
      <c r="ITZ10" s="41"/>
      <c r="IUA10" s="41"/>
      <c r="IUB10" s="41"/>
      <c r="IUC10" s="41"/>
      <c r="IUD10" s="41"/>
      <c r="IUE10" s="41"/>
      <c r="IUF10" s="41"/>
      <c r="IUG10" s="41"/>
      <c r="IUH10" s="41"/>
      <c r="IUI10" s="41"/>
      <c r="IUJ10" s="41"/>
      <c r="IUK10" s="41"/>
      <c r="IUL10" s="41"/>
      <c r="IUM10" s="41"/>
      <c r="IUN10" s="41"/>
      <c r="IUO10" s="41"/>
      <c r="IUP10" s="41"/>
      <c r="IUQ10" s="41"/>
      <c r="IUR10" s="41"/>
      <c r="IUS10" s="41"/>
      <c r="IUT10" s="41"/>
      <c r="IUU10" s="41"/>
      <c r="IUV10" s="41"/>
      <c r="IUW10" s="41"/>
      <c r="IUX10" s="41"/>
      <c r="IUY10" s="41"/>
      <c r="IUZ10" s="41"/>
      <c r="IVA10" s="41"/>
      <c r="IVB10" s="41"/>
      <c r="IVC10" s="41"/>
      <c r="IVD10" s="41"/>
      <c r="IVE10" s="41"/>
      <c r="IVF10" s="41"/>
      <c r="IVG10" s="41"/>
      <c r="IVH10" s="41"/>
      <c r="IVI10" s="41"/>
      <c r="IVJ10" s="41"/>
      <c r="IVK10" s="41"/>
      <c r="IVL10" s="41"/>
      <c r="IVM10" s="41"/>
      <c r="IVN10" s="41"/>
      <c r="IVO10" s="41"/>
      <c r="IVP10" s="41"/>
      <c r="IVQ10" s="41"/>
      <c r="IVR10" s="41"/>
      <c r="IVS10" s="41"/>
      <c r="IVT10" s="41"/>
      <c r="IVU10" s="41"/>
      <c r="IVV10" s="41"/>
      <c r="IVW10" s="41"/>
      <c r="IVX10" s="41"/>
      <c r="IVY10" s="41"/>
      <c r="IVZ10" s="41"/>
      <c r="IWA10" s="41"/>
      <c r="IWB10" s="41"/>
      <c r="IWC10" s="41"/>
      <c r="IWD10" s="41"/>
      <c r="IWE10" s="41"/>
      <c r="IWF10" s="41"/>
      <c r="IWG10" s="41"/>
      <c r="IWH10" s="41"/>
      <c r="IWI10" s="41"/>
      <c r="IWJ10" s="41"/>
      <c r="IWK10" s="41"/>
      <c r="IWL10" s="41"/>
      <c r="IWM10" s="41"/>
      <c r="IWN10" s="41"/>
      <c r="IWO10" s="41"/>
      <c r="IWP10" s="41"/>
      <c r="IWQ10" s="41"/>
      <c r="IWR10" s="41"/>
      <c r="IWS10" s="41"/>
      <c r="IWT10" s="41"/>
      <c r="IWU10" s="41"/>
      <c r="IWV10" s="41"/>
      <c r="IWW10" s="41"/>
      <c r="IWX10" s="41"/>
      <c r="IWY10" s="41"/>
      <c r="IWZ10" s="41"/>
      <c r="IXA10" s="41"/>
      <c r="IXB10" s="41"/>
      <c r="IXC10" s="41"/>
      <c r="IXD10" s="41"/>
      <c r="IXE10" s="41"/>
      <c r="IXF10" s="41"/>
      <c r="IXG10" s="41"/>
      <c r="IXH10" s="41"/>
      <c r="IXI10" s="41"/>
      <c r="IXJ10" s="41"/>
      <c r="IXK10" s="41"/>
      <c r="IXL10" s="41"/>
      <c r="IXM10" s="41"/>
      <c r="IXN10" s="41"/>
      <c r="IXO10" s="41"/>
      <c r="IXP10" s="41"/>
      <c r="IXQ10" s="41"/>
      <c r="IXR10" s="41"/>
      <c r="IXS10" s="41"/>
      <c r="IXT10" s="41"/>
      <c r="IXU10" s="41"/>
      <c r="IXV10" s="41"/>
      <c r="IXW10" s="41"/>
      <c r="IXX10" s="41"/>
      <c r="IXY10" s="41"/>
      <c r="IXZ10" s="41"/>
      <c r="IYA10" s="41"/>
      <c r="IYB10" s="41"/>
      <c r="IYC10" s="41"/>
      <c r="IYD10" s="41"/>
      <c r="IYE10" s="41"/>
      <c r="IYF10" s="41"/>
      <c r="IYG10" s="41"/>
      <c r="IYH10" s="41"/>
      <c r="IYI10" s="41"/>
      <c r="IYJ10" s="41"/>
      <c r="IYK10" s="41"/>
      <c r="IYL10" s="41"/>
      <c r="IYM10" s="41"/>
      <c r="IYN10" s="41"/>
      <c r="IYO10" s="41"/>
      <c r="IYP10" s="41"/>
      <c r="IYQ10" s="41"/>
      <c r="IYR10" s="41"/>
      <c r="IYS10" s="41"/>
      <c r="IYT10" s="41"/>
      <c r="IYU10" s="41"/>
      <c r="IYV10" s="41"/>
      <c r="IYW10" s="41"/>
      <c r="IYX10" s="41"/>
      <c r="IYY10" s="41"/>
      <c r="IYZ10" s="41"/>
      <c r="IZA10" s="41"/>
      <c r="IZB10" s="41"/>
      <c r="IZC10" s="41"/>
      <c r="IZD10" s="41"/>
      <c r="IZE10" s="41"/>
      <c r="IZF10" s="41"/>
      <c r="IZG10" s="41"/>
      <c r="IZH10" s="41"/>
      <c r="IZI10" s="41"/>
      <c r="IZJ10" s="41"/>
      <c r="IZK10" s="41"/>
      <c r="IZL10" s="41"/>
      <c r="IZM10" s="41"/>
      <c r="IZN10" s="41"/>
      <c r="IZO10" s="41"/>
      <c r="IZP10" s="41"/>
      <c r="IZQ10" s="41"/>
      <c r="IZR10" s="41"/>
      <c r="IZS10" s="41"/>
      <c r="IZT10" s="41"/>
      <c r="IZU10" s="41"/>
      <c r="IZV10" s="41"/>
      <c r="IZW10" s="41"/>
      <c r="IZX10" s="41"/>
      <c r="IZY10" s="41"/>
      <c r="IZZ10" s="41"/>
      <c r="JAA10" s="41"/>
      <c r="JAB10" s="41"/>
      <c r="JAC10" s="41"/>
      <c r="JAD10" s="41"/>
      <c r="JAE10" s="41"/>
      <c r="JAF10" s="41"/>
      <c r="JAG10" s="41"/>
      <c r="JAH10" s="41"/>
      <c r="JAI10" s="41"/>
      <c r="JAJ10" s="41"/>
      <c r="JAK10" s="41"/>
      <c r="JAL10" s="41"/>
      <c r="JAM10" s="41"/>
      <c r="JAN10" s="41"/>
      <c r="JAO10" s="41"/>
      <c r="JAP10" s="41"/>
      <c r="JAQ10" s="41"/>
      <c r="JAR10" s="41"/>
      <c r="JAS10" s="41"/>
      <c r="JAT10" s="41"/>
      <c r="JAU10" s="41"/>
      <c r="JAV10" s="41"/>
      <c r="JAW10" s="41"/>
      <c r="JAX10" s="41"/>
      <c r="JAY10" s="41"/>
      <c r="JAZ10" s="41"/>
      <c r="JBA10" s="41"/>
      <c r="JBB10" s="41"/>
      <c r="JBC10" s="41"/>
      <c r="JBD10" s="41"/>
      <c r="JBE10" s="41"/>
      <c r="JBF10" s="41"/>
      <c r="JBG10" s="41"/>
      <c r="JBH10" s="41"/>
      <c r="JBI10" s="41"/>
      <c r="JBJ10" s="41"/>
      <c r="JBK10" s="41"/>
      <c r="JBL10" s="41"/>
      <c r="JBM10" s="41"/>
      <c r="JBN10" s="41"/>
      <c r="JBO10" s="41"/>
      <c r="JBP10" s="41"/>
      <c r="JBQ10" s="41"/>
      <c r="JBR10" s="41"/>
      <c r="JBS10" s="41"/>
      <c r="JBT10" s="41"/>
      <c r="JBU10" s="41"/>
      <c r="JBV10" s="41"/>
      <c r="JBW10" s="41"/>
      <c r="JBX10" s="41"/>
      <c r="JBY10" s="41"/>
      <c r="JBZ10" s="41"/>
      <c r="JCA10" s="41"/>
      <c r="JCB10" s="41"/>
      <c r="JCC10" s="41"/>
      <c r="JCD10" s="41"/>
      <c r="JCE10" s="41"/>
      <c r="JCF10" s="41"/>
      <c r="JCG10" s="41"/>
      <c r="JCH10" s="41"/>
      <c r="JCI10" s="41"/>
      <c r="JCJ10" s="41"/>
      <c r="JCK10" s="41"/>
      <c r="JCL10" s="41"/>
      <c r="JCM10" s="41"/>
      <c r="JCN10" s="41"/>
      <c r="JCO10" s="41"/>
      <c r="JCP10" s="41"/>
      <c r="JCQ10" s="41"/>
      <c r="JCR10" s="41"/>
      <c r="JCS10" s="41"/>
      <c r="JCT10" s="41"/>
      <c r="JCU10" s="41"/>
      <c r="JCV10" s="41"/>
      <c r="JCW10" s="41"/>
      <c r="JCX10" s="41"/>
      <c r="JCY10" s="41"/>
      <c r="JCZ10" s="41"/>
      <c r="JDA10" s="41"/>
      <c r="JDB10" s="41"/>
      <c r="JDC10" s="41"/>
      <c r="JDD10" s="41"/>
      <c r="JDE10" s="41"/>
      <c r="JDF10" s="41"/>
      <c r="JDG10" s="41"/>
      <c r="JDH10" s="41"/>
      <c r="JDI10" s="41"/>
      <c r="JDJ10" s="41"/>
      <c r="JDK10" s="41"/>
      <c r="JDL10" s="41"/>
      <c r="JDM10" s="41"/>
      <c r="JDN10" s="41"/>
      <c r="JDO10" s="41"/>
      <c r="JDP10" s="41"/>
      <c r="JDQ10" s="41"/>
      <c r="JDR10" s="41"/>
      <c r="JDS10" s="41"/>
      <c r="JDT10" s="41"/>
      <c r="JDU10" s="41"/>
      <c r="JDV10" s="41"/>
      <c r="JDW10" s="41"/>
      <c r="JDX10" s="41"/>
      <c r="JDY10" s="41"/>
      <c r="JDZ10" s="41"/>
      <c r="JEA10" s="41"/>
      <c r="JEB10" s="41"/>
      <c r="JEC10" s="41"/>
      <c r="JED10" s="41"/>
      <c r="JEE10" s="41"/>
      <c r="JEF10" s="41"/>
      <c r="JEG10" s="41"/>
      <c r="JEH10" s="41"/>
      <c r="JEI10" s="41"/>
      <c r="JEJ10" s="41"/>
      <c r="JEK10" s="41"/>
      <c r="JEL10" s="41"/>
      <c r="JEM10" s="41"/>
      <c r="JEN10" s="41"/>
      <c r="JEO10" s="41"/>
      <c r="JEP10" s="41"/>
      <c r="JEQ10" s="41"/>
      <c r="JER10" s="41"/>
      <c r="JES10" s="41"/>
      <c r="JET10" s="41"/>
      <c r="JEU10" s="41"/>
      <c r="JEV10" s="41"/>
      <c r="JEW10" s="41"/>
      <c r="JEX10" s="41"/>
      <c r="JEY10" s="41"/>
      <c r="JEZ10" s="41"/>
      <c r="JFA10" s="41"/>
      <c r="JFB10" s="41"/>
      <c r="JFC10" s="41"/>
      <c r="JFD10" s="41"/>
      <c r="JFE10" s="41"/>
      <c r="JFF10" s="41"/>
      <c r="JFG10" s="41"/>
      <c r="JFH10" s="41"/>
      <c r="JFI10" s="41"/>
      <c r="JFJ10" s="41"/>
      <c r="JFK10" s="41"/>
      <c r="JFL10" s="41"/>
      <c r="JFM10" s="41"/>
      <c r="JFN10" s="41"/>
      <c r="JFO10" s="41"/>
      <c r="JFP10" s="41"/>
      <c r="JFQ10" s="41"/>
      <c r="JFR10" s="41"/>
      <c r="JFS10" s="41"/>
      <c r="JFT10" s="41"/>
      <c r="JFU10" s="41"/>
      <c r="JFV10" s="41"/>
      <c r="JFW10" s="41"/>
      <c r="JFX10" s="41"/>
      <c r="JFY10" s="41"/>
      <c r="JFZ10" s="41"/>
      <c r="JGA10" s="41"/>
      <c r="JGB10" s="41"/>
      <c r="JGC10" s="41"/>
      <c r="JGD10" s="41"/>
      <c r="JGE10" s="41"/>
      <c r="JGF10" s="41"/>
      <c r="JGG10" s="41"/>
      <c r="JGH10" s="41"/>
      <c r="JGI10" s="41"/>
      <c r="JGJ10" s="41"/>
      <c r="JGK10" s="41"/>
      <c r="JGL10" s="41"/>
      <c r="JGM10" s="41"/>
      <c r="JGN10" s="41"/>
      <c r="JGO10" s="41"/>
      <c r="JGP10" s="41"/>
      <c r="JGQ10" s="41"/>
      <c r="JGR10" s="41"/>
      <c r="JGS10" s="41"/>
      <c r="JGT10" s="41"/>
      <c r="JGU10" s="41"/>
      <c r="JGV10" s="41"/>
      <c r="JGW10" s="41"/>
      <c r="JGX10" s="41"/>
      <c r="JGY10" s="41"/>
      <c r="JGZ10" s="41"/>
      <c r="JHA10" s="41"/>
      <c r="JHB10" s="41"/>
      <c r="JHC10" s="41"/>
      <c r="JHD10" s="41"/>
      <c r="JHE10" s="41"/>
      <c r="JHF10" s="41"/>
      <c r="JHG10" s="41"/>
      <c r="JHH10" s="41"/>
      <c r="JHI10" s="41"/>
      <c r="JHJ10" s="41"/>
      <c r="JHK10" s="41"/>
      <c r="JHL10" s="41"/>
      <c r="JHM10" s="41"/>
      <c r="JHN10" s="41"/>
      <c r="JHO10" s="41"/>
      <c r="JHP10" s="41"/>
      <c r="JHQ10" s="41"/>
      <c r="JHR10" s="41"/>
      <c r="JHS10" s="41"/>
      <c r="JHT10" s="41"/>
      <c r="JHU10" s="41"/>
      <c r="JHV10" s="41"/>
      <c r="JHW10" s="41"/>
      <c r="JHX10" s="41"/>
      <c r="JHY10" s="41"/>
      <c r="JHZ10" s="41"/>
      <c r="JIA10" s="41"/>
      <c r="JIB10" s="41"/>
      <c r="JIC10" s="41"/>
      <c r="JID10" s="41"/>
      <c r="JIE10" s="41"/>
      <c r="JIF10" s="41"/>
      <c r="JIG10" s="41"/>
      <c r="JIH10" s="41"/>
      <c r="JII10" s="41"/>
      <c r="JIJ10" s="41"/>
      <c r="JIK10" s="41"/>
      <c r="JIL10" s="41"/>
      <c r="JIM10" s="41"/>
      <c r="JIN10" s="41"/>
      <c r="JIO10" s="41"/>
      <c r="JIP10" s="41"/>
      <c r="JIQ10" s="41"/>
      <c r="JIR10" s="41"/>
      <c r="JIS10" s="41"/>
      <c r="JIT10" s="41"/>
      <c r="JIU10" s="41"/>
      <c r="JIV10" s="41"/>
      <c r="JIW10" s="41"/>
      <c r="JIX10" s="41"/>
      <c r="JIY10" s="41"/>
      <c r="JIZ10" s="41"/>
      <c r="JJA10" s="41"/>
      <c r="JJB10" s="41"/>
      <c r="JJC10" s="41"/>
      <c r="JJD10" s="41"/>
      <c r="JJE10" s="41"/>
      <c r="JJF10" s="41"/>
      <c r="JJG10" s="41"/>
      <c r="JJH10" s="41"/>
      <c r="JJI10" s="41"/>
      <c r="JJJ10" s="41"/>
      <c r="JJK10" s="41"/>
      <c r="JJL10" s="41"/>
      <c r="JJM10" s="41"/>
      <c r="JJN10" s="41"/>
      <c r="JJO10" s="41"/>
      <c r="JJP10" s="41"/>
      <c r="JJQ10" s="41"/>
      <c r="JJR10" s="41"/>
      <c r="JJS10" s="41"/>
      <c r="JJT10" s="41"/>
      <c r="JJU10" s="41"/>
      <c r="JJV10" s="41"/>
      <c r="JJW10" s="41"/>
      <c r="JJX10" s="41"/>
      <c r="JJY10" s="41"/>
      <c r="JJZ10" s="41"/>
      <c r="JKA10" s="41"/>
      <c r="JKB10" s="41"/>
      <c r="JKC10" s="41"/>
      <c r="JKD10" s="41"/>
      <c r="JKE10" s="41"/>
      <c r="JKF10" s="41"/>
      <c r="JKG10" s="41"/>
      <c r="JKH10" s="41"/>
      <c r="JKI10" s="41"/>
      <c r="JKJ10" s="41"/>
      <c r="JKK10" s="41"/>
      <c r="JKL10" s="41"/>
      <c r="JKM10" s="41"/>
      <c r="JKN10" s="41"/>
      <c r="JKO10" s="41"/>
      <c r="JKP10" s="41"/>
      <c r="JKQ10" s="41"/>
      <c r="JKR10" s="41"/>
      <c r="JKS10" s="41"/>
      <c r="JKT10" s="41"/>
      <c r="JKU10" s="41"/>
      <c r="JKV10" s="41"/>
      <c r="JKW10" s="41"/>
      <c r="JKX10" s="41"/>
      <c r="JKY10" s="41"/>
      <c r="JKZ10" s="41"/>
      <c r="JLA10" s="41"/>
      <c r="JLB10" s="41"/>
      <c r="JLC10" s="41"/>
      <c r="JLD10" s="41"/>
      <c r="JLE10" s="41"/>
      <c r="JLF10" s="41"/>
      <c r="JLG10" s="41"/>
      <c r="JLH10" s="41"/>
      <c r="JLI10" s="41"/>
      <c r="JLJ10" s="41"/>
      <c r="JLK10" s="41"/>
      <c r="JLL10" s="41"/>
      <c r="JLM10" s="41"/>
      <c r="JLN10" s="41"/>
      <c r="JLO10" s="41"/>
      <c r="JLP10" s="41"/>
      <c r="JLQ10" s="41"/>
      <c r="JLR10" s="41"/>
      <c r="JLS10" s="41"/>
      <c r="JLT10" s="41"/>
      <c r="JLU10" s="41"/>
      <c r="JLV10" s="41"/>
      <c r="JLW10" s="41"/>
      <c r="JLX10" s="41"/>
      <c r="JLY10" s="41"/>
      <c r="JLZ10" s="41"/>
      <c r="JMA10" s="41"/>
      <c r="JMB10" s="41"/>
      <c r="JMC10" s="41"/>
      <c r="JMD10" s="41"/>
      <c r="JME10" s="41"/>
      <c r="JMF10" s="41"/>
      <c r="JMG10" s="41"/>
      <c r="JMH10" s="41"/>
      <c r="JMI10" s="41"/>
      <c r="JMJ10" s="41"/>
      <c r="JMK10" s="41"/>
      <c r="JML10" s="41"/>
      <c r="JMM10" s="41"/>
      <c r="JMN10" s="41"/>
      <c r="JMO10" s="41"/>
      <c r="JMP10" s="41"/>
      <c r="JMQ10" s="41"/>
      <c r="JMR10" s="41"/>
      <c r="JMS10" s="41"/>
      <c r="JMT10" s="41"/>
      <c r="JMU10" s="41"/>
      <c r="JMV10" s="41"/>
      <c r="JMW10" s="41"/>
      <c r="JMX10" s="41"/>
      <c r="JMY10" s="41"/>
      <c r="JMZ10" s="41"/>
      <c r="JNA10" s="41"/>
      <c r="JNB10" s="41"/>
      <c r="JNC10" s="41"/>
      <c r="JND10" s="41"/>
      <c r="JNE10" s="41"/>
      <c r="JNF10" s="41"/>
      <c r="JNG10" s="41"/>
      <c r="JNH10" s="41"/>
      <c r="JNI10" s="41"/>
      <c r="JNJ10" s="41"/>
      <c r="JNK10" s="41"/>
      <c r="JNL10" s="41"/>
      <c r="JNM10" s="41"/>
      <c r="JNN10" s="41"/>
      <c r="JNO10" s="41"/>
      <c r="JNP10" s="41"/>
      <c r="JNQ10" s="41"/>
      <c r="JNR10" s="41"/>
      <c r="JNS10" s="41"/>
      <c r="JNT10" s="41"/>
      <c r="JNU10" s="41"/>
      <c r="JNV10" s="41"/>
      <c r="JNW10" s="41"/>
      <c r="JNX10" s="41"/>
      <c r="JNY10" s="41"/>
      <c r="JNZ10" s="41"/>
      <c r="JOA10" s="41"/>
      <c r="JOB10" s="41"/>
      <c r="JOC10" s="41"/>
      <c r="JOD10" s="41"/>
      <c r="JOE10" s="41"/>
      <c r="JOF10" s="41"/>
      <c r="JOG10" s="41"/>
      <c r="JOH10" s="41"/>
      <c r="JOI10" s="41"/>
      <c r="JOJ10" s="41"/>
      <c r="JOK10" s="41"/>
      <c r="JOL10" s="41"/>
      <c r="JOM10" s="41"/>
      <c r="JON10" s="41"/>
      <c r="JOO10" s="41"/>
      <c r="JOP10" s="41"/>
      <c r="JOQ10" s="41"/>
      <c r="JOR10" s="41"/>
      <c r="JOS10" s="41"/>
      <c r="JOT10" s="41"/>
      <c r="JOU10" s="41"/>
      <c r="JOV10" s="41"/>
      <c r="JOW10" s="41"/>
      <c r="JOX10" s="41"/>
      <c r="JOY10" s="41"/>
      <c r="JOZ10" s="41"/>
      <c r="JPA10" s="41"/>
      <c r="JPB10" s="41"/>
      <c r="JPC10" s="41"/>
      <c r="JPD10" s="41"/>
      <c r="JPE10" s="41"/>
      <c r="JPF10" s="41"/>
      <c r="JPG10" s="41"/>
      <c r="JPH10" s="41"/>
      <c r="JPI10" s="41"/>
      <c r="JPJ10" s="41"/>
      <c r="JPK10" s="41"/>
      <c r="JPL10" s="41"/>
      <c r="JPM10" s="41"/>
      <c r="JPN10" s="41"/>
      <c r="JPO10" s="41"/>
      <c r="JPP10" s="41"/>
      <c r="JPQ10" s="41"/>
      <c r="JPR10" s="41"/>
      <c r="JPS10" s="41"/>
      <c r="JPT10" s="41"/>
      <c r="JPU10" s="41"/>
      <c r="JPV10" s="41"/>
      <c r="JPW10" s="41"/>
      <c r="JPX10" s="41"/>
      <c r="JPY10" s="41"/>
      <c r="JPZ10" s="41"/>
      <c r="JQA10" s="41"/>
      <c r="JQB10" s="41"/>
      <c r="JQC10" s="41"/>
      <c r="JQD10" s="41"/>
      <c r="JQE10" s="41"/>
      <c r="JQF10" s="41"/>
      <c r="JQG10" s="41"/>
      <c r="JQH10" s="41"/>
      <c r="JQI10" s="41"/>
      <c r="JQJ10" s="41"/>
      <c r="JQK10" s="41"/>
      <c r="JQL10" s="41"/>
      <c r="JQM10" s="41"/>
      <c r="JQN10" s="41"/>
      <c r="JQO10" s="41"/>
      <c r="JQP10" s="41"/>
      <c r="JQQ10" s="41"/>
      <c r="JQR10" s="41"/>
      <c r="JQS10" s="41"/>
      <c r="JQT10" s="41"/>
      <c r="JQU10" s="41"/>
      <c r="JQV10" s="41"/>
      <c r="JQW10" s="41"/>
      <c r="JQX10" s="41"/>
      <c r="JQY10" s="41"/>
      <c r="JQZ10" s="41"/>
      <c r="JRA10" s="41"/>
      <c r="JRB10" s="41"/>
      <c r="JRC10" s="41"/>
      <c r="JRD10" s="41"/>
      <c r="JRE10" s="41"/>
      <c r="JRF10" s="41"/>
      <c r="JRG10" s="41"/>
      <c r="JRH10" s="41"/>
      <c r="JRI10" s="41"/>
      <c r="JRJ10" s="41"/>
      <c r="JRK10" s="41"/>
      <c r="JRL10" s="41"/>
      <c r="JRM10" s="41"/>
      <c r="JRN10" s="41"/>
      <c r="JRO10" s="41"/>
      <c r="JRP10" s="41"/>
      <c r="JRQ10" s="41"/>
      <c r="JRR10" s="41"/>
      <c r="JRS10" s="41"/>
      <c r="JRT10" s="41"/>
      <c r="JRU10" s="41"/>
      <c r="JRV10" s="41"/>
      <c r="JRW10" s="41"/>
      <c r="JRX10" s="41"/>
      <c r="JRY10" s="41"/>
      <c r="JRZ10" s="41"/>
      <c r="JSA10" s="41"/>
      <c r="JSB10" s="41"/>
      <c r="JSC10" s="41"/>
      <c r="JSD10" s="41"/>
      <c r="JSE10" s="41"/>
      <c r="JSF10" s="41"/>
      <c r="JSG10" s="41"/>
      <c r="JSH10" s="41"/>
      <c r="JSI10" s="41"/>
      <c r="JSJ10" s="41"/>
      <c r="JSK10" s="41"/>
      <c r="JSL10" s="41"/>
      <c r="JSM10" s="41"/>
      <c r="JSN10" s="41"/>
      <c r="JSO10" s="41"/>
      <c r="JSP10" s="41"/>
      <c r="JSQ10" s="41"/>
      <c r="JSR10" s="41"/>
      <c r="JSS10" s="41"/>
      <c r="JST10" s="41"/>
      <c r="JSU10" s="41"/>
      <c r="JSV10" s="41"/>
      <c r="JSW10" s="41"/>
      <c r="JSX10" s="41"/>
      <c r="JSY10" s="41"/>
      <c r="JSZ10" s="41"/>
      <c r="JTA10" s="41"/>
      <c r="JTB10" s="41"/>
      <c r="JTC10" s="41"/>
      <c r="JTD10" s="41"/>
      <c r="JTE10" s="41"/>
      <c r="JTF10" s="41"/>
      <c r="JTG10" s="41"/>
      <c r="JTH10" s="41"/>
      <c r="JTI10" s="41"/>
      <c r="JTJ10" s="41"/>
      <c r="JTK10" s="41"/>
      <c r="JTL10" s="41"/>
      <c r="JTM10" s="41"/>
      <c r="JTN10" s="41"/>
      <c r="JTO10" s="41"/>
      <c r="JTP10" s="41"/>
      <c r="JTQ10" s="41"/>
      <c r="JTR10" s="41"/>
      <c r="JTS10" s="41"/>
      <c r="JTT10" s="41"/>
      <c r="JTU10" s="41"/>
      <c r="JTV10" s="41"/>
      <c r="JTW10" s="41"/>
      <c r="JTX10" s="41"/>
      <c r="JTY10" s="41"/>
      <c r="JTZ10" s="41"/>
      <c r="JUA10" s="41"/>
      <c r="JUB10" s="41"/>
      <c r="JUC10" s="41"/>
      <c r="JUD10" s="41"/>
      <c r="JUE10" s="41"/>
      <c r="JUF10" s="41"/>
      <c r="JUG10" s="41"/>
      <c r="JUH10" s="41"/>
      <c r="JUI10" s="41"/>
      <c r="JUJ10" s="41"/>
      <c r="JUK10" s="41"/>
      <c r="JUL10" s="41"/>
      <c r="JUM10" s="41"/>
      <c r="JUN10" s="41"/>
      <c r="JUO10" s="41"/>
      <c r="JUP10" s="41"/>
      <c r="JUQ10" s="41"/>
      <c r="JUR10" s="41"/>
      <c r="JUS10" s="41"/>
      <c r="JUT10" s="41"/>
      <c r="JUU10" s="41"/>
      <c r="JUV10" s="41"/>
      <c r="JUW10" s="41"/>
      <c r="JUX10" s="41"/>
      <c r="JUY10" s="41"/>
      <c r="JUZ10" s="41"/>
      <c r="JVA10" s="41"/>
      <c r="JVB10" s="41"/>
      <c r="JVC10" s="41"/>
      <c r="JVD10" s="41"/>
      <c r="JVE10" s="41"/>
      <c r="JVF10" s="41"/>
      <c r="JVG10" s="41"/>
      <c r="JVH10" s="41"/>
      <c r="JVI10" s="41"/>
      <c r="JVJ10" s="41"/>
      <c r="JVK10" s="41"/>
      <c r="JVL10" s="41"/>
      <c r="JVM10" s="41"/>
      <c r="JVN10" s="41"/>
      <c r="JVO10" s="41"/>
      <c r="JVP10" s="41"/>
      <c r="JVQ10" s="41"/>
      <c r="JVR10" s="41"/>
      <c r="JVS10" s="41"/>
      <c r="JVT10" s="41"/>
      <c r="JVU10" s="41"/>
      <c r="JVV10" s="41"/>
      <c r="JVW10" s="41"/>
      <c r="JVX10" s="41"/>
      <c r="JVY10" s="41"/>
      <c r="JVZ10" s="41"/>
      <c r="JWA10" s="41"/>
      <c r="JWB10" s="41"/>
      <c r="JWC10" s="41"/>
      <c r="JWD10" s="41"/>
      <c r="JWE10" s="41"/>
      <c r="JWF10" s="41"/>
      <c r="JWG10" s="41"/>
      <c r="JWH10" s="41"/>
      <c r="JWI10" s="41"/>
      <c r="JWJ10" s="41"/>
      <c r="JWK10" s="41"/>
      <c r="JWL10" s="41"/>
      <c r="JWM10" s="41"/>
      <c r="JWN10" s="41"/>
      <c r="JWO10" s="41"/>
      <c r="JWP10" s="41"/>
      <c r="JWQ10" s="41"/>
      <c r="JWR10" s="41"/>
      <c r="JWS10" s="41"/>
      <c r="JWT10" s="41"/>
      <c r="JWU10" s="41"/>
      <c r="JWV10" s="41"/>
      <c r="JWW10" s="41"/>
      <c r="JWX10" s="41"/>
      <c r="JWY10" s="41"/>
      <c r="JWZ10" s="41"/>
      <c r="JXA10" s="41"/>
      <c r="JXB10" s="41"/>
      <c r="JXC10" s="41"/>
      <c r="JXD10" s="41"/>
      <c r="JXE10" s="41"/>
      <c r="JXF10" s="41"/>
      <c r="JXG10" s="41"/>
      <c r="JXH10" s="41"/>
      <c r="JXI10" s="41"/>
      <c r="JXJ10" s="41"/>
      <c r="JXK10" s="41"/>
      <c r="JXL10" s="41"/>
      <c r="JXM10" s="41"/>
      <c r="JXN10" s="41"/>
      <c r="JXO10" s="41"/>
      <c r="JXP10" s="41"/>
      <c r="JXQ10" s="41"/>
      <c r="JXR10" s="41"/>
      <c r="JXS10" s="41"/>
      <c r="JXT10" s="41"/>
      <c r="JXU10" s="41"/>
      <c r="JXV10" s="41"/>
      <c r="JXW10" s="41"/>
      <c r="JXX10" s="41"/>
      <c r="JXY10" s="41"/>
      <c r="JXZ10" s="41"/>
      <c r="JYA10" s="41"/>
      <c r="JYB10" s="41"/>
      <c r="JYC10" s="41"/>
      <c r="JYD10" s="41"/>
      <c r="JYE10" s="41"/>
      <c r="JYF10" s="41"/>
      <c r="JYG10" s="41"/>
      <c r="JYH10" s="41"/>
      <c r="JYI10" s="41"/>
      <c r="JYJ10" s="41"/>
      <c r="JYK10" s="41"/>
      <c r="JYL10" s="41"/>
      <c r="JYM10" s="41"/>
      <c r="JYN10" s="41"/>
      <c r="JYO10" s="41"/>
      <c r="JYP10" s="41"/>
      <c r="JYQ10" s="41"/>
      <c r="JYR10" s="41"/>
      <c r="JYS10" s="41"/>
      <c r="JYT10" s="41"/>
      <c r="JYU10" s="41"/>
      <c r="JYV10" s="41"/>
      <c r="JYW10" s="41"/>
      <c r="JYX10" s="41"/>
      <c r="JYY10" s="41"/>
      <c r="JYZ10" s="41"/>
      <c r="JZA10" s="41"/>
      <c r="JZB10" s="41"/>
      <c r="JZC10" s="41"/>
      <c r="JZD10" s="41"/>
      <c r="JZE10" s="41"/>
      <c r="JZF10" s="41"/>
      <c r="JZG10" s="41"/>
      <c r="JZH10" s="41"/>
      <c r="JZI10" s="41"/>
      <c r="JZJ10" s="41"/>
      <c r="JZK10" s="41"/>
      <c r="JZL10" s="41"/>
      <c r="JZM10" s="41"/>
      <c r="JZN10" s="41"/>
      <c r="JZO10" s="41"/>
      <c r="JZP10" s="41"/>
      <c r="JZQ10" s="41"/>
      <c r="JZR10" s="41"/>
      <c r="JZS10" s="41"/>
      <c r="JZT10" s="41"/>
      <c r="JZU10" s="41"/>
      <c r="JZV10" s="41"/>
      <c r="JZW10" s="41"/>
      <c r="JZX10" s="41"/>
      <c r="JZY10" s="41"/>
      <c r="JZZ10" s="41"/>
      <c r="KAA10" s="41"/>
      <c r="KAB10" s="41"/>
      <c r="KAC10" s="41"/>
      <c r="KAD10" s="41"/>
      <c r="KAE10" s="41"/>
      <c r="KAF10" s="41"/>
      <c r="KAG10" s="41"/>
      <c r="KAH10" s="41"/>
      <c r="KAI10" s="41"/>
      <c r="KAJ10" s="41"/>
      <c r="KAK10" s="41"/>
      <c r="KAL10" s="41"/>
      <c r="KAM10" s="41"/>
      <c r="KAN10" s="41"/>
      <c r="KAO10" s="41"/>
      <c r="KAP10" s="41"/>
      <c r="KAQ10" s="41"/>
      <c r="KAR10" s="41"/>
      <c r="KAS10" s="41"/>
      <c r="KAT10" s="41"/>
      <c r="KAU10" s="41"/>
      <c r="KAV10" s="41"/>
      <c r="KAW10" s="41"/>
      <c r="KAX10" s="41"/>
      <c r="KAY10" s="41"/>
      <c r="KAZ10" s="41"/>
      <c r="KBA10" s="41"/>
      <c r="KBB10" s="41"/>
      <c r="KBC10" s="41"/>
      <c r="KBD10" s="41"/>
      <c r="KBE10" s="41"/>
      <c r="KBF10" s="41"/>
      <c r="KBG10" s="41"/>
      <c r="KBH10" s="41"/>
      <c r="KBI10" s="41"/>
      <c r="KBJ10" s="41"/>
      <c r="KBK10" s="41"/>
      <c r="KBL10" s="41"/>
      <c r="KBM10" s="41"/>
      <c r="KBN10" s="41"/>
      <c r="KBO10" s="41"/>
      <c r="KBP10" s="41"/>
      <c r="KBQ10" s="41"/>
      <c r="KBR10" s="41"/>
      <c r="KBS10" s="41"/>
      <c r="KBT10" s="41"/>
      <c r="KBU10" s="41"/>
      <c r="KBV10" s="41"/>
      <c r="KBW10" s="41"/>
      <c r="KBX10" s="41"/>
      <c r="KBY10" s="41"/>
      <c r="KBZ10" s="41"/>
      <c r="KCA10" s="41"/>
      <c r="KCB10" s="41"/>
      <c r="KCC10" s="41"/>
      <c r="KCD10" s="41"/>
      <c r="KCE10" s="41"/>
      <c r="KCF10" s="41"/>
      <c r="KCG10" s="41"/>
      <c r="KCH10" s="41"/>
      <c r="KCI10" s="41"/>
      <c r="KCJ10" s="41"/>
      <c r="KCK10" s="41"/>
      <c r="KCL10" s="41"/>
      <c r="KCM10" s="41"/>
      <c r="KCN10" s="41"/>
      <c r="KCO10" s="41"/>
      <c r="KCP10" s="41"/>
      <c r="KCQ10" s="41"/>
      <c r="KCR10" s="41"/>
      <c r="KCS10" s="41"/>
      <c r="KCT10" s="41"/>
      <c r="KCU10" s="41"/>
      <c r="KCV10" s="41"/>
      <c r="KCW10" s="41"/>
      <c r="KCX10" s="41"/>
      <c r="KCY10" s="41"/>
      <c r="KCZ10" s="41"/>
      <c r="KDA10" s="41"/>
      <c r="KDB10" s="41"/>
      <c r="KDC10" s="41"/>
      <c r="KDD10" s="41"/>
      <c r="KDE10" s="41"/>
      <c r="KDF10" s="41"/>
      <c r="KDG10" s="41"/>
      <c r="KDH10" s="41"/>
      <c r="KDI10" s="41"/>
      <c r="KDJ10" s="41"/>
      <c r="KDK10" s="41"/>
      <c r="KDL10" s="41"/>
      <c r="KDM10" s="41"/>
      <c r="KDN10" s="41"/>
      <c r="KDO10" s="41"/>
      <c r="KDP10" s="41"/>
      <c r="KDQ10" s="41"/>
      <c r="KDR10" s="41"/>
      <c r="KDS10" s="41"/>
      <c r="KDT10" s="41"/>
      <c r="KDU10" s="41"/>
      <c r="KDV10" s="41"/>
      <c r="KDW10" s="41"/>
      <c r="KDX10" s="41"/>
      <c r="KDY10" s="41"/>
      <c r="KDZ10" s="41"/>
      <c r="KEA10" s="41"/>
      <c r="KEB10" s="41"/>
      <c r="KEC10" s="41"/>
      <c r="KED10" s="41"/>
      <c r="KEE10" s="41"/>
      <c r="KEF10" s="41"/>
      <c r="KEG10" s="41"/>
      <c r="KEH10" s="41"/>
      <c r="KEI10" s="41"/>
      <c r="KEJ10" s="41"/>
      <c r="KEK10" s="41"/>
      <c r="KEL10" s="41"/>
      <c r="KEM10" s="41"/>
      <c r="KEN10" s="41"/>
      <c r="KEO10" s="41"/>
      <c r="KEP10" s="41"/>
      <c r="KEQ10" s="41"/>
      <c r="KER10" s="41"/>
      <c r="KES10" s="41"/>
      <c r="KET10" s="41"/>
      <c r="KEU10" s="41"/>
      <c r="KEV10" s="41"/>
      <c r="KEW10" s="41"/>
      <c r="KEX10" s="41"/>
      <c r="KEY10" s="41"/>
      <c r="KEZ10" s="41"/>
      <c r="KFA10" s="41"/>
      <c r="KFB10" s="41"/>
      <c r="KFC10" s="41"/>
      <c r="KFD10" s="41"/>
      <c r="KFE10" s="41"/>
      <c r="KFF10" s="41"/>
      <c r="KFG10" s="41"/>
      <c r="KFH10" s="41"/>
      <c r="KFI10" s="41"/>
      <c r="KFJ10" s="41"/>
      <c r="KFK10" s="41"/>
      <c r="KFL10" s="41"/>
      <c r="KFM10" s="41"/>
      <c r="KFN10" s="41"/>
      <c r="KFO10" s="41"/>
      <c r="KFP10" s="41"/>
      <c r="KFQ10" s="41"/>
      <c r="KFR10" s="41"/>
      <c r="KFS10" s="41"/>
      <c r="KFT10" s="41"/>
      <c r="KFU10" s="41"/>
      <c r="KFV10" s="41"/>
      <c r="KFW10" s="41"/>
      <c r="KFX10" s="41"/>
      <c r="KFY10" s="41"/>
      <c r="KFZ10" s="41"/>
      <c r="KGA10" s="41"/>
      <c r="KGB10" s="41"/>
      <c r="KGC10" s="41"/>
      <c r="KGD10" s="41"/>
      <c r="KGE10" s="41"/>
      <c r="KGF10" s="41"/>
      <c r="KGG10" s="41"/>
      <c r="KGH10" s="41"/>
      <c r="KGI10" s="41"/>
      <c r="KGJ10" s="41"/>
      <c r="KGK10" s="41"/>
      <c r="KGL10" s="41"/>
      <c r="KGM10" s="41"/>
      <c r="KGN10" s="41"/>
      <c r="KGO10" s="41"/>
      <c r="KGP10" s="41"/>
      <c r="KGQ10" s="41"/>
      <c r="KGR10" s="41"/>
      <c r="KGS10" s="41"/>
      <c r="KGT10" s="41"/>
      <c r="KGU10" s="41"/>
      <c r="KGV10" s="41"/>
      <c r="KGW10" s="41"/>
      <c r="KGX10" s="41"/>
      <c r="KGY10" s="41"/>
      <c r="KGZ10" s="41"/>
      <c r="KHA10" s="41"/>
      <c r="KHB10" s="41"/>
      <c r="KHC10" s="41"/>
      <c r="KHD10" s="41"/>
      <c r="KHE10" s="41"/>
      <c r="KHF10" s="41"/>
      <c r="KHG10" s="41"/>
      <c r="KHH10" s="41"/>
      <c r="KHI10" s="41"/>
      <c r="KHJ10" s="41"/>
      <c r="KHK10" s="41"/>
      <c r="KHL10" s="41"/>
      <c r="KHM10" s="41"/>
      <c r="KHN10" s="41"/>
      <c r="KHO10" s="41"/>
      <c r="KHP10" s="41"/>
      <c r="KHQ10" s="41"/>
      <c r="KHR10" s="41"/>
      <c r="KHS10" s="41"/>
      <c r="KHT10" s="41"/>
      <c r="KHU10" s="41"/>
      <c r="KHV10" s="41"/>
      <c r="KHW10" s="41"/>
      <c r="KHX10" s="41"/>
      <c r="KHY10" s="41"/>
      <c r="KHZ10" s="41"/>
      <c r="KIA10" s="41"/>
      <c r="KIB10" s="41"/>
      <c r="KIC10" s="41"/>
      <c r="KID10" s="41"/>
      <c r="KIE10" s="41"/>
      <c r="KIF10" s="41"/>
      <c r="KIG10" s="41"/>
      <c r="KIH10" s="41"/>
      <c r="KII10" s="41"/>
      <c r="KIJ10" s="41"/>
      <c r="KIK10" s="41"/>
      <c r="KIL10" s="41"/>
      <c r="KIM10" s="41"/>
      <c r="KIN10" s="41"/>
      <c r="KIO10" s="41"/>
      <c r="KIP10" s="41"/>
      <c r="KIQ10" s="41"/>
      <c r="KIR10" s="41"/>
      <c r="KIS10" s="41"/>
      <c r="KIT10" s="41"/>
      <c r="KIU10" s="41"/>
      <c r="KIV10" s="41"/>
      <c r="KIW10" s="41"/>
      <c r="KIX10" s="41"/>
      <c r="KIY10" s="41"/>
      <c r="KIZ10" s="41"/>
      <c r="KJA10" s="41"/>
      <c r="KJB10" s="41"/>
      <c r="KJC10" s="41"/>
      <c r="KJD10" s="41"/>
      <c r="KJE10" s="41"/>
      <c r="KJF10" s="41"/>
      <c r="KJG10" s="41"/>
      <c r="KJH10" s="41"/>
      <c r="KJI10" s="41"/>
      <c r="KJJ10" s="41"/>
      <c r="KJK10" s="41"/>
      <c r="KJL10" s="41"/>
      <c r="KJM10" s="41"/>
      <c r="KJN10" s="41"/>
      <c r="KJO10" s="41"/>
      <c r="KJP10" s="41"/>
      <c r="KJQ10" s="41"/>
      <c r="KJR10" s="41"/>
      <c r="KJS10" s="41"/>
      <c r="KJT10" s="41"/>
      <c r="KJU10" s="41"/>
      <c r="KJV10" s="41"/>
      <c r="KJW10" s="41"/>
      <c r="KJX10" s="41"/>
      <c r="KJY10" s="41"/>
      <c r="KJZ10" s="41"/>
      <c r="KKA10" s="41"/>
      <c r="KKB10" s="41"/>
      <c r="KKC10" s="41"/>
      <c r="KKD10" s="41"/>
      <c r="KKE10" s="41"/>
      <c r="KKF10" s="41"/>
      <c r="KKG10" s="41"/>
      <c r="KKH10" s="41"/>
      <c r="KKI10" s="41"/>
      <c r="KKJ10" s="41"/>
      <c r="KKK10" s="41"/>
      <c r="KKL10" s="41"/>
      <c r="KKM10" s="41"/>
      <c r="KKN10" s="41"/>
      <c r="KKO10" s="41"/>
      <c r="KKP10" s="41"/>
      <c r="KKQ10" s="41"/>
      <c r="KKR10" s="41"/>
      <c r="KKS10" s="41"/>
      <c r="KKT10" s="41"/>
      <c r="KKU10" s="41"/>
      <c r="KKV10" s="41"/>
      <c r="KKW10" s="41"/>
      <c r="KKX10" s="41"/>
      <c r="KKY10" s="41"/>
      <c r="KKZ10" s="41"/>
      <c r="KLA10" s="41"/>
      <c r="KLB10" s="41"/>
      <c r="KLC10" s="41"/>
      <c r="KLD10" s="41"/>
      <c r="KLE10" s="41"/>
      <c r="KLF10" s="41"/>
      <c r="KLG10" s="41"/>
      <c r="KLH10" s="41"/>
      <c r="KLI10" s="41"/>
      <c r="KLJ10" s="41"/>
      <c r="KLK10" s="41"/>
      <c r="KLL10" s="41"/>
      <c r="KLM10" s="41"/>
      <c r="KLN10" s="41"/>
      <c r="KLO10" s="41"/>
      <c r="KLP10" s="41"/>
      <c r="KLQ10" s="41"/>
      <c r="KLR10" s="41"/>
      <c r="KLS10" s="41"/>
      <c r="KLT10" s="41"/>
      <c r="KLU10" s="41"/>
      <c r="KLV10" s="41"/>
      <c r="KLW10" s="41"/>
      <c r="KLX10" s="41"/>
      <c r="KLY10" s="41"/>
      <c r="KLZ10" s="41"/>
      <c r="KMA10" s="41"/>
      <c r="KMB10" s="41"/>
      <c r="KMC10" s="41"/>
      <c r="KMD10" s="41"/>
      <c r="KME10" s="41"/>
      <c r="KMF10" s="41"/>
      <c r="KMG10" s="41"/>
      <c r="KMH10" s="41"/>
      <c r="KMI10" s="41"/>
      <c r="KMJ10" s="41"/>
      <c r="KMK10" s="41"/>
      <c r="KML10" s="41"/>
      <c r="KMM10" s="41"/>
      <c r="KMN10" s="41"/>
      <c r="KMO10" s="41"/>
      <c r="KMP10" s="41"/>
      <c r="KMQ10" s="41"/>
      <c r="KMR10" s="41"/>
      <c r="KMS10" s="41"/>
      <c r="KMT10" s="41"/>
      <c r="KMU10" s="41"/>
      <c r="KMV10" s="41"/>
      <c r="KMW10" s="41"/>
      <c r="KMX10" s="41"/>
      <c r="KMY10" s="41"/>
      <c r="KMZ10" s="41"/>
      <c r="KNA10" s="41"/>
      <c r="KNB10" s="41"/>
      <c r="KNC10" s="41"/>
      <c r="KND10" s="41"/>
      <c r="KNE10" s="41"/>
      <c r="KNF10" s="41"/>
      <c r="KNG10" s="41"/>
      <c r="KNH10" s="41"/>
      <c r="KNI10" s="41"/>
      <c r="KNJ10" s="41"/>
      <c r="KNK10" s="41"/>
      <c r="KNL10" s="41"/>
      <c r="KNM10" s="41"/>
      <c r="KNN10" s="41"/>
      <c r="KNO10" s="41"/>
      <c r="KNP10" s="41"/>
      <c r="KNQ10" s="41"/>
      <c r="KNR10" s="41"/>
      <c r="KNS10" s="41"/>
      <c r="KNT10" s="41"/>
      <c r="KNU10" s="41"/>
      <c r="KNV10" s="41"/>
      <c r="KNW10" s="41"/>
      <c r="KNX10" s="41"/>
      <c r="KNY10" s="41"/>
      <c r="KNZ10" s="41"/>
      <c r="KOA10" s="41"/>
      <c r="KOB10" s="41"/>
      <c r="KOC10" s="41"/>
      <c r="KOD10" s="41"/>
      <c r="KOE10" s="41"/>
      <c r="KOF10" s="41"/>
      <c r="KOG10" s="41"/>
      <c r="KOH10" s="41"/>
      <c r="KOI10" s="41"/>
      <c r="KOJ10" s="41"/>
      <c r="KOK10" s="41"/>
      <c r="KOL10" s="41"/>
      <c r="KOM10" s="41"/>
      <c r="KON10" s="41"/>
      <c r="KOO10" s="41"/>
      <c r="KOP10" s="41"/>
      <c r="KOQ10" s="41"/>
      <c r="KOR10" s="41"/>
      <c r="KOS10" s="41"/>
      <c r="KOT10" s="41"/>
      <c r="KOU10" s="41"/>
      <c r="KOV10" s="41"/>
      <c r="KOW10" s="41"/>
      <c r="KOX10" s="41"/>
      <c r="KOY10" s="41"/>
      <c r="KOZ10" s="41"/>
      <c r="KPA10" s="41"/>
      <c r="KPB10" s="41"/>
      <c r="KPC10" s="41"/>
      <c r="KPD10" s="41"/>
      <c r="KPE10" s="41"/>
      <c r="KPF10" s="41"/>
      <c r="KPG10" s="41"/>
      <c r="KPH10" s="41"/>
      <c r="KPI10" s="41"/>
      <c r="KPJ10" s="41"/>
      <c r="KPK10" s="41"/>
      <c r="KPL10" s="41"/>
      <c r="KPM10" s="41"/>
      <c r="KPN10" s="41"/>
      <c r="KPO10" s="41"/>
      <c r="KPP10" s="41"/>
      <c r="KPQ10" s="41"/>
      <c r="KPR10" s="41"/>
      <c r="KPS10" s="41"/>
      <c r="KPT10" s="41"/>
      <c r="KPU10" s="41"/>
      <c r="KPV10" s="41"/>
      <c r="KPW10" s="41"/>
      <c r="KPX10" s="41"/>
      <c r="KPY10" s="41"/>
      <c r="KPZ10" s="41"/>
      <c r="KQA10" s="41"/>
      <c r="KQB10" s="41"/>
      <c r="KQC10" s="41"/>
      <c r="KQD10" s="41"/>
      <c r="KQE10" s="41"/>
      <c r="KQF10" s="41"/>
      <c r="KQG10" s="41"/>
      <c r="KQH10" s="41"/>
      <c r="KQI10" s="41"/>
      <c r="KQJ10" s="41"/>
      <c r="KQK10" s="41"/>
      <c r="KQL10" s="41"/>
      <c r="KQM10" s="41"/>
      <c r="KQN10" s="41"/>
      <c r="KQO10" s="41"/>
      <c r="KQP10" s="41"/>
      <c r="KQQ10" s="41"/>
      <c r="KQR10" s="41"/>
      <c r="KQS10" s="41"/>
      <c r="KQT10" s="41"/>
      <c r="KQU10" s="41"/>
      <c r="KQV10" s="41"/>
      <c r="KQW10" s="41"/>
      <c r="KQX10" s="41"/>
      <c r="KQY10" s="41"/>
      <c r="KQZ10" s="41"/>
      <c r="KRA10" s="41"/>
      <c r="KRB10" s="41"/>
      <c r="KRC10" s="41"/>
      <c r="KRD10" s="41"/>
      <c r="KRE10" s="41"/>
      <c r="KRF10" s="41"/>
      <c r="KRG10" s="41"/>
      <c r="KRH10" s="41"/>
      <c r="KRI10" s="41"/>
      <c r="KRJ10" s="41"/>
      <c r="KRK10" s="41"/>
      <c r="KRL10" s="41"/>
      <c r="KRM10" s="41"/>
      <c r="KRN10" s="41"/>
      <c r="KRO10" s="41"/>
      <c r="KRP10" s="41"/>
      <c r="KRQ10" s="41"/>
      <c r="KRR10" s="41"/>
      <c r="KRS10" s="41"/>
      <c r="KRT10" s="41"/>
      <c r="KRU10" s="41"/>
      <c r="KRV10" s="41"/>
      <c r="KRW10" s="41"/>
      <c r="KRX10" s="41"/>
      <c r="KRY10" s="41"/>
      <c r="KRZ10" s="41"/>
      <c r="KSA10" s="41"/>
      <c r="KSB10" s="41"/>
      <c r="KSC10" s="41"/>
      <c r="KSD10" s="41"/>
      <c r="KSE10" s="41"/>
      <c r="KSF10" s="41"/>
      <c r="KSG10" s="41"/>
      <c r="KSH10" s="41"/>
      <c r="KSI10" s="41"/>
      <c r="KSJ10" s="41"/>
      <c r="KSK10" s="41"/>
      <c r="KSL10" s="41"/>
      <c r="KSM10" s="41"/>
      <c r="KSN10" s="41"/>
      <c r="KSO10" s="41"/>
      <c r="KSP10" s="41"/>
      <c r="KSQ10" s="41"/>
      <c r="KSR10" s="41"/>
      <c r="KSS10" s="41"/>
      <c r="KST10" s="41"/>
      <c r="KSU10" s="41"/>
      <c r="KSV10" s="41"/>
      <c r="KSW10" s="41"/>
      <c r="KSX10" s="41"/>
      <c r="KSY10" s="41"/>
      <c r="KSZ10" s="41"/>
      <c r="KTA10" s="41"/>
      <c r="KTB10" s="41"/>
      <c r="KTC10" s="41"/>
      <c r="KTD10" s="41"/>
      <c r="KTE10" s="41"/>
      <c r="KTF10" s="41"/>
      <c r="KTG10" s="41"/>
      <c r="KTH10" s="41"/>
      <c r="KTI10" s="41"/>
      <c r="KTJ10" s="41"/>
      <c r="KTK10" s="41"/>
      <c r="KTL10" s="41"/>
      <c r="KTM10" s="41"/>
      <c r="KTN10" s="41"/>
      <c r="KTO10" s="41"/>
      <c r="KTP10" s="41"/>
      <c r="KTQ10" s="41"/>
      <c r="KTR10" s="41"/>
      <c r="KTS10" s="41"/>
      <c r="KTT10" s="41"/>
      <c r="KTU10" s="41"/>
      <c r="KTV10" s="41"/>
      <c r="KTW10" s="41"/>
      <c r="KTX10" s="41"/>
      <c r="KTY10" s="41"/>
      <c r="KTZ10" s="41"/>
      <c r="KUA10" s="41"/>
      <c r="KUB10" s="41"/>
      <c r="KUC10" s="41"/>
      <c r="KUD10" s="41"/>
      <c r="KUE10" s="41"/>
      <c r="KUF10" s="41"/>
      <c r="KUG10" s="41"/>
      <c r="KUH10" s="41"/>
      <c r="KUI10" s="41"/>
      <c r="KUJ10" s="41"/>
      <c r="KUK10" s="41"/>
      <c r="KUL10" s="41"/>
      <c r="KUM10" s="41"/>
      <c r="KUN10" s="41"/>
      <c r="KUO10" s="41"/>
      <c r="KUP10" s="41"/>
      <c r="KUQ10" s="41"/>
      <c r="KUR10" s="41"/>
      <c r="KUS10" s="41"/>
      <c r="KUT10" s="41"/>
      <c r="KUU10" s="41"/>
      <c r="KUV10" s="41"/>
      <c r="KUW10" s="41"/>
      <c r="KUX10" s="41"/>
      <c r="KUY10" s="41"/>
      <c r="KUZ10" s="41"/>
      <c r="KVA10" s="41"/>
      <c r="KVB10" s="41"/>
      <c r="KVC10" s="41"/>
      <c r="KVD10" s="41"/>
      <c r="KVE10" s="41"/>
      <c r="KVF10" s="41"/>
      <c r="KVG10" s="41"/>
      <c r="KVH10" s="41"/>
      <c r="KVI10" s="41"/>
      <c r="KVJ10" s="41"/>
      <c r="KVK10" s="41"/>
      <c r="KVL10" s="41"/>
      <c r="KVM10" s="41"/>
      <c r="KVN10" s="41"/>
      <c r="KVO10" s="41"/>
      <c r="KVP10" s="41"/>
      <c r="KVQ10" s="41"/>
      <c r="KVR10" s="41"/>
      <c r="KVS10" s="41"/>
      <c r="KVT10" s="41"/>
      <c r="KVU10" s="41"/>
      <c r="KVV10" s="41"/>
      <c r="KVW10" s="41"/>
      <c r="KVX10" s="41"/>
      <c r="KVY10" s="41"/>
      <c r="KVZ10" s="41"/>
      <c r="KWA10" s="41"/>
      <c r="KWB10" s="41"/>
      <c r="KWC10" s="41"/>
      <c r="KWD10" s="41"/>
      <c r="KWE10" s="41"/>
      <c r="KWF10" s="41"/>
      <c r="KWG10" s="41"/>
      <c r="KWH10" s="41"/>
      <c r="KWI10" s="41"/>
      <c r="KWJ10" s="41"/>
      <c r="KWK10" s="41"/>
      <c r="KWL10" s="41"/>
      <c r="KWM10" s="41"/>
      <c r="KWN10" s="41"/>
      <c r="KWO10" s="41"/>
      <c r="KWP10" s="41"/>
      <c r="KWQ10" s="41"/>
      <c r="KWR10" s="41"/>
      <c r="KWS10" s="41"/>
      <c r="KWT10" s="41"/>
      <c r="KWU10" s="41"/>
      <c r="KWV10" s="41"/>
      <c r="KWW10" s="41"/>
      <c r="KWX10" s="41"/>
      <c r="KWY10" s="41"/>
      <c r="KWZ10" s="41"/>
      <c r="KXA10" s="41"/>
      <c r="KXB10" s="41"/>
      <c r="KXC10" s="41"/>
      <c r="KXD10" s="41"/>
      <c r="KXE10" s="41"/>
      <c r="KXF10" s="41"/>
      <c r="KXG10" s="41"/>
      <c r="KXH10" s="41"/>
      <c r="KXI10" s="41"/>
      <c r="KXJ10" s="41"/>
      <c r="KXK10" s="41"/>
      <c r="KXL10" s="41"/>
      <c r="KXM10" s="41"/>
      <c r="KXN10" s="41"/>
      <c r="KXO10" s="41"/>
      <c r="KXP10" s="41"/>
      <c r="KXQ10" s="41"/>
      <c r="KXR10" s="41"/>
      <c r="KXS10" s="41"/>
      <c r="KXT10" s="41"/>
      <c r="KXU10" s="41"/>
      <c r="KXV10" s="41"/>
      <c r="KXW10" s="41"/>
      <c r="KXX10" s="41"/>
      <c r="KXY10" s="41"/>
      <c r="KXZ10" s="41"/>
      <c r="KYA10" s="41"/>
      <c r="KYB10" s="41"/>
      <c r="KYC10" s="41"/>
      <c r="KYD10" s="41"/>
      <c r="KYE10" s="41"/>
      <c r="KYF10" s="41"/>
      <c r="KYG10" s="41"/>
      <c r="KYH10" s="41"/>
      <c r="KYI10" s="41"/>
      <c r="KYJ10" s="41"/>
      <c r="KYK10" s="41"/>
      <c r="KYL10" s="41"/>
      <c r="KYM10" s="41"/>
      <c r="KYN10" s="41"/>
      <c r="KYO10" s="41"/>
      <c r="KYP10" s="41"/>
      <c r="KYQ10" s="41"/>
      <c r="KYR10" s="41"/>
      <c r="KYS10" s="41"/>
      <c r="KYT10" s="41"/>
      <c r="KYU10" s="41"/>
      <c r="KYV10" s="41"/>
      <c r="KYW10" s="41"/>
      <c r="KYX10" s="41"/>
      <c r="KYY10" s="41"/>
      <c r="KYZ10" s="41"/>
      <c r="KZA10" s="41"/>
      <c r="KZB10" s="41"/>
      <c r="KZC10" s="41"/>
      <c r="KZD10" s="41"/>
      <c r="KZE10" s="41"/>
      <c r="KZF10" s="41"/>
      <c r="KZG10" s="41"/>
      <c r="KZH10" s="41"/>
      <c r="KZI10" s="41"/>
      <c r="KZJ10" s="41"/>
      <c r="KZK10" s="41"/>
      <c r="KZL10" s="41"/>
      <c r="KZM10" s="41"/>
      <c r="KZN10" s="41"/>
      <c r="KZO10" s="41"/>
      <c r="KZP10" s="41"/>
      <c r="KZQ10" s="41"/>
      <c r="KZR10" s="41"/>
      <c r="KZS10" s="41"/>
      <c r="KZT10" s="41"/>
      <c r="KZU10" s="41"/>
      <c r="KZV10" s="41"/>
      <c r="KZW10" s="41"/>
      <c r="KZX10" s="41"/>
      <c r="KZY10" s="41"/>
      <c r="KZZ10" s="41"/>
      <c r="LAA10" s="41"/>
      <c r="LAB10" s="41"/>
      <c r="LAC10" s="41"/>
      <c r="LAD10" s="41"/>
      <c r="LAE10" s="41"/>
      <c r="LAF10" s="41"/>
      <c r="LAG10" s="41"/>
      <c r="LAH10" s="41"/>
      <c r="LAI10" s="41"/>
      <c r="LAJ10" s="41"/>
      <c r="LAK10" s="41"/>
      <c r="LAL10" s="41"/>
      <c r="LAM10" s="41"/>
      <c r="LAN10" s="41"/>
      <c r="LAO10" s="41"/>
      <c r="LAP10" s="41"/>
      <c r="LAQ10" s="41"/>
      <c r="LAR10" s="41"/>
      <c r="LAS10" s="41"/>
      <c r="LAT10" s="41"/>
      <c r="LAU10" s="41"/>
      <c r="LAV10" s="41"/>
      <c r="LAW10" s="41"/>
      <c r="LAX10" s="41"/>
      <c r="LAY10" s="41"/>
      <c r="LAZ10" s="41"/>
      <c r="LBA10" s="41"/>
      <c r="LBB10" s="41"/>
      <c r="LBC10" s="41"/>
      <c r="LBD10" s="41"/>
      <c r="LBE10" s="41"/>
      <c r="LBF10" s="41"/>
      <c r="LBG10" s="41"/>
      <c r="LBH10" s="41"/>
      <c r="LBI10" s="41"/>
      <c r="LBJ10" s="41"/>
      <c r="LBK10" s="41"/>
      <c r="LBL10" s="41"/>
      <c r="LBM10" s="41"/>
      <c r="LBN10" s="41"/>
      <c r="LBO10" s="41"/>
      <c r="LBP10" s="41"/>
      <c r="LBQ10" s="41"/>
      <c r="LBR10" s="41"/>
      <c r="LBS10" s="41"/>
      <c r="LBT10" s="41"/>
      <c r="LBU10" s="41"/>
      <c r="LBV10" s="41"/>
      <c r="LBW10" s="41"/>
      <c r="LBX10" s="41"/>
      <c r="LBY10" s="41"/>
      <c r="LBZ10" s="41"/>
      <c r="LCA10" s="41"/>
      <c r="LCB10" s="41"/>
      <c r="LCC10" s="41"/>
      <c r="LCD10" s="41"/>
      <c r="LCE10" s="41"/>
      <c r="LCF10" s="41"/>
      <c r="LCG10" s="41"/>
      <c r="LCH10" s="41"/>
      <c r="LCI10" s="41"/>
      <c r="LCJ10" s="41"/>
      <c r="LCK10" s="41"/>
      <c r="LCL10" s="41"/>
      <c r="LCM10" s="41"/>
      <c r="LCN10" s="41"/>
      <c r="LCO10" s="41"/>
      <c r="LCP10" s="41"/>
      <c r="LCQ10" s="41"/>
      <c r="LCR10" s="41"/>
      <c r="LCS10" s="41"/>
      <c r="LCT10" s="41"/>
      <c r="LCU10" s="41"/>
      <c r="LCV10" s="41"/>
      <c r="LCW10" s="41"/>
      <c r="LCX10" s="41"/>
      <c r="LCY10" s="41"/>
      <c r="LCZ10" s="41"/>
      <c r="LDA10" s="41"/>
      <c r="LDB10" s="41"/>
      <c r="LDC10" s="41"/>
      <c r="LDD10" s="41"/>
      <c r="LDE10" s="41"/>
      <c r="LDF10" s="41"/>
      <c r="LDG10" s="41"/>
      <c r="LDH10" s="41"/>
      <c r="LDI10" s="41"/>
      <c r="LDJ10" s="41"/>
      <c r="LDK10" s="41"/>
      <c r="LDL10" s="41"/>
      <c r="LDM10" s="41"/>
      <c r="LDN10" s="41"/>
      <c r="LDO10" s="41"/>
      <c r="LDP10" s="41"/>
      <c r="LDQ10" s="41"/>
      <c r="LDR10" s="41"/>
      <c r="LDS10" s="41"/>
      <c r="LDT10" s="41"/>
      <c r="LDU10" s="41"/>
      <c r="LDV10" s="41"/>
      <c r="LDW10" s="41"/>
      <c r="LDX10" s="41"/>
      <c r="LDY10" s="41"/>
      <c r="LDZ10" s="41"/>
      <c r="LEA10" s="41"/>
      <c r="LEB10" s="41"/>
      <c r="LEC10" s="41"/>
      <c r="LED10" s="41"/>
      <c r="LEE10" s="41"/>
      <c r="LEF10" s="41"/>
      <c r="LEG10" s="41"/>
      <c r="LEH10" s="41"/>
      <c r="LEI10" s="41"/>
      <c r="LEJ10" s="41"/>
      <c r="LEK10" s="41"/>
      <c r="LEL10" s="41"/>
      <c r="LEM10" s="41"/>
      <c r="LEN10" s="41"/>
      <c r="LEO10" s="41"/>
      <c r="LEP10" s="41"/>
      <c r="LEQ10" s="41"/>
      <c r="LER10" s="41"/>
      <c r="LES10" s="41"/>
      <c r="LET10" s="41"/>
      <c r="LEU10" s="41"/>
      <c r="LEV10" s="41"/>
      <c r="LEW10" s="41"/>
      <c r="LEX10" s="41"/>
      <c r="LEY10" s="41"/>
      <c r="LEZ10" s="41"/>
      <c r="LFA10" s="41"/>
      <c r="LFB10" s="41"/>
      <c r="LFC10" s="41"/>
      <c r="LFD10" s="41"/>
      <c r="LFE10" s="41"/>
      <c r="LFF10" s="41"/>
      <c r="LFG10" s="41"/>
      <c r="LFH10" s="41"/>
      <c r="LFI10" s="41"/>
      <c r="LFJ10" s="41"/>
      <c r="LFK10" s="41"/>
      <c r="LFL10" s="41"/>
      <c r="LFM10" s="41"/>
      <c r="LFN10" s="41"/>
      <c r="LFO10" s="41"/>
      <c r="LFP10" s="41"/>
      <c r="LFQ10" s="41"/>
      <c r="LFR10" s="41"/>
      <c r="LFS10" s="41"/>
      <c r="LFT10" s="41"/>
      <c r="LFU10" s="41"/>
      <c r="LFV10" s="41"/>
      <c r="LFW10" s="41"/>
      <c r="LFX10" s="41"/>
      <c r="LFY10" s="41"/>
      <c r="LFZ10" s="41"/>
      <c r="LGA10" s="41"/>
      <c r="LGB10" s="41"/>
      <c r="LGC10" s="41"/>
      <c r="LGD10" s="41"/>
      <c r="LGE10" s="41"/>
      <c r="LGF10" s="41"/>
      <c r="LGG10" s="41"/>
      <c r="LGH10" s="41"/>
      <c r="LGI10" s="41"/>
      <c r="LGJ10" s="41"/>
      <c r="LGK10" s="41"/>
      <c r="LGL10" s="41"/>
      <c r="LGM10" s="41"/>
      <c r="LGN10" s="41"/>
      <c r="LGO10" s="41"/>
      <c r="LGP10" s="41"/>
      <c r="LGQ10" s="41"/>
      <c r="LGR10" s="41"/>
      <c r="LGS10" s="41"/>
      <c r="LGT10" s="41"/>
      <c r="LGU10" s="41"/>
      <c r="LGV10" s="41"/>
      <c r="LGW10" s="41"/>
      <c r="LGX10" s="41"/>
      <c r="LGY10" s="41"/>
      <c r="LGZ10" s="41"/>
      <c r="LHA10" s="41"/>
      <c r="LHB10" s="41"/>
      <c r="LHC10" s="41"/>
      <c r="LHD10" s="41"/>
      <c r="LHE10" s="41"/>
      <c r="LHF10" s="41"/>
      <c r="LHG10" s="41"/>
      <c r="LHH10" s="41"/>
      <c r="LHI10" s="41"/>
      <c r="LHJ10" s="41"/>
      <c r="LHK10" s="41"/>
      <c r="LHL10" s="41"/>
      <c r="LHM10" s="41"/>
      <c r="LHN10" s="41"/>
      <c r="LHO10" s="41"/>
      <c r="LHP10" s="41"/>
      <c r="LHQ10" s="41"/>
      <c r="LHR10" s="41"/>
      <c r="LHS10" s="41"/>
      <c r="LHT10" s="41"/>
      <c r="LHU10" s="41"/>
      <c r="LHV10" s="41"/>
      <c r="LHW10" s="41"/>
      <c r="LHX10" s="41"/>
      <c r="LHY10" s="41"/>
      <c r="LHZ10" s="41"/>
      <c r="LIA10" s="41"/>
      <c r="LIB10" s="41"/>
      <c r="LIC10" s="41"/>
      <c r="LID10" s="41"/>
      <c r="LIE10" s="41"/>
      <c r="LIF10" s="41"/>
      <c r="LIG10" s="41"/>
      <c r="LIH10" s="41"/>
      <c r="LII10" s="41"/>
      <c r="LIJ10" s="41"/>
      <c r="LIK10" s="41"/>
      <c r="LIL10" s="41"/>
      <c r="LIM10" s="41"/>
      <c r="LIN10" s="41"/>
      <c r="LIO10" s="41"/>
      <c r="LIP10" s="41"/>
      <c r="LIQ10" s="41"/>
      <c r="LIR10" s="41"/>
      <c r="LIS10" s="41"/>
      <c r="LIT10" s="41"/>
      <c r="LIU10" s="41"/>
      <c r="LIV10" s="41"/>
      <c r="LIW10" s="41"/>
      <c r="LIX10" s="41"/>
      <c r="LIY10" s="41"/>
      <c r="LIZ10" s="41"/>
      <c r="LJA10" s="41"/>
      <c r="LJB10" s="41"/>
      <c r="LJC10" s="41"/>
      <c r="LJD10" s="41"/>
      <c r="LJE10" s="41"/>
      <c r="LJF10" s="41"/>
      <c r="LJG10" s="41"/>
      <c r="LJH10" s="41"/>
      <c r="LJI10" s="41"/>
      <c r="LJJ10" s="41"/>
      <c r="LJK10" s="41"/>
      <c r="LJL10" s="41"/>
      <c r="LJM10" s="41"/>
      <c r="LJN10" s="41"/>
      <c r="LJO10" s="41"/>
      <c r="LJP10" s="41"/>
      <c r="LJQ10" s="41"/>
      <c r="LJR10" s="41"/>
      <c r="LJS10" s="41"/>
      <c r="LJT10" s="41"/>
      <c r="LJU10" s="41"/>
      <c r="LJV10" s="41"/>
      <c r="LJW10" s="41"/>
      <c r="LJX10" s="41"/>
      <c r="LJY10" s="41"/>
      <c r="LJZ10" s="41"/>
      <c r="LKA10" s="41"/>
      <c r="LKB10" s="41"/>
      <c r="LKC10" s="41"/>
      <c r="LKD10" s="41"/>
      <c r="LKE10" s="41"/>
      <c r="LKF10" s="41"/>
      <c r="LKG10" s="41"/>
      <c r="LKH10" s="41"/>
      <c r="LKI10" s="41"/>
      <c r="LKJ10" s="41"/>
      <c r="LKK10" s="41"/>
      <c r="LKL10" s="41"/>
      <c r="LKM10" s="41"/>
      <c r="LKN10" s="41"/>
      <c r="LKO10" s="41"/>
      <c r="LKP10" s="41"/>
      <c r="LKQ10" s="41"/>
      <c r="LKR10" s="41"/>
      <c r="LKS10" s="41"/>
      <c r="LKT10" s="41"/>
      <c r="LKU10" s="41"/>
      <c r="LKV10" s="41"/>
      <c r="LKW10" s="41"/>
      <c r="LKX10" s="41"/>
      <c r="LKY10" s="41"/>
      <c r="LKZ10" s="41"/>
      <c r="LLA10" s="41"/>
      <c r="LLB10" s="41"/>
      <c r="LLC10" s="41"/>
      <c r="LLD10" s="41"/>
      <c r="LLE10" s="41"/>
      <c r="LLF10" s="41"/>
      <c r="LLG10" s="41"/>
      <c r="LLH10" s="41"/>
      <c r="LLI10" s="41"/>
      <c r="LLJ10" s="41"/>
      <c r="LLK10" s="41"/>
      <c r="LLL10" s="41"/>
      <c r="LLM10" s="41"/>
      <c r="LLN10" s="41"/>
      <c r="LLO10" s="41"/>
      <c r="LLP10" s="41"/>
      <c r="LLQ10" s="41"/>
      <c r="LLR10" s="41"/>
      <c r="LLS10" s="41"/>
      <c r="LLT10" s="41"/>
      <c r="LLU10" s="41"/>
      <c r="LLV10" s="41"/>
      <c r="LLW10" s="41"/>
      <c r="LLX10" s="41"/>
      <c r="LLY10" s="41"/>
      <c r="LLZ10" s="41"/>
      <c r="LMA10" s="41"/>
      <c r="LMB10" s="41"/>
      <c r="LMC10" s="41"/>
      <c r="LMD10" s="41"/>
      <c r="LME10" s="41"/>
      <c r="LMF10" s="41"/>
      <c r="LMG10" s="41"/>
      <c r="LMH10" s="41"/>
      <c r="LMI10" s="41"/>
      <c r="LMJ10" s="41"/>
      <c r="LMK10" s="41"/>
      <c r="LML10" s="41"/>
      <c r="LMM10" s="41"/>
      <c r="LMN10" s="41"/>
      <c r="LMO10" s="41"/>
      <c r="LMP10" s="41"/>
      <c r="LMQ10" s="41"/>
      <c r="LMR10" s="41"/>
      <c r="LMS10" s="41"/>
      <c r="LMT10" s="41"/>
      <c r="LMU10" s="41"/>
      <c r="LMV10" s="41"/>
      <c r="LMW10" s="41"/>
      <c r="LMX10" s="41"/>
      <c r="LMY10" s="41"/>
      <c r="LMZ10" s="41"/>
      <c r="LNA10" s="41"/>
      <c r="LNB10" s="41"/>
      <c r="LNC10" s="41"/>
      <c r="LND10" s="41"/>
      <c r="LNE10" s="41"/>
      <c r="LNF10" s="41"/>
      <c r="LNG10" s="41"/>
      <c r="LNH10" s="41"/>
      <c r="LNI10" s="41"/>
      <c r="LNJ10" s="41"/>
      <c r="LNK10" s="41"/>
      <c r="LNL10" s="41"/>
      <c r="LNM10" s="41"/>
      <c r="LNN10" s="41"/>
      <c r="LNO10" s="41"/>
      <c r="LNP10" s="41"/>
      <c r="LNQ10" s="41"/>
      <c r="LNR10" s="41"/>
      <c r="LNS10" s="41"/>
      <c r="LNT10" s="41"/>
      <c r="LNU10" s="41"/>
      <c r="LNV10" s="41"/>
      <c r="LNW10" s="41"/>
      <c r="LNX10" s="41"/>
      <c r="LNY10" s="41"/>
      <c r="LNZ10" s="41"/>
      <c r="LOA10" s="41"/>
      <c r="LOB10" s="41"/>
      <c r="LOC10" s="41"/>
      <c r="LOD10" s="41"/>
      <c r="LOE10" s="41"/>
      <c r="LOF10" s="41"/>
      <c r="LOG10" s="41"/>
      <c r="LOH10" s="41"/>
      <c r="LOI10" s="41"/>
      <c r="LOJ10" s="41"/>
      <c r="LOK10" s="41"/>
      <c r="LOL10" s="41"/>
      <c r="LOM10" s="41"/>
      <c r="LON10" s="41"/>
      <c r="LOO10" s="41"/>
      <c r="LOP10" s="41"/>
      <c r="LOQ10" s="41"/>
      <c r="LOR10" s="41"/>
      <c r="LOS10" s="41"/>
      <c r="LOT10" s="41"/>
      <c r="LOU10" s="41"/>
      <c r="LOV10" s="41"/>
      <c r="LOW10" s="41"/>
      <c r="LOX10" s="41"/>
      <c r="LOY10" s="41"/>
      <c r="LOZ10" s="41"/>
      <c r="LPA10" s="41"/>
      <c r="LPB10" s="41"/>
      <c r="LPC10" s="41"/>
      <c r="LPD10" s="41"/>
      <c r="LPE10" s="41"/>
      <c r="LPF10" s="41"/>
      <c r="LPG10" s="41"/>
      <c r="LPH10" s="41"/>
      <c r="LPI10" s="41"/>
      <c r="LPJ10" s="41"/>
      <c r="LPK10" s="41"/>
      <c r="LPL10" s="41"/>
      <c r="LPM10" s="41"/>
      <c r="LPN10" s="41"/>
      <c r="LPO10" s="41"/>
      <c r="LPP10" s="41"/>
      <c r="LPQ10" s="41"/>
      <c r="LPR10" s="41"/>
      <c r="LPS10" s="41"/>
      <c r="LPT10" s="41"/>
      <c r="LPU10" s="41"/>
      <c r="LPV10" s="41"/>
      <c r="LPW10" s="41"/>
      <c r="LPX10" s="41"/>
      <c r="LPY10" s="41"/>
      <c r="LPZ10" s="41"/>
      <c r="LQA10" s="41"/>
      <c r="LQB10" s="41"/>
      <c r="LQC10" s="41"/>
      <c r="LQD10" s="41"/>
      <c r="LQE10" s="41"/>
      <c r="LQF10" s="41"/>
      <c r="LQG10" s="41"/>
      <c r="LQH10" s="41"/>
      <c r="LQI10" s="41"/>
      <c r="LQJ10" s="41"/>
      <c r="LQK10" s="41"/>
      <c r="LQL10" s="41"/>
      <c r="LQM10" s="41"/>
      <c r="LQN10" s="41"/>
      <c r="LQO10" s="41"/>
      <c r="LQP10" s="41"/>
      <c r="LQQ10" s="41"/>
      <c r="LQR10" s="41"/>
      <c r="LQS10" s="41"/>
      <c r="LQT10" s="41"/>
      <c r="LQU10" s="41"/>
      <c r="LQV10" s="41"/>
      <c r="LQW10" s="41"/>
      <c r="LQX10" s="41"/>
      <c r="LQY10" s="41"/>
      <c r="LQZ10" s="41"/>
      <c r="LRA10" s="41"/>
      <c r="LRB10" s="41"/>
      <c r="LRC10" s="41"/>
      <c r="LRD10" s="41"/>
      <c r="LRE10" s="41"/>
      <c r="LRF10" s="41"/>
      <c r="LRG10" s="41"/>
      <c r="LRH10" s="41"/>
      <c r="LRI10" s="41"/>
      <c r="LRJ10" s="41"/>
      <c r="LRK10" s="41"/>
      <c r="LRL10" s="41"/>
      <c r="LRM10" s="41"/>
      <c r="LRN10" s="41"/>
      <c r="LRO10" s="41"/>
      <c r="LRP10" s="41"/>
      <c r="LRQ10" s="41"/>
      <c r="LRR10" s="41"/>
      <c r="LRS10" s="41"/>
      <c r="LRT10" s="41"/>
      <c r="LRU10" s="41"/>
      <c r="LRV10" s="41"/>
      <c r="LRW10" s="41"/>
      <c r="LRX10" s="41"/>
      <c r="LRY10" s="41"/>
      <c r="LRZ10" s="41"/>
      <c r="LSA10" s="41"/>
      <c r="LSB10" s="41"/>
      <c r="LSC10" s="41"/>
      <c r="LSD10" s="41"/>
      <c r="LSE10" s="41"/>
      <c r="LSF10" s="41"/>
      <c r="LSG10" s="41"/>
      <c r="LSH10" s="41"/>
      <c r="LSI10" s="41"/>
      <c r="LSJ10" s="41"/>
      <c r="LSK10" s="41"/>
      <c r="LSL10" s="41"/>
      <c r="LSM10" s="41"/>
      <c r="LSN10" s="41"/>
      <c r="LSO10" s="41"/>
      <c r="LSP10" s="41"/>
      <c r="LSQ10" s="41"/>
      <c r="LSR10" s="41"/>
      <c r="LSS10" s="41"/>
      <c r="LST10" s="41"/>
      <c r="LSU10" s="41"/>
      <c r="LSV10" s="41"/>
      <c r="LSW10" s="41"/>
      <c r="LSX10" s="41"/>
      <c r="LSY10" s="41"/>
      <c r="LSZ10" s="41"/>
      <c r="LTA10" s="41"/>
      <c r="LTB10" s="41"/>
      <c r="LTC10" s="41"/>
      <c r="LTD10" s="41"/>
      <c r="LTE10" s="41"/>
      <c r="LTF10" s="41"/>
      <c r="LTG10" s="41"/>
      <c r="LTH10" s="41"/>
      <c r="LTI10" s="41"/>
      <c r="LTJ10" s="41"/>
      <c r="LTK10" s="41"/>
      <c r="LTL10" s="41"/>
      <c r="LTM10" s="41"/>
      <c r="LTN10" s="41"/>
      <c r="LTO10" s="41"/>
      <c r="LTP10" s="41"/>
      <c r="LTQ10" s="41"/>
      <c r="LTR10" s="41"/>
      <c r="LTS10" s="41"/>
      <c r="LTT10" s="41"/>
      <c r="LTU10" s="41"/>
      <c r="LTV10" s="41"/>
      <c r="LTW10" s="41"/>
      <c r="LTX10" s="41"/>
      <c r="LTY10" s="41"/>
      <c r="LTZ10" s="41"/>
      <c r="LUA10" s="41"/>
      <c r="LUB10" s="41"/>
      <c r="LUC10" s="41"/>
      <c r="LUD10" s="41"/>
      <c r="LUE10" s="41"/>
      <c r="LUF10" s="41"/>
      <c r="LUG10" s="41"/>
      <c r="LUH10" s="41"/>
      <c r="LUI10" s="41"/>
      <c r="LUJ10" s="41"/>
      <c r="LUK10" s="41"/>
      <c r="LUL10" s="41"/>
      <c r="LUM10" s="41"/>
      <c r="LUN10" s="41"/>
      <c r="LUO10" s="41"/>
      <c r="LUP10" s="41"/>
      <c r="LUQ10" s="41"/>
      <c r="LUR10" s="41"/>
      <c r="LUS10" s="41"/>
      <c r="LUT10" s="41"/>
      <c r="LUU10" s="41"/>
      <c r="LUV10" s="41"/>
      <c r="LUW10" s="41"/>
      <c r="LUX10" s="41"/>
      <c r="LUY10" s="41"/>
      <c r="LUZ10" s="41"/>
      <c r="LVA10" s="41"/>
      <c r="LVB10" s="41"/>
      <c r="LVC10" s="41"/>
      <c r="LVD10" s="41"/>
      <c r="LVE10" s="41"/>
      <c r="LVF10" s="41"/>
      <c r="LVG10" s="41"/>
      <c r="LVH10" s="41"/>
      <c r="LVI10" s="41"/>
      <c r="LVJ10" s="41"/>
      <c r="LVK10" s="41"/>
      <c r="LVL10" s="41"/>
      <c r="LVM10" s="41"/>
      <c r="LVN10" s="41"/>
      <c r="LVO10" s="41"/>
      <c r="LVP10" s="41"/>
      <c r="LVQ10" s="41"/>
      <c r="LVR10" s="41"/>
      <c r="LVS10" s="41"/>
      <c r="LVT10" s="41"/>
      <c r="LVU10" s="41"/>
      <c r="LVV10" s="41"/>
      <c r="LVW10" s="41"/>
      <c r="LVX10" s="41"/>
      <c r="LVY10" s="41"/>
      <c r="LVZ10" s="41"/>
      <c r="LWA10" s="41"/>
      <c r="LWB10" s="41"/>
      <c r="LWC10" s="41"/>
      <c r="LWD10" s="41"/>
      <c r="LWE10" s="41"/>
      <c r="LWF10" s="41"/>
      <c r="LWG10" s="41"/>
      <c r="LWH10" s="41"/>
      <c r="LWI10" s="41"/>
      <c r="LWJ10" s="41"/>
      <c r="LWK10" s="41"/>
      <c r="LWL10" s="41"/>
      <c r="LWM10" s="41"/>
      <c r="LWN10" s="41"/>
      <c r="LWO10" s="41"/>
      <c r="LWP10" s="41"/>
      <c r="LWQ10" s="41"/>
      <c r="LWR10" s="41"/>
      <c r="LWS10" s="41"/>
      <c r="LWT10" s="41"/>
      <c r="LWU10" s="41"/>
      <c r="LWV10" s="41"/>
      <c r="LWW10" s="41"/>
      <c r="LWX10" s="41"/>
      <c r="LWY10" s="41"/>
      <c r="LWZ10" s="41"/>
      <c r="LXA10" s="41"/>
      <c r="LXB10" s="41"/>
      <c r="LXC10" s="41"/>
      <c r="LXD10" s="41"/>
      <c r="LXE10" s="41"/>
      <c r="LXF10" s="41"/>
      <c r="LXG10" s="41"/>
      <c r="LXH10" s="41"/>
      <c r="LXI10" s="41"/>
      <c r="LXJ10" s="41"/>
      <c r="LXK10" s="41"/>
      <c r="LXL10" s="41"/>
      <c r="LXM10" s="41"/>
      <c r="LXN10" s="41"/>
      <c r="LXO10" s="41"/>
      <c r="LXP10" s="41"/>
      <c r="LXQ10" s="41"/>
      <c r="LXR10" s="41"/>
      <c r="LXS10" s="41"/>
      <c r="LXT10" s="41"/>
      <c r="LXU10" s="41"/>
      <c r="LXV10" s="41"/>
      <c r="LXW10" s="41"/>
      <c r="LXX10" s="41"/>
      <c r="LXY10" s="41"/>
      <c r="LXZ10" s="41"/>
      <c r="LYA10" s="41"/>
      <c r="LYB10" s="41"/>
      <c r="LYC10" s="41"/>
      <c r="LYD10" s="41"/>
      <c r="LYE10" s="41"/>
      <c r="LYF10" s="41"/>
      <c r="LYG10" s="41"/>
      <c r="LYH10" s="41"/>
      <c r="LYI10" s="41"/>
      <c r="LYJ10" s="41"/>
      <c r="LYK10" s="41"/>
      <c r="LYL10" s="41"/>
      <c r="LYM10" s="41"/>
      <c r="LYN10" s="41"/>
      <c r="LYO10" s="41"/>
      <c r="LYP10" s="41"/>
      <c r="LYQ10" s="41"/>
      <c r="LYR10" s="41"/>
      <c r="LYS10" s="41"/>
      <c r="LYT10" s="41"/>
      <c r="LYU10" s="41"/>
      <c r="LYV10" s="41"/>
      <c r="LYW10" s="41"/>
      <c r="LYX10" s="41"/>
      <c r="LYY10" s="41"/>
      <c r="LYZ10" s="41"/>
      <c r="LZA10" s="41"/>
      <c r="LZB10" s="41"/>
      <c r="LZC10" s="41"/>
      <c r="LZD10" s="41"/>
      <c r="LZE10" s="41"/>
      <c r="LZF10" s="41"/>
      <c r="LZG10" s="41"/>
      <c r="LZH10" s="41"/>
      <c r="LZI10" s="41"/>
      <c r="LZJ10" s="41"/>
      <c r="LZK10" s="41"/>
      <c r="LZL10" s="41"/>
      <c r="LZM10" s="41"/>
      <c r="LZN10" s="41"/>
      <c r="LZO10" s="41"/>
      <c r="LZP10" s="41"/>
      <c r="LZQ10" s="41"/>
      <c r="LZR10" s="41"/>
      <c r="LZS10" s="41"/>
      <c r="LZT10" s="41"/>
      <c r="LZU10" s="41"/>
      <c r="LZV10" s="41"/>
      <c r="LZW10" s="41"/>
      <c r="LZX10" s="41"/>
      <c r="LZY10" s="41"/>
      <c r="LZZ10" s="41"/>
      <c r="MAA10" s="41"/>
      <c r="MAB10" s="41"/>
      <c r="MAC10" s="41"/>
      <c r="MAD10" s="41"/>
      <c r="MAE10" s="41"/>
      <c r="MAF10" s="41"/>
      <c r="MAG10" s="41"/>
      <c r="MAH10" s="41"/>
      <c r="MAI10" s="41"/>
      <c r="MAJ10" s="41"/>
      <c r="MAK10" s="41"/>
      <c r="MAL10" s="41"/>
      <c r="MAM10" s="41"/>
      <c r="MAN10" s="41"/>
      <c r="MAO10" s="41"/>
      <c r="MAP10" s="41"/>
      <c r="MAQ10" s="41"/>
      <c r="MAR10" s="41"/>
      <c r="MAS10" s="41"/>
      <c r="MAT10" s="41"/>
      <c r="MAU10" s="41"/>
      <c r="MAV10" s="41"/>
      <c r="MAW10" s="41"/>
      <c r="MAX10" s="41"/>
      <c r="MAY10" s="41"/>
      <c r="MAZ10" s="41"/>
      <c r="MBA10" s="41"/>
      <c r="MBB10" s="41"/>
      <c r="MBC10" s="41"/>
      <c r="MBD10" s="41"/>
      <c r="MBE10" s="41"/>
      <c r="MBF10" s="41"/>
      <c r="MBG10" s="41"/>
      <c r="MBH10" s="41"/>
      <c r="MBI10" s="41"/>
      <c r="MBJ10" s="41"/>
      <c r="MBK10" s="41"/>
      <c r="MBL10" s="41"/>
      <c r="MBM10" s="41"/>
      <c r="MBN10" s="41"/>
      <c r="MBO10" s="41"/>
      <c r="MBP10" s="41"/>
      <c r="MBQ10" s="41"/>
      <c r="MBR10" s="41"/>
      <c r="MBS10" s="41"/>
      <c r="MBT10" s="41"/>
      <c r="MBU10" s="41"/>
      <c r="MBV10" s="41"/>
      <c r="MBW10" s="41"/>
      <c r="MBX10" s="41"/>
      <c r="MBY10" s="41"/>
      <c r="MBZ10" s="41"/>
      <c r="MCA10" s="41"/>
      <c r="MCB10" s="41"/>
      <c r="MCC10" s="41"/>
      <c r="MCD10" s="41"/>
      <c r="MCE10" s="41"/>
      <c r="MCF10" s="41"/>
      <c r="MCG10" s="41"/>
      <c r="MCH10" s="41"/>
      <c r="MCI10" s="41"/>
      <c r="MCJ10" s="41"/>
      <c r="MCK10" s="41"/>
      <c r="MCL10" s="41"/>
      <c r="MCM10" s="41"/>
      <c r="MCN10" s="41"/>
      <c r="MCO10" s="41"/>
      <c r="MCP10" s="41"/>
      <c r="MCQ10" s="41"/>
      <c r="MCR10" s="41"/>
      <c r="MCS10" s="41"/>
      <c r="MCT10" s="41"/>
      <c r="MCU10" s="41"/>
      <c r="MCV10" s="41"/>
      <c r="MCW10" s="41"/>
      <c r="MCX10" s="41"/>
      <c r="MCY10" s="41"/>
      <c r="MCZ10" s="41"/>
      <c r="MDA10" s="41"/>
      <c r="MDB10" s="41"/>
      <c r="MDC10" s="41"/>
      <c r="MDD10" s="41"/>
      <c r="MDE10" s="41"/>
      <c r="MDF10" s="41"/>
      <c r="MDG10" s="41"/>
      <c r="MDH10" s="41"/>
      <c r="MDI10" s="41"/>
      <c r="MDJ10" s="41"/>
      <c r="MDK10" s="41"/>
      <c r="MDL10" s="41"/>
      <c r="MDM10" s="41"/>
      <c r="MDN10" s="41"/>
      <c r="MDO10" s="41"/>
      <c r="MDP10" s="41"/>
      <c r="MDQ10" s="41"/>
      <c r="MDR10" s="41"/>
      <c r="MDS10" s="41"/>
      <c r="MDT10" s="41"/>
      <c r="MDU10" s="41"/>
      <c r="MDV10" s="41"/>
      <c r="MDW10" s="41"/>
      <c r="MDX10" s="41"/>
      <c r="MDY10" s="41"/>
      <c r="MDZ10" s="41"/>
      <c r="MEA10" s="41"/>
      <c r="MEB10" s="41"/>
      <c r="MEC10" s="41"/>
      <c r="MED10" s="41"/>
      <c r="MEE10" s="41"/>
      <c r="MEF10" s="41"/>
      <c r="MEG10" s="41"/>
      <c r="MEH10" s="41"/>
      <c r="MEI10" s="41"/>
      <c r="MEJ10" s="41"/>
      <c r="MEK10" s="41"/>
      <c r="MEL10" s="41"/>
      <c r="MEM10" s="41"/>
      <c r="MEN10" s="41"/>
      <c r="MEO10" s="41"/>
      <c r="MEP10" s="41"/>
      <c r="MEQ10" s="41"/>
      <c r="MER10" s="41"/>
      <c r="MES10" s="41"/>
      <c r="MET10" s="41"/>
      <c r="MEU10" s="41"/>
      <c r="MEV10" s="41"/>
      <c r="MEW10" s="41"/>
      <c r="MEX10" s="41"/>
      <c r="MEY10" s="41"/>
      <c r="MEZ10" s="41"/>
      <c r="MFA10" s="41"/>
      <c r="MFB10" s="41"/>
      <c r="MFC10" s="41"/>
      <c r="MFD10" s="41"/>
      <c r="MFE10" s="41"/>
      <c r="MFF10" s="41"/>
      <c r="MFG10" s="41"/>
      <c r="MFH10" s="41"/>
      <c r="MFI10" s="41"/>
      <c r="MFJ10" s="41"/>
      <c r="MFK10" s="41"/>
      <c r="MFL10" s="41"/>
      <c r="MFM10" s="41"/>
      <c r="MFN10" s="41"/>
      <c r="MFO10" s="41"/>
      <c r="MFP10" s="41"/>
      <c r="MFQ10" s="41"/>
      <c r="MFR10" s="41"/>
      <c r="MFS10" s="41"/>
      <c r="MFT10" s="41"/>
      <c r="MFU10" s="41"/>
      <c r="MFV10" s="41"/>
      <c r="MFW10" s="41"/>
      <c r="MFX10" s="41"/>
      <c r="MFY10" s="41"/>
      <c r="MFZ10" s="41"/>
      <c r="MGA10" s="41"/>
      <c r="MGB10" s="41"/>
      <c r="MGC10" s="41"/>
      <c r="MGD10" s="41"/>
      <c r="MGE10" s="41"/>
      <c r="MGF10" s="41"/>
      <c r="MGG10" s="41"/>
      <c r="MGH10" s="41"/>
      <c r="MGI10" s="41"/>
      <c r="MGJ10" s="41"/>
      <c r="MGK10" s="41"/>
      <c r="MGL10" s="41"/>
      <c r="MGM10" s="41"/>
      <c r="MGN10" s="41"/>
      <c r="MGO10" s="41"/>
      <c r="MGP10" s="41"/>
      <c r="MGQ10" s="41"/>
      <c r="MGR10" s="41"/>
      <c r="MGS10" s="41"/>
      <c r="MGT10" s="41"/>
      <c r="MGU10" s="41"/>
      <c r="MGV10" s="41"/>
      <c r="MGW10" s="41"/>
      <c r="MGX10" s="41"/>
      <c r="MGY10" s="41"/>
      <c r="MGZ10" s="41"/>
      <c r="MHA10" s="41"/>
      <c r="MHB10" s="41"/>
      <c r="MHC10" s="41"/>
      <c r="MHD10" s="41"/>
      <c r="MHE10" s="41"/>
      <c r="MHF10" s="41"/>
      <c r="MHG10" s="41"/>
      <c r="MHH10" s="41"/>
      <c r="MHI10" s="41"/>
      <c r="MHJ10" s="41"/>
      <c r="MHK10" s="41"/>
      <c r="MHL10" s="41"/>
      <c r="MHM10" s="41"/>
      <c r="MHN10" s="41"/>
      <c r="MHO10" s="41"/>
      <c r="MHP10" s="41"/>
      <c r="MHQ10" s="41"/>
      <c r="MHR10" s="41"/>
      <c r="MHS10" s="41"/>
      <c r="MHT10" s="41"/>
      <c r="MHU10" s="41"/>
      <c r="MHV10" s="41"/>
      <c r="MHW10" s="41"/>
      <c r="MHX10" s="41"/>
      <c r="MHY10" s="41"/>
      <c r="MHZ10" s="41"/>
      <c r="MIA10" s="41"/>
      <c r="MIB10" s="41"/>
      <c r="MIC10" s="41"/>
      <c r="MID10" s="41"/>
      <c r="MIE10" s="41"/>
      <c r="MIF10" s="41"/>
      <c r="MIG10" s="41"/>
      <c r="MIH10" s="41"/>
      <c r="MII10" s="41"/>
      <c r="MIJ10" s="41"/>
      <c r="MIK10" s="41"/>
      <c r="MIL10" s="41"/>
      <c r="MIM10" s="41"/>
      <c r="MIN10" s="41"/>
      <c r="MIO10" s="41"/>
      <c r="MIP10" s="41"/>
      <c r="MIQ10" s="41"/>
      <c r="MIR10" s="41"/>
      <c r="MIS10" s="41"/>
      <c r="MIT10" s="41"/>
      <c r="MIU10" s="41"/>
      <c r="MIV10" s="41"/>
      <c r="MIW10" s="41"/>
      <c r="MIX10" s="41"/>
      <c r="MIY10" s="41"/>
      <c r="MIZ10" s="41"/>
      <c r="MJA10" s="41"/>
      <c r="MJB10" s="41"/>
      <c r="MJC10" s="41"/>
      <c r="MJD10" s="41"/>
      <c r="MJE10" s="41"/>
      <c r="MJF10" s="41"/>
      <c r="MJG10" s="41"/>
      <c r="MJH10" s="41"/>
      <c r="MJI10" s="41"/>
      <c r="MJJ10" s="41"/>
      <c r="MJK10" s="41"/>
      <c r="MJL10" s="41"/>
      <c r="MJM10" s="41"/>
      <c r="MJN10" s="41"/>
      <c r="MJO10" s="41"/>
      <c r="MJP10" s="41"/>
      <c r="MJQ10" s="41"/>
      <c r="MJR10" s="41"/>
      <c r="MJS10" s="41"/>
      <c r="MJT10" s="41"/>
      <c r="MJU10" s="41"/>
      <c r="MJV10" s="41"/>
      <c r="MJW10" s="41"/>
      <c r="MJX10" s="41"/>
      <c r="MJY10" s="41"/>
      <c r="MJZ10" s="41"/>
      <c r="MKA10" s="41"/>
      <c r="MKB10" s="41"/>
      <c r="MKC10" s="41"/>
      <c r="MKD10" s="41"/>
      <c r="MKE10" s="41"/>
      <c r="MKF10" s="41"/>
      <c r="MKG10" s="41"/>
      <c r="MKH10" s="41"/>
      <c r="MKI10" s="41"/>
      <c r="MKJ10" s="41"/>
      <c r="MKK10" s="41"/>
      <c r="MKL10" s="41"/>
      <c r="MKM10" s="41"/>
      <c r="MKN10" s="41"/>
      <c r="MKO10" s="41"/>
      <c r="MKP10" s="41"/>
      <c r="MKQ10" s="41"/>
      <c r="MKR10" s="41"/>
      <c r="MKS10" s="41"/>
      <c r="MKT10" s="41"/>
      <c r="MKU10" s="41"/>
      <c r="MKV10" s="41"/>
      <c r="MKW10" s="41"/>
      <c r="MKX10" s="41"/>
      <c r="MKY10" s="41"/>
      <c r="MKZ10" s="41"/>
      <c r="MLA10" s="41"/>
      <c r="MLB10" s="41"/>
      <c r="MLC10" s="41"/>
      <c r="MLD10" s="41"/>
      <c r="MLE10" s="41"/>
      <c r="MLF10" s="41"/>
      <c r="MLG10" s="41"/>
      <c r="MLH10" s="41"/>
      <c r="MLI10" s="41"/>
      <c r="MLJ10" s="41"/>
      <c r="MLK10" s="41"/>
      <c r="MLL10" s="41"/>
      <c r="MLM10" s="41"/>
      <c r="MLN10" s="41"/>
      <c r="MLO10" s="41"/>
      <c r="MLP10" s="41"/>
      <c r="MLQ10" s="41"/>
      <c r="MLR10" s="41"/>
      <c r="MLS10" s="41"/>
      <c r="MLT10" s="41"/>
      <c r="MLU10" s="41"/>
      <c r="MLV10" s="41"/>
      <c r="MLW10" s="41"/>
      <c r="MLX10" s="41"/>
      <c r="MLY10" s="41"/>
      <c r="MLZ10" s="41"/>
      <c r="MMA10" s="41"/>
      <c r="MMB10" s="41"/>
      <c r="MMC10" s="41"/>
      <c r="MMD10" s="41"/>
      <c r="MME10" s="41"/>
      <c r="MMF10" s="41"/>
      <c r="MMG10" s="41"/>
      <c r="MMH10" s="41"/>
      <c r="MMI10" s="41"/>
      <c r="MMJ10" s="41"/>
      <c r="MMK10" s="41"/>
      <c r="MML10" s="41"/>
      <c r="MMM10" s="41"/>
      <c r="MMN10" s="41"/>
      <c r="MMO10" s="41"/>
      <c r="MMP10" s="41"/>
      <c r="MMQ10" s="41"/>
      <c r="MMR10" s="41"/>
      <c r="MMS10" s="41"/>
      <c r="MMT10" s="41"/>
      <c r="MMU10" s="41"/>
      <c r="MMV10" s="41"/>
      <c r="MMW10" s="41"/>
      <c r="MMX10" s="41"/>
      <c r="MMY10" s="41"/>
      <c r="MMZ10" s="41"/>
      <c r="MNA10" s="41"/>
      <c r="MNB10" s="41"/>
      <c r="MNC10" s="41"/>
      <c r="MND10" s="41"/>
      <c r="MNE10" s="41"/>
      <c r="MNF10" s="41"/>
      <c r="MNG10" s="41"/>
      <c r="MNH10" s="41"/>
      <c r="MNI10" s="41"/>
      <c r="MNJ10" s="41"/>
      <c r="MNK10" s="41"/>
      <c r="MNL10" s="41"/>
      <c r="MNM10" s="41"/>
      <c r="MNN10" s="41"/>
      <c r="MNO10" s="41"/>
      <c r="MNP10" s="41"/>
      <c r="MNQ10" s="41"/>
      <c r="MNR10" s="41"/>
      <c r="MNS10" s="41"/>
      <c r="MNT10" s="41"/>
      <c r="MNU10" s="41"/>
      <c r="MNV10" s="41"/>
      <c r="MNW10" s="41"/>
      <c r="MNX10" s="41"/>
      <c r="MNY10" s="41"/>
      <c r="MNZ10" s="41"/>
      <c r="MOA10" s="41"/>
      <c r="MOB10" s="41"/>
      <c r="MOC10" s="41"/>
      <c r="MOD10" s="41"/>
      <c r="MOE10" s="41"/>
      <c r="MOF10" s="41"/>
      <c r="MOG10" s="41"/>
      <c r="MOH10" s="41"/>
      <c r="MOI10" s="41"/>
      <c r="MOJ10" s="41"/>
      <c r="MOK10" s="41"/>
      <c r="MOL10" s="41"/>
      <c r="MOM10" s="41"/>
      <c r="MON10" s="41"/>
      <c r="MOO10" s="41"/>
      <c r="MOP10" s="41"/>
      <c r="MOQ10" s="41"/>
      <c r="MOR10" s="41"/>
      <c r="MOS10" s="41"/>
      <c r="MOT10" s="41"/>
      <c r="MOU10" s="41"/>
      <c r="MOV10" s="41"/>
      <c r="MOW10" s="41"/>
      <c r="MOX10" s="41"/>
      <c r="MOY10" s="41"/>
      <c r="MOZ10" s="41"/>
      <c r="MPA10" s="41"/>
      <c r="MPB10" s="41"/>
      <c r="MPC10" s="41"/>
      <c r="MPD10" s="41"/>
      <c r="MPE10" s="41"/>
      <c r="MPF10" s="41"/>
      <c r="MPG10" s="41"/>
      <c r="MPH10" s="41"/>
      <c r="MPI10" s="41"/>
      <c r="MPJ10" s="41"/>
      <c r="MPK10" s="41"/>
      <c r="MPL10" s="41"/>
      <c r="MPM10" s="41"/>
      <c r="MPN10" s="41"/>
      <c r="MPO10" s="41"/>
      <c r="MPP10" s="41"/>
      <c r="MPQ10" s="41"/>
      <c r="MPR10" s="41"/>
      <c r="MPS10" s="41"/>
      <c r="MPT10" s="41"/>
      <c r="MPU10" s="41"/>
      <c r="MPV10" s="41"/>
      <c r="MPW10" s="41"/>
      <c r="MPX10" s="41"/>
      <c r="MPY10" s="41"/>
      <c r="MPZ10" s="41"/>
      <c r="MQA10" s="41"/>
      <c r="MQB10" s="41"/>
      <c r="MQC10" s="41"/>
      <c r="MQD10" s="41"/>
      <c r="MQE10" s="41"/>
      <c r="MQF10" s="41"/>
      <c r="MQG10" s="41"/>
      <c r="MQH10" s="41"/>
      <c r="MQI10" s="41"/>
      <c r="MQJ10" s="41"/>
      <c r="MQK10" s="41"/>
      <c r="MQL10" s="41"/>
      <c r="MQM10" s="41"/>
      <c r="MQN10" s="41"/>
      <c r="MQO10" s="41"/>
      <c r="MQP10" s="41"/>
      <c r="MQQ10" s="41"/>
      <c r="MQR10" s="41"/>
      <c r="MQS10" s="41"/>
      <c r="MQT10" s="41"/>
      <c r="MQU10" s="41"/>
      <c r="MQV10" s="41"/>
      <c r="MQW10" s="41"/>
      <c r="MQX10" s="41"/>
      <c r="MQY10" s="41"/>
      <c r="MQZ10" s="41"/>
      <c r="MRA10" s="41"/>
      <c r="MRB10" s="41"/>
      <c r="MRC10" s="41"/>
      <c r="MRD10" s="41"/>
      <c r="MRE10" s="41"/>
      <c r="MRF10" s="41"/>
      <c r="MRG10" s="41"/>
      <c r="MRH10" s="41"/>
      <c r="MRI10" s="41"/>
      <c r="MRJ10" s="41"/>
      <c r="MRK10" s="41"/>
      <c r="MRL10" s="41"/>
      <c r="MRM10" s="41"/>
      <c r="MRN10" s="41"/>
      <c r="MRO10" s="41"/>
      <c r="MRP10" s="41"/>
      <c r="MRQ10" s="41"/>
      <c r="MRR10" s="41"/>
      <c r="MRS10" s="41"/>
      <c r="MRT10" s="41"/>
      <c r="MRU10" s="41"/>
      <c r="MRV10" s="41"/>
      <c r="MRW10" s="41"/>
      <c r="MRX10" s="41"/>
      <c r="MRY10" s="41"/>
      <c r="MRZ10" s="41"/>
      <c r="MSA10" s="41"/>
      <c r="MSB10" s="41"/>
      <c r="MSC10" s="41"/>
      <c r="MSD10" s="41"/>
      <c r="MSE10" s="41"/>
      <c r="MSF10" s="41"/>
      <c r="MSG10" s="41"/>
      <c r="MSH10" s="41"/>
      <c r="MSI10" s="41"/>
      <c r="MSJ10" s="41"/>
      <c r="MSK10" s="41"/>
      <c r="MSL10" s="41"/>
      <c r="MSM10" s="41"/>
      <c r="MSN10" s="41"/>
      <c r="MSO10" s="41"/>
      <c r="MSP10" s="41"/>
      <c r="MSQ10" s="41"/>
      <c r="MSR10" s="41"/>
      <c r="MSS10" s="41"/>
      <c r="MST10" s="41"/>
      <c r="MSU10" s="41"/>
      <c r="MSV10" s="41"/>
      <c r="MSW10" s="41"/>
      <c r="MSX10" s="41"/>
      <c r="MSY10" s="41"/>
      <c r="MSZ10" s="41"/>
      <c r="MTA10" s="41"/>
      <c r="MTB10" s="41"/>
      <c r="MTC10" s="41"/>
      <c r="MTD10" s="41"/>
      <c r="MTE10" s="41"/>
      <c r="MTF10" s="41"/>
      <c r="MTG10" s="41"/>
      <c r="MTH10" s="41"/>
      <c r="MTI10" s="41"/>
      <c r="MTJ10" s="41"/>
      <c r="MTK10" s="41"/>
      <c r="MTL10" s="41"/>
      <c r="MTM10" s="41"/>
      <c r="MTN10" s="41"/>
      <c r="MTO10" s="41"/>
      <c r="MTP10" s="41"/>
      <c r="MTQ10" s="41"/>
      <c r="MTR10" s="41"/>
      <c r="MTS10" s="41"/>
      <c r="MTT10" s="41"/>
      <c r="MTU10" s="41"/>
      <c r="MTV10" s="41"/>
      <c r="MTW10" s="41"/>
      <c r="MTX10" s="41"/>
      <c r="MTY10" s="41"/>
      <c r="MTZ10" s="41"/>
      <c r="MUA10" s="41"/>
      <c r="MUB10" s="41"/>
      <c r="MUC10" s="41"/>
      <c r="MUD10" s="41"/>
      <c r="MUE10" s="41"/>
      <c r="MUF10" s="41"/>
      <c r="MUG10" s="41"/>
      <c r="MUH10" s="41"/>
      <c r="MUI10" s="41"/>
      <c r="MUJ10" s="41"/>
      <c r="MUK10" s="41"/>
      <c r="MUL10" s="41"/>
      <c r="MUM10" s="41"/>
      <c r="MUN10" s="41"/>
      <c r="MUO10" s="41"/>
      <c r="MUP10" s="41"/>
      <c r="MUQ10" s="41"/>
      <c r="MUR10" s="41"/>
      <c r="MUS10" s="41"/>
      <c r="MUT10" s="41"/>
      <c r="MUU10" s="41"/>
      <c r="MUV10" s="41"/>
      <c r="MUW10" s="41"/>
      <c r="MUX10" s="41"/>
      <c r="MUY10" s="41"/>
      <c r="MUZ10" s="41"/>
      <c r="MVA10" s="41"/>
      <c r="MVB10" s="41"/>
      <c r="MVC10" s="41"/>
      <c r="MVD10" s="41"/>
      <c r="MVE10" s="41"/>
      <c r="MVF10" s="41"/>
      <c r="MVG10" s="41"/>
      <c r="MVH10" s="41"/>
      <c r="MVI10" s="41"/>
      <c r="MVJ10" s="41"/>
      <c r="MVK10" s="41"/>
      <c r="MVL10" s="41"/>
      <c r="MVM10" s="41"/>
      <c r="MVN10" s="41"/>
      <c r="MVO10" s="41"/>
      <c r="MVP10" s="41"/>
      <c r="MVQ10" s="41"/>
      <c r="MVR10" s="41"/>
      <c r="MVS10" s="41"/>
      <c r="MVT10" s="41"/>
      <c r="MVU10" s="41"/>
      <c r="MVV10" s="41"/>
      <c r="MVW10" s="41"/>
      <c r="MVX10" s="41"/>
      <c r="MVY10" s="41"/>
      <c r="MVZ10" s="41"/>
      <c r="MWA10" s="41"/>
      <c r="MWB10" s="41"/>
      <c r="MWC10" s="41"/>
      <c r="MWD10" s="41"/>
      <c r="MWE10" s="41"/>
      <c r="MWF10" s="41"/>
      <c r="MWG10" s="41"/>
      <c r="MWH10" s="41"/>
      <c r="MWI10" s="41"/>
      <c r="MWJ10" s="41"/>
      <c r="MWK10" s="41"/>
      <c r="MWL10" s="41"/>
      <c r="MWM10" s="41"/>
      <c r="MWN10" s="41"/>
      <c r="MWO10" s="41"/>
      <c r="MWP10" s="41"/>
      <c r="MWQ10" s="41"/>
      <c r="MWR10" s="41"/>
      <c r="MWS10" s="41"/>
      <c r="MWT10" s="41"/>
      <c r="MWU10" s="41"/>
      <c r="MWV10" s="41"/>
      <c r="MWW10" s="41"/>
      <c r="MWX10" s="41"/>
      <c r="MWY10" s="41"/>
      <c r="MWZ10" s="41"/>
      <c r="MXA10" s="41"/>
      <c r="MXB10" s="41"/>
      <c r="MXC10" s="41"/>
      <c r="MXD10" s="41"/>
      <c r="MXE10" s="41"/>
      <c r="MXF10" s="41"/>
      <c r="MXG10" s="41"/>
      <c r="MXH10" s="41"/>
      <c r="MXI10" s="41"/>
      <c r="MXJ10" s="41"/>
      <c r="MXK10" s="41"/>
      <c r="MXL10" s="41"/>
      <c r="MXM10" s="41"/>
      <c r="MXN10" s="41"/>
      <c r="MXO10" s="41"/>
      <c r="MXP10" s="41"/>
      <c r="MXQ10" s="41"/>
      <c r="MXR10" s="41"/>
      <c r="MXS10" s="41"/>
      <c r="MXT10" s="41"/>
      <c r="MXU10" s="41"/>
      <c r="MXV10" s="41"/>
      <c r="MXW10" s="41"/>
      <c r="MXX10" s="41"/>
      <c r="MXY10" s="41"/>
      <c r="MXZ10" s="41"/>
      <c r="MYA10" s="41"/>
      <c r="MYB10" s="41"/>
      <c r="MYC10" s="41"/>
      <c r="MYD10" s="41"/>
      <c r="MYE10" s="41"/>
      <c r="MYF10" s="41"/>
      <c r="MYG10" s="41"/>
      <c r="MYH10" s="41"/>
      <c r="MYI10" s="41"/>
      <c r="MYJ10" s="41"/>
      <c r="MYK10" s="41"/>
      <c r="MYL10" s="41"/>
      <c r="MYM10" s="41"/>
      <c r="MYN10" s="41"/>
      <c r="MYO10" s="41"/>
      <c r="MYP10" s="41"/>
      <c r="MYQ10" s="41"/>
      <c r="MYR10" s="41"/>
      <c r="MYS10" s="41"/>
      <c r="MYT10" s="41"/>
      <c r="MYU10" s="41"/>
      <c r="MYV10" s="41"/>
      <c r="MYW10" s="41"/>
      <c r="MYX10" s="41"/>
      <c r="MYY10" s="41"/>
      <c r="MYZ10" s="41"/>
      <c r="MZA10" s="41"/>
      <c r="MZB10" s="41"/>
      <c r="MZC10" s="41"/>
      <c r="MZD10" s="41"/>
      <c r="MZE10" s="41"/>
      <c r="MZF10" s="41"/>
      <c r="MZG10" s="41"/>
      <c r="MZH10" s="41"/>
      <c r="MZI10" s="41"/>
      <c r="MZJ10" s="41"/>
      <c r="MZK10" s="41"/>
      <c r="MZL10" s="41"/>
      <c r="MZM10" s="41"/>
      <c r="MZN10" s="41"/>
      <c r="MZO10" s="41"/>
      <c r="MZP10" s="41"/>
      <c r="MZQ10" s="41"/>
      <c r="MZR10" s="41"/>
      <c r="MZS10" s="41"/>
      <c r="MZT10" s="41"/>
      <c r="MZU10" s="41"/>
      <c r="MZV10" s="41"/>
      <c r="MZW10" s="41"/>
      <c r="MZX10" s="41"/>
      <c r="MZY10" s="41"/>
      <c r="MZZ10" s="41"/>
      <c r="NAA10" s="41"/>
      <c r="NAB10" s="41"/>
      <c r="NAC10" s="41"/>
      <c r="NAD10" s="41"/>
      <c r="NAE10" s="41"/>
      <c r="NAF10" s="41"/>
      <c r="NAG10" s="41"/>
      <c r="NAH10" s="41"/>
      <c r="NAI10" s="41"/>
      <c r="NAJ10" s="41"/>
      <c r="NAK10" s="41"/>
      <c r="NAL10" s="41"/>
      <c r="NAM10" s="41"/>
      <c r="NAN10" s="41"/>
      <c r="NAO10" s="41"/>
      <c r="NAP10" s="41"/>
      <c r="NAQ10" s="41"/>
      <c r="NAR10" s="41"/>
      <c r="NAS10" s="41"/>
      <c r="NAT10" s="41"/>
      <c r="NAU10" s="41"/>
      <c r="NAV10" s="41"/>
      <c r="NAW10" s="41"/>
      <c r="NAX10" s="41"/>
      <c r="NAY10" s="41"/>
      <c r="NAZ10" s="41"/>
      <c r="NBA10" s="41"/>
      <c r="NBB10" s="41"/>
      <c r="NBC10" s="41"/>
      <c r="NBD10" s="41"/>
      <c r="NBE10" s="41"/>
      <c r="NBF10" s="41"/>
      <c r="NBG10" s="41"/>
      <c r="NBH10" s="41"/>
      <c r="NBI10" s="41"/>
      <c r="NBJ10" s="41"/>
      <c r="NBK10" s="41"/>
      <c r="NBL10" s="41"/>
      <c r="NBM10" s="41"/>
      <c r="NBN10" s="41"/>
      <c r="NBO10" s="41"/>
      <c r="NBP10" s="41"/>
      <c r="NBQ10" s="41"/>
      <c r="NBR10" s="41"/>
      <c r="NBS10" s="41"/>
      <c r="NBT10" s="41"/>
      <c r="NBU10" s="41"/>
      <c r="NBV10" s="41"/>
      <c r="NBW10" s="41"/>
      <c r="NBX10" s="41"/>
      <c r="NBY10" s="41"/>
      <c r="NBZ10" s="41"/>
      <c r="NCA10" s="41"/>
      <c r="NCB10" s="41"/>
      <c r="NCC10" s="41"/>
      <c r="NCD10" s="41"/>
      <c r="NCE10" s="41"/>
      <c r="NCF10" s="41"/>
      <c r="NCG10" s="41"/>
      <c r="NCH10" s="41"/>
      <c r="NCI10" s="41"/>
      <c r="NCJ10" s="41"/>
      <c r="NCK10" s="41"/>
      <c r="NCL10" s="41"/>
      <c r="NCM10" s="41"/>
      <c r="NCN10" s="41"/>
      <c r="NCO10" s="41"/>
      <c r="NCP10" s="41"/>
      <c r="NCQ10" s="41"/>
      <c r="NCR10" s="41"/>
      <c r="NCS10" s="41"/>
      <c r="NCT10" s="41"/>
      <c r="NCU10" s="41"/>
      <c r="NCV10" s="41"/>
      <c r="NCW10" s="41"/>
      <c r="NCX10" s="41"/>
      <c r="NCY10" s="41"/>
      <c r="NCZ10" s="41"/>
      <c r="NDA10" s="41"/>
      <c r="NDB10" s="41"/>
      <c r="NDC10" s="41"/>
      <c r="NDD10" s="41"/>
      <c r="NDE10" s="41"/>
      <c r="NDF10" s="41"/>
      <c r="NDG10" s="41"/>
      <c r="NDH10" s="41"/>
      <c r="NDI10" s="41"/>
      <c r="NDJ10" s="41"/>
      <c r="NDK10" s="41"/>
      <c r="NDL10" s="41"/>
      <c r="NDM10" s="41"/>
      <c r="NDN10" s="41"/>
      <c r="NDO10" s="41"/>
      <c r="NDP10" s="41"/>
      <c r="NDQ10" s="41"/>
      <c r="NDR10" s="41"/>
      <c r="NDS10" s="41"/>
      <c r="NDT10" s="41"/>
      <c r="NDU10" s="41"/>
      <c r="NDV10" s="41"/>
      <c r="NDW10" s="41"/>
      <c r="NDX10" s="41"/>
      <c r="NDY10" s="41"/>
      <c r="NDZ10" s="41"/>
      <c r="NEA10" s="41"/>
      <c r="NEB10" s="41"/>
      <c r="NEC10" s="41"/>
      <c r="NED10" s="41"/>
      <c r="NEE10" s="41"/>
      <c r="NEF10" s="41"/>
      <c r="NEG10" s="41"/>
      <c r="NEH10" s="41"/>
      <c r="NEI10" s="41"/>
      <c r="NEJ10" s="41"/>
      <c r="NEK10" s="41"/>
      <c r="NEL10" s="41"/>
      <c r="NEM10" s="41"/>
      <c r="NEN10" s="41"/>
      <c r="NEO10" s="41"/>
      <c r="NEP10" s="41"/>
      <c r="NEQ10" s="41"/>
      <c r="NER10" s="41"/>
      <c r="NES10" s="41"/>
      <c r="NET10" s="41"/>
      <c r="NEU10" s="41"/>
      <c r="NEV10" s="41"/>
      <c r="NEW10" s="41"/>
      <c r="NEX10" s="41"/>
      <c r="NEY10" s="41"/>
      <c r="NEZ10" s="41"/>
      <c r="NFA10" s="41"/>
      <c r="NFB10" s="41"/>
      <c r="NFC10" s="41"/>
      <c r="NFD10" s="41"/>
      <c r="NFE10" s="41"/>
      <c r="NFF10" s="41"/>
      <c r="NFG10" s="41"/>
      <c r="NFH10" s="41"/>
      <c r="NFI10" s="41"/>
      <c r="NFJ10" s="41"/>
      <c r="NFK10" s="41"/>
      <c r="NFL10" s="41"/>
      <c r="NFM10" s="41"/>
      <c r="NFN10" s="41"/>
      <c r="NFO10" s="41"/>
      <c r="NFP10" s="41"/>
      <c r="NFQ10" s="41"/>
      <c r="NFR10" s="41"/>
      <c r="NFS10" s="41"/>
      <c r="NFT10" s="41"/>
      <c r="NFU10" s="41"/>
      <c r="NFV10" s="41"/>
      <c r="NFW10" s="41"/>
      <c r="NFX10" s="41"/>
      <c r="NFY10" s="41"/>
      <c r="NFZ10" s="41"/>
      <c r="NGA10" s="41"/>
      <c r="NGB10" s="41"/>
      <c r="NGC10" s="41"/>
      <c r="NGD10" s="41"/>
      <c r="NGE10" s="41"/>
      <c r="NGF10" s="41"/>
      <c r="NGG10" s="41"/>
      <c r="NGH10" s="41"/>
      <c r="NGI10" s="41"/>
      <c r="NGJ10" s="41"/>
      <c r="NGK10" s="41"/>
      <c r="NGL10" s="41"/>
      <c r="NGM10" s="41"/>
      <c r="NGN10" s="41"/>
      <c r="NGO10" s="41"/>
      <c r="NGP10" s="41"/>
      <c r="NGQ10" s="41"/>
      <c r="NGR10" s="41"/>
      <c r="NGS10" s="41"/>
      <c r="NGT10" s="41"/>
      <c r="NGU10" s="41"/>
      <c r="NGV10" s="41"/>
      <c r="NGW10" s="41"/>
      <c r="NGX10" s="41"/>
      <c r="NGY10" s="41"/>
      <c r="NGZ10" s="41"/>
      <c r="NHA10" s="41"/>
      <c r="NHB10" s="41"/>
      <c r="NHC10" s="41"/>
      <c r="NHD10" s="41"/>
      <c r="NHE10" s="41"/>
      <c r="NHF10" s="41"/>
      <c r="NHG10" s="41"/>
      <c r="NHH10" s="41"/>
      <c r="NHI10" s="41"/>
      <c r="NHJ10" s="41"/>
      <c r="NHK10" s="41"/>
      <c r="NHL10" s="41"/>
      <c r="NHM10" s="41"/>
      <c r="NHN10" s="41"/>
      <c r="NHO10" s="41"/>
      <c r="NHP10" s="41"/>
      <c r="NHQ10" s="41"/>
      <c r="NHR10" s="41"/>
      <c r="NHS10" s="41"/>
      <c r="NHT10" s="41"/>
      <c r="NHU10" s="41"/>
      <c r="NHV10" s="41"/>
      <c r="NHW10" s="41"/>
      <c r="NHX10" s="41"/>
      <c r="NHY10" s="41"/>
      <c r="NHZ10" s="41"/>
      <c r="NIA10" s="41"/>
      <c r="NIB10" s="41"/>
      <c r="NIC10" s="41"/>
      <c r="NID10" s="41"/>
      <c r="NIE10" s="41"/>
      <c r="NIF10" s="41"/>
      <c r="NIG10" s="41"/>
      <c r="NIH10" s="41"/>
      <c r="NII10" s="41"/>
      <c r="NIJ10" s="41"/>
      <c r="NIK10" s="41"/>
      <c r="NIL10" s="41"/>
      <c r="NIM10" s="41"/>
      <c r="NIN10" s="41"/>
      <c r="NIO10" s="41"/>
      <c r="NIP10" s="41"/>
      <c r="NIQ10" s="41"/>
      <c r="NIR10" s="41"/>
      <c r="NIS10" s="41"/>
      <c r="NIT10" s="41"/>
      <c r="NIU10" s="41"/>
      <c r="NIV10" s="41"/>
      <c r="NIW10" s="41"/>
      <c r="NIX10" s="41"/>
      <c r="NIY10" s="41"/>
      <c r="NIZ10" s="41"/>
      <c r="NJA10" s="41"/>
      <c r="NJB10" s="41"/>
      <c r="NJC10" s="41"/>
      <c r="NJD10" s="41"/>
      <c r="NJE10" s="41"/>
      <c r="NJF10" s="41"/>
      <c r="NJG10" s="41"/>
      <c r="NJH10" s="41"/>
      <c r="NJI10" s="41"/>
      <c r="NJJ10" s="41"/>
      <c r="NJK10" s="41"/>
      <c r="NJL10" s="41"/>
      <c r="NJM10" s="41"/>
      <c r="NJN10" s="41"/>
      <c r="NJO10" s="41"/>
      <c r="NJP10" s="41"/>
      <c r="NJQ10" s="41"/>
      <c r="NJR10" s="41"/>
      <c r="NJS10" s="41"/>
      <c r="NJT10" s="41"/>
      <c r="NJU10" s="41"/>
      <c r="NJV10" s="41"/>
      <c r="NJW10" s="41"/>
      <c r="NJX10" s="41"/>
      <c r="NJY10" s="41"/>
      <c r="NJZ10" s="41"/>
      <c r="NKA10" s="41"/>
      <c r="NKB10" s="41"/>
      <c r="NKC10" s="41"/>
      <c r="NKD10" s="41"/>
      <c r="NKE10" s="41"/>
      <c r="NKF10" s="41"/>
      <c r="NKG10" s="41"/>
      <c r="NKH10" s="41"/>
      <c r="NKI10" s="41"/>
      <c r="NKJ10" s="41"/>
      <c r="NKK10" s="41"/>
      <c r="NKL10" s="41"/>
      <c r="NKM10" s="41"/>
      <c r="NKN10" s="41"/>
      <c r="NKO10" s="41"/>
      <c r="NKP10" s="41"/>
      <c r="NKQ10" s="41"/>
      <c r="NKR10" s="41"/>
      <c r="NKS10" s="41"/>
      <c r="NKT10" s="41"/>
      <c r="NKU10" s="41"/>
      <c r="NKV10" s="41"/>
      <c r="NKW10" s="41"/>
      <c r="NKX10" s="41"/>
      <c r="NKY10" s="41"/>
      <c r="NKZ10" s="41"/>
      <c r="NLA10" s="41"/>
      <c r="NLB10" s="41"/>
      <c r="NLC10" s="41"/>
      <c r="NLD10" s="41"/>
      <c r="NLE10" s="41"/>
      <c r="NLF10" s="41"/>
      <c r="NLG10" s="41"/>
      <c r="NLH10" s="41"/>
      <c r="NLI10" s="41"/>
      <c r="NLJ10" s="41"/>
      <c r="NLK10" s="41"/>
      <c r="NLL10" s="41"/>
      <c r="NLM10" s="41"/>
      <c r="NLN10" s="41"/>
      <c r="NLO10" s="41"/>
      <c r="NLP10" s="41"/>
      <c r="NLQ10" s="41"/>
      <c r="NLR10" s="41"/>
      <c r="NLS10" s="41"/>
      <c r="NLT10" s="41"/>
      <c r="NLU10" s="41"/>
      <c r="NLV10" s="41"/>
      <c r="NLW10" s="41"/>
      <c r="NLX10" s="41"/>
      <c r="NLY10" s="41"/>
      <c r="NLZ10" s="41"/>
      <c r="NMA10" s="41"/>
      <c r="NMB10" s="41"/>
      <c r="NMC10" s="41"/>
      <c r="NMD10" s="41"/>
      <c r="NME10" s="41"/>
      <c r="NMF10" s="41"/>
      <c r="NMG10" s="41"/>
      <c r="NMH10" s="41"/>
      <c r="NMI10" s="41"/>
      <c r="NMJ10" s="41"/>
      <c r="NMK10" s="41"/>
      <c r="NML10" s="41"/>
      <c r="NMM10" s="41"/>
      <c r="NMN10" s="41"/>
      <c r="NMO10" s="41"/>
      <c r="NMP10" s="41"/>
      <c r="NMQ10" s="41"/>
      <c r="NMR10" s="41"/>
      <c r="NMS10" s="41"/>
      <c r="NMT10" s="41"/>
      <c r="NMU10" s="41"/>
      <c r="NMV10" s="41"/>
      <c r="NMW10" s="41"/>
      <c r="NMX10" s="41"/>
      <c r="NMY10" s="41"/>
      <c r="NMZ10" s="41"/>
      <c r="NNA10" s="41"/>
      <c r="NNB10" s="41"/>
      <c r="NNC10" s="41"/>
      <c r="NND10" s="41"/>
      <c r="NNE10" s="41"/>
      <c r="NNF10" s="41"/>
      <c r="NNG10" s="41"/>
      <c r="NNH10" s="41"/>
      <c r="NNI10" s="41"/>
      <c r="NNJ10" s="41"/>
      <c r="NNK10" s="41"/>
      <c r="NNL10" s="41"/>
      <c r="NNM10" s="41"/>
      <c r="NNN10" s="41"/>
      <c r="NNO10" s="41"/>
      <c r="NNP10" s="41"/>
      <c r="NNQ10" s="41"/>
      <c r="NNR10" s="41"/>
      <c r="NNS10" s="41"/>
      <c r="NNT10" s="41"/>
      <c r="NNU10" s="41"/>
      <c r="NNV10" s="41"/>
      <c r="NNW10" s="41"/>
      <c r="NNX10" s="41"/>
      <c r="NNY10" s="41"/>
      <c r="NNZ10" s="41"/>
      <c r="NOA10" s="41"/>
      <c r="NOB10" s="41"/>
      <c r="NOC10" s="41"/>
      <c r="NOD10" s="41"/>
      <c r="NOE10" s="41"/>
      <c r="NOF10" s="41"/>
      <c r="NOG10" s="41"/>
      <c r="NOH10" s="41"/>
      <c r="NOI10" s="41"/>
      <c r="NOJ10" s="41"/>
      <c r="NOK10" s="41"/>
      <c r="NOL10" s="41"/>
      <c r="NOM10" s="41"/>
      <c r="NON10" s="41"/>
      <c r="NOO10" s="41"/>
      <c r="NOP10" s="41"/>
      <c r="NOQ10" s="41"/>
      <c r="NOR10" s="41"/>
      <c r="NOS10" s="41"/>
      <c r="NOT10" s="41"/>
      <c r="NOU10" s="41"/>
      <c r="NOV10" s="41"/>
      <c r="NOW10" s="41"/>
      <c r="NOX10" s="41"/>
      <c r="NOY10" s="41"/>
      <c r="NOZ10" s="41"/>
      <c r="NPA10" s="41"/>
      <c r="NPB10" s="41"/>
      <c r="NPC10" s="41"/>
      <c r="NPD10" s="41"/>
      <c r="NPE10" s="41"/>
      <c r="NPF10" s="41"/>
      <c r="NPG10" s="41"/>
      <c r="NPH10" s="41"/>
      <c r="NPI10" s="41"/>
      <c r="NPJ10" s="41"/>
      <c r="NPK10" s="41"/>
      <c r="NPL10" s="41"/>
      <c r="NPM10" s="41"/>
      <c r="NPN10" s="41"/>
      <c r="NPO10" s="41"/>
      <c r="NPP10" s="41"/>
      <c r="NPQ10" s="41"/>
      <c r="NPR10" s="41"/>
      <c r="NPS10" s="41"/>
      <c r="NPT10" s="41"/>
      <c r="NPU10" s="41"/>
      <c r="NPV10" s="41"/>
      <c r="NPW10" s="41"/>
      <c r="NPX10" s="41"/>
      <c r="NPY10" s="41"/>
      <c r="NPZ10" s="41"/>
      <c r="NQA10" s="41"/>
      <c r="NQB10" s="41"/>
      <c r="NQC10" s="41"/>
      <c r="NQD10" s="41"/>
      <c r="NQE10" s="41"/>
      <c r="NQF10" s="41"/>
      <c r="NQG10" s="41"/>
      <c r="NQH10" s="41"/>
      <c r="NQI10" s="41"/>
      <c r="NQJ10" s="41"/>
      <c r="NQK10" s="41"/>
      <c r="NQL10" s="41"/>
      <c r="NQM10" s="41"/>
      <c r="NQN10" s="41"/>
      <c r="NQO10" s="41"/>
      <c r="NQP10" s="41"/>
      <c r="NQQ10" s="41"/>
      <c r="NQR10" s="41"/>
      <c r="NQS10" s="41"/>
      <c r="NQT10" s="41"/>
      <c r="NQU10" s="41"/>
      <c r="NQV10" s="41"/>
      <c r="NQW10" s="41"/>
      <c r="NQX10" s="41"/>
      <c r="NQY10" s="41"/>
      <c r="NQZ10" s="41"/>
      <c r="NRA10" s="41"/>
      <c r="NRB10" s="41"/>
      <c r="NRC10" s="41"/>
      <c r="NRD10" s="41"/>
      <c r="NRE10" s="41"/>
      <c r="NRF10" s="41"/>
      <c r="NRG10" s="41"/>
      <c r="NRH10" s="41"/>
      <c r="NRI10" s="41"/>
      <c r="NRJ10" s="41"/>
      <c r="NRK10" s="41"/>
      <c r="NRL10" s="41"/>
      <c r="NRM10" s="41"/>
      <c r="NRN10" s="41"/>
      <c r="NRO10" s="41"/>
      <c r="NRP10" s="41"/>
      <c r="NRQ10" s="41"/>
      <c r="NRR10" s="41"/>
      <c r="NRS10" s="41"/>
      <c r="NRT10" s="41"/>
      <c r="NRU10" s="41"/>
      <c r="NRV10" s="41"/>
      <c r="NRW10" s="41"/>
      <c r="NRX10" s="41"/>
      <c r="NRY10" s="41"/>
      <c r="NRZ10" s="41"/>
      <c r="NSA10" s="41"/>
      <c r="NSB10" s="41"/>
      <c r="NSC10" s="41"/>
      <c r="NSD10" s="41"/>
      <c r="NSE10" s="41"/>
      <c r="NSF10" s="41"/>
      <c r="NSG10" s="41"/>
      <c r="NSH10" s="41"/>
      <c r="NSI10" s="41"/>
      <c r="NSJ10" s="41"/>
      <c r="NSK10" s="41"/>
      <c r="NSL10" s="41"/>
      <c r="NSM10" s="41"/>
      <c r="NSN10" s="41"/>
      <c r="NSO10" s="41"/>
      <c r="NSP10" s="41"/>
      <c r="NSQ10" s="41"/>
      <c r="NSR10" s="41"/>
      <c r="NSS10" s="41"/>
      <c r="NST10" s="41"/>
      <c r="NSU10" s="41"/>
      <c r="NSV10" s="41"/>
      <c r="NSW10" s="41"/>
      <c r="NSX10" s="41"/>
      <c r="NSY10" s="41"/>
      <c r="NSZ10" s="41"/>
      <c r="NTA10" s="41"/>
      <c r="NTB10" s="41"/>
      <c r="NTC10" s="41"/>
      <c r="NTD10" s="41"/>
      <c r="NTE10" s="41"/>
      <c r="NTF10" s="41"/>
      <c r="NTG10" s="41"/>
      <c r="NTH10" s="41"/>
      <c r="NTI10" s="41"/>
      <c r="NTJ10" s="41"/>
      <c r="NTK10" s="41"/>
      <c r="NTL10" s="41"/>
      <c r="NTM10" s="41"/>
      <c r="NTN10" s="41"/>
      <c r="NTO10" s="41"/>
      <c r="NTP10" s="41"/>
      <c r="NTQ10" s="41"/>
      <c r="NTR10" s="41"/>
      <c r="NTS10" s="41"/>
      <c r="NTT10" s="41"/>
      <c r="NTU10" s="41"/>
      <c r="NTV10" s="41"/>
      <c r="NTW10" s="41"/>
      <c r="NTX10" s="41"/>
      <c r="NTY10" s="41"/>
      <c r="NTZ10" s="41"/>
      <c r="NUA10" s="41"/>
      <c r="NUB10" s="41"/>
      <c r="NUC10" s="41"/>
      <c r="NUD10" s="41"/>
      <c r="NUE10" s="41"/>
      <c r="NUF10" s="41"/>
      <c r="NUG10" s="41"/>
      <c r="NUH10" s="41"/>
      <c r="NUI10" s="41"/>
      <c r="NUJ10" s="41"/>
      <c r="NUK10" s="41"/>
      <c r="NUL10" s="41"/>
      <c r="NUM10" s="41"/>
      <c r="NUN10" s="41"/>
      <c r="NUO10" s="41"/>
      <c r="NUP10" s="41"/>
      <c r="NUQ10" s="41"/>
      <c r="NUR10" s="41"/>
      <c r="NUS10" s="41"/>
      <c r="NUT10" s="41"/>
      <c r="NUU10" s="41"/>
      <c r="NUV10" s="41"/>
      <c r="NUW10" s="41"/>
      <c r="NUX10" s="41"/>
      <c r="NUY10" s="41"/>
      <c r="NUZ10" s="41"/>
      <c r="NVA10" s="41"/>
      <c r="NVB10" s="41"/>
      <c r="NVC10" s="41"/>
      <c r="NVD10" s="41"/>
      <c r="NVE10" s="41"/>
      <c r="NVF10" s="41"/>
      <c r="NVG10" s="41"/>
      <c r="NVH10" s="41"/>
      <c r="NVI10" s="41"/>
      <c r="NVJ10" s="41"/>
      <c r="NVK10" s="41"/>
      <c r="NVL10" s="41"/>
      <c r="NVM10" s="41"/>
      <c r="NVN10" s="41"/>
      <c r="NVO10" s="41"/>
      <c r="NVP10" s="41"/>
      <c r="NVQ10" s="41"/>
      <c r="NVR10" s="41"/>
      <c r="NVS10" s="41"/>
      <c r="NVT10" s="41"/>
      <c r="NVU10" s="41"/>
      <c r="NVV10" s="41"/>
      <c r="NVW10" s="41"/>
      <c r="NVX10" s="41"/>
      <c r="NVY10" s="41"/>
      <c r="NVZ10" s="41"/>
      <c r="NWA10" s="41"/>
      <c r="NWB10" s="41"/>
      <c r="NWC10" s="41"/>
      <c r="NWD10" s="41"/>
      <c r="NWE10" s="41"/>
      <c r="NWF10" s="41"/>
      <c r="NWG10" s="41"/>
      <c r="NWH10" s="41"/>
      <c r="NWI10" s="41"/>
      <c r="NWJ10" s="41"/>
      <c r="NWK10" s="41"/>
      <c r="NWL10" s="41"/>
      <c r="NWM10" s="41"/>
      <c r="NWN10" s="41"/>
      <c r="NWO10" s="41"/>
      <c r="NWP10" s="41"/>
      <c r="NWQ10" s="41"/>
      <c r="NWR10" s="41"/>
      <c r="NWS10" s="41"/>
      <c r="NWT10" s="41"/>
      <c r="NWU10" s="41"/>
      <c r="NWV10" s="41"/>
      <c r="NWW10" s="41"/>
      <c r="NWX10" s="41"/>
      <c r="NWY10" s="41"/>
      <c r="NWZ10" s="41"/>
      <c r="NXA10" s="41"/>
      <c r="NXB10" s="41"/>
      <c r="NXC10" s="41"/>
      <c r="NXD10" s="41"/>
      <c r="NXE10" s="41"/>
      <c r="NXF10" s="41"/>
      <c r="NXG10" s="41"/>
      <c r="NXH10" s="41"/>
      <c r="NXI10" s="41"/>
      <c r="NXJ10" s="41"/>
      <c r="NXK10" s="41"/>
      <c r="NXL10" s="41"/>
      <c r="NXM10" s="41"/>
      <c r="NXN10" s="41"/>
      <c r="NXO10" s="41"/>
      <c r="NXP10" s="41"/>
      <c r="NXQ10" s="41"/>
      <c r="NXR10" s="41"/>
      <c r="NXS10" s="41"/>
      <c r="NXT10" s="41"/>
      <c r="NXU10" s="41"/>
      <c r="NXV10" s="41"/>
      <c r="NXW10" s="41"/>
      <c r="NXX10" s="41"/>
      <c r="NXY10" s="41"/>
      <c r="NXZ10" s="41"/>
      <c r="NYA10" s="41"/>
      <c r="NYB10" s="41"/>
      <c r="NYC10" s="41"/>
      <c r="NYD10" s="41"/>
      <c r="NYE10" s="41"/>
      <c r="NYF10" s="41"/>
      <c r="NYG10" s="41"/>
      <c r="NYH10" s="41"/>
      <c r="NYI10" s="41"/>
      <c r="NYJ10" s="41"/>
      <c r="NYK10" s="41"/>
      <c r="NYL10" s="41"/>
      <c r="NYM10" s="41"/>
      <c r="NYN10" s="41"/>
      <c r="NYO10" s="41"/>
      <c r="NYP10" s="41"/>
      <c r="NYQ10" s="41"/>
      <c r="NYR10" s="41"/>
      <c r="NYS10" s="41"/>
      <c r="NYT10" s="41"/>
      <c r="NYU10" s="41"/>
      <c r="NYV10" s="41"/>
      <c r="NYW10" s="41"/>
      <c r="NYX10" s="41"/>
      <c r="NYY10" s="41"/>
      <c r="NYZ10" s="41"/>
      <c r="NZA10" s="41"/>
      <c r="NZB10" s="41"/>
      <c r="NZC10" s="41"/>
      <c r="NZD10" s="41"/>
      <c r="NZE10" s="41"/>
      <c r="NZF10" s="41"/>
      <c r="NZG10" s="41"/>
      <c r="NZH10" s="41"/>
      <c r="NZI10" s="41"/>
      <c r="NZJ10" s="41"/>
      <c r="NZK10" s="41"/>
      <c r="NZL10" s="41"/>
      <c r="NZM10" s="41"/>
      <c r="NZN10" s="41"/>
      <c r="NZO10" s="41"/>
      <c r="NZP10" s="41"/>
      <c r="NZQ10" s="41"/>
      <c r="NZR10" s="41"/>
      <c r="NZS10" s="41"/>
      <c r="NZT10" s="41"/>
      <c r="NZU10" s="41"/>
      <c r="NZV10" s="41"/>
      <c r="NZW10" s="41"/>
      <c r="NZX10" s="41"/>
      <c r="NZY10" s="41"/>
      <c r="NZZ10" s="41"/>
      <c r="OAA10" s="41"/>
      <c r="OAB10" s="41"/>
      <c r="OAC10" s="41"/>
      <c r="OAD10" s="41"/>
      <c r="OAE10" s="41"/>
      <c r="OAF10" s="41"/>
      <c r="OAG10" s="41"/>
      <c r="OAH10" s="41"/>
      <c r="OAI10" s="41"/>
      <c r="OAJ10" s="41"/>
      <c r="OAK10" s="41"/>
      <c r="OAL10" s="41"/>
      <c r="OAM10" s="41"/>
      <c r="OAN10" s="41"/>
      <c r="OAO10" s="41"/>
      <c r="OAP10" s="41"/>
      <c r="OAQ10" s="41"/>
      <c r="OAR10" s="41"/>
      <c r="OAS10" s="41"/>
      <c r="OAT10" s="41"/>
      <c r="OAU10" s="41"/>
      <c r="OAV10" s="41"/>
      <c r="OAW10" s="41"/>
      <c r="OAX10" s="41"/>
      <c r="OAY10" s="41"/>
      <c r="OAZ10" s="41"/>
      <c r="OBA10" s="41"/>
      <c r="OBB10" s="41"/>
      <c r="OBC10" s="41"/>
      <c r="OBD10" s="41"/>
      <c r="OBE10" s="41"/>
      <c r="OBF10" s="41"/>
      <c r="OBG10" s="41"/>
      <c r="OBH10" s="41"/>
      <c r="OBI10" s="41"/>
      <c r="OBJ10" s="41"/>
      <c r="OBK10" s="41"/>
      <c r="OBL10" s="41"/>
      <c r="OBM10" s="41"/>
      <c r="OBN10" s="41"/>
      <c r="OBO10" s="41"/>
      <c r="OBP10" s="41"/>
      <c r="OBQ10" s="41"/>
      <c r="OBR10" s="41"/>
      <c r="OBS10" s="41"/>
      <c r="OBT10" s="41"/>
      <c r="OBU10" s="41"/>
      <c r="OBV10" s="41"/>
      <c r="OBW10" s="41"/>
      <c r="OBX10" s="41"/>
      <c r="OBY10" s="41"/>
      <c r="OBZ10" s="41"/>
      <c r="OCA10" s="41"/>
      <c r="OCB10" s="41"/>
      <c r="OCC10" s="41"/>
      <c r="OCD10" s="41"/>
      <c r="OCE10" s="41"/>
      <c r="OCF10" s="41"/>
      <c r="OCG10" s="41"/>
      <c r="OCH10" s="41"/>
      <c r="OCI10" s="41"/>
      <c r="OCJ10" s="41"/>
      <c r="OCK10" s="41"/>
      <c r="OCL10" s="41"/>
      <c r="OCM10" s="41"/>
      <c r="OCN10" s="41"/>
      <c r="OCO10" s="41"/>
      <c r="OCP10" s="41"/>
      <c r="OCQ10" s="41"/>
      <c r="OCR10" s="41"/>
      <c r="OCS10" s="41"/>
      <c r="OCT10" s="41"/>
      <c r="OCU10" s="41"/>
      <c r="OCV10" s="41"/>
      <c r="OCW10" s="41"/>
      <c r="OCX10" s="41"/>
      <c r="OCY10" s="41"/>
      <c r="OCZ10" s="41"/>
      <c r="ODA10" s="41"/>
      <c r="ODB10" s="41"/>
      <c r="ODC10" s="41"/>
      <c r="ODD10" s="41"/>
      <c r="ODE10" s="41"/>
      <c r="ODF10" s="41"/>
      <c r="ODG10" s="41"/>
      <c r="ODH10" s="41"/>
      <c r="ODI10" s="41"/>
      <c r="ODJ10" s="41"/>
      <c r="ODK10" s="41"/>
      <c r="ODL10" s="41"/>
      <c r="ODM10" s="41"/>
      <c r="ODN10" s="41"/>
      <c r="ODO10" s="41"/>
      <c r="ODP10" s="41"/>
      <c r="ODQ10" s="41"/>
      <c r="ODR10" s="41"/>
      <c r="ODS10" s="41"/>
      <c r="ODT10" s="41"/>
      <c r="ODU10" s="41"/>
      <c r="ODV10" s="41"/>
      <c r="ODW10" s="41"/>
      <c r="ODX10" s="41"/>
      <c r="ODY10" s="41"/>
      <c r="ODZ10" s="41"/>
      <c r="OEA10" s="41"/>
      <c r="OEB10" s="41"/>
      <c r="OEC10" s="41"/>
      <c r="OED10" s="41"/>
      <c r="OEE10" s="41"/>
      <c r="OEF10" s="41"/>
      <c r="OEG10" s="41"/>
      <c r="OEH10" s="41"/>
      <c r="OEI10" s="41"/>
      <c r="OEJ10" s="41"/>
      <c r="OEK10" s="41"/>
      <c r="OEL10" s="41"/>
      <c r="OEM10" s="41"/>
      <c r="OEN10" s="41"/>
      <c r="OEO10" s="41"/>
      <c r="OEP10" s="41"/>
      <c r="OEQ10" s="41"/>
      <c r="OER10" s="41"/>
      <c r="OES10" s="41"/>
      <c r="OET10" s="41"/>
      <c r="OEU10" s="41"/>
      <c r="OEV10" s="41"/>
      <c r="OEW10" s="41"/>
      <c r="OEX10" s="41"/>
      <c r="OEY10" s="41"/>
      <c r="OEZ10" s="41"/>
      <c r="OFA10" s="41"/>
      <c r="OFB10" s="41"/>
      <c r="OFC10" s="41"/>
      <c r="OFD10" s="41"/>
      <c r="OFE10" s="41"/>
      <c r="OFF10" s="41"/>
      <c r="OFG10" s="41"/>
      <c r="OFH10" s="41"/>
      <c r="OFI10" s="41"/>
      <c r="OFJ10" s="41"/>
      <c r="OFK10" s="41"/>
      <c r="OFL10" s="41"/>
      <c r="OFM10" s="41"/>
      <c r="OFN10" s="41"/>
      <c r="OFO10" s="41"/>
      <c r="OFP10" s="41"/>
      <c r="OFQ10" s="41"/>
      <c r="OFR10" s="41"/>
      <c r="OFS10" s="41"/>
      <c r="OFT10" s="41"/>
      <c r="OFU10" s="41"/>
      <c r="OFV10" s="41"/>
      <c r="OFW10" s="41"/>
      <c r="OFX10" s="41"/>
      <c r="OFY10" s="41"/>
      <c r="OFZ10" s="41"/>
      <c r="OGA10" s="41"/>
      <c r="OGB10" s="41"/>
      <c r="OGC10" s="41"/>
      <c r="OGD10" s="41"/>
      <c r="OGE10" s="41"/>
      <c r="OGF10" s="41"/>
      <c r="OGG10" s="41"/>
      <c r="OGH10" s="41"/>
      <c r="OGI10" s="41"/>
      <c r="OGJ10" s="41"/>
      <c r="OGK10" s="41"/>
      <c r="OGL10" s="41"/>
      <c r="OGM10" s="41"/>
      <c r="OGN10" s="41"/>
      <c r="OGO10" s="41"/>
      <c r="OGP10" s="41"/>
      <c r="OGQ10" s="41"/>
      <c r="OGR10" s="41"/>
      <c r="OGS10" s="41"/>
      <c r="OGT10" s="41"/>
      <c r="OGU10" s="41"/>
      <c r="OGV10" s="41"/>
      <c r="OGW10" s="41"/>
      <c r="OGX10" s="41"/>
      <c r="OGY10" s="41"/>
      <c r="OGZ10" s="41"/>
      <c r="OHA10" s="41"/>
      <c r="OHB10" s="41"/>
      <c r="OHC10" s="41"/>
      <c r="OHD10" s="41"/>
      <c r="OHE10" s="41"/>
      <c r="OHF10" s="41"/>
      <c r="OHG10" s="41"/>
      <c r="OHH10" s="41"/>
      <c r="OHI10" s="41"/>
      <c r="OHJ10" s="41"/>
      <c r="OHK10" s="41"/>
      <c r="OHL10" s="41"/>
      <c r="OHM10" s="41"/>
      <c r="OHN10" s="41"/>
      <c r="OHO10" s="41"/>
      <c r="OHP10" s="41"/>
      <c r="OHQ10" s="41"/>
      <c r="OHR10" s="41"/>
      <c r="OHS10" s="41"/>
      <c r="OHT10" s="41"/>
      <c r="OHU10" s="41"/>
      <c r="OHV10" s="41"/>
      <c r="OHW10" s="41"/>
      <c r="OHX10" s="41"/>
      <c r="OHY10" s="41"/>
      <c r="OHZ10" s="41"/>
      <c r="OIA10" s="41"/>
      <c r="OIB10" s="41"/>
      <c r="OIC10" s="41"/>
      <c r="OID10" s="41"/>
      <c r="OIE10" s="41"/>
      <c r="OIF10" s="41"/>
      <c r="OIG10" s="41"/>
      <c r="OIH10" s="41"/>
      <c r="OII10" s="41"/>
      <c r="OIJ10" s="41"/>
      <c r="OIK10" s="41"/>
      <c r="OIL10" s="41"/>
      <c r="OIM10" s="41"/>
      <c r="OIN10" s="41"/>
      <c r="OIO10" s="41"/>
      <c r="OIP10" s="41"/>
      <c r="OIQ10" s="41"/>
      <c r="OIR10" s="41"/>
      <c r="OIS10" s="41"/>
      <c r="OIT10" s="41"/>
      <c r="OIU10" s="41"/>
      <c r="OIV10" s="41"/>
      <c r="OIW10" s="41"/>
      <c r="OIX10" s="41"/>
      <c r="OIY10" s="41"/>
      <c r="OIZ10" s="41"/>
      <c r="OJA10" s="41"/>
      <c r="OJB10" s="41"/>
      <c r="OJC10" s="41"/>
      <c r="OJD10" s="41"/>
      <c r="OJE10" s="41"/>
      <c r="OJF10" s="41"/>
      <c r="OJG10" s="41"/>
      <c r="OJH10" s="41"/>
      <c r="OJI10" s="41"/>
      <c r="OJJ10" s="41"/>
      <c r="OJK10" s="41"/>
      <c r="OJL10" s="41"/>
      <c r="OJM10" s="41"/>
      <c r="OJN10" s="41"/>
      <c r="OJO10" s="41"/>
      <c r="OJP10" s="41"/>
      <c r="OJQ10" s="41"/>
      <c r="OJR10" s="41"/>
      <c r="OJS10" s="41"/>
      <c r="OJT10" s="41"/>
      <c r="OJU10" s="41"/>
      <c r="OJV10" s="41"/>
      <c r="OJW10" s="41"/>
      <c r="OJX10" s="41"/>
      <c r="OJY10" s="41"/>
      <c r="OJZ10" s="41"/>
      <c r="OKA10" s="41"/>
      <c r="OKB10" s="41"/>
      <c r="OKC10" s="41"/>
      <c r="OKD10" s="41"/>
      <c r="OKE10" s="41"/>
      <c r="OKF10" s="41"/>
      <c r="OKG10" s="41"/>
      <c r="OKH10" s="41"/>
      <c r="OKI10" s="41"/>
      <c r="OKJ10" s="41"/>
      <c r="OKK10" s="41"/>
      <c r="OKL10" s="41"/>
      <c r="OKM10" s="41"/>
      <c r="OKN10" s="41"/>
      <c r="OKO10" s="41"/>
      <c r="OKP10" s="41"/>
      <c r="OKQ10" s="41"/>
      <c r="OKR10" s="41"/>
      <c r="OKS10" s="41"/>
      <c r="OKT10" s="41"/>
      <c r="OKU10" s="41"/>
      <c r="OKV10" s="41"/>
      <c r="OKW10" s="41"/>
      <c r="OKX10" s="41"/>
      <c r="OKY10" s="41"/>
      <c r="OKZ10" s="41"/>
      <c r="OLA10" s="41"/>
      <c r="OLB10" s="41"/>
      <c r="OLC10" s="41"/>
      <c r="OLD10" s="41"/>
      <c r="OLE10" s="41"/>
      <c r="OLF10" s="41"/>
      <c r="OLG10" s="41"/>
      <c r="OLH10" s="41"/>
      <c r="OLI10" s="41"/>
      <c r="OLJ10" s="41"/>
      <c r="OLK10" s="41"/>
      <c r="OLL10" s="41"/>
      <c r="OLM10" s="41"/>
      <c r="OLN10" s="41"/>
      <c r="OLO10" s="41"/>
      <c r="OLP10" s="41"/>
      <c r="OLQ10" s="41"/>
      <c r="OLR10" s="41"/>
      <c r="OLS10" s="41"/>
      <c r="OLT10" s="41"/>
      <c r="OLU10" s="41"/>
      <c r="OLV10" s="41"/>
      <c r="OLW10" s="41"/>
      <c r="OLX10" s="41"/>
      <c r="OLY10" s="41"/>
      <c r="OLZ10" s="41"/>
      <c r="OMA10" s="41"/>
      <c r="OMB10" s="41"/>
      <c r="OMC10" s="41"/>
      <c r="OMD10" s="41"/>
      <c r="OME10" s="41"/>
      <c r="OMF10" s="41"/>
      <c r="OMG10" s="41"/>
      <c r="OMH10" s="41"/>
      <c r="OMI10" s="41"/>
      <c r="OMJ10" s="41"/>
      <c r="OMK10" s="41"/>
      <c r="OML10" s="41"/>
      <c r="OMM10" s="41"/>
      <c r="OMN10" s="41"/>
      <c r="OMO10" s="41"/>
      <c r="OMP10" s="41"/>
      <c r="OMQ10" s="41"/>
      <c r="OMR10" s="41"/>
      <c r="OMS10" s="41"/>
      <c r="OMT10" s="41"/>
      <c r="OMU10" s="41"/>
      <c r="OMV10" s="41"/>
      <c r="OMW10" s="41"/>
      <c r="OMX10" s="41"/>
      <c r="OMY10" s="41"/>
      <c r="OMZ10" s="41"/>
      <c r="ONA10" s="41"/>
      <c r="ONB10" s="41"/>
      <c r="ONC10" s="41"/>
      <c r="OND10" s="41"/>
      <c r="ONE10" s="41"/>
      <c r="ONF10" s="41"/>
      <c r="ONG10" s="41"/>
      <c r="ONH10" s="41"/>
      <c r="ONI10" s="41"/>
      <c r="ONJ10" s="41"/>
      <c r="ONK10" s="41"/>
      <c r="ONL10" s="41"/>
      <c r="ONM10" s="41"/>
      <c r="ONN10" s="41"/>
      <c r="ONO10" s="41"/>
      <c r="ONP10" s="41"/>
      <c r="ONQ10" s="41"/>
      <c r="ONR10" s="41"/>
      <c r="ONS10" s="41"/>
      <c r="ONT10" s="41"/>
      <c r="ONU10" s="41"/>
      <c r="ONV10" s="41"/>
      <c r="ONW10" s="41"/>
      <c r="ONX10" s="41"/>
      <c r="ONY10" s="41"/>
      <c r="ONZ10" s="41"/>
      <c r="OOA10" s="41"/>
      <c r="OOB10" s="41"/>
      <c r="OOC10" s="41"/>
      <c r="OOD10" s="41"/>
      <c r="OOE10" s="41"/>
      <c r="OOF10" s="41"/>
      <c r="OOG10" s="41"/>
      <c r="OOH10" s="41"/>
      <c r="OOI10" s="41"/>
      <c r="OOJ10" s="41"/>
      <c r="OOK10" s="41"/>
      <c r="OOL10" s="41"/>
      <c r="OOM10" s="41"/>
      <c r="OON10" s="41"/>
      <c r="OOO10" s="41"/>
      <c r="OOP10" s="41"/>
      <c r="OOQ10" s="41"/>
      <c r="OOR10" s="41"/>
      <c r="OOS10" s="41"/>
      <c r="OOT10" s="41"/>
      <c r="OOU10" s="41"/>
      <c r="OOV10" s="41"/>
      <c r="OOW10" s="41"/>
      <c r="OOX10" s="41"/>
      <c r="OOY10" s="41"/>
      <c r="OOZ10" s="41"/>
      <c r="OPA10" s="41"/>
      <c r="OPB10" s="41"/>
      <c r="OPC10" s="41"/>
      <c r="OPD10" s="41"/>
      <c r="OPE10" s="41"/>
      <c r="OPF10" s="41"/>
      <c r="OPG10" s="41"/>
      <c r="OPH10" s="41"/>
      <c r="OPI10" s="41"/>
      <c r="OPJ10" s="41"/>
      <c r="OPK10" s="41"/>
      <c r="OPL10" s="41"/>
      <c r="OPM10" s="41"/>
      <c r="OPN10" s="41"/>
      <c r="OPO10" s="41"/>
      <c r="OPP10" s="41"/>
      <c r="OPQ10" s="41"/>
      <c r="OPR10" s="41"/>
      <c r="OPS10" s="41"/>
      <c r="OPT10" s="41"/>
      <c r="OPU10" s="41"/>
      <c r="OPV10" s="41"/>
      <c r="OPW10" s="41"/>
      <c r="OPX10" s="41"/>
      <c r="OPY10" s="41"/>
      <c r="OPZ10" s="41"/>
      <c r="OQA10" s="41"/>
      <c r="OQB10" s="41"/>
      <c r="OQC10" s="41"/>
      <c r="OQD10" s="41"/>
      <c r="OQE10" s="41"/>
      <c r="OQF10" s="41"/>
      <c r="OQG10" s="41"/>
      <c r="OQH10" s="41"/>
      <c r="OQI10" s="41"/>
      <c r="OQJ10" s="41"/>
      <c r="OQK10" s="41"/>
      <c r="OQL10" s="41"/>
      <c r="OQM10" s="41"/>
      <c r="OQN10" s="41"/>
      <c r="OQO10" s="41"/>
      <c r="OQP10" s="41"/>
      <c r="OQQ10" s="41"/>
      <c r="OQR10" s="41"/>
      <c r="OQS10" s="41"/>
      <c r="OQT10" s="41"/>
      <c r="OQU10" s="41"/>
      <c r="OQV10" s="41"/>
      <c r="OQW10" s="41"/>
      <c r="OQX10" s="41"/>
      <c r="OQY10" s="41"/>
      <c r="OQZ10" s="41"/>
      <c r="ORA10" s="41"/>
      <c r="ORB10" s="41"/>
      <c r="ORC10" s="41"/>
      <c r="ORD10" s="41"/>
      <c r="ORE10" s="41"/>
      <c r="ORF10" s="41"/>
      <c r="ORG10" s="41"/>
      <c r="ORH10" s="41"/>
      <c r="ORI10" s="41"/>
      <c r="ORJ10" s="41"/>
      <c r="ORK10" s="41"/>
      <c r="ORL10" s="41"/>
      <c r="ORM10" s="41"/>
      <c r="ORN10" s="41"/>
      <c r="ORO10" s="41"/>
      <c r="ORP10" s="41"/>
      <c r="ORQ10" s="41"/>
      <c r="ORR10" s="41"/>
      <c r="ORS10" s="41"/>
      <c r="ORT10" s="41"/>
      <c r="ORU10" s="41"/>
      <c r="ORV10" s="41"/>
      <c r="ORW10" s="41"/>
      <c r="ORX10" s="41"/>
      <c r="ORY10" s="41"/>
      <c r="ORZ10" s="41"/>
      <c r="OSA10" s="41"/>
      <c r="OSB10" s="41"/>
      <c r="OSC10" s="41"/>
      <c r="OSD10" s="41"/>
      <c r="OSE10" s="41"/>
      <c r="OSF10" s="41"/>
      <c r="OSG10" s="41"/>
      <c r="OSH10" s="41"/>
      <c r="OSI10" s="41"/>
      <c r="OSJ10" s="41"/>
      <c r="OSK10" s="41"/>
      <c r="OSL10" s="41"/>
      <c r="OSM10" s="41"/>
      <c r="OSN10" s="41"/>
      <c r="OSO10" s="41"/>
      <c r="OSP10" s="41"/>
      <c r="OSQ10" s="41"/>
      <c r="OSR10" s="41"/>
      <c r="OSS10" s="41"/>
      <c r="OST10" s="41"/>
      <c r="OSU10" s="41"/>
      <c r="OSV10" s="41"/>
      <c r="OSW10" s="41"/>
      <c r="OSX10" s="41"/>
      <c r="OSY10" s="41"/>
      <c r="OSZ10" s="41"/>
      <c r="OTA10" s="41"/>
      <c r="OTB10" s="41"/>
      <c r="OTC10" s="41"/>
      <c r="OTD10" s="41"/>
      <c r="OTE10" s="41"/>
      <c r="OTF10" s="41"/>
      <c r="OTG10" s="41"/>
      <c r="OTH10" s="41"/>
      <c r="OTI10" s="41"/>
      <c r="OTJ10" s="41"/>
      <c r="OTK10" s="41"/>
      <c r="OTL10" s="41"/>
      <c r="OTM10" s="41"/>
      <c r="OTN10" s="41"/>
      <c r="OTO10" s="41"/>
      <c r="OTP10" s="41"/>
      <c r="OTQ10" s="41"/>
      <c r="OTR10" s="41"/>
      <c r="OTS10" s="41"/>
      <c r="OTT10" s="41"/>
      <c r="OTU10" s="41"/>
      <c r="OTV10" s="41"/>
      <c r="OTW10" s="41"/>
      <c r="OTX10" s="41"/>
      <c r="OTY10" s="41"/>
      <c r="OTZ10" s="41"/>
      <c r="OUA10" s="41"/>
      <c r="OUB10" s="41"/>
      <c r="OUC10" s="41"/>
      <c r="OUD10" s="41"/>
      <c r="OUE10" s="41"/>
      <c r="OUF10" s="41"/>
      <c r="OUG10" s="41"/>
      <c r="OUH10" s="41"/>
      <c r="OUI10" s="41"/>
      <c r="OUJ10" s="41"/>
      <c r="OUK10" s="41"/>
      <c r="OUL10" s="41"/>
      <c r="OUM10" s="41"/>
      <c r="OUN10" s="41"/>
      <c r="OUO10" s="41"/>
      <c r="OUP10" s="41"/>
      <c r="OUQ10" s="41"/>
      <c r="OUR10" s="41"/>
      <c r="OUS10" s="41"/>
      <c r="OUT10" s="41"/>
      <c r="OUU10" s="41"/>
      <c r="OUV10" s="41"/>
      <c r="OUW10" s="41"/>
      <c r="OUX10" s="41"/>
      <c r="OUY10" s="41"/>
      <c r="OUZ10" s="41"/>
      <c r="OVA10" s="41"/>
      <c r="OVB10" s="41"/>
      <c r="OVC10" s="41"/>
      <c r="OVD10" s="41"/>
      <c r="OVE10" s="41"/>
      <c r="OVF10" s="41"/>
      <c r="OVG10" s="41"/>
      <c r="OVH10" s="41"/>
      <c r="OVI10" s="41"/>
      <c r="OVJ10" s="41"/>
      <c r="OVK10" s="41"/>
      <c r="OVL10" s="41"/>
      <c r="OVM10" s="41"/>
      <c r="OVN10" s="41"/>
      <c r="OVO10" s="41"/>
      <c r="OVP10" s="41"/>
      <c r="OVQ10" s="41"/>
      <c r="OVR10" s="41"/>
      <c r="OVS10" s="41"/>
      <c r="OVT10" s="41"/>
      <c r="OVU10" s="41"/>
      <c r="OVV10" s="41"/>
      <c r="OVW10" s="41"/>
      <c r="OVX10" s="41"/>
      <c r="OVY10" s="41"/>
      <c r="OVZ10" s="41"/>
      <c r="OWA10" s="41"/>
      <c r="OWB10" s="41"/>
      <c r="OWC10" s="41"/>
      <c r="OWD10" s="41"/>
      <c r="OWE10" s="41"/>
      <c r="OWF10" s="41"/>
      <c r="OWG10" s="41"/>
      <c r="OWH10" s="41"/>
      <c r="OWI10" s="41"/>
      <c r="OWJ10" s="41"/>
      <c r="OWK10" s="41"/>
      <c r="OWL10" s="41"/>
      <c r="OWM10" s="41"/>
      <c r="OWN10" s="41"/>
      <c r="OWO10" s="41"/>
      <c r="OWP10" s="41"/>
      <c r="OWQ10" s="41"/>
      <c r="OWR10" s="41"/>
      <c r="OWS10" s="41"/>
      <c r="OWT10" s="41"/>
      <c r="OWU10" s="41"/>
      <c r="OWV10" s="41"/>
      <c r="OWW10" s="41"/>
      <c r="OWX10" s="41"/>
      <c r="OWY10" s="41"/>
      <c r="OWZ10" s="41"/>
      <c r="OXA10" s="41"/>
      <c r="OXB10" s="41"/>
      <c r="OXC10" s="41"/>
      <c r="OXD10" s="41"/>
      <c r="OXE10" s="41"/>
      <c r="OXF10" s="41"/>
      <c r="OXG10" s="41"/>
      <c r="OXH10" s="41"/>
      <c r="OXI10" s="41"/>
      <c r="OXJ10" s="41"/>
      <c r="OXK10" s="41"/>
      <c r="OXL10" s="41"/>
      <c r="OXM10" s="41"/>
      <c r="OXN10" s="41"/>
      <c r="OXO10" s="41"/>
      <c r="OXP10" s="41"/>
      <c r="OXQ10" s="41"/>
      <c r="OXR10" s="41"/>
      <c r="OXS10" s="41"/>
      <c r="OXT10" s="41"/>
      <c r="OXU10" s="41"/>
      <c r="OXV10" s="41"/>
      <c r="OXW10" s="41"/>
      <c r="OXX10" s="41"/>
      <c r="OXY10" s="41"/>
      <c r="OXZ10" s="41"/>
      <c r="OYA10" s="41"/>
      <c r="OYB10" s="41"/>
      <c r="OYC10" s="41"/>
      <c r="OYD10" s="41"/>
      <c r="OYE10" s="41"/>
      <c r="OYF10" s="41"/>
      <c r="OYG10" s="41"/>
      <c r="OYH10" s="41"/>
      <c r="OYI10" s="41"/>
      <c r="OYJ10" s="41"/>
      <c r="OYK10" s="41"/>
      <c r="OYL10" s="41"/>
      <c r="OYM10" s="41"/>
      <c r="OYN10" s="41"/>
      <c r="OYO10" s="41"/>
      <c r="OYP10" s="41"/>
      <c r="OYQ10" s="41"/>
      <c r="OYR10" s="41"/>
      <c r="OYS10" s="41"/>
      <c r="OYT10" s="41"/>
      <c r="OYU10" s="41"/>
      <c r="OYV10" s="41"/>
      <c r="OYW10" s="41"/>
      <c r="OYX10" s="41"/>
      <c r="OYY10" s="41"/>
      <c r="OYZ10" s="41"/>
      <c r="OZA10" s="41"/>
      <c r="OZB10" s="41"/>
      <c r="OZC10" s="41"/>
      <c r="OZD10" s="41"/>
      <c r="OZE10" s="41"/>
      <c r="OZF10" s="41"/>
      <c r="OZG10" s="41"/>
      <c r="OZH10" s="41"/>
      <c r="OZI10" s="41"/>
      <c r="OZJ10" s="41"/>
      <c r="OZK10" s="41"/>
      <c r="OZL10" s="41"/>
      <c r="OZM10" s="41"/>
      <c r="OZN10" s="41"/>
      <c r="OZO10" s="41"/>
      <c r="OZP10" s="41"/>
      <c r="OZQ10" s="41"/>
      <c r="OZR10" s="41"/>
      <c r="OZS10" s="41"/>
      <c r="OZT10" s="41"/>
      <c r="OZU10" s="41"/>
      <c r="OZV10" s="41"/>
      <c r="OZW10" s="41"/>
      <c r="OZX10" s="41"/>
      <c r="OZY10" s="41"/>
      <c r="OZZ10" s="41"/>
      <c r="PAA10" s="41"/>
      <c r="PAB10" s="41"/>
      <c r="PAC10" s="41"/>
      <c r="PAD10" s="41"/>
      <c r="PAE10" s="41"/>
      <c r="PAF10" s="41"/>
      <c r="PAG10" s="41"/>
      <c r="PAH10" s="41"/>
      <c r="PAI10" s="41"/>
      <c r="PAJ10" s="41"/>
      <c r="PAK10" s="41"/>
      <c r="PAL10" s="41"/>
      <c r="PAM10" s="41"/>
      <c r="PAN10" s="41"/>
      <c r="PAO10" s="41"/>
      <c r="PAP10" s="41"/>
      <c r="PAQ10" s="41"/>
      <c r="PAR10" s="41"/>
      <c r="PAS10" s="41"/>
      <c r="PAT10" s="41"/>
      <c r="PAU10" s="41"/>
      <c r="PAV10" s="41"/>
      <c r="PAW10" s="41"/>
      <c r="PAX10" s="41"/>
      <c r="PAY10" s="41"/>
      <c r="PAZ10" s="41"/>
      <c r="PBA10" s="41"/>
      <c r="PBB10" s="41"/>
      <c r="PBC10" s="41"/>
      <c r="PBD10" s="41"/>
      <c r="PBE10" s="41"/>
      <c r="PBF10" s="41"/>
      <c r="PBG10" s="41"/>
      <c r="PBH10" s="41"/>
      <c r="PBI10" s="41"/>
      <c r="PBJ10" s="41"/>
      <c r="PBK10" s="41"/>
      <c r="PBL10" s="41"/>
      <c r="PBM10" s="41"/>
      <c r="PBN10" s="41"/>
      <c r="PBO10" s="41"/>
      <c r="PBP10" s="41"/>
      <c r="PBQ10" s="41"/>
      <c r="PBR10" s="41"/>
      <c r="PBS10" s="41"/>
      <c r="PBT10" s="41"/>
      <c r="PBU10" s="41"/>
      <c r="PBV10" s="41"/>
      <c r="PBW10" s="41"/>
      <c r="PBX10" s="41"/>
      <c r="PBY10" s="41"/>
      <c r="PBZ10" s="41"/>
      <c r="PCA10" s="41"/>
      <c r="PCB10" s="41"/>
      <c r="PCC10" s="41"/>
      <c r="PCD10" s="41"/>
      <c r="PCE10" s="41"/>
      <c r="PCF10" s="41"/>
      <c r="PCG10" s="41"/>
      <c r="PCH10" s="41"/>
      <c r="PCI10" s="41"/>
      <c r="PCJ10" s="41"/>
      <c r="PCK10" s="41"/>
      <c r="PCL10" s="41"/>
      <c r="PCM10" s="41"/>
      <c r="PCN10" s="41"/>
      <c r="PCO10" s="41"/>
      <c r="PCP10" s="41"/>
      <c r="PCQ10" s="41"/>
      <c r="PCR10" s="41"/>
      <c r="PCS10" s="41"/>
      <c r="PCT10" s="41"/>
      <c r="PCU10" s="41"/>
      <c r="PCV10" s="41"/>
      <c r="PCW10" s="41"/>
      <c r="PCX10" s="41"/>
      <c r="PCY10" s="41"/>
      <c r="PCZ10" s="41"/>
      <c r="PDA10" s="41"/>
      <c r="PDB10" s="41"/>
      <c r="PDC10" s="41"/>
      <c r="PDD10" s="41"/>
      <c r="PDE10" s="41"/>
      <c r="PDF10" s="41"/>
      <c r="PDG10" s="41"/>
      <c r="PDH10" s="41"/>
      <c r="PDI10" s="41"/>
      <c r="PDJ10" s="41"/>
      <c r="PDK10" s="41"/>
      <c r="PDL10" s="41"/>
      <c r="PDM10" s="41"/>
      <c r="PDN10" s="41"/>
      <c r="PDO10" s="41"/>
      <c r="PDP10" s="41"/>
      <c r="PDQ10" s="41"/>
      <c r="PDR10" s="41"/>
      <c r="PDS10" s="41"/>
      <c r="PDT10" s="41"/>
      <c r="PDU10" s="41"/>
      <c r="PDV10" s="41"/>
      <c r="PDW10" s="41"/>
      <c r="PDX10" s="41"/>
      <c r="PDY10" s="41"/>
      <c r="PDZ10" s="41"/>
      <c r="PEA10" s="41"/>
      <c r="PEB10" s="41"/>
      <c r="PEC10" s="41"/>
      <c r="PED10" s="41"/>
      <c r="PEE10" s="41"/>
      <c r="PEF10" s="41"/>
      <c r="PEG10" s="41"/>
      <c r="PEH10" s="41"/>
      <c r="PEI10" s="41"/>
      <c r="PEJ10" s="41"/>
      <c r="PEK10" s="41"/>
      <c r="PEL10" s="41"/>
      <c r="PEM10" s="41"/>
      <c r="PEN10" s="41"/>
      <c r="PEO10" s="41"/>
      <c r="PEP10" s="41"/>
      <c r="PEQ10" s="41"/>
      <c r="PER10" s="41"/>
      <c r="PES10" s="41"/>
      <c r="PET10" s="41"/>
      <c r="PEU10" s="41"/>
      <c r="PEV10" s="41"/>
      <c r="PEW10" s="41"/>
      <c r="PEX10" s="41"/>
      <c r="PEY10" s="41"/>
      <c r="PEZ10" s="41"/>
      <c r="PFA10" s="41"/>
      <c r="PFB10" s="41"/>
      <c r="PFC10" s="41"/>
      <c r="PFD10" s="41"/>
      <c r="PFE10" s="41"/>
      <c r="PFF10" s="41"/>
      <c r="PFG10" s="41"/>
      <c r="PFH10" s="41"/>
      <c r="PFI10" s="41"/>
      <c r="PFJ10" s="41"/>
      <c r="PFK10" s="41"/>
      <c r="PFL10" s="41"/>
      <c r="PFM10" s="41"/>
      <c r="PFN10" s="41"/>
      <c r="PFO10" s="41"/>
      <c r="PFP10" s="41"/>
      <c r="PFQ10" s="41"/>
      <c r="PFR10" s="41"/>
      <c r="PFS10" s="41"/>
      <c r="PFT10" s="41"/>
      <c r="PFU10" s="41"/>
      <c r="PFV10" s="41"/>
      <c r="PFW10" s="41"/>
      <c r="PFX10" s="41"/>
      <c r="PFY10" s="41"/>
      <c r="PFZ10" s="41"/>
      <c r="PGA10" s="41"/>
      <c r="PGB10" s="41"/>
      <c r="PGC10" s="41"/>
      <c r="PGD10" s="41"/>
      <c r="PGE10" s="41"/>
      <c r="PGF10" s="41"/>
      <c r="PGG10" s="41"/>
      <c r="PGH10" s="41"/>
      <c r="PGI10" s="41"/>
      <c r="PGJ10" s="41"/>
      <c r="PGK10" s="41"/>
      <c r="PGL10" s="41"/>
      <c r="PGM10" s="41"/>
      <c r="PGN10" s="41"/>
      <c r="PGO10" s="41"/>
      <c r="PGP10" s="41"/>
      <c r="PGQ10" s="41"/>
      <c r="PGR10" s="41"/>
      <c r="PGS10" s="41"/>
      <c r="PGT10" s="41"/>
      <c r="PGU10" s="41"/>
      <c r="PGV10" s="41"/>
      <c r="PGW10" s="41"/>
      <c r="PGX10" s="41"/>
      <c r="PGY10" s="41"/>
      <c r="PGZ10" s="41"/>
      <c r="PHA10" s="41"/>
      <c r="PHB10" s="41"/>
      <c r="PHC10" s="41"/>
      <c r="PHD10" s="41"/>
      <c r="PHE10" s="41"/>
      <c r="PHF10" s="41"/>
      <c r="PHG10" s="41"/>
      <c r="PHH10" s="41"/>
      <c r="PHI10" s="41"/>
      <c r="PHJ10" s="41"/>
      <c r="PHK10" s="41"/>
      <c r="PHL10" s="41"/>
      <c r="PHM10" s="41"/>
      <c r="PHN10" s="41"/>
      <c r="PHO10" s="41"/>
      <c r="PHP10" s="41"/>
      <c r="PHQ10" s="41"/>
      <c r="PHR10" s="41"/>
      <c r="PHS10" s="41"/>
      <c r="PHT10" s="41"/>
      <c r="PHU10" s="41"/>
      <c r="PHV10" s="41"/>
      <c r="PHW10" s="41"/>
      <c r="PHX10" s="41"/>
      <c r="PHY10" s="41"/>
      <c r="PHZ10" s="41"/>
      <c r="PIA10" s="41"/>
      <c r="PIB10" s="41"/>
      <c r="PIC10" s="41"/>
      <c r="PID10" s="41"/>
      <c r="PIE10" s="41"/>
      <c r="PIF10" s="41"/>
      <c r="PIG10" s="41"/>
      <c r="PIH10" s="41"/>
      <c r="PII10" s="41"/>
      <c r="PIJ10" s="41"/>
      <c r="PIK10" s="41"/>
      <c r="PIL10" s="41"/>
      <c r="PIM10" s="41"/>
      <c r="PIN10" s="41"/>
      <c r="PIO10" s="41"/>
      <c r="PIP10" s="41"/>
      <c r="PIQ10" s="41"/>
      <c r="PIR10" s="41"/>
      <c r="PIS10" s="41"/>
      <c r="PIT10" s="41"/>
      <c r="PIU10" s="41"/>
      <c r="PIV10" s="41"/>
      <c r="PIW10" s="41"/>
      <c r="PIX10" s="41"/>
      <c r="PIY10" s="41"/>
      <c r="PIZ10" s="41"/>
      <c r="PJA10" s="41"/>
      <c r="PJB10" s="41"/>
      <c r="PJC10" s="41"/>
      <c r="PJD10" s="41"/>
      <c r="PJE10" s="41"/>
      <c r="PJF10" s="41"/>
      <c r="PJG10" s="41"/>
      <c r="PJH10" s="41"/>
      <c r="PJI10" s="41"/>
      <c r="PJJ10" s="41"/>
      <c r="PJK10" s="41"/>
      <c r="PJL10" s="41"/>
      <c r="PJM10" s="41"/>
      <c r="PJN10" s="41"/>
      <c r="PJO10" s="41"/>
      <c r="PJP10" s="41"/>
      <c r="PJQ10" s="41"/>
      <c r="PJR10" s="41"/>
      <c r="PJS10" s="41"/>
      <c r="PJT10" s="41"/>
      <c r="PJU10" s="41"/>
      <c r="PJV10" s="41"/>
      <c r="PJW10" s="41"/>
      <c r="PJX10" s="41"/>
      <c r="PJY10" s="41"/>
      <c r="PJZ10" s="41"/>
      <c r="PKA10" s="41"/>
      <c r="PKB10" s="41"/>
      <c r="PKC10" s="41"/>
      <c r="PKD10" s="41"/>
      <c r="PKE10" s="41"/>
      <c r="PKF10" s="41"/>
      <c r="PKG10" s="41"/>
      <c r="PKH10" s="41"/>
      <c r="PKI10" s="41"/>
      <c r="PKJ10" s="41"/>
      <c r="PKK10" s="41"/>
      <c r="PKL10" s="41"/>
      <c r="PKM10" s="41"/>
      <c r="PKN10" s="41"/>
      <c r="PKO10" s="41"/>
      <c r="PKP10" s="41"/>
      <c r="PKQ10" s="41"/>
      <c r="PKR10" s="41"/>
      <c r="PKS10" s="41"/>
      <c r="PKT10" s="41"/>
      <c r="PKU10" s="41"/>
      <c r="PKV10" s="41"/>
      <c r="PKW10" s="41"/>
      <c r="PKX10" s="41"/>
      <c r="PKY10" s="41"/>
      <c r="PKZ10" s="41"/>
      <c r="PLA10" s="41"/>
      <c r="PLB10" s="41"/>
      <c r="PLC10" s="41"/>
      <c r="PLD10" s="41"/>
      <c r="PLE10" s="41"/>
      <c r="PLF10" s="41"/>
      <c r="PLG10" s="41"/>
      <c r="PLH10" s="41"/>
      <c r="PLI10" s="41"/>
      <c r="PLJ10" s="41"/>
      <c r="PLK10" s="41"/>
      <c r="PLL10" s="41"/>
      <c r="PLM10" s="41"/>
      <c r="PLN10" s="41"/>
      <c r="PLO10" s="41"/>
      <c r="PLP10" s="41"/>
      <c r="PLQ10" s="41"/>
      <c r="PLR10" s="41"/>
      <c r="PLS10" s="41"/>
      <c r="PLT10" s="41"/>
      <c r="PLU10" s="41"/>
      <c r="PLV10" s="41"/>
      <c r="PLW10" s="41"/>
      <c r="PLX10" s="41"/>
      <c r="PLY10" s="41"/>
      <c r="PLZ10" s="41"/>
      <c r="PMA10" s="41"/>
      <c r="PMB10" s="41"/>
      <c r="PMC10" s="41"/>
      <c r="PMD10" s="41"/>
      <c r="PME10" s="41"/>
      <c r="PMF10" s="41"/>
      <c r="PMG10" s="41"/>
      <c r="PMH10" s="41"/>
      <c r="PMI10" s="41"/>
      <c r="PMJ10" s="41"/>
      <c r="PMK10" s="41"/>
      <c r="PML10" s="41"/>
      <c r="PMM10" s="41"/>
      <c r="PMN10" s="41"/>
      <c r="PMO10" s="41"/>
      <c r="PMP10" s="41"/>
      <c r="PMQ10" s="41"/>
      <c r="PMR10" s="41"/>
      <c r="PMS10" s="41"/>
      <c r="PMT10" s="41"/>
      <c r="PMU10" s="41"/>
      <c r="PMV10" s="41"/>
      <c r="PMW10" s="41"/>
      <c r="PMX10" s="41"/>
      <c r="PMY10" s="41"/>
      <c r="PMZ10" s="41"/>
      <c r="PNA10" s="41"/>
      <c r="PNB10" s="41"/>
      <c r="PNC10" s="41"/>
      <c r="PND10" s="41"/>
      <c r="PNE10" s="41"/>
      <c r="PNF10" s="41"/>
      <c r="PNG10" s="41"/>
      <c r="PNH10" s="41"/>
      <c r="PNI10" s="41"/>
      <c r="PNJ10" s="41"/>
      <c r="PNK10" s="41"/>
      <c r="PNL10" s="41"/>
      <c r="PNM10" s="41"/>
      <c r="PNN10" s="41"/>
      <c r="PNO10" s="41"/>
      <c r="PNP10" s="41"/>
      <c r="PNQ10" s="41"/>
      <c r="PNR10" s="41"/>
      <c r="PNS10" s="41"/>
      <c r="PNT10" s="41"/>
      <c r="PNU10" s="41"/>
      <c r="PNV10" s="41"/>
      <c r="PNW10" s="41"/>
      <c r="PNX10" s="41"/>
      <c r="PNY10" s="41"/>
      <c r="PNZ10" s="41"/>
      <c r="POA10" s="41"/>
      <c r="POB10" s="41"/>
      <c r="POC10" s="41"/>
      <c r="POD10" s="41"/>
      <c r="POE10" s="41"/>
      <c r="POF10" s="41"/>
      <c r="POG10" s="41"/>
      <c r="POH10" s="41"/>
      <c r="POI10" s="41"/>
      <c r="POJ10" s="41"/>
      <c r="POK10" s="41"/>
      <c r="POL10" s="41"/>
      <c r="POM10" s="41"/>
      <c r="PON10" s="41"/>
      <c r="POO10" s="41"/>
      <c r="POP10" s="41"/>
      <c r="POQ10" s="41"/>
      <c r="POR10" s="41"/>
      <c r="POS10" s="41"/>
      <c r="POT10" s="41"/>
      <c r="POU10" s="41"/>
      <c r="POV10" s="41"/>
      <c r="POW10" s="41"/>
      <c r="POX10" s="41"/>
      <c r="POY10" s="41"/>
      <c r="POZ10" s="41"/>
      <c r="PPA10" s="41"/>
      <c r="PPB10" s="41"/>
      <c r="PPC10" s="41"/>
      <c r="PPD10" s="41"/>
      <c r="PPE10" s="41"/>
      <c r="PPF10" s="41"/>
      <c r="PPG10" s="41"/>
      <c r="PPH10" s="41"/>
      <c r="PPI10" s="41"/>
      <c r="PPJ10" s="41"/>
      <c r="PPK10" s="41"/>
      <c r="PPL10" s="41"/>
      <c r="PPM10" s="41"/>
      <c r="PPN10" s="41"/>
      <c r="PPO10" s="41"/>
      <c r="PPP10" s="41"/>
      <c r="PPQ10" s="41"/>
      <c r="PPR10" s="41"/>
      <c r="PPS10" s="41"/>
      <c r="PPT10" s="41"/>
      <c r="PPU10" s="41"/>
      <c r="PPV10" s="41"/>
      <c r="PPW10" s="41"/>
      <c r="PPX10" s="41"/>
      <c r="PPY10" s="41"/>
      <c r="PPZ10" s="41"/>
      <c r="PQA10" s="41"/>
      <c r="PQB10" s="41"/>
      <c r="PQC10" s="41"/>
      <c r="PQD10" s="41"/>
      <c r="PQE10" s="41"/>
      <c r="PQF10" s="41"/>
      <c r="PQG10" s="41"/>
      <c r="PQH10" s="41"/>
      <c r="PQI10" s="41"/>
      <c r="PQJ10" s="41"/>
      <c r="PQK10" s="41"/>
      <c r="PQL10" s="41"/>
      <c r="PQM10" s="41"/>
      <c r="PQN10" s="41"/>
      <c r="PQO10" s="41"/>
      <c r="PQP10" s="41"/>
      <c r="PQQ10" s="41"/>
      <c r="PQR10" s="41"/>
      <c r="PQS10" s="41"/>
      <c r="PQT10" s="41"/>
      <c r="PQU10" s="41"/>
      <c r="PQV10" s="41"/>
      <c r="PQW10" s="41"/>
      <c r="PQX10" s="41"/>
      <c r="PQY10" s="41"/>
      <c r="PQZ10" s="41"/>
      <c r="PRA10" s="41"/>
      <c r="PRB10" s="41"/>
      <c r="PRC10" s="41"/>
      <c r="PRD10" s="41"/>
      <c r="PRE10" s="41"/>
      <c r="PRF10" s="41"/>
      <c r="PRG10" s="41"/>
      <c r="PRH10" s="41"/>
      <c r="PRI10" s="41"/>
      <c r="PRJ10" s="41"/>
      <c r="PRK10" s="41"/>
      <c r="PRL10" s="41"/>
      <c r="PRM10" s="41"/>
      <c r="PRN10" s="41"/>
      <c r="PRO10" s="41"/>
      <c r="PRP10" s="41"/>
      <c r="PRQ10" s="41"/>
      <c r="PRR10" s="41"/>
      <c r="PRS10" s="41"/>
      <c r="PRT10" s="41"/>
      <c r="PRU10" s="41"/>
      <c r="PRV10" s="41"/>
      <c r="PRW10" s="41"/>
      <c r="PRX10" s="41"/>
      <c r="PRY10" s="41"/>
      <c r="PRZ10" s="41"/>
      <c r="PSA10" s="41"/>
      <c r="PSB10" s="41"/>
      <c r="PSC10" s="41"/>
      <c r="PSD10" s="41"/>
      <c r="PSE10" s="41"/>
      <c r="PSF10" s="41"/>
      <c r="PSG10" s="41"/>
      <c r="PSH10" s="41"/>
      <c r="PSI10" s="41"/>
      <c r="PSJ10" s="41"/>
      <c r="PSK10" s="41"/>
      <c r="PSL10" s="41"/>
      <c r="PSM10" s="41"/>
      <c r="PSN10" s="41"/>
      <c r="PSO10" s="41"/>
      <c r="PSP10" s="41"/>
      <c r="PSQ10" s="41"/>
      <c r="PSR10" s="41"/>
      <c r="PSS10" s="41"/>
      <c r="PST10" s="41"/>
      <c r="PSU10" s="41"/>
      <c r="PSV10" s="41"/>
      <c r="PSW10" s="41"/>
      <c r="PSX10" s="41"/>
      <c r="PSY10" s="41"/>
      <c r="PSZ10" s="41"/>
      <c r="PTA10" s="41"/>
      <c r="PTB10" s="41"/>
      <c r="PTC10" s="41"/>
      <c r="PTD10" s="41"/>
      <c r="PTE10" s="41"/>
      <c r="PTF10" s="41"/>
      <c r="PTG10" s="41"/>
      <c r="PTH10" s="41"/>
      <c r="PTI10" s="41"/>
      <c r="PTJ10" s="41"/>
      <c r="PTK10" s="41"/>
      <c r="PTL10" s="41"/>
      <c r="PTM10" s="41"/>
      <c r="PTN10" s="41"/>
      <c r="PTO10" s="41"/>
      <c r="PTP10" s="41"/>
      <c r="PTQ10" s="41"/>
      <c r="PTR10" s="41"/>
      <c r="PTS10" s="41"/>
      <c r="PTT10" s="41"/>
      <c r="PTU10" s="41"/>
      <c r="PTV10" s="41"/>
      <c r="PTW10" s="41"/>
      <c r="PTX10" s="41"/>
      <c r="PTY10" s="41"/>
      <c r="PTZ10" s="41"/>
      <c r="PUA10" s="41"/>
      <c r="PUB10" s="41"/>
      <c r="PUC10" s="41"/>
      <c r="PUD10" s="41"/>
      <c r="PUE10" s="41"/>
      <c r="PUF10" s="41"/>
      <c r="PUG10" s="41"/>
      <c r="PUH10" s="41"/>
      <c r="PUI10" s="41"/>
      <c r="PUJ10" s="41"/>
      <c r="PUK10" s="41"/>
      <c r="PUL10" s="41"/>
      <c r="PUM10" s="41"/>
      <c r="PUN10" s="41"/>
      <c r="PUO10" s="41"/>
      <c r="PUP10" s="41"/>
      <c r="PUQ10" s="41"/>
      <c r="PUR10" s="41"/>
      <c r="PUS10" s="41"/>
      <c r="PUT10" s="41"/>
      <c r="PUU10" s="41"/>
      <c r="PUV10" s="41"/>
      <c r="PUW10" s="41"/>
      <c r="PUX10" s="41"/>
      <c r="PUY10" s="41"/>
      <c r="PUZ10" s="41"/>
      <c r="PVA10" s="41"/>
      <c r="PVB10" s="41"/>
      <c r="PVC10" s="41"/>
      <c r="PVD10" s="41"/>
      <c r="PVE10" s="41"/>
      <c r="PVF10" s="41"/>
      <c r="PVG10" s="41"/>
      <c r="PVH10" s="41"/>
      <c r="PVI10" s="41"/>
      <c r="PVJ10" s="41"/>
      <c r="PVK10" s="41"/>
      <c r="PVL10" s="41"/>
      <c r="PVM10" s="41"/>
      <c r="PVN10" s="41"/>
      <c r="PVO10" s="41"/>
      <c r="PVP10" s="41"/>
      <c r="PVQ10" s="41"/>
      <c r="PVR10" s="41"/>
      <c r="PVS10" s="41"/>
      <c r="PVT10" s="41"/>
      <c r="PVU10" s="41"/>
      <c r="PVV10" s="41"/>
      <c r="PVW10" s="41"/>
      <c r="PVX10" s="41"/>
      <c r="PVY10" s="41"/>
      <c r="PVZ10" s="41"/>
      <c r="PWA10" s="41"/>
      <c r="PWB10" s="41"/>
      <c r="PWC10" s="41"/>
      <c r="PWD10" s="41"/>
      <c r="PWE10" s="41"/>
      <c r="PWF10" s="41"/>
      <c r="PWG10" s="41"/>
      <c r="PWH10" s="41"/>
      <c r="PWI10" s="41"/>
      <c r="PWJ10" s="41"/>
      <c r="PWK10" s="41"/>
      <c r="PWL10" s="41"/>
      <c r="PWM10" s="41"/>
      <c r="PWN10" s="41"/>
      <c r="PWO10" s="41"/>
      <c r="PWP10" s="41"/>
      <c r="PWQ10" s="41"/>
      <c r="PWR10" s="41"/>
      <c r="PWS10" s="41"/>
      <c r="PWT10" s="41"/>
      <c r="PWU10" s="41"/>
      <c r="PWV10" s="41"/>
      <c r="PWW10" s="41"/>
      <c r="PWX10" s="41"/>
      <c r="PWY10" s="41"/>
      <c r="PWZ10" s="41"/>
      <c r="PXA10" s="41"/>
      <c r="PXB10" s="41"/>
      <c r="PXC10" s="41"/>
      <c r="PXD10" s="41"/>
      <c r="PXE10" s="41"/>
      <c r="PXF10" s="41"/>
      <c r="PXG10" s="41"/>
      <c r="PXH10" s="41"/>
      <c r="PXI10" s="41"/>
      <c r="PXJ10" s="41"/>
      <c r="PXK10" s="41"/>
      <c r="PXL10" s="41"/>
      <c r="PXM10" s="41"/>
      <c r="PXN10" s="41"/>
      <c r="PXO10" s="41"/>
      <c r="PXP10" s="41"/>
      <c r="PXQ10" s="41"/>
      <c r="PXR10" s="41"/>
      <c r="PXS10" s="41"/>
      <c r="PXT10" s="41"/>
      <c r="PXU10" s="41"/>
      <c r="PXV10" s="41"/>
      <c r="PXW10" s="41"/>
      <c r="PXX10" s="41"/>
      <c r="PXY10" s="41"/>
      <c r="PXZ10" s="41"/>
      <c r="PYA10" s="41"/>
      <c r="PYB10" s="41"/>
      <c r="PYC10" s="41"/>
      <c r="PYD10" s="41"/>
      <c r="PYE10" s="41"/>
      <c r="PYF10" s="41"/>
      <c r="PYG10" s="41"/>
      <c r="PYH10" s="41"/>
      <c r="PYI10" s="41"/>
      <c r="PYJ10" s="41"/>
      <c r="PYK10" s="41"/>
      <c r="PYL10" s="41"/>
      <c r="PYM10" s="41"/>
      <c r="PYN10" s="41"/>
      <c r="PYO10" s="41"/>
      <c r="PYP10" s="41"/>
      <c r="PYQ10" s="41"/>
      <c r="PYR10" s="41"/>
      <c r="PYS10" s="41"/>
      <c r="PYT10" s="41"/>
      <c r="PYU10" s="41"/>
      <c r="PYV10" s="41"/>
      <c r="PYW10" s="41"/>
      <c r="PYX10" s="41"/>
      <c r="PYY10" s="41"/>
      <c r="PYZ10" s="41"/>
      <c r="PZA10" s="41"/>
      <c r="PZB10" s="41"/>
      <c r="PZC10" s="41"/>
      <c r="PZD10" s="41"/>
      <c r="PZE10" s="41"/>
      <c r="PZF10" s="41"/>
      <c r="PZG10" s="41"/>
      <c r="PZH10" s="41"/>
      <c r="PZI10" s="41"/>
      <c r="PZJ10" s="41"/>
      <c r="PZK10" s="41"/>
      <c r="PZL10" s="41"/>
      <c r="PZM10" s="41"/>
      <c r="PZN10" s="41"/>
      <c r="PZO10" s="41"/>
      <c r="PZP10" s="41"/>
      <c r="PZQ10" s="41"/>
      <c r="PZR10" s="41"/>
      <c r="PZS10" s="41"/>
      <c r="PZT10" s="41"/>
      <c r="PZU10" s="41"/>
      <c r="PZV10" s="41"/>
      <c r="PZW10" s="41"/>
      <c r="PZX10" s="41"/>
      <c r="PZY10" s="41"/>
      <c r="PZZ10" s="41"/>
      <c r="QAA10" s="41"/>
      <c r="QAB10" s="41"/>
      <c r="QAC10" s="41"/>
      <c r="QAD10" s="41"/>
      <c r="QAE10" s="41"/>
      <c r="QAF10" s="41"/>
      <c r="QAG10" s="41"/>
      <c r="QAH10" s="41"/>
      <c r="QAI10" s="41"/>
      <c r="QAJ10" s="41"/>
      <c r="QAK10" s="41"/>
      <c r="QAL10" s="41"/>
      <c r="QAM10" s="41"/>
      <c r="QAN10" s="41"/>
      <c r="QAO10" s="41"/>
      <c r="QAP10" s="41"/>
      <c r="QAQ10" s="41"/>
      <c r="QAR10" s="41"/>
      <c r="QAS10" s="41"/>
      <c r="QAT10" s="41"/>
      <c r="QAU10" s="41"/>
      <c r="QAV10" s="41"/>
      <c r="QAW10" s="41"/>
      <c r="QAX10" s="41"/>
      <c r="QAY10" s="41"/>
      <c r="QAZ10" s="41"/>
      <c r="QBA10" s="41"/>
      <c r="QBB10" s="41"/>
      <c r="QBC10" s="41"/>
      <c r="QBD10" s="41"/>
      <c r="QBE10" s="41"/>
      <c r="QBF10" s="41"/>
      <c r="QBG10" s="41"/>
      <c r="QBH10" s="41"/>
      <c r="QBI10" s="41"/>
      <c r="QBJ10" s="41"/>
      <c r="QBK10" s="41"/>
      <c r="QBL10" s="41"/>
      <c r="QBM10" s="41"/>
      <c r="QBN10" s="41"/>
      <c r="QBO10" s="41"/>
      <c r="QBP10" s="41"/>
      <c r="QBQ10" s="41"/>
      <c r="QBR10" s="41"/>
      <c r="QBS10" s="41"/>
      <c r="QBT10" s="41"/>
      <c r="QBU10" s="41"/>
      <c r="QBV10" s="41"/>
      <c r="QBW10" s="41"/>
      <c r="QBX10" s="41"/>
      <c r="QBY10" s="41"/>
      <c r="QBZ10" s="41"/>
      <c r="QCA10" s="41"/>
      <c r="QCB10" s="41"/>
      <c r="QCC10" s="41"/>
      <c r="QCD10" s="41"/>
      <c r="QCE10" s="41"/>
      <c r="QCF10" s="41"/>
      <c r="QCG10" s="41"/>
      <c r="QCH10" s="41"/>
      <c r="QCI10" s="41"/>
      <c r="QCJ10" s="41"/>
      <c r="QCK10" s="41"/>
      <c r="QCL10" s="41"/>
      <c r="QCM10" s="41"/>
      <c r="QCN10" s="41"/>
      <c r="QCO10" s="41"/>
      <c r="QCP10" s="41"/>
      <c r="QCQ10" s="41"/>
      <c r="QCR10" s="41"/>
      <c r="QCS10" s="41"/>
      <c r="QCT10" s="41"/>
      <c r="QCU10" s="41"/>
      <c r="QCV10" s="41"/>
      <c r="QCW10" s="41"/>
      <c r="QCX10" s="41"/>
      <c r="QCY10" s="41"/>
      <c r="QCZ10" s="41"/>
      <c r="QDA10" s="41"/>
      <c r="QDB10" s="41"/>
      <c r="QDC10" s="41"/>
      <c r="QDD10" s="41"/>
      <c r="QDE10" s="41"/>
      <c r="QDF10" s="41"/>
      <c r="QDG10" s="41"/>
      <c r="QDH10" s="41"/>
      <c r="QDI10" s="41"/>
      <c r="QDJ10" s="41"/>
      <c r="QDK10" s="41"/>
      <c r="QDL10" s="41"/>
      <c r="QDM10" s="41"/>
      <c r="QDN10" s="41"/>
      <c r="QDO10" s="41"/>
      <c r="QDP10" s="41"/>
      <c r="QDQ10" s="41"/>
      <c r="QDR10" s="41"/>
      <c r="QDS10" s="41"/>
      <c r="QDT10" s="41"/>
      <c r="QDU10" s="41"/>
      <c r="QDV10" s="41"/>
      <c r="QDW10" s="41"/>
      <c r="QDX10" s="41"/>
      <c r="QDY10" s="41"/>
      <c r="QDZ10" s="41"/>
      <c r="QEA10" s="41"/>
      <c r="QEB10" s="41"/>
      <c r="QEC10" s="41"/>
      <c r="QED10" s="41"/>
      <c r="QEE10" s="41"/>
      <c r="QEF10" s="41"/>
      <c r="QEG10" s="41"/>
      <c r="QEH10" s="41"/>
      <c r="QEI10" s="41"/>
      <c r="QEJ10" s="41"/>
      <c r="QEK10" s="41"/>
      <c r="QEL10" s="41"/>
      <c r="QEM10" s="41"/>
      <c r="QEN10" s="41"/>
      <c r="QEO10" s="41"/>
      <c r="QEP10" s="41"/>
      <c r="QEQ10" s="41"/>
      <c r="QER10" s="41"/>
      <c r="QES10" s="41"/>
      <c r="QET10" s="41"/>
      <c r="QEU10" s="41"/>
      <c r="QEV10" s="41"/>
      <c r="QEW10" s="41"/>
      <c r="QEX10" s="41"/>
      <c r="QEY10" s="41"/>
      <c r="QEZ10" s="41"/>
      <c r="QFA10" s="41"/>
      <c r="QFB10" s="41"/>
      <c r="QFC10" s="41"/>
      <c r="QFD10" s="41"/>
      <c r="QFE10" s="41"/>
      <c r="QFF10" s="41"/>
      <c r="QFG10" s="41"/>
      <c r="QFH10" s="41"/>
      <c r="QFI10" s="41"/>
      <c r="QFJ10" s="41"/>
      <c r="QFK10" s="41"/>
      <c r="QFL10" s="41"/>
      <c r="QFM10" s="41"/>
      <c r="QFN10" s="41"/>
      <c r="QFO10" s="41"/>
      <c r="QFP10" s="41"/>
      <c r="QFQ10" s="41"/>
      <c r="QFR10" s="41"/>
      <c r="QFS10" s="41"/>
      <c r="QFT10" s="41"/>
      <c r="QFU10" s="41"/>
      <c r="QFV10" s="41"/>
      <c r="QFW10" s="41"/>
      <c r="QFX10" s="41"/>
      <c r="QFY10" s="41"/>
      <c r="QFZ10" s="41"/>
      <c r="QGA10" s="41"/>
      <c r="QGB10" s="41"/>
      <c r="QGC10" s="41"/>
      <c r="QGD10" s="41"/>
      <c r="QGE10" s="41"/>
      <c r="QGF10" s="41"/>
      <c r="QGG10" s="41"/>
      <c r="QGH10" s="41"/>
      <c r="QGI10" s="41"/>
      <c r="QGJ10" s="41"/>
      <c r="QGK10" s="41"/>
      <c r="QGL10" s="41"/>
      <c r="QGM10" s="41"/>
      <c r="QGN10" s="41"/>
      <c r="QGO10" s="41"/>
      <c r="QGP10" s="41"/>
      <c r="QGQ10" s="41"/>
      <c r="QGR10" s="41"/>
      <c r="QGS10" s="41"/>
      <c r="QGT10" s="41"/>
      <c r="QGU10" s="41"/>
      <c r="QGV10" s="41"/>
      <c r="QGW10" s="41"/>
      <c r="QGX10" s="41"/>
      <c r="QGY10" s="41"/>
      <c r="QGZ10" s="41"/>
      <c r="QHA10" s="41"/>
      <c r="QHB10" s="41"/>
      <c r="QHC10" s="41"/>
      <c r="QHD10" s="41"/>
      <c r="QHE10" s="41"/>
      <c r="QHF10" s="41"/>
      <c r="QHG10" s="41"/>
      <c r="QHH10" s="41"/>
      <c r="QHI10" s="41"/>
      <c r="QHJ10" s="41"/>
      <c r="QHK10" s="41"/>
      <c r="QHL10" s="41"/>
      <c r="QHM10" s="41"/>
      <c r="QHN10" s="41"/>
      <c r="QHO10" s="41"/>
      <c r="QHP10" s="41"/>
      <c r="QHQ10" s="41"/>
      <c r="QHR10" s="41"/>
      <c r="QHS10" s="41"/>
      <c r="QHT10" s="41"/>
      <c r="QHU10" s="41"/>
      <c r="QHV10" s="41"/>
      <c r="QHW10" s="41"/>
      <c r="QHX10" s="41"/>
      <c r="QHY10" s="41"/>
      <c r="QHZ10" s="41"/>
      <c r="QIA10" s="41"/>
      <c r="QIB10" s="41"/>
      <c r="QIC10" s="41"/>
      <c r="QID10" s="41"/>
      <c r="QIE10" s="41"/>
      <c r="QIF10" s="41"/>
      <c r="QIG10" s="41"/>
      <c r="QIH10" s="41"/>
      <c r="QII10" s="41"/>
      <c r="QIJ10" s="41"/>
      <c r="QIK10" s="41"/>
      <c r="QIL10" s="41"/>
      <c r="QIM10" s="41"/>
      <c r="QIN10" s="41"/>
      <c r="QIO10" s="41"/>
      <c r="QIP10" s="41"/>
      <c r="QIQ10" s="41"/>
      <c r="QIR10" s="41"/>
      <c r="QIS10" s="41"/>
      <c r="QIT10" s="41"/>
      <c r="QIU10" s="41"/>
      <c r="QIV10" s="41"/>
      <c r="QIW10" s="41"/>
      <c r="QIX10" s="41"/>
      <c r="QIY10" s="41"/>
      <c r="QIZ10" s="41"/>
      <c r="QJA10" s="41"/>
      <c r="QJB10" s="41"/>
      <c r="QJC10" s="41"/>
      <c r="QJD10" s="41"/>
      <c r="QJE10" s="41"/>
      <c r="QJF10" s="41"/>
      <c r="QJG10" s="41"/>
      <c r="QJH10" s="41"/>
      <c r="QJI10" s="41"/>
      <c r="QJJ10" s="41"/>
      <c r="QJK10" s="41"/>
      <c r="QJL10" s="41"/>
      <c r="QJM10" s="41"/>
      <c r="QJN10" s="41"/>
      <c r="QJO10" s="41"/>
      <c r="QJP10" s="41"/>
      <c r="QJQ10" s="41"/>
      <c r="QJR10" s="41"/>
      <c r="QJS10" s="41"/>
      <c r="QJT10" s="41"/>
      <c r="QJU10" s="41"/>
      <c r="QJV10" s="41"/>
      <c r="QJW10" s="41"/>
      <c r="QJX10" s="41"/>
      <c r="QJY10" s="41"/>
      <c r="QJZ10" s="41"/>
      <c r="QKA10" s="41"/>
      <c r="QKB10" s="41"/>
      <c r="QKC10" s="41"/>
      <c r="QKD10" s="41"/>
      <c r="QKE10" s="41"/>
      <c r="QKF10" s="41"/>
      <c r="QKG10" s="41"/>
      <c r="QKH10" s="41"/>
      <c r="QKI10" s="41"/>
      <c r="QKJ10" s="41"/>
      <c r="QKK10" s="41"/>
      <c r="QKL10" s="41"/>
      <c r="QKM10" s="41"/>
      <c r="QKN10" s="41"/>
      <c r="QKO10" s="41"/>
      <c r="QKP10" s="41"/>
      <c r="QKQ10" s="41"/>
      <c r="QKR10" s="41"/>
      <c r="QKS10" s="41"/>
      <c r="QKT10" s="41"/>
      <c r="QKU10" s="41"/>
      <c r="QKV10" s="41"/>
      <c r="QKW10" s="41"/>
      <c r="QKX10" s="41"/>
      <c r="QKY10" s="41"/>
      <c r="QKZ10" s="41"/>
      <c r="QLA10" s="41"/>
      <c r="QLB10" s="41"/>
      <c r="QLC10" s="41"/>
      <c r="QLD10" s="41"/>
      <c r="QLE10" s="41"/>
      <c r="QLF10" s="41"/>
      <c r="QLG10" s="41"/>
      <c r="QLH10" s="41"/>
      <c r="QLI10" s="41"/>
      <c r="QLJ10" s="41"/>
      <c r="QLK10" s="41"/>
      <c r="QLL10" s="41"/>
      <c r="QLM10" s="41"/>
      <c r="QLN10" s="41"/>
      <c r="QLO10" s="41"/>
      <c r="QLP10" s="41"/>
      <c r="QLQ10" s="41"/>
      <c r="QLR10" s="41"/>
      <c r="QLS10" s="41"/>
      <c r="QLT10" s="41"/>
      <c r="QLU10" s="41"/>
      <c r="QLV10" s="41"/>
      <c r="QLW10" s="41"/>
      <c r="QLX10" s="41"/>
      <c r="QLY10" s="41"/>
      <c r="QLZ10" s="41"/>
      <c r="QMA10" s="41"/>
      <c r="QMB10" s="41"/>
      <c r="QMC10" s="41"/>
      <c r="QMD10" s="41"/>
      <c r="QME10" s="41"/>
      <c r="QMF10" s="41"/>
      <c r="QMG10" s="41"/>
      <c r="QMH10" s="41"/>
      <c r="QMI10" s="41"/>
      <c r="QMJ10" s="41"/>
      <c r="QMK10" s="41"/>
      <c r="QML10" s="41"/>
      <c r="QMM10" s="41"/>
      <c r="QMN10" s="41"/>
      <c r="QMO10" s="41"/>
      <c r="QMP10" s="41"/>
      <c r="QMQ10" s="41"/>
      <c r="QMR10" s="41"/>
      <c r="QMS10" s="41"/>
      <c r="QMT10" s="41"/>
      <c r="QMU10" s="41"/>
      <c r="QMV10" s="41"/>
      <c r="QMW10" s="41"/>
      <c r="QMX10" s="41"/>
      <c r="QMY10" s="41"/>
      <c r="QMZ10" s="41"/>
      <c r="QNA10" s="41"/>
      <c r="QNB10" s="41"/>
      <c r="QNC10" s="41"/>
      <c r="QND10" s="41"/>
      <c r="QNE10" s="41"/>
      <c r="QNF10" s="41"/>
      <c r="QNG10" s="41"/>
      <c r="QNH10" s="41"/>
      <c r="QNI10" s="41"/>
      <c r="QNJ10" s="41"/>
      <c r="QNK10" s="41"/>
      <c r="QNL10" s="41"/>
      <c r="QNM10" s="41"/>
      <c r="QNN10" s="41"/>
      <c r="QNO10" s="41"/>
      <c r="QNP10" s="41"/>
      <c r="QNQ10" s="41"/>
      <c r="QNR10" s="41"/>
      <c r="QNS10" s="41"/>
      <c r="QNT10" s="41"/>
      <c r="QNU10" s="41"/>
      <c r="QNV10" s="41"/>
      <c r="QNW10" s="41"/>
      <c r="QNX10" s="41"/>
      <c r="QNY10" s="41"/>
      <c r="QNZ10" s="41"/>
      <c r="QOA10" s="41"/>
      <c r="QOB10" s="41"/>
      <c r="QOC10" s="41"/>
      <c r="QOD10" s="41"/>
      <c r="QOE10" s="41"/>
      <c r="QOF10" s="41"/>
      <c r="QOG10" s="41"/>
      <c r="QOH10" s="41"/>
      <c r="QOI10" s="41"/>
      <c r="QOJ10" s="41"/>
      <c r="QOK10" s="41"/>
      <c r="QOL10" s="41"/>
      <c r="QOM10" s="41"/>
      <c r="QON10" s="41"/>
      <c r="QOO10" s="41"/>
      <c r="QOP10" s="41"/>
      <c r="QOQ10" s="41"/>
      <c r="QOR10" s="41"/>
      <c r="QOS10" s="41"/>
      <c r="QOT10" s="41"/>
      <c r="QOU10" s="41"/>
      <c r="QOV10" s="41"/>
      <c r="QOW10" s="41"/>
      <c r="QOX10" s="41"/>
      <c r="QOY10" s="41"/>
      <c r="QOZ10" s="41"/>
      <c r="QPA10" s="41"/>
      <c r="QPB10" s="41"/>
      <c r="QPC10" s="41"/>
      <c r="QPD10" s="41"/>
      <c r="QPE10" s="41"/>
      <c r="QPF10" s="41"/>
      <c r="QPG10" s="41"/>
      <c r="QPH10" s="41"/>
      <c r="QPI10" s="41"/>
      <c r="QPJ10" s="41"/>
      <c r="QPK10" s="41"/>
      <c r="QPL10" s="41"/>
      <c r="QPM10" s="41"/>
      <c r="QPN10" s="41"/>
      <c r="QPO10" s="41"/>
      <c r="QPP10" s="41"/>
      <c r="QPQ10" s="41"/>
      <c r="QPR10" s="41"/>
      <c r="QPS10" s="41"/>
      <c r="QPT10" s="41"/>
      <c r="QPU10" s="41"/>
      <c r="QPV10" s="41"/>
      <c r="QPW10" s="41"/>
      <c r="QPX10" s="41"/>
      <c r="QPY10" s="41"/>
      <c r="QPZ10" s="41"/>
      <c r="QQA10" s="41"/>
      <c r="QQB10" s="41"/>
      <c r="QQC10" s="41"/>
      <c r="QQD10" s="41"/>
      <c r="QQE10" s="41"/>
      <c r="QQF10" s="41"/>
      <c r="QQG10" s="41"/>
      <c r="QQH10" s="41"/>
      <c r="QQI10" s="41"/>
      <c r="QQJ10" s="41"/>
      <c r="QQK10" s="41"/>
      <c r="QQL10" s="41"/>
      <c r="QQM10" s="41"/>
      <c r="QQN10" s="41"/>
      <c r="QQO10" s="41"/>
      <c r="QQP10" s="41"/>
      <c r="QQQ10" s="41"/>
      <c r="QQR10" s="41"/>
      <c r="QQS10" s="41"/>
      <c r="QQT10" s="41"/>
      <c r="QQU10" s="41"/>
      <c r="QQV10" s="41"/>
      <c r="QQW10" s="41"/>
      <c r="QQX10" s="41"/>
      <c r="QQY10" s="41"/>
      <c r="QQZ10" s="41"/>
      <c r="QRA10" s="41"/>
      <c r="QRB10" s="41"/>
      <c r="QRC10" s="41"/>
      <c r="QRD10" s="41"/>
      <c r="QRE10" s="41"/>
      <c r="QRF10" s="41"/>
      <c r="QRG10" s="41"/>
      <c r="QRH10" s="41"/>
      <c r="QRI10" s="41"/>
      <c r="QRJ10" s="41"/>
      <c r="QRK10" s="41"/>
      <c r="QRL10" s="41"/>
      <c r="QRM10" s="41"/>
      <c r="QRN10" s="41"/>
      <c r="QRO10" s="41"/>
      <c r="QRP10" s="41"/>
      <c r="QRQ10" s="41"/>
      <c r="QRR10" s="41"/>
      <c r="QRS10" s="41"/>
      <c r="QRT10" s="41"/>
      <c r="QRU10" s="41"/>
      <c r="QRV10" s="41"/>
      <c r="QRW10" s="41"/>
      <c r="QRX10" s="41"/>
      <c r="QRY10" s="41"/>
      <c r="QRZ10" s="41"/>
      <c r="QSA10" s="41"/>
      <c r="QSB10" s="41"/>
      <c r="QSC10" s="41"/>
      <c r="QSD10" s="41"/>
      <c r="QSE10" s="41"/>
      <c r="QSF10" s="41"/>
      <c r="QSG10" s="41"/>
      <c r="QSH10" s="41"/>
      <c r="QSI10" s="41"/>
      <c r="QSJ10" s="41"/>
      <c r="QSK10" s="41"/>
      <c r="QSL10" s="41"/>
      <c r="QSM10" s="41"/>
      <c r="QSN10" s="41"/>
      <c r="QSO10" s="41"/>
      <c r="QSP10" s="41"/>
      <c r="QSQ10" s="41"/>
      <c r="QSR10" s="41"/>
      <c r="QSS10" s="41"/>
      <c r="QST10" s="41"/>
      <c r="QSU10" s="41"/>
      <c r="QSV10" s="41"/>
      <c r="QSW10" s="41"/>
      <c r="QSX10" s="41"/>
      <c r="QSY10" s="41"/>
      <c r="QSZ10" s="41"/>
      <c r="QTA10" s="41"/>
      <c r="QTB10" s="41"/>
      <c r="QTC10" s="41"/>
      <c r="QTD10" s="41"/>
      <c r="QTE10" s="41"/>
      <c r="QTF10" s="41"/>
      <c r="QTG10" s="41"/>
      <c r="QTH10" s="41"/>
      <c r="QTI10" s="41"/>
      <c r="QTJ10" s="41"/>
      <c r="QTK10" s="41"/>
      <c r="QTL10" s="41"/>
      <c r="QTM10" s="41"/>
      <c r="QTN10" s="41"/>
      <c r="QTO10" s="41"/>
      <c r="QTP10" s="41"/>
      <c r="QTQ10" s="41"/>
      <c r="QTR10" s="41"/>
      <c r="QTS10" s="41"/>
      <c r="QTT10" s="41"/>
      <c r="QTU10" s="41"/>
      <c r="QTV10" s="41"/>
      <c r="QTW10" s="41"/>
      <c r="QTX10" s="41"/>
      <c r="QTY10" s="41"/>
      <c r="QTZ10" s="41"/>
      <c r="QUA10" s="41"/>
      <c r="QUB10" s="41"/>
      <c r="QUC10" s="41"/>
      <c r="QUD10" s="41"/>
      <c r="QUE10" s="41"/>
      <c r="QUF10" s="41"/>
      <c r="QUG10" s="41"/>
      <c r="QUH10" s="41"/>
      <c r="QUI10" s="41"/>
      <c r="QUJ10" s="41"/>
      <c r="QUK10" s="41"/>
      <c r="QUL10" s="41"/>
      <c r="QUM10" s="41"/>
      <c r="QUN10" s="41"/>
      <c r="QUO10" s="41"/>
      <c r="QUP10" s="41"/>
      <c r="QUQ10" s="41"/>
      <c r="QUR10" s="41"/>
      <c r="QUS10" s="41"/>
      <c r="QUT10" s="41"/>
      <c r="QUU10" s="41"/>
      <c r="QUV10" s="41"/>
      <c r="QUW10" s="41"/>
      <c r="QUX10" s="41"/>
      <c r="QUY10" s="41"/>
      <c r="QUZ10" s="41"/>
      <c r="QVA10" s="41"/>
      <c r="QVB10" s="41"/>
      <c r="QVC10" s="41"/>
      <c r="QVD10" s="41"/>
      <c r="QVE10" s="41"/>
      <c r="QVF10" s="41"/>
      <c r="QVG10" s="41"/>
      <c r="QVH10" s="41"/>
      <c r="QVI10" s="41"/>
      <c r="QVJ10" s="41"/>
      <c r="QVK10" s="41"/>
      <c r="QVL10" s="41"/>
      <c r="QVM10" s="41"/>
      <c r="QVN10" s="41"/>
      <c r="QVO10" s="41"/>
      <c r="QVP10" s="41"/>
      <c r="QVQ10" s="41"/>
      <c r="QVR10" s="41"/>
      <c r="QVS10" s="41"/>
      <c r="QVT10" s="41"/>
      <c r="QVU10" s="41"/>
      <c r="QVV10" s="41"/>
      <c r="QVW10" s="41"/>
      <c r="QVX10" s="41"/>
      <c r="QVY10" s="41"/>
      <c r="QVZ10" s="41"/>
      <c r="QWA10" s="41"/>
      <c r="QWB10" s="41"/>
      <c r="QWC10" s="41"/>
      <c r="QWD10" s="41"/>
      <c r="QWE10" s="41"/>
      <c r="QWF10" s="41"/>
      <c r="QWG10" s="41"/>
      <c r="QWH10" s="41"/>
      <c r="QWI10" s="41"/>
      <c r="QWJ10" s="41"/>
      <c r="QWK10" s="41"/>
      <c r="QWL10" s="41"/>
      <c r="QWM10" s="41"/>
      <c r="QWN10" s="41"/>
      <c r="QWO10" s="41"/>
      <c r="QWP10" s="41"/>
      <c r="QWQ10" s="41"/>
      <c r="QWR10" s="41"/>
      <c r="QWS10" s="41"/>
      <c r="QWT10" s="41"/>
      <c r="QWU10" s="41"/>
      <c r="QWV10" s="41"/>
      <c r="QWW10" s="41"/>
      <c r="QWX10" s="41"/>
      <c r="QWY10" s="41"/>
      <c r="QWZ10" s="41"/>
      <c r="QXA10" s="41"/>
      <c r="QXB10" s="41"/>
      <c r="QXC10" s="41"/>
      <c r="QXD10" s="41"/>
      <c r="QXE10" s="41"/>
      <c r="QXF10" s="41"/>
      <c r="QXG10" s="41"/>
      <c r="QXH10" s="41"/>
      <c r="QXI10" s="41"/>
      <c r="QXJ10" s="41"/>
      <c r="QXK10" s="41"/>
      <c r="QXL10" s="41"/>
      <c r="QXM10" s="41"/>
      <c r="QXN10" s="41"/>
      <c r="QXO10" s="41"/>
      <c r="QXP10" s="41"/>
      <c r="QXQ10" s="41"/>
      <c r="QXR10" s="41"/>
      <c r="QXS10" s="41"/>
      <c r="QXT10" s="41"/>
      <c r="QXU10" s="41"/>
      <c r="QXV10" s="41"/>
      <c r="QXW10" s="41"/>
      <c r="QXX10" s="41"/>
      <c r="QXY10" s="41"/>
      <c r="QXZ10" s="41"/>
      <c r="QYA10" s="41"/>
      <c r="QYB10" s="41"/>
      <c r="QYC10" s="41"/>
      <c r="QYD10" s="41"/>
      <c r="QYE10" s="41"/>
      <c r="QYF10" s="41"/>
      <c r="QYG10" s="41"/>
      <c r="QYH10" s="41"/>
      <c r="QYI10" s="41"/>
      <c r="QYJ10" s="41"/>
      <c r="QYK10" s="41"/>
      <c r="QYL10" s="41"/>
      <c r="QYM10" s="41"/>
      <c r="QYN10" s="41"/>
      <c r="QYO10" s="41"/>
      <c r="QYP10" s="41"/>
      <c r="QYQ10" s="41"/>
      <c r="QYR10" s="41"/>
      <c r="QYS10" s="41"/>
      <c r="QYT10" s="41"/>
      <c r="QYU10" s="41"/>
      <c r="QYV10" s="41"/>
      <c r="QYW10" s="41"/>
      <c r="QYX10" s="41"/>
      <c r="QYY10" s="41"/>
      <c r="QYZ10" s="41"/>
      <c r="QZA10" s="41"/>
      <c r="QZB10" s="41"/>
      <c r="QZC10" s="41"/>
      <c r="QZD10" s="41"/>
      <c r="QZE10" s="41"/>
      <c r="QZF10" s="41"/>
      <c r="QZG10" s="41"/>
      <c r="QZH10" s="41"/>
      <c r="QZI10" s="41"/>
      <c r="QZJ10" s="41"/>
      <c r="QZK10" s="41"/>
      <c r="QZL10" s="41"/>
      <c r="QZM10" s="41"/>
      <c r="QZN10" s="41"/>
      <c r="QZO10" s="41"/>
      <c r="QZP10" s="41"/>
      <c r="QZQ10" s="41"/>
      <c r="QZR10" s="41"/>
      <c r="QZS10" s="41"/>
      <c r="QZT10" s="41"/>
      <c r="QZU10" s="41"/>
      <c r="QZV10" s="41"/>
      <c r="QZW10" s="41"/>
      <c r="QZX10" s="41"/>
      <c r="QZY10" s="41"/>
      <c r="QZZ10" s="41"/>
      <c r="RAA10" s="41"/>
      <c r="RAB10" s="41"/>
      <c r="RAC10" s="41"/>
      <c r="RAD10" s="41"/>
      <c r="RAE10" s="41"/>
      <c r="RAF10" s="41"/>
      <c r="RAG10" s="41"/>
      <c r="RAH10" s="41"/>
      <c r="RAI10" s="41"/>
      <c r="RAJ10" s="41"/>
      <c r="RAK10" s="41"/>
      <c r="RAL10" s="41"/>
      <c r="RAM10" s="41"/>
      <c r="RAN10" s="41"/>
      <c r="RAO10" s="41"/>
      <c r="RAP10" s="41"/>
      <c r="RAQ10" s="41"/>
      <c r="RAR10" s="41"/>
      <c r="RAS10" s="41"/>
      <c r="RAT10" s="41"/>
      <c r="RAU10" s="41"/>
      <c r="RAV10" s="41"/>
      <c r="RAW10" s="41"/>
      <c r="RAX10" s="41"/>
      <c r="RAY10" s="41"/>
      <c r="RAZ10" s="41"/>
      <c r="RBA10" s="41"/>
      <c r="RBB10" s="41"/>
      <c r="RBC10" s="41"/>
      <c r="RBD10" s="41"/>
      <c r="RBE10" s="41"/>
      <c r="RBF10" s="41"/>
      <c r="RBG10" s="41"/>
      <c r="RBH10" s="41"/>
      <c r="RBI10" s="41"/>
      <c r="RBJ10" s="41"/>
      <c r="RBK10" s="41"/>
      <c r="RBL10" s="41"/>
      <c r="RBM10" s="41"/>
      <c r="RBN10" s="41"/>
      <c r="RBO10" s="41"/>
      <c r="RBP10" s="41"/>
      <c r="RBQ10" s="41"/>
      <c r="RBR10" s="41"/>
      <c r="RBS10" s="41"/>
      <c r="RBT10" s="41"/>
      <c r="RBU10" s="41"/>
      <c r="RBV10" s="41"/>
      <c r="RBW10" s="41"/>
      <c r="RBX10" s="41"/>
      <c r="RBY10" s="41"/>
      <c r="RBZ10" s="41"/>
      <c r="RCA10" s="41"/>
      <c r="RCB10" s="41"/>
      <c r="RCC10" s="41"/>
      <c r="RCD10" s="41"/>
      <c r="RCE10" s="41"/>
      <c r="RCF10" s="41"/>
      <c r="RCG10" s="41"/>
      <c r="RCH10" s="41"/>
      <c r="RCI10" s="41"/>
      <c r="RCJ10" s="41"/>
      <c r="RCK10" s="41"/>
      <c r="RCL10" s="41"/>
      <c r="RCM10" s="41"/>
      <c r="RCN10" s="41"/>
      <c r="RCO10" s="41"/>
      <c r="RCP10" s="41"/>
      <c r="RCQ10" s="41"/>
      <c r="RCR10" s="41"/>
      <c r="RCS10" s="41"/>
      <c r="RCT10" s="41"/>
      <c r="RCU10" s="41"/>
      <c r="RCV10" s="41"/>
      <c r="RCW10" s="41"/>
      <c r="RCX10" s="41"/>
      <c r="RCY10" s="41"/>
      <c r="RCZ10" s="41"/>
      <c r="RDA10" s="41"/>
      <c r="RDB10" s="41"/>
      <c r="RDC10" s="41"/>
      <c r="RDD10" s="41"/>
      <c r="RDE10" s="41"/>
      <c r="RDF10" s="41"/>
      <c r="RDG10" s="41"/>
      <c r="RDH10" s="41"/>
      <c r="RDI10" s="41"/>
      <c r="RDJ10" s="41"/>
      <c r="RDK10" s="41"/>
      <c r="RDL10" s="41"/>
      <c r="RDM10" s="41"/>
      <c r="RDN10" s="41"/>
      <c r="RDO10" s="41"/>
      <c r="RDP10" s="41"/>
      <c r="RDQ10" s="41"/>
      <c r="RDR10" s="41"/>
      <c r="RDS10" s="41"/>
      <c r="RDT10" s="41"/>
      <c r="RDU10" s="41"/>
      <c r="RDV10" s="41"/>
      <c r="RDW10" s="41"/>
      <c r="RDX10" s="41"/>
      <c r="RDY10" s="41"/>
      <c r="RDZ10" s="41"/>
      <c r="REA10" s="41"/>
      <c r="REB10" s="41"/>
      <c r="REC10" s="41"/>
      <c r="RED10" s="41"/>
      <c r="REE10" s="41"/>
      <c r="REF10" s="41"/>
      <c r="REG10" s="41"/>
      <c r="REH10" s="41"/>
      <c r="REI10" s="41"/>
      <c r="REJ10" s="41"/>
      <c r="REK10" s="41"/>
      <c r="REL10" s="41"/>
      <c r="REM10" s="41"/>
      <c r="REN10" s="41"/>
      <c r="REO10" s="41"/>
      <c r="REP10" s="41"/>
      <c r="REQ10" s="41"/>
      <c r="RER10" s="41"/>
      <c r="RES10" s="41"/>
      <c r="RET10" s="41"/>
      <c r="REU10" s="41"/>
      <c r="REV10" s="41"/>
      <c r="REW10" s="41"/>
      <c r="REX10" s="41"/>
      <c r="REY10" s="41"/>
      <c r="REZ10" s="41"/>
      <c r="RFA10" s="41"/>
      <c r="RFB10" s="41"/>
      <c r="RFC10" s="41"/>
      <c r="RFD10" s="41"/>
      <c r="RFE10" s="41"/>
      <c r="RFF10" s="41"/>
      <c r="RFG10" s="41"/>
      <c r="RFH10" s="41"/>
      <c r="RFI10" s="41"/>
      <c r="RFJ10" s="41"/>
      <c r="RFK10" s="41"/>
      <c r="RFL10" s="41"/>
      <c r="RFM10" s="41"/>
      <c r="RFN10" s="41"/>
      <c r="RFO10" s="41"/>
      <c r="RFP10" s="41"/>
      <c r="RFQ10" s="41"/>
      <c r="RFR10" s="41"/>
      <c r="RFS10" s="41"/>
      <c r="RFT10" s="41"/>
      <c r="RFU10" s="41"/>
      <c r="RFV10" s="41"/>
      <c r="RFW10" s="41"/>
      <c r="RFX10" s="41"/>
      <c r="RFY10" s="41"/>
      <c r="RFZ10" s="41"/>
      <c r="RGA10" s="41"/>
      <c r="RGB10" s="41"/>
      <c r="RGC10" s="41"/>
      <c r="RGD10" s="41"/>
      <c r="RGE10" s="41"/>
      <c r="RGF10" s="41"/>
      <c r="RGG10" s="41"/>
      <c r="RGH10" s="41"/>
      <c r="RGI10" s="41"/>
      <c r="RGJ10" s="41"/>
      <c r="RGK10" s="41"/>
      <c r="RGL10" s="41"/>
      <c r="RGM10" s="41"/>
      <c r="RGN10" s="41"/>
      <c r="RGO10" s="41"/>
      <c r="RGP10" s="41"/>
      <c r="RGQ10" s="41"/>
      <c r="RGR10" s="41"/>
      <c r="RGS10" s="41"/>
      <c r="RGT10" s="41"/>
      <c r="RGU10" s="41"/>
      <c r="RGV10" s="41"/>
      <c r="RGW10" s="41"/>
      <c r="RGX10" s="41"/>
      <c r="RGY10" s="41"/>
      <c r="RGZ10" s="41"/>
      <c r="RHA10" s="41"/>
      <c r="RHB10" s="41"/>
      <c r="RHC10" s="41"/>
      <c r="RHD10" s="41"/>
      <c r="RHE10" s="41"/>
      <c r="RHF10" s="41"/>
      <c r="RHG10" s="41"/>
      <c r="RHH10" s="41"/>
      <c r="RHI10" s="41"/>
      <c r="RHJ10" s="41"/>
      <c r="RHK10" s="41"/>
      <c r="RHL10" s="41"/>
      <c r="RHM10" s="41"/>
      <c r="RHN10" s="41"/>
      <c r="RHO10" s="41"/>
      <c r="RHP10" s="41"/>
      <c r="RHQ10" s="41"/>
      <c r="RHR10" s="41"/>
      <c r="RHS10" s="41"/>
      <c r="RHT10" s="41"/>
      <c r="RHU10" s="41"/>
      <c r="RHV10" s="41"/>
      <c r="RHW10" s="41"/>
      <c r="RHX10" s="41"/>
      <c r="RHY10" s="41"/>
      <c r="RHZ10" s="41"/>
      <c r="RIA10" s="41"/>
      <c r="RIB10" s="41"/>
      <c r="RIC10" s="41"/>
      <c r="RID10" s="41"/>
      <c r="RIE10" s="41"/>
      <c r="RIF10" s="41"/>
      <c r="RIG10" s="41"/>
      <c r="RIH10" s="41"/>
      <c r="RII10" s="41"/>
      <c r="RIJ10" s="41"/>
      <c r="RIK10" s="41"/>
      <c r="RIL10" s="41"/>
      <c r="RIM10" s="41"/>
      <c r="RIN10" s="41"/>
      <c r="RIO10" s="41"/>
      <c r="RIP10" s="41"/>
      <c r="RIQ10" s="41"/>
      <c r="RIR10" s="41"/>
      <c r="RIS10" s="41"/>
      <c r="RIT10" s="41"/>
      <c r="RIU10" s="41"/>
      <c r="RIV10" s="41"/>
      <c r="RIW10" s="41"/>
      <c r="RIX10" s="41"/>
      <c r="RIY10" s="41"/>
      <c r="RIZ10" s="41"/>
      <c r="RJA10" s="41"/>
      <c r="RJB10" s="41"/>
      <c r="RJC10" s="41"/>
      <c r="RJD10" s="41"/>
      <c r="RJE10" s="41"/>
      <c r="RJF10" s="41"/>
      <c r="RJG10" s="41"/>
      <c r="RJH10" s="41"/>
      <c r="RJI10" s="41"/>
      <c r="RJJ10" s="41"/>
      <c r="RJK10" s="41"/>
      <c r="RJL10" s="41"/>
      <c r="RJM10" s="41"/>
      <c r="RJN10" s="41"/>
      <c r="RJO10" s="41"/>
      <c r="RJP10" s="41"/>
      <c r="RJQ10" s="41"/>
      <c r="RJR10" s="41"/>
      <c r="RJS10" s="41"/>
      <c r="RJT10" s="41"/>
      <c r="RJU10" s="41"/>
      <c r="RJV10" s="41"/>
      <c r="RJW10" s="41"/>
      <c r="RJX10" s="41"/>
      <c r="RJY10" s="41"/>
      <c r="RJZ10" s="41"/>
      <c r="RKA10" s="41"/>
      <c r="RKB10" s="41"/>
      <c r="RKC10" s="41"/>
      <c r="RKD10" s="41"/>
      <c r="RKE10" s="41"/>
      <c r="RKF10" s="41"/>
      <c r="RKG10" s="41"/>
      <c r="RKH10" s="41"/>
      <c r="RKI10" s="41"/>
      <c r="RKJ10" s="41"/>
      <c r="RKK10" s="41"/>
      <c r="RKL10" s="41"/>
      <c r="RKM10" s="41"/>
      <c r="RKN10" s="41"/>
      <c r="RKO10" s="41"/>
      <c r="RKP10" s="41"/>
      <c r="RKQ10" s="41"/>
      <c r="RKR10" s="41"/>
      <c r="RKS10" s="41"/>
      <c r="RKT10" s="41"/>
      <c r="RKU10" s="41"/>
      <c r="RKV10" s="41"/>
      <c r="RKW10" s="41"/>
      <c r="RKX10" s="41"/>
      <c r="RKY10" s="41"/>
      <c r="RKZ10" s="41"/>
      <c r="RLA10" s="41"/>
      <c r="RLB10" s="41"/>
      <c r="RLC10" s="41"/>
      <c r="RLD10" s="41"/>
      <c r="RLE10" s="41"/>
      <c r="RLF10" s="41"/>
      <c r="RLG10" s="41"/>
      <c r="RLH10" s="41"/>
      <c r="RLI10" s="41"/>
      <c r="RLJ10" s="41"/>
      <c r="RLK10" s="41"/>
      <c r="RLL10" s="41"/>
      <c r="RLM10" s="41"/>
      <c r="RLN10" s="41"/>
      <c r="RLO10" s="41"/>
      <c r="RLP10" s="41"/>
      <c r="RLQ10" s="41"/>
      <c r="RLR10" s="41"/>
      <c r="RLS10" s="41"/>
      <c r="RLT10" s="41"/>
      <c r="RLU10" s="41"/>
      <c r="RLV10" s="41"/>
      <c r="RLW10" s="41"/>
      <c r="RLX10" s="41"/>
      <c r="RLY10" s="41"/>
      <c r="RLZ10" s="41"/>
      <c r="RMA10" s="41"/>
      <c r="RMB10" s="41"/>
      <c r="RMC10" s="41"/>
      <c r="RMD10" s="41"/>
      <c r="RME10" s="41"/>
      <c r="RMF10" s="41"/>
      <c r="RMG10" s="41"/>
      <c r="RMH10" s="41"/>
      <c r="RMI10" s="41"/>
      <c r="RMJ10" s="41"/>
      <c r="RMK10" s="41"/>
      <c r="RML10" s="41"/>
      <c r="RMM10" s="41"/>
      <c r="RMN10" s="41"/>
      <c r="RMO10" s="41"/>
      <c r="RMP10" s="41"/>
      <c r="RMQ10" s="41"/>
      <c r="RMR10" s="41"/>
      <c r="RMS10" s="41"/>
      <c r="RMT10" s="41"/>
      <c r="RMU10" s="41"/>
      <c r="RMV10" s="41"/>
      <c r="RMW10" s="41"/>
      <c r="RMX10" s="41"/>
      <c r="RMY10" s="41"/>
      <c r="RMZ10" s="41"/>
      <c r="RNA10" s="41"/>
      <c r="RNB10" s="41"/>
      <c r="RNC10" s="41"/>
      <c r="RND10" s="41"/>
      <c r="RNE10" s="41"/>
      <c r="RNF10" s="41"/>
      <c r="RNG10" s="41"/>
      <c r="RNH10" s="41"/>
      <c r="RNI10" s="41"/>
      <c r="RNJ10" s="41"/>
      <c r="RNK10" s="41"/>
      <c r="RNL10" s="41"/>
      <c r="RNM10" s="41"/>
      <c r="RNN10" s="41"/>
      <c r="RNO10" s="41"/>
      <c r="RNP10" s="41"/>
      <c r="RNQ10" s="41"/>
      <c r="RNR10" s="41"/>
      <c r="RNS10" s="41"/>
      <c r="RNT10" s="41"/>
      <c r="RNU10" s="41"/>
      <c r="RNV10" s="41"/>
      <c r="RNW10" s="41"/>
      <c r="RNX10" s="41"/>
      <c r="RNY10" s="41"/>
      <c r="RNZ10" s="41"/>
      <c r="ROA10" s="41"/>
      <c r="ROB10" s="41"/>
      <c r="ROC10" s="41"/>
      <c r="ROD10" s="41"/>
      <c r="ROE10" s="41"/>
      <c r="ROF10" s="41"/>
      <c r="ROG10" s="41"/>
      <c r="ROH10" s="41"/>
      <c r="ROI10" s="41"/>
      <c r="ROJ10" s="41"/>
      <c r="ROK10" s="41"/>
      <c r="ROL10" s="41"/>
      <c r="ROM10" s="41"/>
      <c r="RON10" s="41"/>
      <c r="ROO10" s="41"/>
      <c r="ROP10" s="41"/>
      <c r="ROQ10" s="41"/>
      <c r="ROR10" s="41"/>
      <c r="ROS10" s="41"/>
      <c r="ROT10" s="41"/>
      <c r="ROU10" s="41"/>
      <c r="ROV10" s="41"/>
      <c r="ROW10" s="41"/>
      <c r="ROX10" s="41"/>
      <c r="ROY10" s="41"/>
      <c r="ROZ10" s="41"/>
      <c r="RPA10" s="41"/>
      <c r="RPB10" s="41"/>
      <c r="RPC10" s="41"/>
      <c r="RPD10" s="41"/>
      <c r="RPE10" s="41"/>
      <c r="RPF10" s="41"/>
      <c r="RPG10" s="41"/>
      <c r="RPH10" s="41"/>
      <c r="RPI10" s="41"/>
      <c r="RPJ10" s="41"/>
      <c r="RPK10" s="41"/>
      <c r="RPL10" s="41"/>
      <c r="RPM10" s="41"/>
      <c r="RPN10" s="41"/>
      <c r="RPO10" s="41"/>
      <c r="RPP10" s="41"/>
      <c r="RPQ10" s="41"/>
      <c r="RPR10" s="41"/>
      <c r="RPS10" s="41"/>
      <c r="RPT10" s="41"/>
      <c r="RPU10" s="41"/>
      <c r="RPV10" s="41"/>
      <c r="RPW10" s="41"/>
      <c r="RPX10" s="41"/>
      <c r="RPY10" s="41"/>
      <c r="RPZ10" s="41"/>
      <c r="RQA10" s="41"/>
      <c r="RQB10" s="41"/>
      <c r="RQC10" s="41"/>
      <c r="RQD10" s="41"/>
      <c r="RQE10" s="41"/>
      <c r="RQF10" s="41"/>
      <c r="RQG10" s="41"/>
      <c r="RQH10" s="41"/>
      <c r="RQI10" s="41"/>
      <c r="RQJ10" s="41"/>
      <c r="RQK10" s="41"/>
      <c r="RQL10" s="41"/>
      <c r="RQM10" s="41"/>
      <c r="RQN10" s="41"/>
      <c r="RQO10" s="41"/>
      <c r="RQP10" s="41"/>
      <c r="RQQ10" s="41"/>
      <c r="RQR10" s="41"/>
      <c r="RQS10" s="41"/>
      <c r="RQT10" s="41"/>
      <c r="RQU10" s="41"/>
      <c r="RQV10" s="41"/>
      <c r="RQW10" s="41"/>
      <c r="RQX10" s="41"/>
      <c r="RQY10" s="41"/>
      <c r="RQZ10" s="41"/>
      <c r="RRA10" s="41"/>
      <c r="RRB10" s="41"/>
      <c r="RRC10" s="41"/>
      <c r="RRD10" s="41"/>
      <c r="RRE10" s="41"/>
      <c r="RRF10" s="41"/>
      <c r="RRG10" s="41"/>
      <c r="RRH10" s="41"/>
      <c r="RRI10" s="41"/>
      <c r="RRJ10" s="41"/>
      <c r="RRK10" s="41"/>
      <c r="RRL10" s="41"/>
      <c r="RRM10" s="41"/>
      <c r="RRN10" s="41"/>
      <c r="RRO10" s="41"/>
      <c r="RRP10" s="41"/>
      <c r="RRQ10" s="41"/>
      <c r="RRR10" s="41"/>
      <c r="RRS10" s="41"/>
      <c r="RRT10" s="41"/>
      <c r="RRU10" s="41"/>
      <c r="RRV10" s="41"/>
      <c r="RRW10" s="41"/>
      <c r="RRX10" s="41"/>
      <c r="RRY10" s="41"/>
      <c r="RRZ10" s="41"/>
      <c r="RSA10" s="41"/>
      <c r="RSB10" s="41"/>
      <c r="RSC10" s="41"/>
      <c r="RSD10" s="41"/>
      <c r="RSE10" s="41"/>
      <c r="RSF10" s="41"/>
      <c r="RSG10" s="41"/>
      <c r="RSH10" s="41"/>
      <c r="RSI10" s="41"/>
      <c r="RSJ10" s="41"/>
      <c r="RSK10" s="41"/>
      <c r="RSL10" s="41"/>
      <c r="RSM10" s="41"/>
      <c r="RSN10" s="41"/>
      <c r="RSO10" s="41"/>
      <c r="RSP10" s="41"/>
      <c r="RSQ10" s="41"/>
      <c r="RSR10" s="41"/>
      <c r="RSS10" s="41"/>
      <c r="RST10" s="41"/>
      <c r="RSU10" s="41"/>
      <c r="RSV10" s="41"/>
      <c r="RSW10" s="41"/>
      <c r="RSX10" s="41"/>
      <c r="RSY10" s="41"/>
      <c r="RSZ10" s="41"/>
      <c r="RTA10" s="41"/>
      <c r="RTB10" s="41"/>
      <c r="RTC10" s="41"/>
      <c r="RTD10" s="41"/>
      <c r="RTE10" s="41"/>
      <c r="RTF10" s="41"/>
      <c r="RTG10" s="41"/>
      <c r="RTH10" s="41"/>
      <c r="RTI10" s="41"/>
      <c r="RTJ10" s="41"/>
      <c r="RTK10" s="41"/>
      <c r="RTL10" s="41"/>
      <c r="RTM10" s="41"/>
      <c r="RTN10" s="41"/>
      <c r="RTO10" s="41"/>
      <c r="RTP10" s="41"/>
      <c r="RTQ10" s="41"/>
      <c r="RTR10" s="41"/>
      <c r="RTS10" s="41"/>
      <c r="RTT10" s="41"/>
      <c r="RTU10" s="41"/>
      <c r="RTV10" s="41"/>
      <c r="RTW10" s="41"/>
      <c r="RTX10" s="41"/>
      <c r="RTY10" s="41"/>
      <c r="RTZ10" s="41"/>
      <c r="RUA10" s="41"/>
      <c r="RUB10" s="41"/>
      <c r="RUC10" s="41"/>
      <c r="RUD10" s="41"/>
      <c r="RUE10" s="41"/>
      <c r="RUF10" s="41"/>
      <c r="RUG10" s="41"/>
      <c r="RUH10" s="41"/>
      <c r="RUI10" s="41"/>
      <c r="RUJ10" s="41"/>
      <c r="RUK10" s="41"/>
      <c r="RUL10" s="41"/>
      <c r="RUM10" s="41"/>
      <c r="RUN10" s="41"/>
      <c r="RUO10" s="41"/>
      <c r="RUP10" s="41"/>
      <c r="RUQ10" s="41"/>
      <c r="RUR10" s="41"/>
      <c r="RUS10" s="41"/>
      <c r="RUT10" s="41"/>
      <c r="RUU10" s="41"/>
      <c r="RUV10" s="41"/>
      <c r="RUW10" s="41"/>
      <c r="RUX10" s="41"/>
      <c r="RUY10" s="41"/>
      <c r="RUZ10" s="41"/>
      <c r="RVA10" s="41"/>
      <c r="RVB10" s="41"/>
      <c r="RVC10" s="41"/>
      <c r="RVD10" s="41"/>
      <c r="RVE10" s="41"/>
      <c r="RVF10" s="41"/>
      <c r="RVG10" s="41"/>
      <c r="RVH10" s="41"/>
      <c r="RVI10" s="41"/>
      <c r="RVJ10" s="41"/>
      <c r="RVK10" s="41"/>
      <c r="RVL10" s="41"/>
      <c r="RVM10" s="41"/>
      <c r="RVN10" s="41"/>
      <c r="RVO10" s="41"/>
      <c r="RVP10" s="41"/>
      <c r="RVQ10" s="41"/>
      <c r="RVR10" s="41"/>
      <c r="RVS10" s="41"/>
      <c r="RVT10" s="41"/>
      <c r="RVU10" s="41"/>
      <c r="RVV10" s="41"/>
      <c r="RVW10" s="41"/>
      <c r="RVX10" s="41"/>
      <c r="RVY10" s="41"/>
      <c r="RVZ10" s="41"/>
      <c r="RWA10" s="41"/>
      <c r="RWB10" s="41"/>
      <c r="RWC10" s="41"/>
      <c r="RWD10" s="41"/>
      <c r="RWE10" s="41"/>
      <c r="RWF10" s="41"/>
      <c r="RWG10" s="41"/>
      <c r="RWH10" s="41"/>
      <c r="RWI10" s="41"/>
      <c r="RWJ10" s="41"/>
      <c r="RWK10" s="41"/>
      <c r="RWL10" s="41"/>
      <c r="RWM10" s="41"/>
      <c r="RWN10" s="41"/>
      <c r="RWO10" s="41"/>
      <c r="RWP10" s="41"/>
      <c r="RWQ10" s="41"/>
      <c r="RWR10" s="41"/>
      <c r="RWS10" s="41"/>
      <c r="RWT10" s="41"/>
      <c r="RWU10" s="41"/>
      <c r="RWV10" s="41"/>
      <c r="RWW10" s="41"/>
      <c r="RWX10" s="41"/>
      <c r="RWY10" s="41"/>
      <c r="RWZ10" s="41"/>
      <c r="RXA10" s="41"/>
      <c r="RXB10" s="41"/>
      <c r="RXC10" s="41"/>
      <c r="RXD10" s="41"/>
      <c r="RXE10" s="41"/>
      <c r="RXF10" s="41"/>
      <c r="RXG10" s="41"/>
      <c r="RXH10" s="41"/>
      <c r="RXI10" s="41"/>
      <c r="RXJ10" s="41"/>
      <c r="RXK10" s="41"/>
      <c r="RXL10" s="41"/>
      <c r="RXM10" s="41"/>
      <c r="RXN10" s="41"/>
      <c r="RXO10" s="41"/>
      <c r="RXP10" s="41"/>
      <c r="RXQ10" s="41"/>
      <c r="RXR10" s="41"/>
      <c r="RXS10" s="41"/>
      <c r="RXT10" s="41"/>
      <c r="RXU10" s="41"/>
      <c r="RXV10" s="41"/>
      <c r="RXW10" s="41"/>
      <c r="RXX10" s="41"/>
      <c r="RXY10" s="41"/>
      <c r="RXZ10" s="41"/>
      <c r="RYA10" s="41"/>
      <c r="RYB10" s="41"/>
      <c r="RYC10" s="41"/>
      <c r="RYD10" s="41"/>
      <c r="RYE10" s="41"/>
      <c r="RYF10" s="41"/>
      <c r="RYG10" s="41"/>
      <c r="RYH10" s="41"/>
      <c r="RYI10" s="41"/>
      <c r="RYJ10" s="41"/>
      <c r="RYK10" s="41"/>
      <c r="RYL10" s="41"/>
      <c r="RYM10" s="41"/>
      <c r="RYN10" s="41"/>
      <c r="RYO10" s="41"/>
      <c r="RYP10" s="41"/>
      <c r="RYQ10" s="41"/>
      <c r="RYR10" s="41"/>
      <c r="RYS10" s="41"/>
      <c r="RYT10" s="41"/>
      <c r="RYU10" s="41"/>
      <c r="RYV10" s="41"/>
      <c r="RYW10" s="41"/>
      <c r="RYX10" s="41"/>
      <c r="RYY10" s="41"/>
      <c r="RYZ10" s="41"/>
      <c r="RZA10" s="41"/>
      <c r="RZB10" s="41"/>
      <c r="RZC10" s="41"/>
      <c r="RZD10" s="41"/>
      <c r="RZE10" s="41"/>
      <c r="RZF10" s="41"/>
      <c r="RZG10" s="41"/>
      <c r="RZH10" s="41"/>
      <c r="RZI10" s="41"/>
      <c r="RZJ10" s="41"/>
      <c r="RZK10" s="41"/>
      <c r="RZL10" s="41"/>
      <c r="RZM10" s="41"/>
      <c r="RZN10" s="41"/>
      <c r="RZO10" s="41"/>
      <c r="RZP10" s="41"/>
      <c r="RZQ10" s="41"/>
      <c r="RZR10" s="41"/>
      <c r="RZS10" s="41"/>
      <c r="RZT10" s="41"/>
      <c r="RZU10" s="41"/>
      <c r="RZV10" s="41"/>
      <c r="RZW10" s="41"/>
      <c r="RZX10" s="41"/>
      <c r="RZY10" s="41"/>
      <c r="RZZ10" s="41"/>
      <c r="SAA10" s="41"/>
      <c r="SAB10" s="41"/>
      <c r="SAC10" s="41"/>
      <c r="SAD10" s="41"/>
      <c r="SAE10" s="41"/>
      <c r="SAF10" s="41"/>
      <c r="SAG10" s="41"/>
      <c r="SAH10" s="41"/>
      <c r="SAI10" s="41"/>
      <c r="SAJ10" s="41"/>
      <c r="SAK10" s="41"/>
      <c r="SAL10" s="41"/>
      <c r="SAM10" s="41"/>
      <c r="SAN10" s="41"/>
      <c r="SAO10" s="41"/>
      <c r="SAP10" s="41"/>
      <c r="SAQ10" s="41"/>
      <c r="SAR10" s="41"/>
      <c r="SAS10" s="41"/>
      <c r="SAT10" s="41"/>
      <c r="SAU10" s="41"/>
      <c r="SAV10" s="41"/>
      <c r="SAW10" s="41"/>
      <c r="SAX10" s="41"/>
      <c r="SAY10" s="41"/>
      <c r="SAZ10" s="41"/>
      <c r="SBA10" s="41"/>
      <c r="SBB10" s="41"/>
      <c r="SBC10" s="41"/>
      <c r="SBD10" s="41"/>
      <c r="SBE10" s="41"/>
      <c r="SBF10" s="41"/>
      <c r="SBG10" s="41"/>
      <c r="SBH10" s="41"/>
      <c r="SBI10" s="41"/>
      <c r="SBJ10" s="41"/>
      <c r="SBK10" s="41"/>
      <c r="SBL10" s="41"/>
      <c r="SBM10" s="41"/>
      <c r="SBN10" s="41"/>
      <c r="SBO10" s="41"/>
      <c r="SBP10" s="41"/>
      <c r="SBQ10" s="41"/>
      <c r="SBR10" s="41"/>
      <c r="SBS10" s="41"/>
      <c r="SBT10" s="41"/>
      <c r="SBU10" s="41"/>
      <c r="SBV10" s="41"/>
      <c r="SBW10" s="41"/>
      <c r="SBX10" s="41"/>
      <c r="SBY10" s="41"/>
      <c r="SBZ10" s="41"/>
      <c r="SCA10" s="41"/>
      <c r="SCB10" s="41"/>
      <c r="SCC10" s="41"/>
      <c r="SCD10" s="41"/>
      <c r="SCE10" s="41"/>
      <c r="SCF10" s="41"/>
      <c r="SCG10" s="41"/>
      <c r="SCH10" s="41"/>
      <c r="SCI10" s="41"/>
      <c r="SCJ10" s="41"/>
      <c r="SCK10" s="41"/>
      <c r="SCL10" s="41"/>
      <c r="SCM10" s="41"/>
      <c r="SCN10" s="41"/>
      <c r="SCO10" s="41"/>
      <c r="SCP10" s="41"/>
      <c r="SCQ10" s="41"/>
      <c r="SCR10" s="41"/>
      <c r="SCS10" s="41"/>
      <c r="SCT10" s="41"/>
      <c r="SCU10" s="41"/>
      <c r="SCV10" s="41"/>
      <c r="SCW10" s="41"/>
      <c r="SCX10" s="41"/>
      <c r="SCY10" s="41"/>
      <c r="SCZ10" s="41"/>
      <c r="SDA10" s="41"/>
      <c r="SDB10" s="41"/>
      <c r="SDC10" s="41"/>
      <c r="SDD10" s="41"/>
      <c r="SDE10" s="41"/>
      <c r="SDF10" s="41"/>
      <c r="SDG10" s="41"/>
      <c r="SDH10" s="41"/>
      <c r="SDI10" s="41"/>
      <c r="SDJ10" s="41"/>
      <c r="SDK10" s="41"/>
      <c r="SDL10" s="41"/>
      <c r="SDM10" s="41"/>
      <c r="SDN10" s="41"/>
      <c r="SDO10" s="41"/>
      <c r="SDP10" s="41"/>
      <c r="SDQ10" s="41"/>
      <c r="SDR10" s="41"/>
      <c r="SDS10" s="41"/>
      <c r="SDT10" s="41"/>
      <c r="SDU10" s="41"/>
      <c r="SDV10" s="41"/>
      <c r="SDW10" s="41"/>
      <c r="SDX10" s="41"/>
      <c r="SDY10" s="41"/>
      <c r="SDZ10" s="41"/>
      <c r="SEA10" s="41"/>
      <c r="SEB10" s="41"/>
      <c r="SEC10" s="41"/>
      <c r="SED10" s="41"/>
      <c r="SEE10" s="41"/>
      <c r="SEF10" s="41"/>
      <c r="SEG10" s="41"/>
      <c r="SEH10" s="41"/>
      <c r="SEI10" s="41"/>
      <c r="SEJ10" s="41"/>
      <c r="SEK10" s="41"/>
      <c r="SEL10" s="41"/>
      <c r="SEM10" s="41"/>
      <c r="SEN10" s="41"/>
      <c r="SEO10" s="41"/>
      <c r="SEP10" s="41"/>
      <c r="SEQ10" s="41"/>
      <c r="SER10" s="41"/>
      <c r="SES10" s="41"/>
      <c r="SET10" s="41"/>
      <c r="SEU10" s="41"/>
      <c r="SEV10" s="41"/>
      <c r="SEW10" s="41"/>
      <c r="SEX10" s="41"/>
      <c r="SEY10" s="41"/>
      <c r="SEZ10" s="41"/>
      <c r="SFA10" s="41"/>
      <c r="SFB10" s="41"/>
      <c r="SFC10" s="41"/>
      <c r="SFD10" s="41"/>
      <c r="SFE10" s="41"/>
      <c r="SFF10" s="41"/>
      <c r="SFG10" s="41"/>
      <c r="SFH10" s="41"/>
      <c r="SFI10" s="41"/>
      <c r="SFJ10" s="41"/>
      <c r="SFK10" s="41"/>
      <c r="SFL10" s="41"/>
      <c r="SFM10" s="41"/>
      <c r="SFN10" s="41"/>
      <c r="SFO10" s="41"/>
      <c r="SFP10" s="41"/>
      <c r="SFQ10" s="41"/>
      <c r="SFR10" s="41"/>
      <c r="SFS10" s="41"/>
      <c r="SFT10" s="41"/>
      <c r="SFU10" s="41"/>
      <c r="SFV10" s="41"/>
      <c r="SFW10" s="41"/>
      <c r="SFX10" s="41"/>
      <c r="SFY10" s="41"/>
      <c r="SFZ10" s="41"/>
      <c r="SGA10" s="41"/>
      <c r="SGB10" s="41"/>
      <c r="SGC10" s="41"/>
      <c r="SGD10" s="41"/>
      <c r="SGE10" s="41"/>
      <c r="SGF10" s="41"/>
      <c r="SGG10" s="41"/>
      <c r="SGH10" s="41"/>
      <c r="SGI10" s="41"/>
      <c r="SGJ10" s="41"/>
      <c r="SGK10" s="41"/>
      <c r="SGL10" s="41"/>
      <c r="SGM10" s="41"/>
      <c r="SGN10" s="41"/>
      <c r="SGO10" s="41"/>
      <c r="SGP10" s="41"/>
      <c r="SGQ10" s="41"/>
      <c r="SGR10" s="41"/>
      <c r="SGS10" s="41"/>
      <c r="SGT10" s="41"/>
      <c r="SGU10" s="41"/>
      <c r="SGV10" s="41"/>
      <c r="SGW10" s="41"/>
      <c r="SGX10" s="41"/>
      <c r="SGY10" s="41"/>
      <c r="SGZ10" s="41"/>
      <c r="SHA10" s="41"/>
      <c r="SHB10" s="41"/>
      <c r="SHC10" s="41"/>
      <c r="SHD10" s="41"/>
      <c r="SHE10" s="41"/>
      <c r="SHF10" s="41"/>
      <c r="SHG10" s="41"/>
      <c r="SHH10" s="41"/>
      <c r="SHI10" s="41"/>
      <c r="SHJ10" s="41"/>
      <c r="SHK10" s="41"/>
      <c r="SHL10" s="41"/>
      <c r="SHM10" s="41"/>
      <c r="SHN10" s="41"/>
      <c r="SHO10" s="41"/>
      <c r="SHP10" s="41"/>
      <c r="SHQ10" s="41"/>
      <c r="SHR10" s="41"/>
      <c r="SHS10" s="41"/>
      <c r="SHT10" s="41"/>
      <c r="SHU10" s="41"/>
      <c r="SHV10" s="41"/>
      <c r="SHW10" s="41"/>
      <c r="SHX10" s="41"/>
      <c r="SHY10" s="41"/>
      <c r="SHZ10" s="41"/>
      <c r="SIA10" s="41"/>
      <c r="SIB10" s="41"/>
      <c r="SIC10" s="41"/>
      <c r="SID10" s="41"/>
      <c r="SIE10" s="41"/>
      <c r="SIF10" s="41"/>
      <c r="SIG10" s="41"/>
      <c r="SIH10" s="41"/>
      <c r="SII10" s="41"/>
      <c r="SIJ10" s="41"/>
      <c r="SIK10" s="41"/>
      <c r="SIL10" s="41"/>
      <c r="SIM10" s="41"/>
      <c r="SIN10" s="41"/>
      <c r="SIO10" s="41"/>
      <c r="SIP10" s="41"/>
      <c r="SIQ10" s="41"/>
      <c r="SIR10" s="41"/>
      <c r="SIS10" s="41"/>
      <c r="SIT10" s="41"/>
      <c r="SIU10" s="41"/>
      <c r="SIV10" s="41"/>
      <c r="SIW10" s="41"/>
      <c r="SIX10" s="41"/>
      <c r="SIY10" s="41"/>
      <c r="SIZ10" s="41"/>
      <c r="SJA10" s="41"/>
      <c r="SJB10" s="41"/>
      <c r="SJC10" s="41"/>
      <c r="SJD10" s="41"/>
      <c r="SJE10" s="41"/>
      <c r="SJF10" s="41"/>
      <c r="SJG10" s="41"/>
      <c r="SJH10" s="41"/>
      <c r="SJI10" s="41"/>
      <c r="SJJ10" s="41"/>
      <c r="SJK10" s="41"/>
      <c r="SJL10" s="41"/>
      <c r="SJM10" s="41"/>
      <c r="SJN10" s="41"/>
      <c r="SJO10" s="41"/>
      <c r="SJP10" s="41"/>
      <c r="SJQ10" s="41"/>
      <c r="SJR10" s="41"/>
      <c r="SJS10" s="41"/>
      <c r="SJT10" s="41"/>
      <c r="SJU10" s="41"/>
      <c r="SJV10" s="41"/>
      <c r="SJW10" s="41"/>
      <c r="SJX10" s="41"/>
      <c r="SJY10" s="41"/>
      <c r="SJZ10" s="41"/>
      <c r="SKA10" s="41"/>
      <c r="SKB10" s="41"/>
      <c r="SKC10" s="41"/>
      <c r="SKD10" s="41"/>
      <c r="SKE10" s="41"/>
      <c r="SKF10" s="41"/>
      <c r="SKG10" s="41"/>
      <c r="SKH10" s="41"/>
      <c r="SKI10" s="41"/>
      <c r="SKJ10" s="41"/>
      <c r="SKK10" s="41"/>
      <c r="SKL10" s="41"/>
      <c r="SKM10" s="41"/>
      <c r="SKN10" s="41"/>
      <c r="SKO10" s="41"/>
      <c r="SKP10" s="41"/>
      <c r="SKQ10" s="41"/>
      <c r="SKR10" s="41"/>
      <c r="SKS10" s="41"/>
      <c r="SKT10" s="41"/>
      <c r="SKU10" s="41"/>
      <c r="SKV10" s="41"/>
      <c r="SKW10" s="41"/>
      <c r="SKX10" s="41"/>
      <c r="SKY10" s="41"/>
      <c r="SKZ10" s="41"/>
      <c r="SLA10" s="41"/>
      <c r="SLB10" s="41"/>
      <c r="SLC10" s="41"/>
      <c r="SLD10" s="41"/>
      <c r="SLE10" s="41"/>
      <c r="SLF10" s="41"/>
      <c r="SLG10" s="41"/>
      <c r="SLH10" s="41"/>
      <c r="SLI10" s="41"/>
      <c r="SLJ10" s="41"/>
      <c r="SLK10" s="41"/>
      <c r="SLL10" s="41"/>
      <c r="SLM10" s="41"/>
      <c r="SLN10" s="41"/>
      <c r="SLO10" s="41"/>
      <c r="SLP10" s="41"/>
      <c r="SLQ10" s="41"/>
      <c r="SLR10" s="41"/>
      <c r="SLS10" s="41"/>
      <c r="SLT10" s="41"/>
      <c r="SLU10" s="41"/>
      <c r="SLV10" s="41"/>
      <c r="SLW10" s="41"/>
      <c r="SLX10" s="41"/>
      <c r="SLY10" s="41"/>
      <c r="SLZ10" s="41"/>
      <c r="SMA10" s="41"/>
      <c r="SMB10" s="41"/>
      <c r="SMC10" s="41"/>
      <c r="SMD10" s="41"/>
      <c r="SME10" s="41"/>
      <c r="SMF10" s="41"/>
      <c r="SMG10" s="41"/>
      <c r="SMH10" s="41"/>
      <c r="SMI10" s="41"/>
      <c r="SMJ10" s="41"/>
      <c r="SMK10" s="41"/>
      <c r="SML10" s="41"/>
      <c r="SMM10" s="41"/>
      <c r="SMN10" s="41"/>
      <c r="SMO10" s="41"/>
      <c r="SMP10" s="41"/>
      <c r="SMQ10" s="41"/>
      <c r="SMR10" s="41"/>
      <c r="SMS10" s="41"/>
      <c r="SMT10" s="41"/>
      <c r="SMU10" s="41"/>
      <c r="SMV10" s="41"/>
      <c r="SMW10" s="41"/>
      <c r="SMX10" s="41"/>
      <c r="SMY10" s="41"/>
      <c r="SMZ10" s="41"/>
      <c r="SNA10" s="41"/>
      <c r="SNB10" s="41"/>
      <c r="SNC10" s="41"/>
      <c r="SND10" s="41"/>
      <c r="SNE10" s="41"/>
      <c r="SNF10" s="41"/>
      <c r="SNG10" s="41"/>
      <c r="SNH10" s="41"/>
      <c r="SNI10" s="41"/>
      <c r="SNJ10" s="41"/>
      <c r="SNK10" s="41"/>
      <c r="SNL10" s="41"/>
      <c r="SNM10" s="41"/>
      <c r="SNN10" s="41"/>
      <c r="SNO10" s="41"/>
      <c r="SNP10" s="41"/>
      <c r="SNQ10" s="41"/>
      <c r="SNR10" s="41"/>
      <c r="SNS10" s="41"/>
      <c r="SNT10" s="41"/>
      <c r="SNU10" s="41"/>
      <c r="SNV10" s="41"/>
      <c r="SNW10" s="41"/>
      <c r="SNX10" s="41"/>
      <c r="SNY10" s="41"/>
      <c r="SNZ10" s="41"/>
      <c r="SOA10" s="41"/>
      <c r="SOB10" s="41"/>
      <c r="SOC10" s="41"/>
      <c r="SOD10" s="41"/>
      <c r="SOE10" s="41"/>
      <c r="SOF10" s="41"/>
      <c r="SOG10" s="41"/>
      <c r="SOH10" s="41"/>
      <c r="SOI10" s="41"/>
      <c r="SOJ10" s="41"/>
      <c r="SOK10" s="41"/>
      <c r="SOL10" s="41"/>
      <c r="SOM10" s="41"/>
      <c r="SON10" s="41"/>
      <c r="SOO10" s="41"/>
      <c r="SOP10" s="41"/>
      <c r="SOQ10" s="41"/>
      <c r="SOR10" s="41"/>
      <c r="SOS10" s="41"/>
      <c r="SOT10" s="41"/>
      <c r="SOU10" s="41"/>
      <c r="SOV10" s="41"/>
      <c r="SOW10" s="41"/>
      <c r="SOX10" s="41"/>
      <c r="SOY10" s="41"/>
      <c r="SOZ10" s="41"/>
      <c r="SPA10" s="41"/>
      <c r="SPB10" s="41"/>
      <c r="SPC10" s="41"/>
      <c r="SPD10" s="41"/>
      <c r="SPE10" s="41"/>
      <c r="SPF10" s="41"/>
      <c r="SPG10" s="41"/>
      <c r="SPH10" s="41"/>
      <c r="SPI10" s="41"/>
      <c r="SPJ10" s="41"/>
      <c r="SPK10" s="41"/>
      <c r="SPL10" s="41"/>
      <c r="SPM10" s="41"/>
      <c r="SPN10" s="41"/>
      <c r="SPO10" s="41"/>
      <c r="SPP10" s="41"/>
      <c r="SPQ10" s="41"/>
      <c r="SPR10" s="41"/>
      <c r="SPS10" s="41"/>
      <c r="SPT10" s="41"/>
      <c r="SPU10" s="41"/>
      <c r="SPV10" s="41"/>
      <c r="SPW10" s="41"/>
      <c r="SPX10" s="41"/>
      <c r="SPY10" s="41"/>
      <c r="SPZ10" s="41"/>
      <c r="SQA10" s="41"/>
      <c r="SQB10" s="41"/>
      <c r="SQC10" s="41"/>
      <c r="SQD10" s="41"/>
      <c r="SQE10" s="41"/>
      <c r="SQF10" s="41"/>
      <c r="SQG10" s="41"/>
      <c r="SQH10" s="41"/>
      <c r="SQI10" s="41"/>
      <c r="SQJ10" s="41"/>
      <c r="SQK10" s="41"/>
      <c r="SQL10" s="41"/>
      <c r="SQM10" s="41"/>
      <c r="SQN10" s="41"/>
      <c r="SQO10" s="41"/>
      <c r="SQP10" s="41"/>
      <c r="SQQ10" s="41"/>
      <c r="SQR10" s="41"/>
      <c r="SQS10" s="41"/>
      <c r="SQT10" s="41"/>
      <c r="SQU10" s="41"/>
      <c r="SQV10" s="41"/>
      <c r="SQW10" s="41"/>
      <c r="SQX10" s="41"/>
      <c r="SQY10" s="41"/>
      <c r="SQZ10" s="41"/>
      <c r="SRA10" s="41"/>
      <c r="SRB10" s="41"/>
      <c r="SRC10" s="41"/>
      <c r="SRD10" s="41"/>
      <c r="SRE10" s="41"/>
      <c r="SRF10" s="41"/>
      <c r="SRG10" s="41"/>
      <c r="SRH10" s="41"/>
      <c r="SRI10" s="41"/>
      <c r="SRJ10" s="41"/>
      <c r="SRK10" s="41"/>
      <c r="SRL10" s="41"/>
      <c r="SRM10" s="41"/>
      <c r="SRN10" s="41"/>
      <c r="SRO10" s="41"/>
      <c r="SRP10" s="41"/>
      <c r="SRQ10" s="41"/>
      <c r="SRR10" s="41"/>
      <c r="SRS10" s="41"/>
      <c r="SRT10" s="41"/>
      <c r="SRU10" s="41"/>
      <c r="SRV10" s="41"/>
      <c r="SRW10" s="41"/>
      <c r="SRX10" s="41"/>
      <c r="SRY10" s="41"/>
      <c r="SRZ10" s="41"/>
      <c r="SSA10" s="41"/>
      <c r="SSB10" s="41"/>
      <c r="SSC10" s="41"/>
      <c r="SSD10" s="41"/>
      <c r="SSE10" s="41"/>
      <c r="SSF10" s="41"/>
      <c r="SSG10" s="41"/>
      <c r="SSH10" s="41"/>
      <c r="SSI10" s="41"/>
      <c r="SSJ10" s="41"/>
      <c r="SSK10" s="41"/>
      <c r="SSL10" s="41"/>
      <c r="SSM10" s="41"/>
      <c r="SSN10" s="41"/>
      <c r="SSO10" s="41"/>
      <c r="SSP10" s="41"/>
      <c r="SSQ10" s="41"/>
      <c r="SSR10" s="41"/>
      <c r="SSS10" s="41"/>
      <c r="SST10" s="41"/>
      <c r="SSU10" s="41"/>
      <c r="SSV10" s="41"/>
      <c r="SSW10" s="41"/>
      <c r="SSX10" s="41"/>
      <c r="SSY10" s="41"/>
      <c r="SSZ10" s="41"/>
      <c r="STA10" s="41"/>
      <c r="STB10" s="41"/>
      <c r="STC10" s="41"/>
      <c r="STD10" s="41"/>
      <c r="STE10" s="41"/>
      <c r="STF10" s="41"/>
      <c r="STG10" s="41"/>
      <c r="STH10" s="41"/>
      <c r="STI10" s="41"/>
      <c r="STJ10" s="41"/>
      <c r="STK10" s="41"/>
      <c r="STL10" s="41"/>
      <c r="STM10" s="41"/>
      <c r="STN10" s="41"/>
      <c r="STO10" s="41"/>
      <c r="STP10" s="41"/>
      <c r="STQ10" s="41"/>
      <c r="STR10" s="41"/>
      <c r="STS10" s="41"/>
      <c r="STT10" s="41"/>
      <c r="STU10" s="41"/>
      <c r="STV10" s="41"/>
      <c r="STW10" s="41"/>
      <c r="STX10" s="41"/>
      <c r="STY10" s="41"/>
      <c r="STZ10" s="41"/>
      <c r="SUA10" s="41"/>
      <c r="SUB10" s="41"/>
      <c r="SUC10" s="41"/>
      <c r="SUD10" s="41"/>
      <c r="SUE10" s="41"/>
      <c r="SUF10" s="41"/>
      <c r="SUG10" s="41"/>
      <c r="SUH10" s="41"/>
      <c r="SUI10" s="41"/>
      <c r="SUJ10" s="41"/>
      <c r="SUK10" s="41"/>
      <c r="SUL10" s="41"/>
      <c r="SUM10" s="41"/>
      <c r="SUN10" s="41"/>
      <c r="SUO10" s="41"/>
      <c r="SUP10" s="41"/>
      <c r="SUQ10" s="41"/>
      <c r="SUR10" s="41"/>
      <c r="SUS10" s="41"/>
      <c r="SUT10" s="41"/>
      <c r="SUU10" s="41"/>
      <c r="SUV10" s="41"/>
      <c r="SUW10" s="41"/>
      <c r="SUX10" s="41"/>
      <c r="SUY10" s="41"/>
      <c r="SUZ10" s="41"/>
      <c r="SVA10" s="41"/>
      <c r="SVB10" s="41"/>
      <c r="SVC10" s="41"/>
      <c r="SVD10" s="41"/>
      <c r="SVE10" s="41"/>
      <c r="SVF10" s="41"/>
      <c r="SVG10" s="41"/>
      <c r="SVH10" s="41"/>
      <c r="SVI10" s="41"/>
      <c r="SVJ10" s="41"/>
      <c r="SVK10" s="41"/>
      <c r="SVL10" s="41"/>
      <c r="SVM10" s="41"/>
      <c r="SVN10" s="41"/>
      <c r="SVO10" s="41"/>
      <c r="SVP10" s="41"/>
      <c r="SVQ10" s="41"/>
      <c r="SVR10" s="41"/>
      <c r="SVS10" s="41"/>
      <c r="SVT10" s="41"/>
      <c r="SVU10" s="41"/>
      <c r="SVV10" s="41"/>
      <c r="SVW10" s="41"/>
      <c r="SVX10" s="41"/>
      <c r="SVY10" s="41"/>
      <c r="SVZ10" s="41"/>
      <c r="SWA10" s="41"/>
      <c r="SWB10" s="41"/>
      <c r="SWC10" s="41"/>
      <c r="SWD10" s="41"/>
      <c r="SWE10" s="41"/>
      <c r="SWF10" s="41"/>
      <c r="SWG10" s="41"/>
      <c r="SWH10" s="41"/>
      <c r="SWI10" s="41"/>
      <c r="SWJ10" s="41"/>
      <c r="SWK10" s="41"/>
      <c r="SWL10" s="41"/>
      <c r="SWM10" s="41"/>
      <c r="SWN10" s="41"/>
      <c r="SWO10" s="41"/>
      <c r="SWP10" s="41"/>
      <c r="SWQ10" s="41"/>
      <c r="SWR10" s="41"/>
      <c r="SWS10" s="41"/>
      <c r="SWT10" s="41"/>
      <c r="SWU10" s="41"/>
      <c r="SWV10" s="41"/>
      <c r="SWW10" s="41"/>
      <c r="SWX10" s="41"/>
      <c r="SWY10" s="41"/>
      <c r="SWZ10" s="41"/>
      <c r="SXA10" s="41"/>
      <c r="SXB10" s="41"/>
      <c r="SXC10" s="41"/>
      <c r="SXD10" s="41"/>
      <c r="SXE10" s="41"/>
      <c r="SXF10" s="41"/>
      <c r="SXG10" s="41"/>
      <c r="SXH10" s="41"/>
      <c r="SXI10" s="41"/>
      <c r="SXJ10" s="41"/>
      <c r="SXK10" s="41"/>
      <c r="SXL10" s="41"/>
      <c r="SXM10" s="41"/>
      <c r="SXN10" s="41"/>
      <c r="SXO10" s="41"/>
      <c r="SXP10" s="41"/>
      <c r="SXQ10" s="41"/>
      <c r="SXR10" s="41"/>
      <c r="SXS10" s="41"/>
      <c r="SXT10" s="41"/>
      <c r="SXU10" s="41"/>
      <c r="SXV10" s="41"/>
      <c r="SXW10" s="41"/>
      <c r="SXX10" s="41"/>
      <c r="SXY10" s="41"/>
      <c r="SXZ10" s="41"/>
      <c r="SYA10" s="41"/>
      <c r="SYB10" s="41"/>
      <c r="SYC10" s="41"/>
      <c r="SYD10" s="41"/>
      <c r="SYE10" s="41"/>
      <c r="SYF10" s="41"/>
      <c r="SYG10" s="41"/>
      <c r="SYH10" s="41"/>
      <c r="SYI10" s="41"/>
      <c r="SYJ10" s="41"/>
      <c r="SYK10" s="41"/>
      <c r="SYL10" s="41"/>
      <c r="SYM10" s="41"/>
      <c r="SYN10" s="41"/>
      <c r="SYO10" s="41"/>
      <c r="SYP10" s="41"/>
      <c r="SYQ10" s="41"/>
      <c r="SYR10" s="41"/>
      <c r="SYS10" s="41"/>
      <c r="SYT10" s="41"/>
      <c r="SYU10" s="41"/>
      <c r="SYV10" s="41"/>
      <c r="SYW10" s="41"/>
      <c r="SYX10" s="41"/>
      <c r="SYY10" s="41"/>
      <c r="SYZ10" s="41"/>
      <c r="SZA10" s="41"/>
      <c r="SZB10" s="41"/>
      <c r="SZC10" s="41"/>
      <c r="SZD10" s="41"/>
      <c r="SZE10" s="41"/>
      <c r="SZF10" s="41"/>
      <c r="SZG10" s="41"/>
      <c r="SZH10" s="41"/>
      <c r="SZI10" s="41"/>
      <c r="SZJ10" s="41"/>
      <c r="SZK10" s="41"/>
      <c r="SZL10" s="41"/>
      <c r="SZM10" s="41"/>
      <c r="SZN10" s="41"/>
      <c r="SZO10" s="41"/>
      <c r="SZP10" s="41"/>
      <c r="SZQ10" s="41"/>
      <c r="SZR10" s="41"/>
      <c r="SZS10" s="41"/>
      <c r="SZT10" s="41"/>
      <c r="SZU10" s="41"/>
      <c r="SZV10" s="41"/>
      <c r="SZW10" s="41"/>
      <c r="SZX10" s="41"/>
      <c r="SZY10" s="41"/>
      <c r="SZZ10" s="41"/>
      <c r="TAA10" s="41"/>
      <c r="TAB10" s="41"/>
      <c r="TAC10" s="41"/>
      <c r="TAD10" s="41"/>
      <c r="TAE10" s="41"/>
      <c r="TAF10" s="41"/>
      <c r="TAG10" s="41"/>
      <c r="TAH10" s="41"/>
      <c r="TAI10" s="41"/>
      <c r="TAJ10" s="41"/>
      <c r="TAK10" s="41"/>
      <c r="TAL10" s="41"/>
      <c r="TAM10" s="41"/>
      <c r="TAN10" s="41"/>
      <c r="TAO10" s="41"/>
      <c r="TAP10" s="41"/>
      <c r="TAQ10" s="41"/>
      <c r="TAR10" s="41"/>
      <c r="TAS10" s="41"/>
      <c r="TAT10" s="41"/>
      <c r="TAU10" s="41"/>
      <c r="TAV10" s="41"/>
      <c r="TAW10" s="41"/>
      <c r="TAX10" s="41"/>
      <c r="TAY10" s="41"/>
      <c r="TAZ10" s="41"/>
      <c r="TBA10" s="41"/>
      <c r="TBB10" s="41"/>
      <c r="TBC10" s="41"/>
      <c r="TBD10" s="41"/>
      <c r="TBE10" s="41"/>
      <c r="TBF10" s="41"/>
      <c r="TBG10" s="41"/>
      <c r="TBH10" s="41"/>
      <c r="TBI10" s="41"/>
      <c r="TBJ10" s="41"/>
      <c r="TBK10" s="41"/>
      <c r="TBL10" s="41"/>
      <c r="TBM10" s="41"/>
      <c r="TBN10" s="41"/>
      <c r="TBO10" s="41"/>
      <c r="TBP10" s="41"/>
      <c r="TBQ10" s="41"/>
      <c r="TBR10" s="41"/>
      <c r="TBS10" s="41"/>
      <c r="TBT10" s="41"/>
      <c r="TBU10" s="41"/>
      <c r="TBV10" s="41"/>
      <c r="TBW10" s="41"/>
      <c r="TBX10" s="41"/>
      <c r="TBY10" s="41"/>
      <c r="TBZ10" s="41"/>
      <c r="TCA10" s="41"/>
      <c r="TCB10" s="41"/>
      <c r="TCC10" s="41"/>
      <c r="TCD10" s="41"/>
      <c r="TCE10" s="41"/>
      <c r="TCF10" s="41"/>
      <c r="TCG10" s="41"/>
      <c r="TCH10" s="41"/>
      <c r="TCI10" s="41"/>
      <c r="TCJ10" s="41"/>
      <c r="TCK10" s="41"/>
      <c r="TCL10" s="41"/>
      <c r="TCM10" s="41"/>
      <c r="TCN10" s="41"/>
      <c r="TCO10" s="41"/>
      <c r="TCP10" s="41"/>
      <c r="TCQ10" s="41"/>
      <c r="TCR10" s="41"/>
      <c r="TCS10" s="41"/>
      <c r="TCT10" s="41"/>
      <c r="TCU10" s="41"/>
      <c r="TCV10" s="41"/>
      <c r="TCW10" s="41"/>
      <c r="TCX10" s="41"/>
      <c r="TCY10" s="41"/>
      <c r="TCZ10" s="41"/>
      <c r="TDA10" s="41"/>
      <c r="TDB10" s="41"/>
      <c r="TDC10" s="41"/>
      <c r="TDD10" s="41"/>
      <c r="TDE10" s="41"/>
      <c r="TDF10" s="41"/>
      <c r="TDG10" s="41"/>
      <c r="TDH10" s="41"/>
      <c r="TDI10" s="41"/>
      <c r="TDJ10" s="41"/>
      <c r="TDK10" s="41"/>
      <c r="TDL10" s="41"/>
      <c r="TDM10" s="41"/>
      <c r="TDN10" s="41"/>
      <c r="TDO10" s="41"/>
      <c r="TDP10" s="41"/>
      <c r="TDQ10" s="41"/>
      <c r="TDR10" s="41"/>
      <c r="TDS10" s="41"/>
      <c r="TDT10" s="41"/>
      <c r="TDU10" s="41"/>
      <c r="TDV10" s="41"/>
      <c r="TDW10" s="41"/>
      <c r="TDX10" s="41"/>
      <c r="TDY10" s="41"/>
      <c r="TDZ10" s="41"/>
      <c r="TEA10" s="41"/>
      <c r="TEB10" s="41"/>
      <c r="TEC10" s="41"/>
      <c r="TED10" s="41"/>
      <c r="TEE10" s="41"/>
      <c r="TEF10" s="41"/>
      <c r="TEG10" s="41"/>
      <c r="TEH10" s="41"/>
      <c r="TEI10" s="41"/>
      <c r="TEJ10" s="41"/>
      <c r="TEK10" s="41"/>
      <c r="TEL10" s="41"/>
      <c r="TEM10" s="41"/>
      <c r="TEN10" s="41"/>
      <c r="TEO10" s="41"/>
      <c r="TEP10" s="41"/>
      <c r="TEQ10" s="41"/>
      <c r="TER10" s="41"/>
      <c r="TES10" s="41"/>
      <c r="TET10" s="41"/>
      <c r="TEU10" s="41"/>
      <c r="TEV10" s="41"/>
      <c r="TEW10" s="41"/>
      <c r="TEX10" s="41"/>
      <c r="TEY10" s="41"/>
      <c r="TEZ10" s="41"/>
      <c r="TFA10" s="41"/>
      <c r="TFB10" s="41"/>
      <c r="TFC10" s="41"/>
      <c r="TFD10" s="41"/>
      <c r="TFE10" s="41"/>
      <c r="TFF10" s="41"/>
      <c r="TFG10" s="41"/>
      <c r="TFH10" s="41"/>
      <c r="TFI10" s="41"/>
      <c r="TFJ10" s="41"/>
      <c r="TFK10" s="41"/>
      <c r="TFL10" s="41"/>
      <c r="TFM10" s="41"/>
      <c r="TFN10" s="41"/>
      <c r="TFO10" s="41"/>
      <c r="TFP10" s="41"/>
      <c r="TFQ10" s="41"/>
      <c r="TFR10" s="41"/>
      <c r="TFS10" s="41"/>
      <c r="TFT10" s="41"/>
      <c r="TFU10" s="41"/>
      <c r="TFV10" s="41"/>
      <c r="TFW10" s="41"/>
      <c r="TFX10" s="41"/>
      <c r="TFY10" s="41"/>
      <c r="TFZ10" s="41"/>
      <c r="TGA10" s="41"/>
      <c r="TGB10" s="41"/>
      <c r="TGC10" s="41"/>
      <c r="TGD10" s="41"/>
      <c r="TGE10" s="41"/>
      <c r="TGF10" s="41"/>
      <c r="TGG10" s="41"/>
      <c r="TGH10" s="41"/>
      <c r="TGI10" s="41"/>
      <c r="TGJ10" s="41"/>
      <c r="TGK10" s="41"/>
      <c r="TGL10" s="41"/>
      <c r="TGM10" s="41"/>
      <c r="TGN10" s="41"/>
      <c r="TGO10" s="41"/>
      <c r="TGP10" s="41"/>
      <c r="TGQ10" s="41"/>
      <c r="TGR10" s="41"/>
      <c r="TGS10" s="41"/>
      <c r="TGT10" s="41"/>
      <c r="TGU10" s="41"/>
      <c r="TGV10" s="41"/>
      <c r="TGW10" s="41"/>
      <c r="TGX10" s="41"/>
      <c r="TGY10" s="41"/>
      <c r="TGZ10" s="41"/>
      <c r="THA10" s="41"/>
      <c r="THB10" s="41"/>
      <c r="THC10" s="41"/>
      <c r="THD10" s="41"/>
      <c r="THE10" s="41"/>
      <c r="THF10" s="41"/>
      <c r="THG10" s="41"/>
      <c r="THH10" s="41"/>
      <c r="THI10" s="41"/>
      <c r="THJ10" s="41"/>
      <c r="THK10" s="41"/>
      <c r="THL10" s="41"/>
      <c r="THM10" s="41"/>
      <c r="THN10" s="41"/>
      <c r="THO10" s="41"/>
      <c r="THP10" s="41"/>
      <c r="THQ10" s="41"/>
      <c r="THR10" s="41"/>
      <c r="THS10" s="41"/>
      <c r="THT10" s="41"/>
      <c r="THU10" s="41"/>
      <c r="THV10" s="41"/>
      <c r="THW10" s="41"/>
      <c r="THX10" s="41"/>
      <c r="THY10" s="41"/>
      <c r="THZ10" s="41"/>
      <c r="TIA10" s="41"/>
      <c r="TIB10" s="41"/>
      <c r="TIC10" s="41"/>
      <c r="TID10" s="41"/>
      <c r="TIE10" s="41"/>
      <c r="TIF10" s="41"/>
      <c r="TIG10" s="41"/>
      <c r="TIH10" s="41"/>
      <c r="TII10" s="41"/>
      <c r="TIJ10" s="41"/>
      <c r="TIK10" s="41"/>
      <c r="TIL10" s="41"/>
      <c r="TIM10" s="41"/>
      <c r="TIN10" s="41"/>
      <c r="TIO10" s="41"/>
      <c r="TIP10" s="41"/>
      <c r="TIQ10" s="41"/>
      <c r="TIR10" s="41"/>
      <c r="TIS10" s="41"/>
      <c r="TIT10" s="41"/>
      <c r="TIU10" s="41"/>
      <c r="TIV10" s="41"/>
      <c r="TIW10" s="41"/>
      <c r="TIX10" s="41"/>
      <c r="TIY10" s="41"/>
      <c r="TIZ10" s="41"/>
      <c r="TJA10" s="41"/>
      <c r="TJB10" s="41"/>
      <c r="TJC10" s="41"/>
      <c r="TJD10" s="41"/>
      <c r="TJE10" s="41"/>
      <c r="TJF10" s="41"/>
      <c r="TJG10" s="41"/>
      <c r="TJH10" s="41"/>
      <c r="TJI10" s="41"/>
      <c r="TJJ10" s="41"/>
      <c r="TJK10" s="41"/>
      <c r="TJL10" s="41"/>
      <c r="TJM10" s="41"/>
      <c r="TJN10" s="41"/>
      <c r="TJO10" s="41"/>
      <c r="TJP10" s="41"/>
      <c r="TJQ10" s="41"/>
      <c r="TJR10" s="41"/>
      <c r="TJS10" s="41"/>
      <c r="TJT10" s="41"/>
      <c r="TJU10" s="41"/>
      <c r="TJV10" s="41"/>
      <c r="TJW10" s="41"/>
      <c r="TJX10" s="41"/>
      <c r="TJY10" s="41"/>
      <c r="TJZ10" s="41"/>
      <c r="TKA10" s="41"/>
      <c r="TKB10" s="41"/>
      <c r="TKC10" s="41"/>
      <c r="TKD10" s="41"/>
      <c r="TKE10" s="41"/>
      <c r="TKF10" s="41"/>
      <c r="TKG10" s="41"/>
      <c r="TKH10" s="41"/>
      <c r="TKI10" s="41"/>
      <c r="TKJ10" s="41"/>
      <c r="TKK10" s="41"/>
      <c r="TKL10" s="41"/>
      <c r="TKM10" s="41"/>
      <c r="TKN10" s="41"/>
      <c r="TKO10" s="41"/>
      <c r="TKP10" s="41"/>
      <c r="TKQ10" s="41"/>
      <c r="TKR10" s="41"/>
      <c r="TKS10" s="41"/>
      <c r="TKT10" s="41"/>
      <c r="TKU10" s="41"/>
      <c r="TKV10" s="41"/>
      <c r="TKW10" s="41"/>
      <c r="TKX10" s="41"/>
      <c r="TKY10" s="41"/>
      <c r="TKZ10" s="41"/>
      <c r="TLA10" s="41"/>
      <c r="TLB10" s="41"/>
      <c r="TLC10" s="41"/>
      <c r="TLD10" s="41"/>
      <c r="TLE10" s="41"/>
      <c r="TLF10" s="41"/>
      <c r="TLG10" s="41"/>
      <c r="TLH10" s="41"/>
      <c r="TLI10" s="41"/>
      <c r="TLJ10" s="41"/>
      <c r="TLK10" s="41"/>
      <c r="TLL10" s="41"/>
      <c r="TLM10" s="41"/>
      <c r="TLN10" s="41"/>
      <c r="TLO10" s="41"/>
      <c r="TLP10" s="41"/>
      <c r="TLQ10" s="41"/>
      <c r="TLR10" s="41"/>
      <c r="TLS10" s="41"/>
      <c r="TLT10" s="41"/>
      <c r="TLU10" s="41"/>
      <c r="TLV10" s="41"/>
      <c r="TLW10" s="41"/>
      <c r="TLX10" s="41"/>
      <c r="TLY10" s="41"/>
      <c r="TLZ10" s="41"/>
      <c r="TMA10" s="41"/>
      <c r="TMB10" s="41"/>
      <c r="TMC10" s="41"/>
      <c r="TMD10" s="41"/>
      <c r="TME10" s="41"/>
      <c r="TMF10" s="41"/>
      <c r="TMG10" s="41"/>
      <c r="TMH10" s="41"/>
      <c r="TMI10" s="41"/>
      <c r="TMJ10" s="41"/>
      <c r="TMK10" s="41"/>
      <c r="TML10" s="41"/>
      <c r="TMM10" s="41"/>
      <c r="TMN10" s="41"/>
      <c r="TMO10" s="41"/>
      <c r="TMP10" s="41"/>
      <c r="TMQ10" s="41"/>
      <c r="TMR10" s="41"/>
      <c r="TMS10" s="41"/>
      <c r="TMT10" s="41"/>
      <c r="TMU10" s="41"/>
      <c r="TMV10" s="41"/>
      <c r="TMW10" s="41"/>
      <c r="TMX10" s="41"/>
      <c r="TMY10" s="41"/>
      <c r="TMZ10" s="41"/>
      <c r="TNA10" s="41"/>
      <c r="TNB10" s="41"/>
      <c r="TNC10" s="41"/>
      <c r="TND10" s="41"/>
      <c r="TNE10" s="41"/>
      <c r="TNF10" s="41"/>
      <c r="TNG10" s="41"/>
      <c r="TNH10" s="41"/>
      <c r="TNI10" s="41"/>
      <c r="TNJ10" s="41"/>
      <c r="TNK10" s="41"/>
      <c r="TNL10" s="41"/>
      <c r="TNM10" s="41"/>
      <c r="TNN10" s="41"/>
      <c r="TNO10" s="41"/>
      <c r="TNP10" s="41"/>
      <c r="TNQ10" s="41"/>
      <c r="TNR10" s="41"/>
      <c r="TNS10" s="41"/>
      <c r="TNT10" s="41"/>
      <c r="TNU10" s="41"/>
      <c r="TNV10" s="41"/>
      <c r="TNW10" s="41"/>
      <c r="TNX10" s="41"/>
      <c r="TNY10" s="41"/>
      <c r="TNZ10" s="41"/>
      <c r="TOA10" s="41"/>
      <c r="TOB10" s="41"/>
      <c r="TOC10" s="41"/>
      <c r="TOD10" s="41"/>
      <c r="TOE10" s="41"/>
      <c r="TOF10" s="41"/>
      <c r="TOG10" s="41"/>
      <c r="TOH10" s="41"/>
      <c r="TOI10" s="41"/>
      <c r="TOJ10" s="41"/>
      <c r="TOK10" s="41"/>
      <c r="TOL10" s="41"/>
      <c r="TOM10" s="41"/>
      <c r="TON10" s="41"/>
      <c r="TOO10" s="41"/>
      <c r="TOP10" s="41"/>
      <c r="TOQ10" s="41"/>
      <c r="TOR10" s="41"/>
      <c r="TOS10" s="41"/>
      <c r="TOT10" s="41"/>
      <c r="TOU10" s="41"/>
      <c r="TOV10" s="41"/>
      <c r="TOW10" s="41"/>
      <c r="TOX10" s="41"/>
      <c r="TOY10" s="41"/>
      <c r="TOZ10" s="41"/>
      <c r="TPA10" s="41"/>
      <c r="TPB10" s="41"/>
      <c r="TPC10" s="41"/>
      <c r="TPD10" s="41"/>
      <c r="TPE10" s="41"/>
      <c r="TPF10" s="41"/>
      <c r="TPG10" s="41"/>
      <c r="TPH10" s="41"/>
      <c r="TPI10" s="41"/>
      <c r="TPJ10" s="41"/>
      <c r="TPK10" s="41"/>
      <c r="TPL10" s="41"/>
      <c r="TPM10" s="41"/>
      <c r="TPN10" s="41"/>
      <c r="TPO10" s="41"/>
      <c r="TPP10" s="41"/>
      <c r="TPQ10" s="41"/>
      <c r="TPR10" s="41"/>
      <c r="TPS10" s="41"/>
      <c r="TPT10" s="41"/>
      <c r="TPU10" s="41"/>
      <c r="TPV10" s="41"/>
      <c r="TPW10" s="41"/>
      <c r="TPX10" s="41"/>
      <c r="TPY10" s="41"/>
      <c r="TPZ10" s="41"/>
      <c r="TQA10" s="41"/>
      <c r="TQB10" s="41"/>
      <c r="TQC10" s="41"/>
      <c r="TQD10" s="41"/>
      <c r="TQE10" s="41"/>
      <c r="TQF10" s="41"/>
      <c r="TQG10" s="41"/>
      <c r="TQH10" s="41"/>
      <c r="TQI10" s="41"/>
      <c r="TQJ10" s="41"/>
      <c r="TQK10" s="41"/>
      <c r="TQL10" s="41"/>
      <c r="TQM10" s="41"/>
      <c r="TQN10" s="41"/>
      <c r="TQO10" s="41"/>
      <c r="TQP10" s="41"/>
      <c r="TQQ10" s="41"/>
      <c r="TQR10" s="41"/>
      <c r="TQS10" s="41"/>
      <c r="TQT10" s="41"/>
      <c r="TQU10" s="41"/>
      <c r="TQV10" s="41"/>
      <c r="TQW10" s="41"/>
      <c r="TQX10" s="41"/>
      <c r="TQY10" s="41"/>
      <c r="TQZ10" s="41"/>
      <c r="TRA10" s="41"/>
      <c r="TRB10" s="41"/>
      <c r="TRC10" s="41"/>
      <c r="TRD10" s="41"/>
      <c r="TRE10" s="41"/>
      <c r="TRF10" s="41"/>
      <c r="TRG10" s="41"/>
      <c r="TRH10" s="41"/>
      <c r="TRI10" s="41"/>
      <c r="TRJ10" s="41"/>
      <c r="TRK10" s="41"/>
      <c r="TRL10" s="41"/>
      <c r="TRM10" s="41"/>
      <c r="TRN10" s="41"/>
      <c r="TRO10" s="41"/>
      <c r="TRP10" s="41"/>
      <c r="TRQ10" s="41"/>
      <c r="TRR10" s="41"/>
      <c r="TRS10" s="41"/>
      <c r="TRT10" s="41"/>
      <c r="TRU10" s="41"/>
      <c r="TRV10" s="41"/>
      <c r="TRW10" s="41"/>
      <c r="TRX10" s="41"/>
      <c r="TRY10" s="41"/>
      <c r="TRZ10" s="41"/>
      <c r="TSA10" s="41"/>
      <c r="TSB10" s="41"/>
      <c r="TSC10" s="41"/>
      <c r="TSD10" s="41"/>
      <c r="TSE10" s="41"/>
      <c r="TSF10" s="41"/>
      <c r="TSG10" s="41"/>
      <c r="TSH10" s="41"/>
      <c r="TSI10" s="41"/>
      <c r="TSJ10" s="41"/>
      <c r="TSK10" s="41"/>
      <c r="TSL10" s="41"/>
      <c r="TSM10" s="41"/>
      <c r="TSN10" s="41"/>
      <c r="TSO10" s="41"/>
      <c r="TSP10" s="41"/>
      <c r="TSQ10" s="41"/>
      <c r="TSR10" s="41"/>
      <c r="TSS10" s="41"/>
      <c r="TST10" s="41"/>
      <c r="TSU10" s="41"/>
      <c r="TSV10" s="41"/>
      <c r="TSW10" s="41"/>
      <c r="TSX10" s="41"/>
      <c r="TSY10" s="41"/>
      <c r="TSZ10" s="41"/>
      <c r="TTA10" s="41"/>
      <c r="TTB10" s="41"/>
      <c r="TTC10" s="41"/>
      <c r="TTD10" s="41"/>
      <c r="TTE10" s="41"/>
      <c r="TTF10" s="41"/>
      <c r="TTG10" s="41"/>
      <c r="TTH10" s="41"/>
      <c r="TTI10" s="41"/>
      <c r="TTJ10" s="41"/>
      <c r="TTK10" s="41"/>
      <c r="TTL10" s="41"/>
      <c r="TTM10" s="41"/>
      <c r="TTN10" s="41"/>
      <c r="TTO10" s="41"/>
      <c r="TTP10" s="41"/>
      <c r="TTQ10" s="41"/>
      <c r="TTR10" s="41"/>
      <c r="TTS10" s="41"/>
      <c r="TTT10" s="41"/>
      <c r="TTU10" s="41"/>
      <c r="TTV10" s="41"/>
      <c r="TTW10" s="41"/>
      <c r="TTX10" s="41"/>
      <c r="TTY10" s="41"/>
      <c r="TTZ10" s="41"/>
      <c r="TUA10" s="41"/>
      <c r="TUB10" s="41"/>
      <c r="TUC10" s="41"/>
      <c r="TUD10" s="41"/>
      <c r="TUE10" s="41"/>
      <c r="TUF10" s="41"/>
      <c r="TUG10" s="41"/>
      <c r="TUH10" s="41"/>
      <c r="TUI10" s="41"/>
      <c r="TUJ10" s="41"/>
      <c r="TUK10" s="41"/>
      <c r="TUL10" s="41"/>
      <c r="TUM10" s="41"/>
      <c r="TUN10" s="41"/>
      <c r="TUO10" s="41"/>
      <c r="TUP10" s="41"/>
      <c r="TUQ10" s="41"/>
      <c r="TUR10" s="41"/>
      <c r="TUS10" s="41"/>
      <c r="TUT10" s="41"/>
      <c r="TUU10" s="41"/>
      <c r="TUV10" s="41"/>
      <c r="TUW10" s="41"/>
      <c r="TUX10" s="41"/>
      <c r="TUY10" s="41"/>
      <c r="TUZ10" s="41"/>
      <c r="TVA10" s="41"/>
      <c r="TVB10" s="41"/>
      <c r="TVC10" s="41"/>
      <c r="TVD10" s="41"/>
      <c r="TVE10" s="41"/>
      <c r="TVF10" s="41"/>
      <c r="TVG10" s="41"/>
      <c r="TVH10" s="41"/>
      <c r="TVI10" s="41"/>
      <c r="TVJ10" s="41"/>
      <c r="TVK10" s="41"/>
      <c r="TVL10" s="41"/>
      <c r="TVM10" s="41"/>
      <c r="TVN10" s="41"/>
      <c r="TVO10" s="41"/>
      <c r="TVP10" s="41"/>
      <c r="TVQ10" s="41"/>
      <c r="TVR10" s="41"/>
      <c r="TVS10" s="41"/>
      <c r="TVT10" s="41"/>
      <c r="TVU10" s="41"/>
      <c r="TVV10" s="41"/>
      <c r="TVW10" s="41"/>
      <c r="TVX10" s="41"/>
      <c r="TVY10" s="41"/>
      <c r="TVZ10" s="41"/>
      <c r="TWA10" s="41"/>
      <c r="TWB10" s="41"/>
      <c r="TWC10" s="41"/>
      <c r="TWD10" s="41"/>
      <c r="TWE10" s="41"/>
      <c r="TWF10" s="41"/>
      <c r="TWG10" s="41"/>
      <c r="TWH10" s="41"/>
      <c r="TWI10" s="41"/>
      <c r="TWJ10" s="41"/>
      <c r="TWK10" s="41"/>
      <c r="TWL10" s="41"/>
      <c r="TWM10" s="41"/>
      <c r="TWN10" s="41"/>
      <c r="TWO10" s="41"/>
      <c r="TWP10" s="41"/>
      <c r="TWQ10" s="41"/>
      <c r="TWR10" s="41"/>
      <c r="TWS10" s="41"/>
      <c r="TWT10" s="41"/>
      <c r="TWU10" s="41"/>
      <c r="TWV10" s="41"/>
      <c r="TWW10" s="41"/>
      <c r="TWX10" s="41"/>
      <c r="TWY10" s="41"/>
      <c r="TWZ10" s="41"/>
      <c r="TXA10" s="41"/>
      <c r="TXB10" s="41"/>
      <c r="TXC10" s="41"/>
      <c r="TXD10" s="41"/>
      <c r="TXE10" s="41"/>
      <c r="TXF10" s="41"/>
      <c r="TXG10" s="41"/>
      <c r="TXH10" s="41"/>
      <c r="TXI10" s="41"/>
      <c r="TXJ10" s="41"/>
      <c r="TXK10" s="41"/>
      <c r="TXL10" s="41"/>
      <c r="TXM10" s="41"/>
      <c r="TXN10" s="41"/>
      <c r="TXO10" s="41"/>
      <c r="TXP10" s="41"/>
      <c r="TXQ10" s="41"/>
      <c r="TXR10" s="41"/>
      <c r="TXS10" s="41"/>
      <c r="TXT10" s="41"/>
      <c r="TXU10" s="41"/>
      <c r="TXV10" s="41"/>
      <c r="TXW10" s="41"/>
      <c r="TXX10" s="41"/>
      <c r="TXY10" s="41"/>
      <c r="TXZ10" s="41"/>
      <c r="TYA10" s="41"/>
      <c r="TYB10" s="41"/>
      <c r="TYC10" s="41"/>
      <c r="TYD10" s="41"/>
      <c r="TYE10" s="41"/>
      <c r="TYF10" s="41"/>
      <c r="TYG10" s="41"/>
      <c r="TYH10" s="41"/>
      <c r="TYI10" s="41"/>
      <c r="TYJ10" s="41"/>
      <c r="TYK10" s="41"/>
      <c r="TYL10" s="41"/>
      <c r="TYM10" s="41"/>
      <c r="TYN10" s="41"/>
      <c r="TYO10" s="41"/>
      <c r="TYP10" s="41"/>
      <c r="TYQ10" s="41"/>
      <c r="TYR10" s="41"/>
      <c r="TYS10" s="41"/>
      <c r="TYT10" s="41"/>
      <c r="TYU10" s="41"/>
      <c r="TYV10" s="41"/>
      <c r="TYW10" s="41"/>
      <c r="TYX10" s="41"/>
      <c r="TYY10" s="41"/>
      <c r="TYZ10" s="41"/>
      <c r="TZA10" s="41"/>
      <c r="TZB10" s="41"/>
      <c r="TZC10" s="41"/>
      <c r="TZD10" s="41"/>
      <c r="TZE10" s="41"/>
      <c r="TZF10" s="41"/>
      <c r="TZG10" s="41"/>
      <c r="TZH10" s="41"/>
      <c r="TZI10" s="41"/>
      <c r="TZJ10" s="41"/>
      <c r="TZK10" s="41"/>
      <c r="TZL10" s="41"/>
      <c r="TZM10" s="41"/>
      <c r="TZN10" s="41"/>
      <c r="TZO10" s="41"/>
      <c r="TZP10" s="41"/>
      <c r="TZQ10" s="41"/>
      <c r="TZR10" s="41"/>
      <c r="TZS10" s="41"/>
      <c r="TZT10" s="41"/>
      <c r="TZU10" s="41"/>
      <c r="TZV10" s="41"/>
      <c r="TZW10" s="41"/>
      <c r="TZX10" s="41"/>
      <c r="TZY10" s="41"/>
      <c r="TZZ10" s="41"/>
      <c r="UAA10" s="41"/>
      <c r="UAB10" s="41"/>
      <c r="UAC10" s="41"/>
      <c r="UAD10" s="41"/>
      <c r="UAE10" s="41"/>
      <c r="UAF10" s="41"/>
      <c r="UAG10" s="41"/>
      <c r="UAH10" s="41"/>
      <c r="UAI10" s="41"/>
      <c r="UAJ10" s="41"/>
      <c r="UAK10" s="41"/>
      <c r="UAL10" s="41"/>
      <c r="UAM10" s="41"/>
      <c r="UAN10" s="41"/>
      <c r="UAO10" s="41"/>
      <c r="UAP10" s="41"/>
      <c r="UAQ10" s="41"/>
      <c r="UAR10" s="41"/>
      <c r="UAS10" s="41"/>
      <c r="UAT10" s="41"/>
      <c r="UAU10" s="41"/>
      <c r="UAV10" s="41"/>
      <c r="UAW10" s="41"/>
      <c r="UAX10" s="41"/>
      <c r="UAY10" s="41"/>
      <c r="UAZ10" s="41"/>
      <c r="UBA10" s="41"/>
      <c r="UBB10" s="41"/>
      <c r="UBC10" s="41"/>
      <c r="UBD10" s="41"/>
      <c r="UBE10" s="41"/>
      <c r="UBF10" s="41"/>
      <c r="UBG10" s="41"/>
      <c r="UBH10" s="41"/>
      <c r="UBI10" s="41"/>
      <c r="UBJ10" s="41"/>
      <c r="UBK10" s="41"/>
      <c r="UBL10" s="41"/>
      <c r="UBM10" s="41"/>
      <c r="UBN10" s="41"/>
      <c r="UBO10" s="41"/>
      <c r="UBP10" s="41"/>
      <c r="UBQ10" s="41"/>
      <c r="UBR10" s="41"/>
      <c r="UBS10" s="41"/>
      <c r="UBT10" s="41"/>
      <c r="UBU10" s="41"/>
      <c r="UBV10" s="41"/>
      <c r="UBW10" s="41"/>
      <c r="UBX10" s="41"/>
      <c r="UBY10" s="41"/>
      <c r="UBZ10" s="41"/>
      <c r="UCA10" s="41"/>
      <c r="UCB10" s="41"/>
      <c r="UCC10" s="41"/>
      <c r="UCD10" s="41"/>
      <c r="UCE10" s="41"/>
      <c r="UCF10" s="41"/>
      <c r="UCG10" s="41"/>
      <c r="UCH10" s="41"/>
      <c r="UCI10" s="41"/>
      <c r="UCJ10" s="41"/>
      <c r="UCK10" s="41"/>
      <c r="UCL10" s="41"/>
      <c r="UCM10" s="41"/>
      <c r="UCN10" s="41"/>
      <c r="UCO10" s="41"/>
      <c r="UCP10" s="41"/>
      <c r="UCQ10" s="41"/>
      <c r="UCR10" s="41"/>
      <c r="UCS10" s="41"/>
      <c r="UCT10" s="41"/>
      <c r="UCU10" s="41"/>
      <c r="UCV10" s="41"/>
      <c r="UCW10" s="41"/>
      <c r="UCX10" s="41"/>
      <c r="UCY10" s="41"/>
      <c r="UCZ10" s="41"/>
      <c r="UDA10" s="41"/>
      <c r="UDB10" s="41"/>
      <c r="UDC10" s="41"/>
      <c r="UDD10" s="41"/>
      <c r="UDE10" s="41"/>
      <c r="UDF10" s="41"/>
      <c r="UDG10" s="41"/>
      <c r="UDH10" s="41"/>
      <c r="UDI10" s="41"/>
      <c r="UDJ10" s="41"/>
      <c r="UDK10" s="41"/>
      <c r="UDL10" s="41"/>
      <c r="UDM10" s="41"/>
      <c r="UDN10" s="41"/>
      <c r="UDO10" s="41"/>
      <c r="UDP10" s="41"/>
      <c r="UDQ10" s="41"/>
      <c r="UDR10" s="41"/>
      <c r="UDS10" s="41"/>
      <c r="UDT10" s="41"/>
      <c r="UDU10" s="41"/>
      <c r="UDV10" s="41"/>
      <c r="UDW10" s="41"/>
      <c r="UDX10" s="41"/>
      <c r="UDY10" s="41"/>
      <c r="UDZ10" s="41"/>
      <c r="UEA10" s="41"/>
      <c r="UEB10" s="41"/>
      <c r="UEC10" s="41"/>
      <c r="UED10" s="41"/>
      <c r="UEE10" s="41"/>
      <c r="UEF10" s="41"/>
      <c r="UEG10" s="41"/>
      <c r="UEH10" s="41"/>
      <c r="UEI10" s="41"/>
      <c r="UEJ10" s="41"/>
      <c r="UEK10" s="41"/>
      <c r="UEL10" s="41"/>
      <c r="UEM10" s="41"/>
      <c r="UEN10" s="41"/>
      <c r="UEO10" s="41"/>
      <c r="UEP10" s="41"/>
      <c r="UEQ10" s="41"/>
      <c r="UER10" s="41"/>
      <c r="UES10" s="41"/>
      <c r="UET10" s="41"/>
      <c r="UEU10" s="41"/>
      <c r="UEV10" s="41"/>
      <c r="UEW10" s="41"/>
      <c r="UEX10" s="41"/>
      <c r="UEY10" s="41"/>
      <c r="UEZ10" s="41"/>
      <c r="UFA10" s="41"/>
      <c r="UFB10" s="41"/>
      <c r="UFC10" s="41"/>
      <c r="UFD10" s="41"/>
      <c r="UFE10" s="41"/>
      <c r="UFF10" s="41"/>
      <c r="UFG10" s="41"/>
      <c r="UFH10" s="41"/>
      <c r="UFI10" s="41"/>
      <c r="UFJ10" s="41"/>
      <c r="UFK10" s="41"/>
      <c r="UFL10" s="41"/>
      <c r="UFM10" s="41"/>
      <c r="UFN10" s="41"/>
      <c r="UFO10" s="41"/>
      <c r="UFP10" s="41"/>
      <c r="UFQ10" s="41"/>
      <c r="UFR10" s="41"/>
      <c r="UFS10" s="41"/>
      <c r="UFT10" s="41"/>
      <c r="UFU10" s="41"/>
      <c r="UFV10" s="41"/>
      <c r="UFW10" s="41"/>
      <c r="UFX10" s="41"/>
      <c r="UFY10" s="41"/>
      <c r="UFZ10" s="41"/>
      <c r="UGA10" s="41"/>
      <c r="UGB10" s="41"/>
      <c r="UGC10" s="41"/>
      <c r="UGD10" s="41"/>
      <c r="UGE10" s="41"/>
      <c r="UGF10" s="41"/>
      <c r="UGG10" s="41"/>
      <c r="UGH10" s="41"/>
      <c r="UGI10" s="41"/>
      <c r="UGJ10" s="41"/>
      <c r="UGK10" s="41"/>
      <c r="UGL10" s="41"/>
      <c r="UGM10" s="41"/>
      <c r="UGN10" s="41"/>
      <c r="UGO10" s="41"/>
      <c r="UGP10" s="41"/>
      <c r="UGQ10" s="41"/>
      <c r="UGR10" s="41"/>
      <c r="UGS10" s="41"/>
      <c r="UGT10" s="41"/>
      <c r="UGU10" s="41"/>
      <c r="UGV10" s="41"/>
      <c r="UGW10" s="41"/>
      <c r="UGX10" s="41"/>
      <c r="UGY10" s="41"/>
      <c r="UGZ10" s="41"/>
      <c r="UHA10" s="41"/>
      <c r="UHB10" s="41"/>
      <c r="UHC10" s="41"/>
      <c r="UHD10" s="41"/>
      <c r="UHE10" s="41"/>
      <c r="UHF10" s="41"/>
      <c r="UHG10" s="41"/>
      <c r="UHH10" s="41"/>
      <c r="UHI10" s="41"/>
      <c r="UHJ10" s="41"/>
      <c r="UHK10" s="41"/>
      <c r="UHL10" s="41"/>
      <c r="UHM10" s="41"/>
      <c r="UHN10" s="41"/>
      <c r="UHO10" s="41"/>
      <c r="UHP10" s="41"/>
      <c r="UHQ10" s="41"/>
      <c r="UHR10" s="41"/>
      <c r="UHS10" s="41"/>
      <c r="UHT10" s="41"/>
      <c r="UHU10" s="41"/>
      <c r="UHV10" s="41"/>
      <c r="UHW10" s="41"/>
      <c r="UHX10" s="41"/>
      <c r="UHY10" s="41"/>
      <c r="UHZ10" s="41"/>
      <c r="UIA10" s="41"/>
      <c r="UIB10" s="41"/>
      <c r="UIC10" s="41"/>
      <c r="UID10" s="41"/>
      <c r="UIE10" s="41"/>
      <c r="UIF10" s="41"/>
      <c r="UIG10" s="41"/>
      <c r="UIH10" s="41"/>
      <c r="UII10" s="41"/>
      <c r="UIJ10" s="41"/>
      <c r="UIK10" s="41"/>
      <c r="UIL10" s="41"/>
      <c r="UIM10" s="41"/>
      <c r="UIN10" s="41"/>
      <c r="UIO10" s="41"/>
      <c r="UIP10" s="41"/>
      <c r="UIQ10" s="41"/>
      <c r="UIR10" s="41"/>
      <c r="UIS10" s="41"/>
      <c r="UIT10" s="41"/>
      <c r="UIU10" s="41"/>
      <c r="UIV10" s="41"/>
      <c r="UIW10" s="41"/>
      <c r="UIX10" s="41"/>
      <c r="UIY10" s="41"/>
      <c r="UIZ10" s="41"/>
      <c r="UJA10" s="41"/>
      <c r="UJB10" s="41"/>
      <c r="UJC10" s="41"/>
      <c r="UJD10" s="41"/>
      <c r="UJE10" s="41"/>
      <c r="UJF10" s="41"/>
      <c r="UJG10" s="41"/>
      <c r="UJH10" s="41"/>
      <c r="UJI10" s="41"/>
      <c r="UJJ10" s="41"/>
      <c r="UJK10" s="41"/>
      <c r="UJL10" s="41"/>
      <c r="UJM10" s="41"/>
      <c r="UJN10" s="41"/>
      <c r="UJO10" s="41"/>
      <c r="UJP10" s="41"/>
      <c r="UJQ10" s="41"/>
      <c r="UJR10" s="41"/>
      <c r="UJS10" s="41"/>
      <c r="UJT10" s="41"/>
      <c r="UJU10" s="41"/>
      <c r="UJV10" s="41"/>
      <c r="UJW10" s="41"/>
      <c r="UJX10" s="41"/>
      <c r="UJY10" s="41"/>
      <c r="UJZ10" s="41"/>
      <c r="UKA10" s="41"/>
      <c r="UKB10" s="41"/>
      <c r="UKC10" s="41"/>
      <c r="UKD10" s="41"/>
      <c r="UKE10" s="41"/>
      <c r="UKF10" s="41"/>
      <c r="UKG10" s="41"/>
      <c r="UKH10" s="41"/>
      <c r="UKI10" s="41"/>
      <c r="UKJ10" s="41"/>
      <c r="UKK10" s="41"/>
      <c r="UKL10" s="41"/>
      <c r="UKM10" s="41"/>
      <c r="UKN10" s="41"/>
      <c r="UKO10" s="41"/>
      <c r="UKP10" s="41"/>
      <c r="UKQ10" s="41"/>
      <c r="UKR10" s="41"/>
      <c r="UKS10" s="41"/>
      <c r="UKT10" s="41"/>
      <c r="UKU10" s="41"/>
      <c r="UKV10" s="41"/>
      <c r="UKW10" s="41"/>
      <c r="UKX10" s="41"/>
      <c r="UKY10" s="41"/>
      <c r="UKZ10" s="41"/>
      <c r="ULA10" s="41"/>
      <c r="ULB10" s="41"/>
      <c r="ULC10" s="41"/>
      <c r="ULD10" s="41"/>
      <c r="ULE10" s="41"/>
      <c r="ULF10" s="41"/>
      <c r="ULG10" s="41"/>
      <c r="ULH10" s="41"/>
      <c r="ULI10" s="41"/>
      <c r="ULJ10" s="41"/>
      <c r="ULK10" s="41"/>
      <c r="ULL10" s="41"/>
      <c r="ULM10" s="41"/>
      <c r="ULN10" s="41"/>
      <c r="ULO10" s="41"/>
      <c r="ULP10" s="41"/>
      <c r="ULQ10" s="41"/>
      <c r="ULR10" s="41"/>
      <c r="ULS10" s="41"/>
      <c r="ULT10" s="41"/>
      <c r="ULU10" s="41"/>
      <c r="ULV10" s="41"/>
      <c r="ULW10" s="41"/>
      <c r="ULX10" s="41"/>
      <c r="ULY10" s="41"/>
      <c r="ULZ10" s="41"/>
      <c r="UMA10" s="41"/>
      <c r="UMB10" s="41"/>
      <c r="UMC10" s="41"/>
      <c r="UMD10" s="41"/>
      <c r="UME10" s="41"/>
      <c r="UMF10" s="41"/>
      <c r="UMG10" s="41"/>
      <c r="UMH10" s="41"/>
      <c r="UMI10" s="41"/>
      <c r="UMJ10" s="41"/>
      <c r="UMK10" s="41"/>
      <c r="UML10" s="41"/>
      <c r="UMM10" s="41"/>
      <c r="UMN10" s="41"/>
      <c r="UMO10" s="41"/>
      <c r="UMP10" s="41"/>
      <c r="UMQ10" s="41"/>
      <c r="UMR10" s="41"/>
      <c r="UMS10" s="41"/>
      <c r="UMT10" s="41"/>
      <c r="UMU10" s="41"/>
      <c r="UMV10" s="41"/>
      <c r="UMW10" s="41"/>
      <c r="UMX10" s="41"/>
      <c r="UMY10" s="41"/>
      <c r="UMZ10" s="41"/>
      <c r="UNA10" s="41"/>
      <c r="UNB10" s="41"/>
      <c r="UNC10" s="41"/>
      <c r="UND10" s="41"/>
      <c r="UNE10" s="41"/>
      <c r="UNF10" s="41"/>
      <c r="UNG10" s="41"/>
      <c r="UNH10" s="41"/>
      <c r="UNI10" s="41"/>
      <c r="UNJ10" s="41"/>
      <c r="UNK10" s="41"/>
      <c r="UNL10" s="41"/>
      <c r="UNM10" s="41"/>
      <c r="UNN10" s="41"/>
      <c r="UNO10" s="41"/>
      <c r="UNP10" s="41"/>
      <c r="UNQ10" s="41"/>
      <c r="UNR10" s="41"/>
      <c r="UNS10" s="41"/>
      <c r="UNT10" s="41"/>
      <c r="UNU10" s="41"/>
      <c r="UNV10" s="41"/>
      <c r="UNW10" s="41"/>
      <c r="UNX10" s="41"/>
      <c r="UNY10" s="41"/>
      <c r="UNZ10" s="41"/>
      <c r="UOA10" s="41"/>
      <c r="UOB10" s="41"/>
      <c r="UOC10" s="41"/>
      <c r="UOD10" s="41"/>
      <c r="UOE10" s="41"/>
      <c r="UOF10" s="41"/>
      <c r="UOG10" s="41"/>
      <c r="UOH10" s="41"/>
      <c r="UOI10" s="41"/>
      <c r="UOJ10" s="41"/>
      <c r="UOK10" s="41"/>
      <c r="UOL10" s="41"/>
      <c r="UOM10" s="41"/>
      <c r="UON10" s="41"/>
      <c r="UOO10" s="41"/>
      <c r="UOP10" s="41"/>
      <c r="UOQ10" s="41"/>
      <c r="UOR10" s="41"/>
      <c r="UOS10" s="41"/>
      <c r="UOT10" s="41"/>
      <c r="UOU10" s="41"/>
      <c r="UOV10" s="41"/>
      <c r="UOW10" s="41"/>
      <c r="UOX10" s="41"/>
      <c r="UOY10" s="41"/>
      <c r="UOZ10" s="41"/>
      <c r="UPA10" s="41"/>
      <c r="UPB10" s="41"/>
      <c r="UPC10" s="41"/>
      <c r="UPD10" s="41"/>
      <c r="UPE10" s="41"/>
      <c r="UPF10" s="41"/>
      <c r="UPG10" s="41"/>
      <c r="UPH10" s="41"/>
      <c r="UPI10" s="41"/>
      <c r="UPJ10" s="41"/>
      <c r="UPK10" s="41"/>
      <c r="UPL10" s="41"/>
      <c r="UPM10" s="41"/>
      <c r="UPN10" s="41"/>
      <c r="UPO10" s="41"/>
      <c r="UPP10" s="41"/>
      <c r="UPQ10" s="41"/>
      <c r="UPR10" s="41"/>
      <c r="UPS10" s="41"/>
      <c r="UPT10" s="41"/>
      <c r="UPU10" s="41"/>
      <c r="UPV10" s="41"/>
      <c r="UPW10" s="41"/>
      <c r="UPX10" s="41"/>
      <c r="UPY10" s="41"/>
      <c r="UPZ10" s="41"/>
      <c r="UQA10" s="41"/>
      <c r="UQB10" s="41"/>
      <c r="UQC10" s="41"/>
      <c r="UQD10" s="41"/>
      <c r="UQE10" s="41"/>
      <c r="UQF10" s="41"/>
      <c r="UQG10" s="41"/>
      <c r="UQH10" s="41"/>
      <c r="UQI10" s="41"/>
      <c r="UQJ10" s="41"/>
      <c r="UQK10" s="41"/>
      <c r="UQL10" s="41"/>
      <c r="UQM10" s="41"/>
      <c r="UQN10" s="41"/>
      <c r="UQO10" s="41"/>
      <c r="UQP10" s="41"/>
      <c r="UQQ10" s="41"/>
      <c r="UQR10" s="41"/>
      <c r="UQS10" s="41"/>
      <c r="UQT10" s="41"/>
      <c r="UQU10" s="41"/>
      <c r="UQV10" s="41"/>
      <c r="UQW10" s="41"/>
      <c r="UQX10" s="41"/>
      <c r="UQY10" s="41"/>
      <c r="UQZ10" s="41"/>
      <c r="URA10" s="41"/>
      <c r="URB10" s="41"/>
      <c r="URC10" s="41"/>
      <c r="URD10" s="41"/>
      <c r="URE10" s="41"/>
      <c r="URF10" s="41"/>
      <c r="URG10" s="41"/>
      <c r="URH10" s="41"/>
      <c r="URI10" s="41"/>
      <c r="URJ10" s="41"/>
      <c r="URK10" s="41"/>
      <c r="URL10" s="41"/>
      <c r="URM10" s="41"/>
      <c r="URN10" s="41"/>
      <c r="URO10" s="41"/>
      <c r="URP10" s="41"/>
      <c r="URQ10" s="41"/>
      <c r="URR10" s="41"/>
      <c r="URS10" s="41"/>
      <c r="URT10" s="41"/>
      <c r="URU10" s="41"/>
      <c r="URV10" s="41"/>
      <c r="URW10" s="41"/>
      <c r="URX10" s="41"/>
      <c r="URY10" s="41"/>
      <c r="URZ10" s="41"/>
      <c r="USA10" s="41"/>
      <c r="USB10" s="41"/>
      <c r="USC10" s="41"/>
      <c r="USD10" s="41"/>
      <c r="USE10" s="41"/>
      <c r="USF10" s="41"/>
      <c r="USG10" s="41"/>
      <c r="USH10" s="41"/>
      <c r="USI10" s="41"/>
      <c r="USJ10" s="41"/>
      <c r="USK10" s="41"/>
      <c r="USL10" s="41"/>
      <c r="USM10" s="41"/>
      <c r="USN10" s="41"/>
      <c r="USO10" s="41"/>
      <c r="USP10" s="41"/>
      <c r="USQ10" s="41"/>
      <c r="USR10" s="41"/>
      <c r="USS10" s="41"/>
      <c r="UST10" s="41"/>
      <c r="USU10" s="41"/>
      <c r="USV10" s="41"/>
      <c r="USW10" s="41"/>
      <c r="USX10" s="41"/>
      <c r="USY10" s="41"/>
      <c r="USZ10" s="41"/>
      <c r="UTA10" s="41"/>
      <c r="UTB10" s="41"/>
      <c r="UTC10" s="41"/>
      <c r="UTD10" s="41"/>
      <c r="UTE10" s="41"/>
      <c r="UTF10" s="41"/>
      <c r="UTG10" s="41"/>
      <c r="UTH10" s="41"/>
      <c r="UTI10" s="41"/>
      <c r="UTJ10" s="41"/>
      <c r="UTK10" s="41"/>
      <c r="UTL10" s="41"/>
      <c r="UTM10" s="41"/>
      <c r="UTN10" s="41"/>
      <c r="UTO10" s="41"/>
      <c r="UTP10" s="41"/>
      <c r="UTQ10" s="41"/>
      <c r="UTR10" s="41"/>
      <c r="UTS10" s="41"/>
      <c r="UTT10" s="41"/>
      <c r="UTU10" s="41"/>
      <c r="UTV10" s="41"/>
      <c r="UTW10" s="41"/>
      <c r="UTX10" s="41"/>
      <c r="UTY10" s="41"/>
      <c r="UTZ10" s="41"/>
      <c r="UUA10" s="41"/>
      <c r="UUB10" s="41"/>
      <c r="UUC10" s="41"/>
      <c r="UUD10" s="41"/>
      <c r="UUE10" s="41"/>
      <c r="UUF10" s="41"/>
      <c r="UUG10" s="41"/>
      <c r="UUH10" s="41"/>
      <c r="UUI10" s="41"/>
      <c r="UUJ10" s="41"/>
      <c r="UUK10" s="41"/>
      <c r="UUL10" s="41"/>
      <c r="UUM10" s="41"/>
      <c r="UUN10" s="41"/>
      <c r="UUO10" s="41"/>
      <c r="UUP10" s="41"/>
      <c r="UUQ10" s="41"/>
      <c r="UUR10" s="41"/>
      <c r="UUS10" s="41"/>
      <c r="UUT10" s="41"/>
      <c r="UUU10" s="41"/>
      <c r="UUV10" s="41"/>
      <c r="UUW10" s="41"/>
      <c r="UUX10" s="41"/>
      <c r="UUY10" s="41"/>
      <c r="UUZ10" s="41"/>
      <c r="UVA10" s="41"/>
      <c r="UVB10" s="41"/>
      <c r="UVC10" s="41"/>
      <c r="UVD10" s="41"/>
      <c r="UVE10" s="41"/>
      <c r="UVF10" s="41"/>
      <c r="UVG10" s="41"/>
      <c r="UVH10" s="41"/>
      <c r="UVI10" s="41"/>
      <c r="UVJ10" s="41"/>
      <c r="UVK10" s="41"/>
      <c r="UVL10" s="41"/>
      <c r="UVM10" s="41"/>
      <c r="UVN10" s="41"/>
      <c r="UVO10" s="41"/>
      <c r="UVP10" s="41"/>
      <c r="UVQ10" s="41"/>
      <c r="UVR10" s="41"/>
      <c r="UVS10" s="41"/>
      <c r="UVT10" s="41"/>
      <c r="UVU10" s="41"/>
      <c r="UVV10" s="41"/>
      <c r="UVW10" s="41"/>
      <c r="UVX10" s="41"/>
      <c r="UVY10" s="41"/>
      <c r="UVZ10" s="41"/>
      <c r="UWA10" s="41"/>
      <c r="UWB10" s="41"/>
      <c r="UWC10" s="41"/>
      <c r="UWD10" s="41"/>
      <c r="UWE10" s="41"/>
      <c r="UWF10" s="41"/>
      <c r="UWG10" s="41"/>
      <c r="UWH10" s="41"/>
      <c r="UWI10" s="41"/>
      <c r="UWJ10" s="41"/>
      <c r="UWK10" s="41"/>
      <c r="UWL10" s="41"/>
      <c r="UWM10" s="41"/>
      <c r="UWN10" s="41"/>
      <c r="UWO10" s="41"/>
      <c r="UWP10" s="41"/>
      <c r="UWQ10" s="41"/>
      <c r="UWR10" s="41"/>
      <c r="UWS10" s="41"/>
      <c r="UWT10" s="41"/>
      <c r="UWU10" s="41"/>
      <c r="UWV10" s="41"/>
      <c r="UWW10" s="41"/>
      <c r="UWX10" s="41"/>
      <c r="UWY10" s="41"/>
      <c r="UWZ10" s="41"/>
      <c r="UXA10" s="41"/>
      <c r="UXB10" s="41"/>
      <c r="UXC10" s="41"/>
      <c r="UXD10" s="41"/>
      <c r="UXE10" s="41"/>
      <c r="UXF10" s="41"/>
      <c r="UXG10" s="41"/>
      <c r="UXH10" s="41"/>
      <c r="UXI10" s="41"/>
      <c r="UXJ10" s="41"/>
      <c r="UXK10" s="41"/>
      <c r="UXL10" s="41"/>
      <c r="UXM10" s="41"/>
      <c r="UXN10" s="41"/>
      <c r="UXO10" s="41"/>
      <c r="UXP10" s="41"/>
      <c r="UXQ10" s="41"/>
      <c r="UXR10" s="41"/>
      <c r="UXS10" s="41"/>
      <c r="UXT10" s="41"/>
      <c r="UXU10" s="41"/>
      <c r="UXV10" s="41"/>
      <c r="UXW10" s="41"/>
      <c r="UXX10" s="41"/>
      <c r="UXY10" s="41"/>
      <c r="UXZ10" s="41"/>
      <c r="UYA10" s="41"/>
      <c r="UYB10" s="41"/>
      <c r="UYC10" s="41"/>
      <c r="UYD10" s="41"/>
      <c r="UYE10" s="41"/>
      <c r="UYF10" s="41"/>
      <c r="UYG10" s="41"/>
      <c r="UYH10" s="41"/>
      <c r="UYI10" s="41"/>
      <c r="UYJ10" s="41"/>
      <c r="UYK10" s="41"/>
      <c r="UYL10" s="41"/>
      <c r="UYM10" s="41"/>
      <c r="UYN10" s="41"/>
      <c r="UYO10" s="41"/>
      <c r="UYP10" s="41"/>
      <c r="UYQ10" s="41"/>
      <c r="UYR10" s="41"/>
      <c r="UYS10" s="41"/>
      <c r="UYT10" s="41"/>
      <c r="UYU10" s="41"/>
      <c r="UYV10" s="41"/>
      <c r="UYW10" s="41"/>
      <c r="UYX10" s="41"/>
      <c r="UYY10" s="41"/>
      <c r="UYZ10" s="41"/>
      <c r="UZA10" s="41"/>
      <c r="UZB10" s="41"/>
      <c r="UZC10" s="41"/>
      <c r="UZD10" s="41"/>
      <c r="UZE10" s="41"/>
      <c r="UZF10" s="41"/>
      <c r="UZG10" s="41"/>
      <c r="UZH10" s="41"/>
      <c r="UZI10" s="41"/>
      <c r="UZJ10" s="41"/>
      <c r="UZK10" s="41"/>
      <c r="UZL10" s="41"/>
      <c r="UZM10" s="41"/>
      <c r="UZN10" s="41"/>
      <c r="UZO10" s="41"/>
      <c r="UZP10" s="41"/>
      <c r="UZQ10" s="41"/>
      <c r="UZR10" s="41"/>
      <c r="UZS10" s="41"/>
      <c r="UZT10" s="41"/>
      <c r="UZU10" s="41"/>
      <c r="UZV10" s="41"/>
      <c r="UZW10" s="41"/>
      <c r="UZX10" s="41"/>
      <c r="UZY10" s="41"/>
      <c r="UZZ10" s="41"/>
      <c r="VAA10" s="41"/>
      <c r="VAB10" s="41"/>
      <c r="VAC10" s="41"/>
      <c r="VAD10" s="41"/>
      <c r="VAE10" s="41"/>
      <c r="VAF10" s="41"/>
      <c r="VAG10" s="41"/>
      <c r="VAH10" s="41"/>
      <c r="VAI10" s="41"/>
      <c r="VAJ10" s="41"/>
      <c r="VAK10" s="41"/>
      <c r="VAL10" s="41"/>
      <c r="VAM10" s="41"/>
      <c r="VAN10" s="41"/>
      <c r="VAO10" s="41"/>
      <c r="VAP10" s="41"/>
      <c r="VAQ10" s="41"/>
      <c r="VAR10" s="41"/>
      <c r="VAS10" s="41"/>
      <c r="VAT10" s="41"/>
      <c r="VAU10" s="41"/>
      <c r="VAV10" s="41"/>
      <c r="VAW10" s="41"/>
      <c r="VAX10" s="41"/>
      <c r="VAY10" s="41"/>
      <c r="VAZ10" s="41"/>
      <c r="VBA10" s="41"/>
      <c r="VBB10" s="41"/>
      <c r="VBC10" s="41"/>
      <c r="VBD10" s="41"/>
      <c r="VBE10" s="41"/>
      <c r="VBF10" s="41"/>
      <c r="VBG10" s="41"/>
      <c r="VBH10" s="41"/>
      <c r="VBI10" s="41"/>
      <c r="VBJ10" s="41"/>
      <c r="VBK10" s="41"/>
      <c r="VBL10" s="41"/>
      <c r="VBM10" s="41"/>
      <c r="VBN10" s="41"/>
      <c r="VBO10" s="41"/>
      <c r="VBP10" s="41"/>
      <c r="VBQ10" s="41"/>
      <c r="VBR10" s="41"/>
      <c r="VBS10" s="41"/>
      <c r="VBT10" s="41"/>
      <c r="VBU10" s="41"/>
      <c r="VBV10" s="41"/>
      <c r="VBW10" s="41"/>
      <c r="VBX10" s="41"/>
      <c r="VBY10" s="41"/>
      <c r="VBZ10" s="41"/>
      <c r="VCA10" s="41"/>
      <c r="VCB10" s="41"/>
      <c r="VCC10" s="41"/>
      <c r="VCD10" s="41"/>
      <c r="VCE10" s="41"/>
      <c r="VCF10" s="41"/>
      <c r="VCG10" s="41"/>
      <c r="VCH10" s="41"/>
      <c r="VCI10" s="41"/>
      <c r="VCJ10" s="41"/>
      <c r="VCK10" s="41"/>
      <c r="VCL10" s="41"/>
      <c r="VCM10" s="41"/>
      <c r="VCN10" s="41"/>
      <c r="VCO10" s="41"/>
      <c r="VCP10" s="41"/>
      <c r="VCQ10" s="41"/>
      <c r="VCR10" s="41"/>
      <c r="VCS10" s="41"/>
      <c r="VCT10" s="41"/>
      <c r="VCU10" s="41"/>
      <c r="VCV10" s="41"/>
      <c r="VCW10" s="41"/>
      <c r="VCX10" s="41"/>
      <c r="VCY10" s="41"/>
      <c r="VCZ10" s="41"/>
      <c r="VDA10" s="41"/>
      <c r="VDB10" s="41"/>
      <c r="VDC10" s="41"/>
      <c r="VDD10" s="41"/>
      <c r="VDE10" s="41"/>
      <c r="VDF10" s="41"/>
      <c r="VDG10" s="41"/>
      <c r="VDH10" s="41"/>
      <c r="VDI10" s="41"/>
      <c r="VDJ10" s="41"/>
      <c r="VDK10" s="41"/>
      <c r="VDL10" s="41"/>
      <c r="VDM10" s="41"/>
      <c r="VDN10" s="41"/>
      <c r="VDO10" s="41"/>
      <c r="VDP10" s="41"/>
      <c r="VDQ10" s="41"/>
      <c r="VDR10" s="41"/>
      <c r="VDS10" s="41"/>
      <c r="VDT10" s="41"/>
      <c r="VDU10" s="41"/>
      <c r="VDV10" s="41"/>
      <c r="VDW10" s="41"/>
      <c r="VDX10" s="41"/>
      <c r="VDY10" s="41"/>
      <c r="VDZ10" s="41"/>
      <c r="VEA10" s="41"/>
      <c r="VEB10" s="41"/>
      <c r="VEC10" s="41"/>
      <c r="VED10" s="41"/>
      <c r="VEE10" s="41"/>
      <c r="VEF10" s="41"/>
      <c r="VEG10" s="41"/>
      <c r="VEH10" s="41"/>
      <c r="VEI10" s="41"/>
      <c r="VEJ10" s="41"/>
      <c r="VEK10" s="41"/>
      <c r="VEL10" s="41"/>
      <c r="VEM10" s="41"/>
      <c r="VEN10" s="41"/>
      <c r="VEO10" s="41"/>
      <c r="VEP10" s="41"/>
      <c r="VEQ10" s="41"/>
      <c r="VER10" s="41"/>
      <c r="VES10" s="41"/>
      <c r="VET10" s="41"/>
      <c r="VEU10" s="41"/>
      <c r="VEV10" s="41"/>
      <c r="VEW10" s="41"/>
      <c r="VEX10" s="41"/>
      <c r="VEY10" s="41"/>
      <c r="VEZ10" s="41"/>
      <c r="VFA10" s="41"/>
      <c r="VFB10" s="41"/>
      <c r="VFC10" s="41"/>
      <c r="VFD10" s="41"/>
      <c r="VFE10" s="41"/>
      <c r="VFF10" s="41"/>
      <c r="VFG10" s="41"/>
      <c r="VFH10" s="41"/>
      <c r="VFI10" s="41"/>
      <c r="VFJ10" s="41"/>
      <c r="VFK10" s="41"/>
      <c r="VFL10" s="41"/>
      <c r="VFM10" s="41"/>
      <c r="VFN10" s="41"/>
      <c r="VFO10" s="41"/>
      <c r="VFP10" s="41"/>
      <c r="VFQ10" s="41"/>
      <c r="VFR10" s="41"/>
      <c r="VFS10" s="41"/>
      <c r="VFT10" s="41"/>
      <c r="VFU10" s="41"/>
      <c r="VFV10" s="41"/>
      <c r="VFW10" s="41"/>
      <c r="VFX10" s="41"/>
      <c r="VFY10" s="41"/>
      <c r="VFZ10" s="41"/>
      <c r="VGA10" s="41"/>
      <c r="VGB10" s="41"/>
      <c r="VGC10" s="41"/>
      <c r="VGD10" s="41"/>
      <c r="VGE10" s="41"/>
      <c r="VGF10" s="41"/>
      <c r="VGG10" s="41"/>
      <c r="VGH10" s="41"/>
      <c r="VGI10" s="41"/>
      <c r="VGJ10" s="41"/>
      <c r="VGK10" s="41"/>
      <c r="VGL10" s="41"/>
      <c r="VGM10" s="41"/>
      <c r="VGN10" s="41"/>
      <c r="VGO10" s="41"/>
      <c r="VGP10" s="41"/>
      <c r="VGQ10" s="41"/>
      <c r="VGR10" s="41"/>
      <c r="VGS10" s="41"/>
      <c r="VGT10" s="41"/>
      <c r="VGU10" s="41"/>
      <c r="VGV10" s="41"/>
      <c r="VGW10" s="41"/>
      <c r="VGX10" s="41"/>
      <c r="VGY10" s="41"/>
      <c r="VGZ10" s="41"/>
      <c r="VHA10" s="41"/>
      <c r="VHB10" s="41"/>
      <c r="VHC10" s="41"/>
      <c r="VHD10" s="41"/>
      <c r="VHE10" s="41"/>
      <c r="VHF10" s="41"/>
      <c r="VHG10" s="41"/>
      <c r="VHH10" s="41"/>
      <c r="VHI10" s="41"/>
      <c r="VHJ10" s="41"/>
      <c r="VHK10" s="41"/>
      <c r="VHL10" s="41"/>
      <c r="VHM10" s="41"/>
      <c r="VHN10" s="41"/>
      <c r="VHO10" s="41"/>
      <c r="VHP10" s="41"/>
      <c r="VHQ10" s="41"/>
      <c r="VHR10" s="41"/>
      <c r="VHS10" s="41"/>
      <c r="VHT10" s="41"/>
      <c r="VHU10" s="41"/>
      <c r="VHV10" s="41"/>
      <c r="VHW10" s="41"/>
      <c r="VHX10" s="41"/>
      <c r="VHY10" s="41"/>
      <c r="VHZ10" s="41"/>
      <c r="VIA10" s="41"/>
      <c r="VIB10" s="41"/>
      <c r="VIC10" s="41"/>
      <c r="VID10" s="41"/>
      <c r="VIE10" s="41"/>
      <c r="VIF10" s="41"/>
      <c r="VIG10" s="41"/>
      <c r="VIH10" s="41"/>
      <c r="VII10" s="41"/>
      <c r="VIJ10" s="41"/>
      <c r="VIK10" s="41"/>
      <c r="VIL10" s="41"/>
      <c r="VIM10" s="41"/>
      <c r="VIN10" s="41"/>
      <c r="VIO10" s="41"/>
      <c r="VIP10" s="41"/>
      <c r="VIQ10" s="41"/>
      <c r="VIR10" s="41"/>
      <c r="VIS10" s="41"/>
      <c r="VIT10" s="41"/>
      <c r="VIU10" s="41"/>
      <c r="VIV10" s="41"/>
      <c r="VIW10" s="41"/>
      <c r="VIX10" s="41"/>
      <c r="VIY10" s="41"/>
      <c r="VIZ10" s="41"/>
      <c r="VJA10" s="41"/>
      <c r="VJB10" s="41"/>
      <c r="VJC10" s="41"/>
      <c r="VJD10" s="41"/>
      <c r="VJE10" s="41"/>
      <c r="VJF10" s="41"/>
      <c r="VJG10" s="41"/>
      <c r="VJH10" s="41"/>
      <c r="VJI10" s="41"/>
      <c r="VJJ10" s="41"/>
      <c r="VJK10" s="41"/>
      <c r="VJL10" s="41"/>
      <c r="VJM10" s="41"/>
      <c r="VJN10" s="41"/>
      <c r="VJO10" s="41"/>
      <c r="VJP10" s="41"/>
      <c r="VJQ10" s="41"/>
      <c r="VJR10" s="41"/>
      <c r="VJS10" s="41"/>
      <c r="VJT10" s="41"/>
      <c r="VJU10" s="41"/>
      <c r="VJV10" s="41"/>
      <c r="VJW10" s="41"/>
      <c r="VJX10" s="41"/>
      <c r="VJY10" s="41"/>
      <c r="VJZ10" s="41"/>
      <c r="VKA10" s="41"/>
      <c r="VKB10" s="41"/>
      <c r="VKC10" s="41"/>
      <c r="VKD10" s="41"/>
      <c r="VKE10" s="41"/>
      <c r="VKF10" s="41"/>
      <c r="VKG10" s="41"/>
      <c r="VKH10" s="41"/>
      <c r="VKI10" s="41"/>
      <c r="VKJ10" s="41"/>
      <c r="VKK10" s="41"/>
      <c r="VKL10" s="41"/>
      <c r="VKM10" s="41"/>
      <c r="VKN10" s="41"/>
      <c r="VKO10" s="41"/>
      <c r="VKP10" s="41"/>
      <c r="VKQ10" s="41"/>
      <c r="VKR10" s="41"/>
      <c r="VKS10" s="41"/>
      <c r="VKT10" s="41"/>
      <c r="VKU10" s="41"/>
      <c r="VKV10" s="41"/>
      <c r="VKW10" s="41"/>
      <c r="VKX10" s="41"/>
      <c r="VKY10" s="41"/>
      <c r="VKZ10" s="41"/>
      <c r="VLA10" s="41"/>
      <c r="VLB10" s="41"/>
      <c r="VLC10" s="41"/>
      <c r="VLD10" s="41"/>
      <c r="VLE10" s="41"/>
      <c r="VLF10" s="41"/>
      <c r="VLG10" s="41"/>
      <c r="VLH10" s="41"/>
      <c r="VLI10" s="41"/>
      <c r="VLJ10" s="41"/>
      <c r="VLK10" s="41"/>
      <c r="VLL10" s="41"/>
      <c r="VLM10" s="41"/>
      <c r="VLN10" s="41"/>
      <c r="VLO10" s="41"/>
      <c r="VLP10" s="41"/>
      <c r="VLQ10" s="41"/>
      <c r="VLR10" s="41"/>
      <c r="VLS10" s="41"/>
      <c r="VLT10" s="41"/>
      <c r="VLU10" s="41"/>
      <c r="VLV10" s="41"/>
      <c r="VLW10" s="41"/>
      <c r="VLX10" s="41"/>
      <c r="VLY10" s="41"/>
      <c r="VLZ10" s="41"/>
      <c r="VMA10" s="41"/>
      <c r="VMB10" s="41"/>
      <c r="VMC10" s="41"/>
      <c r="VMD10" s="41"/>
      <c r="VME10" s="41"/>
      <c r="VMF10" s="41"/>
      <c r="VMG10" s="41"/>
      <c r="VMH10" s="41"/>
      <c r="VMI10" s="41"/>
      <c r="VMJ10" s="41"/>
      <c r="VMK10" s="41"/>
      <c r="VML10" s="41"/>
      <c r="VMM10" s="41"/>
      <c r="VMN10" s="41"/>
      <c r="VMO10" s="41"/>
      <c r="VMP10" s="41"/>
      <c r="VMQ10" s="41"/>
      <c r="VMR10" s="41"/>
      <c r="VMS10" s="41"/>
      <c r="VMT10" s="41"/>
      <c r="VMU10" s="41"/>
      <c r="VMV10" s="41"/>
      <c r="VMW10" s="41"/>
      <c r="VMX10" s="41"/>
      <c r="VMY10" s="41"/>
      <c r="VMZ10" s="41"/>
      <c r="VNA10" s="41"/>
      <c r="VNB10" s="41"/>
      <c r="VNC10" s="41"/>
      <c r="VND10" s="41"/>
      <c r="VNE10" s="41"/>
      <c r="VNF10" s="41"/>
      <c r="VNG10" s="41"/>
      <c r="VNH10" s="41"/>
      <c r="VNI10" s="41"/>
      <c r="VNJ10" s="41"/>
      <c r="VNK10" s="41"/>
      <c r="VNL10" s="41"/>
      <c r="VNM10" s="41"/>
      <c r="VNN10" s="41"/>
      <c r="VNO10" s="41"/>
      <c r="VNP10" s="41"/>
      <c r="VNQ10" s="41"/>
      <c r="VNR10" s="41"/>
      <c r="VNS10" s="41"/>
      <c r="VNT10" s="41"/>
      <c r="VNU10" s="41"/>
      <c r="VNV10" s="41"/>
      <c r="VNW10" s="41"/>
      <c r="VNX10" s="41"/>
      <c r="VNY10" s="41"/>
      <c r="VNZ10" s="41"/>
      <c r="VOA10" s="41"/>
      <c r="VOB10" s="41"/>
      <c r="VOC10" s="41"/>
      <c r="VOD10" s="41"/>
      <c r="VOE10" s="41"/>
      <c r="VOF10" s="41"/>
      <c r="VOG10" s="41"/>
      <c r="VOH10" s="41"/>
      <c r="VOI10" s="41"/>
      <c r="VOJ10" s="41"/>
      <c r="VOK10" s="41"/>
      <c r="VOL10" s="41"/>
      <c r="VOM10" s="41"/>
      <c r="VON10" s="41"/>
      <c r="VOO10" s="41"/>
      <c r="VOP10" s="41"/>
      <c r="VOQ10" s="41"/>
      <c r="VOR10" s="41"/>
      <c r="VOS10" s="41"/>
      <c r="VOT10" s="41"/>
      <c r="VOU10" s="41"/>
      <c r="VOV10" s="41"/>
      <c r="VOW10" s="41"/>
      <c r="VOX10" s="41"/>
      <c r="VOY10" s="41"/>
      <c r="VOZ10" s="41"/>
      <c r="VPA10" s="41"/>
      <c r="VPB10" s="41"/>
      <c r="VPC10" s="41"/>
      <c r="VPD10" s="41"/>
      <c r="VPE10" s="41"/>
      <c r="VPF10" s="41"/>
      <c r="VPG10" s="41"/>
      <c r="VPH10" s="41"/>
      <c r="VPI10" s="41"/>
      <c r="VPJ10" s="41"/>
      <c r="VPK10" s="41"/>
      <c r="VPL10" s="41"/>
      <c r="VPM10" s="41"/>
      <c r="VPN10" s="41"/>
      <c r="VPO10" s="41"/>
      <c r="VPP10" s="41"/>
      <c r="VPQ10" s="41"/>
      <c r="VPR10" s="41"/>
      <c r="VPS10" s="41"/>
      <c r="VPT10" s="41"/>
      <c r="VPU10" s="41"/>
      <c r="VPV10" s="41"/>
      <c r="VPW10" s="41"/>
      <c r="VPX10" s="41"/>
      <c r="VPY10" s="41"/>
      <c r="VPZ10" s="41"/>
      <c r="VQA10" s="41"/>
      <c r="VQB10" s="41"/>
      <c r="VQC10" s="41"/>
      <c r="VQD10" s="41"/>
      <c r="VQE10" s="41"/>
      <c r="VQF10" s="41"/>
      <c r="VQG10" s="41"/>
      <c r="VQH10" s="41"/>
      <c r="VQI10" s="41"/>
      <c r="VQJ10" s="41"/>
      <c r="VQK10" s="41"/>
      <c r="VQL10" s="41"/>
      <c r="VQM10" s="41"/>
      <c r="VQN10" s="41"/>
      <c r="VQO10" s="41"/>
      <c r="VQP10" s="41"/>
      <c r="VQQ10" s="41"/>
      <c r="VQR10" s="41"/>
      <c r="VQS10" s="41"/>
      <c r="VQT10" s="41"/>
      <c r="VQU10" s="41"/>
      <c r="VQV10" s="41"/>
      <c r="VQW10" s="41"/>
      <c r="VQX10" s="41"/>
      <c r="VQY10" s="41"/>
      <c r="VQZ10" s="41"/>
      <c r="VRA10" s="41"/>
      <c r="VRB10" s="41"/>
      <c r="VRC10" s="41"/>
      <c r="VRD10" s="41"/>
      <c r="VRE10" s="41"/>
      <c r="VRF10" s="41"/>
      <c r="VRG10" s="41"/>
      <c r="VRH10" s="41"/>
      <c r="VRI10" s="41"/>
      <c r="VRJ10" s="41"/>
      <c r="VRK10" s="41"/>
      <c r="VRL10" s="41"/>
      <c r="VRM10" s="41"/>
      <c r="VRN10" s="41"/>
      <c r="VRO10" s="41"/>
      <c r="VRP10" s="41"/>
      <c r="VRQ10" s="41"/>
      <c r="VRR10" s="41"/>
      <c r="VRS10" s="41"/>
      <c r="VRT10" s="41"/>
      <c r="VRU10" s="41"/>
      <c r="VRV10" s="41"/>
      <c r="VRW10" s="41"/>
      <c r="VRX10" s="41"/>
      <c r="VRY10" s="41"/>
      <c r="VRZ10" s="41"/>
      <c r="VSA10" s="41"/>
      <c r="VSB10" s="41"/>
      <c r="VSC10" s="41"/>
      <c r="VSD10" s="41"/>
      <c r="VSE10" s="41"/>
      <c r="VSF10" s="41"/>
      <c r="VSG10" s="41"/>
      <c r="VSH10" s="41"/>
      <c r="VSI10" s="41"/>
      <c r="VSJ10" s="41"/>
      <c r="VSK10" s="41"/>
      <c r="VSL10" s="41"/>
      <c r="VSM10" s="41"/>
      <c r="VSN10" s="41"/>
      <c r="VSO10" s="41"/>
      <c r="VSP10" s="41"/>
      <c r="VSQ10" s="41"/>
      <c r="VSR10" s="41"/>
      <c r="VSS10" s="41"/>
      <c r="VST10" s="41"/>
      <c r="VSU10" s="41"/>
      <c r="VSV10" s="41"/>
      <c r="VSW10" s="41"/>
      <c r="VSX10" s="41"/>
      <c r="VSY10" s="41"/>
      <c r="VSZ10" s="41"/>
      <c r="VTA10" s="41"/>
      <c r="VTB10" s="41"/>
      <c r="VTC10" s="41"/>
      <c r="VTD10" s="41"/>
      <c r="VTE10" s="41"/>
      <c r="VTF10" s="41"/>
      <c r="VTG10" s="41"/>
      <c r="VTH10" s="41"/>
      <c r="VTI10" s="41"/>
      <c r="VTJ10" s="41"/>
      <c r="VTK10" s="41"/>
      <c r="VTL10" s="41"/>
      <c r="VTM10" s="41"/>
      <c r="VTN10" s="41"/>
      <c r="VTO10" s="41"/>
      <c r="VTP10" s="41"/>
      <c r="VTQ10" s="41"/>
      <c r="VTR10" s="41"/>
      <c r="VTS10" s="41"/>
      <c r="VTT10" s="41"/>
      <c r="VTU10" s="41"/>
      <c r="VTV10" s="41"/>
      <c r="VTW10" s="41"/>
      <c r="VTX10" s="41"/>
      <c r="VTY10" s="41"/>
      <c r="VTZ10" s="41"/>
      <c r="VUA10" s="41"/>
      <c r="VUB10" s="41"/>
      <c r="VUC10" s="41"/>
      <c r="VUD10" s="41"/>
      <c r="VUE10" s="41"/>
      <c r="VUF10" s="41"/>
      <c r="VUG10" s="41"/>
      <c r="VUH10" s="41"/>
      <c r="VUI10" s="41"/>
      <c r="VUJ10" s="41"/>
      <c r="VUK10" s="41"/>
      <c r="VUL10" s="41"/>
      <c r="VUM10" s="41"/>
      <c r="VUN10" s="41"/>
      <c r="VUO10" s="41"/>
      <c r="VUP10" s="41"/>
      <c r="VUQ10" s="41"/>
      <c r="VUR10" s="41"/>
      <c r="VUS10" s="41"/>
      <c r="VUT10" s="41"/>
      <c r="VUU10" s="41"/>
      <c r="VUV10" s="41"/>
      <c r="VUW10" s="41"/>
      <c r="VUX10" s="41"/>
      <c r="VUY10" s="41"/>
      <c r="VUZ10" s="41"/>
      <c r="VVA10" s="41"/>
      <c r="VVB10" s="41"/>
      <c r="VVC10" s="41"/>
      <c r="VVD10" s="41"/>
      <c r="VVE10" s="41"/>
      <c r="VVF10" s="41"/>
      <c r="VVG10" s="41"/>
      <c r="VVH10" s="41"/>
      <c r="VVI10" s="41"/>
      <c r="VVJ10" s="41"/>
      <c r="VVK10" s="41"/>
      <c r="VVL10" s="41"/>
      <c r="VVM10" s="41"/>
      <c r="VVN10" s="41"/>
      <c r="VVO10" s="41"/>
      <c r="VVP10" s="41"/>
      <c r="VVQ10" s="41"/>
      <c r="VVR10" s="41"/>
      <c r="VVS10" s="41"/>
      <c r="VVT10" s="41"/>
      <c r="VVU10" s="41"/>
      <c r="VVV10" s="41"/>
      <c r="VVW10" s="41"/>
      <c r="VVX10" s="41"/>
      <c r="VVY10" s="41"/>
      <c r="VVZ10" s="41"/>
      <c r="VWA10" s="41"/>
      <c r="VWB10" s="41"/>
      <c r="VWC10" s="41"/>
      <c r="VWD10" s="41"/>
      <c r="VWE10" s="41"/>
      <c r="VWF10" s="41"/>
      <c r="VWG10" s="41"/>
      <c r="VWH10" s="41"/>
      <c r="VWI10" s="41"/>
      <c r="VWJ10" s="41"/>
      <c r="VWK10" s="41"/>
      <c r="VWL10" s="41"/>
      <c r="VWM10" s="41"/>
      <c r="VWN10" s="41"/>
      <c r="VWO10" s="41"/>
      <c r="VWP10" s="41"/>
      <c r="VWQ10" s="41"/>
      <c r="VWR10" s="41"/>
      <c r="VWS10" s="41"/>
      <c r="VWT10" s="41"/>
      <c r="VWU10" s="41"/>
      <c r="VWV10" s="41"/>
      <c r="VWW10" s="41"/>
      <c r="VWX10" s="41"/>
      <c r="VWY10" s="41"/>
      <c r="VWZ10" s="41"/>
      <c r="VXA10" s="41"/>
      <c r="VXB10" s="41"/>
      <c r="VXC10" s="41"/>
      <c r="VXD10" s="41"/>
      <c r="VXE10" s="41"/>
      <c r="VXF10" s="41"/>
      <c r="VXG10" s="41"/>
      <c r="VXH10" s="41"/>
      <c r="VXI10" s="41"/>
      <c r="VXJ10" s="41"/>
      <c r="VXK10" s="41"/>
      <c r="VXL10" s="41"/>
      <c r="VXM10" s="41"/>
      <c r="VXN10" s="41"/>
      <c r="VXO10" s="41"/>
      <c r="VXP10" s="41"/>
      <c r="VXQ10" s="41"/>
      <c r="VXR10" s="41"/>
      <c r="VXS10" s="41"/>
      <c r="VXT10" s="41"/>
      <c r="VXU10" s="41"/>
      <c r="VXV10" s="41"/>
      <c r="VXW10" s="41"/>
      <c r="VXX10" s="41"/>
      <c r="VXY10" s="41"/>
      <c r="VXZ10" s="41"/>
      <c r="VYA10" s="41"/>
      <c r="VYB10" s="41"/>
      <c r="VYC10" s="41"/>
      <c r="VYD10" s="41"/>
      <c r="VYE10" s="41"/>
      <c r="VYF10" s="41"/>
      <c r="VYG10" s="41"/>
      <c r="VYH10" s="41"/>
      <c r="VYI10" s="41"/>
      <c r="VYJ10" s="41"/>
      <c r="VYK10" s="41"/>
      <c r="VYL10" s="41"/>
      <c r="VYM10" s="41"/>
      <c r="VYN10" s="41"/>
      <c r="VYO10" s="41"/>
      <c r="VYP10" s="41"/>
      <c r="VYQ10" s="41"/>
      <c r="VYR10" s="41"/>
      <c r="VYS10" s="41"/>
      <c r="VYT10" s="41"/>
      <c r="VYU10" s="41"/>
      <c r="VYV10" s="41"/>
      <c r="VYW10" s="41"/>
      <c r="VYX10" s="41"/>
      <c r="VYY10" s="41"/>
      <c r="VYZ10" s="41"/>
      <c r="VZA10" s="41"/>
      <c r="VZB10" s="41"/>
      <c r="VZC10" s="41"/>
      <c r="VZD10" s="41"/>
      <c r="VZE10" s="41"/>
      <c r="VZF10" s="41"/>
      <c r="VZG10" s="41"/>
      <c r="VZH10" s="41"/>
      <c r="VZI10" s="41"/>
      <c r="VZJ10" s="41"/>
      <c r="VZK10" s="41"/>
      <c r="VZL10" s="41"/>
      <c r="VZM10" s="41"/>
      <c r="VZN10" s="41"/>
      <c r="VZO10" s="41"/>
      <c r="VZP10" s="41"/>
      <c r="VZQ10" s="41"/>
      <c r="VZR10" s="41"/>
      <c r="VZS10" s="41"/>
      <c r="VZT10" s="41"/>
      <c r="VZU10" s="41"/>
      <c r="VZV10" s="41"/>
      <c r="VZW10" s="41"/>
      <c r="VZX10" s="41"/>
      <c r="VZY10" s="41"/>
      <c r="VZZ10" s="41"/>
      <c r="WAA10" s="41"/>
      <c r="WAB10" s="41"/>
      <c r="WAC10" s="41"/>
      <c r="WAD10" s="41"/>
      <c r="WAE10" s="41"/>
      <c r="WAF10" s="41"/>
      <c r="WAG10" s="41"/>
      <c r="WAH10" s="41"/>
      <c r="WAI10" s="41"/>
      <c r="WAJ10" s="41"/>
      <c r="WAK10" s="41"/>
      <c r="WAL10" s="41"/>
      <c r="WAM10" s="41"/>
      <c r="WAN10" s="41"/>
      <c r="WAO10" s="41"/>
      <c r="WAP10" s="41"/>
      <c r="WAQ10" s="41"/>
      <c r="WAR10" s="41"/>
      <c r="WAS10" s="41"/>
      <c r="WAT10" s="41"/>
      <c r="WAU10" s="41"/>
      <c r="WAV10" s="41"/>
      <c r="WAW10" s="41"/>
      <c r="WAX10" s="41"/>
      <c r="WAY10" s="41"/>
      <c r="WAZ10" s="41"/>
      <c r="WBA10" s="41"/>
      <c r="WBB10" s="41"/>
      <c r="WBC10" s="41"/>
      <c r="WBD10" s="41"/>
      <c r="WBE10" s="41"/>
      <c r="WBF10" s="41"/>
      <c r="WBG10" s="41"/>
      <c r="WBH10" s="41"/>
      <c r="WBI10" s="41"/>
      <c r="WBJ10" s="41"/>
      <c r="WBK10" s="41"/>
      <c r="WBL10" s="41"/>
      <c r="WBM10" s="41"/>
      <c r="WBN10" s="41"/>
      <c r="WBO10" s="41"/>
      <c r="WBP10" s="41"/>
      <c r="WBQ10" s="41"/>
      <c r="WBR10" s="41"/>
      <c r="WBS10" s="41"/>
      <c r="WBT10" s="41"/>
      <c r="WBU10" s="41"/>
      <c r="WBV10" s="41"/>
      <c r="WBW10" s="41"/>
      <c r="WBX10" s="41"/>
      <c r="WBY10" s="41"/>
      <c r="WBZ10" s="41"/>
      <c r="WCA10" s="41"/>
      <c r="WCB10" s="41"/>
      <c r="WCC10" s="41"/>
      <c r="WCD10" s="41"/>
      <c r="WCE10" s="41"/>
      <c r="WCF10" s="41"/>
      <c r="WCG10" s="41"/>
      <c r="WCH10" s="41"/>
      <c r="WCI10" s="41"/>
      <c r="WCJ10" s="41"/>
      <c r="WCK10" s="41"/>
      <c r="WCL10" s="41"/>
      <c r="WCM10" s="41"/>
      <c r="WCN10" s="41"/>
      <c r="WCO10" s="41"/>
      <c r="WCP10" s="41"/>
      <c r="WCQ10" s="41"/>
      <c r="WCR10" s="41"/>
      <c r="WCS10" s="41"/>
      <c r="WCT10" s="41"/>
      <c r="WCU10" s="41"/>
      <c r="WCV10" s="41"/>
      <c r="WCW10" s="41"/>
      <c r="WCX10" s="41"/>
      <c r="WCY10" s="41"/>
      <c r="WCZ10" s="41"/>
      <c r="WDA10" s="41"/>
      <c r="WDB10" s="41"/>
      <c r="WDC10" s="41"/>
      <c r="WDD10" s="41"/>
      <c r="WDE10" s="41"/>
      <c r="WDF10" s="41"/>
      <c r="WDG10" s="41"/>
      <c r="WDH10" s="41"/>
      <c r="WDI10" s="41"/>
      <c r="WDJ10" s="41"/>
      <c r="WDK10" s="41"/>
      <c r="WDL10" s="41"/>
      <c r="WDM10" s="41"/>
      <c r="WDN10" s="41"/>
      <c r="WDO10" s="41"/>
      <c r="WDP10" s="41"/>
      <c r="WDQ10" s="41"/>
      <c r="WDR10" s="41"/>
      <c r="WDS10" s="41"/>
      <c r="WDT10" s="41"/>
      <c r="WDU10" s="41"/>
      <c r="WDV10" s="41"/>
      <c r="WDW10" s="41"/>
      <c r="WDX10" s="41"/>
      <c r="WDY10" s="41"/>
      <c r="WDZ10" s="41"/>
      <c r="WEA10" s="41"/>
      <c r="WEB10" s="41"/>
      <c r="WEC10" s="41"/>
      <c r="WED10" s="41"/>
      <c r="WEE10" s="41"/>
      <c r="WEF10" s="41"/>
      <c r="WEG10" s="41"/>
      <c r="WEH10" s="41"/>
      <c r="WEI10" s="41"/>
      <c r="WEJ10" s="41"/>
      <c r="WEK10" s="41"/>
      <c r="WEL10" s="41"/>
      <c r="WEM10" s="41"/>
      <c r="WEN10" s="41"/>
      <c r="WEO10" s="41"/>
      <c r="WEP10" s="41"/>
      <c r="WEQ10" s="41"/>
      <c r="WER10" s="41"/>
      <c r="WES10" s="41"/>
      <c r="WET10" s="41"/>
      <c r="WEU10" s="41"/>
      <c r="WEV10" s="41"/>
      <c r="WEW10" s="41"/>
      <c r="WEX10" s="41"/>
      <c r="WEY10" s="41"/>
      <c r="WEZ10" s="41"/>
      <c r="WFA10" s="41"/>
      <c r="WFB10" s="41"/>
      <c r="WFC10" s="41"/>
      <c r="WFD10" s="41"/>
      <c r="WFE10" s="41"/>
      <c r="WFF10" s="41"/>
      <c r="WFG10" s="41"/>
      <c r="WFH10" s="41"/>
      <c r="WFI10" s="41"/>
      <c r="WFJ10" s="41"/>
      <c r="WFK10" s="41"/>
      <c r="WFL10" s="41"/>
      <c r="WFM10" s="41"/>
      <c r="WFN10" s="41"/>
      <c r="WFO10" s="41"/>
      <c r="WFP10" s="41"/>
      <c r="WFQ10" s="41"/>
      <c r="WFR10" s="41"/>
      <c r="WFS10" s="41"/>
      <c r="WFT10" s="41"/>
      <c r="WFU10" s="41"/>
      <c r="WFV10" s="41"/>
      <c r="WFW10" s="41"/>
      <c r="WFX10" s="41"/>
      <c r="WFY10" s="41"/>
      <c r="WFZ10" s="41"/>
      <c r="WGA10" s="41"/>
      <c r="WGB10" s="41"/>
      <c r="WGC10" s="41"/>
      <c r="WGD10" s="41"/>
      <c r="WGE10" s="41"/>
      <c r="WGF10" s="41"/>
      <c r="WGG10" s="41"/>
      <c r="WGH10" s="41"/>
      <c r="WGI10" s="41"/>
      <c r="WGJ10" s="41"/>
      <c r="WGK10" s="41"/>
      <c r="WGL10" s="41"/>
      <c r="WGM10" s="41"/>
      <c r="WGN10" s="41"/>
      <c r="WGO10" s="41"/>
      <c r="WGP10" s="41"/>
      <c r="WGQ10" s="41"/>
      <c r="WGR10" s="41"/>
      <c r="WGS10" s="41"/>
      <c r="WGT10" s="41"/>
      <c r="WGU10" s="41"/>
      <c r="WGV10" s="41"/>
      <c r="WGW10" s="41"/>
      <c r="WGX10" s="41"/>
      <c r="WGY10" s="41"/>
      <c r="WGZ10" s="41"/>
      <c r="WHA10" s="41"/>
      <c r="WHB10" s="41"/>
      <c r="WHC10" s="41"/>
      <c r="WHD10" s="41"/>
      <c r="WHE10" s="41"/>
      <c r="WHF10" s="41"/>
      <c r="WHG10" s="41"/>
      <c r="WHH10" s="41"/>
      <c r="WHI10" s="41"/>
      <c r="WHJ10" s="41"/>
      <c r="WHK10" s="41"/>
      <c r="WHL10" s="41"/>
      <c r="WHM10" s="41"/>
      <c r="WHN10" s="41"/>
      <c r="WHO10" s="41"/>
      <c r="WHP10" s="41"/>
      <c r="WHQ10" s="41"/>
      <c r="WHR10" s="41"/>
      <c r="WHS10" s="41"/>
      <c r="WHT10" s="41"/>
      <c r="WHU10" s="41"/>
      <c r="WHV10" s="41"/>
      <c r="WHW10" s="41"/>
      <c r="WHX10" s="41"/>
      <c r="WHY10" s="41"/>
      <c r="WHZ10" s="41"/>
      <c r="WIA10" s="41"/>
      <c r="WIB10" s="41"/>
      <c r="WIC10" s="41"/>
      <c r="WID10" s="41"/>
      <c r="WIE10" s="41"/>
      <c r="WIF10" s="41"/>
      <c r="WIG10" s="41"/>
      <c r="WIH10" s="41"/>
      <c r="WII10" s="41"/>
      <c r="WIJ10" s="41"/>
      <c r="WIK10" s="41"/>
      <c r="WIL10" s="41"/>
      <c r="WIM10" s="41"/>
      <c r="WIN10" s="41"/>
      <c r="WIO10" s="41"/>
      <c r="WIP10" s="41"/>
      <c r="WIQ10" s="41"/>
      <c r="WIR10" s="41"/>
      <c r="WIS10" s="41"/>
      <c r="WIT10" s="41"/>
      <c r="WIU10" s="41"/>
      <c r="WIV10" s="41"/>
      <c r="WIW10" s="41"/>
      <c r="WIX10" s="41"/>
      <c r="WIY10" s="41"/>
      <c r="WIZ10" s="41"/>
      <c r="WJA10" s="41"/>
      <c r="WJB10" s="41"/>
      <c r="WJC10" s="41"/>
      <c r="WJD10" s="41"/>
      <c r="WJE10" s="41"/>
      <c r="WJF10" s="41"/>
      <c r="WJG10" s="41"/>
      <c r="WJH10" s="41"/>
      <c r="WJI10" s="41"/>
      <c r="WJJ10" s="41"/>
      <c r="WJK10" s="41"/>
      <c r="WJL10" s="41"/>
      <c r="WJM10" s="41"/>
      <c r="WJN10" s="41"/>
      <c r="WJO10" s="41"/>
      <c r="WJP10" s="41"/>
      <c r="WJQ10" s="41"/>
      <c r="WJR10" s="41"/>
      <c r="WJS10" s="41"/>
      <c r="WJT10" s="41"/>
      <c r="WJU10" s="41"/>
      <c r="WJV10" s="41"/>
      <c r="WJW10" s="41"/>
      <c r="WJX10" s="41"/>
      <c r="WJY10" s="41"/>
      <c r="WJZ10" s="41"/>
      <c r="WKA10" s="41"/>
      <c r="WKB10" s="41"/>
      <c r="WKC10" s="41"/>
      <c r="WKD10" s="41"/>
      <c r="WKE10" s="41"/>
      <c r="WKF10" s="41"/>
      <c r="WKG10" s="41"/>
      <c r="WKH10" s="41"/>
      <c r="WKI10" s="41"/>
      <c r="WKJ10" s="41"/>
      <c r="WKK10" s="41"/>
      <c r="WKL10" s="41"/>
      <c r="WKM10" s="41"/>
      <c r="WKN10" s="41"/>
      <c r="WKO10" s="41"/>
      <c r="WKP10" s="41"/>
      <c r="WKQ10" s="41"/>
      <c r="WKR10" s="41"/>
      <c r="WKS10" s="41"/>
      <c r="WKT10" s="41"/>
      <c r="WKU10" s="41"/>
      <c r="WKV10" s="41"/>
      <c r="WKW10" s="41"/>
      <c r="WKX10" s="41"/>
      <c r="WKY10" s="41"/>
      <c r="WKZ10" s="41"/>
      <c r="WLA10" s="41"/>
      <c r="WLB10" s="41"/>
      <c r="WLC10" s="41"/>
      <c r="WLD10" s="41"/>
      <c r="WLE10" s="41"/>
      <c r="WLF10" s="41"/>
      <c r="WLG10" s="41"/>
      <c r="WLH10" s="41"/>
      <c r="WLI10" s="41"/>
      <c r="WLJ10" s="41"/>
      <c r="WLK10" s="41"/>
      <c r="WLL10" s="41"/>
      <c r="WLM10" s="41"/>
      <c r="WLN10" s="41"/>
      <c r="WLO10" s="41"/>
      <c r="WLP10" s="41"/>
      <c r="WLQ10" s="41"/>
      <c r="WLR10" s="41"/>
      <c r="WLS10" s="41"/>
      <c r="WLT10" s="41"/>
      <c r="WLU10" s="41"/>
      <c r="WLV10" s="41"/>
      <c r="WLW10" s="41"/>
      <c r="WLX10" s="41"/>
      <c r="WLY10" s="41"/>
      <c r="WLZ10" s="41"/>
      <c r="WMA10" s="41"/>
      <c r="WMB10" s="41"/>
      <c r="WMC10" s="41"/>
      <c r="WMD10" s="41"/>
      <c r="WME10" s="41"/>
      <c r="WMF10" s="41"/>
      <c r="WMG10" s="41"/>
      <c r="WMH10" s="41"/>
      <c r="WMI10" s="41"/>
      <c r="WMJ10" s="41"/>
      <c r="WMK10" s="41"/>
      <c r="WML10" s="41"/>
      <c r="WMM10" s="41"/>
      <c r="WMN10" s="41"/>
      <c r="WMO10" s="41"/>
      <c r="WMP10" s="41"/>
      <c r="WMQ10" s="41"/>
      <c r="WMR10" s="41"/>
      <c r="WMS10" s="41"/>
      <c r="WMT10" s="41"/>
      <c r="WMU10" s="41"/>
      <c r="WMV10" s="41"/>
      <c r="WMW10" s="41"/>
      <c r="WMX10" s="41"/>
      <c r="WMY10" s="41"/>
      <c r="WMZ10" s="41"/>
      <c r="WNA10" s="41"/>
      <c r="WNB10" s="41"/>
      <c r="WNC10" s="41"/>
      <c r="WND10" s="41"/>
      <c r="WNE10" s="41"/>
      <c r="WNF10" s="41"/>
      <c r="WNG10" s="41"/>
      <c r="WNH10" s="41"/>
      <c r="WNI10" s="41"/>
      <c r="WNJ10" s="41"/>
      <c r="WNK10" s="41"/>
      <c r="WNL10" s="41"/>
      <c r="WNM10" s="41"/>
      <c r="WNN10" s="41"/>
      <c r="WNO10" s="41"/>
      <c r="WNP10" s="41"/>
      <c r="WNQ10" s="41"/>
      <c r="WNR10" s="41"/>
      <c r="WNS10" s="41"/>
      <c r="WNT10" s="41"/>
      <c r="WNU10" s="41"/>
      <c r="WNV10" s="41"/>
      <c r="WNW10" s="41"/>
      <c r="WNX10" s="41"/>
      <c r="WNY10" s="41"/>
      <c r="WNZ10" s="41"/>
      <c r="WOA10" s="41"/>
      <c r="WOB10" s="41"/>
      <c r="WOC10" s="41"/>
      <c r="WOD10" s="41"/>
      <c r="WOE10" s="41"/>
      <c r="WOF10" s="41"/>
      <c r="WOG10" s="41"/>
      <c r="WOH10" s="41"/>
      <c r="WOI10" s="41"/>
      <c r="WOJ10" s="41"/>
      <c r="WOK10" s="41"/>
      <c r="WOL10" s="41"/>
      <c r="WOM10" s="41"/>
      <c r="WON10" s="41"/>
      <c r="WOO10" s="41"/>
      <c r="WOP10" s="41"/>
      <c r="WOQ10" s="41"/>
      <c r="WOR10" s="41"/>
      <c r="WOS10" s="41"/>
      <c r="WOT10" s="41"/>
      <c r="WOU10" s="41"/>
      <c r="WOV10" s="41"/>
      <c r="WOW10" s="41"/>
      <c r="WOX10" s="41"/>
      <c r="WOY10" s="41"/>
      <c r="WOZ10" s="41"/>
      <c r="WPA10" s="41"/>
      <c r="WPB10" s="41"/>
      <c r="WPC10" s="41"/>
      <c r="WPD10" s="41"/>
      <c r="WPE10" s="41"/>
      <c r="WPF10" s="41"/>
      <c r="WPG10" s="41"/>
      <c r="WPH10" s="41"/>
      <c r="WPI10" s="41"/>
      <c r="WPJ10" s="41"/>
      <c r="WPK10" s="41"/>
      <c r="WPL10" s="41"/>
      <c r="WPM10" s="41"/>
      <c r="WPN10" s="41"/>
      <c r="WPO10" s="41"/>
      <c r="WPP10" s="41"/>
      <c r="WPQ10" s="41"/>
      <c r="WPR10" s="41"/>
      <c r="WPS10" s="41"/>
      <c r="WPT10" s="41"/>
      <c r="WPU10" s="41"/>
      <c r="WPV10" s="41"/>
      <c r="WPW10" s="41"/>
      <c r="WPX10" s="41"/>
      <c r="WPY10" s="41"/>
      <c r="WPZ10" s="41"/>
      <c r="WQA10" s="41"/>
      <c r="WQB10" s="41"/>
      <c r="WQC10" s="41"/>
      <c r="WQD10" s="41"/>
      <c r="WQE10" s="41"/>
      <c r="WQF10" s="41"/>
      <c r="WQG10" s="41"/>
      <c r="WQH10" s="41"/>
      <c r="WQI10" s="41"/>
      <c r="WQJ10" s="41"/>
      <c r="WQK10" s="41"/>
      <c r="WQL10" s="41"/>
      <c r="WQM10" s="41"/>
      <c r="WQN10" s="41"/>
      <c r="WQO10" s="41"/>
      <c r="WQP10" s="41"/>
      <c r="WQQ10" s="41"/>
      <c r="WQR10" s="41"/>
      <c r="WQS10" s="41"/>
      <c r="WQT10" s="41"/>
      <c r="WQU10" s="41"/>
      <c r="WQV10" s="41"/>
      <c r="WQW10" s="41"/>
      <c r="WQX10" s="41"/>
      <c r="WQY10" s="41"/>
      <c r="WQZ10" s="41"/>
      <c r="WRA10" s="41"/>
      <c r="WRB10" s="41"/>
      <c r="WRC10" s="41"/>
      <c r="WRD10" s="41"/>
      <c r="WRE10" s="41"/>
      <c r="WRF10" s="41"/>
      <c r="WRG10" s="41"/>
      <c r="WRH10" s="41"/>
      <c r="WRI10" s="41"/>
      <c r="WRJ10" s="41"/>
      <c r="WRK10" s="41"/>
      <c r="WRL10" s="41"/>
      <c r="WRM10" s="41"/>
      <c r="WRN10" s="41"/>
      <c r="WRO10" s="41"/>
      <c r="WRP10" s="41"/>
      <c r="WRQ10" s="41"/>
      <c r="WRR10" s="41"/>
      <c r="WRS10" s="41"/>
      <c r="WRT10" s="41"/>
      <c r="WRU10" s="41"/>
      <c r="WRV10" s="41"/>
      <c r="WRW10" s="41"/>
      <c r="WRX10" s="41"/>
      <c r="WRY10" s="41"/>
      <c r="WRZ10" s="41"/>
      <c r="WSA10" s="41"/>
      <c r="WSB10" s="41"/>
      <c r="WSC10" s="41"/>
      <c r="WSD10" s="41"/>
      <c r="WSE10" s="41"/>
      <c r="WSF10" s="41"/>
      <c r="WSG10" s="41"/>
      <c r="WSH10" s="41"/>
      <c r="WSI10" s="41"/>
      <c r="WSJ10" s="41"/>
      <c r="WSK10" s="41"/>
      <c r="WSL10" s="41"/>
      <c r="WSM10" s="41"/>
      <c r="WSN10" s="41"/>
      <c r="WSO10" s="41"/>
      <c r="WSP10" s="41"/>
      <c r="WSQ10" s="41"/>
      <c r="WSR10" s="41"/>
      <c r="WSS10" s="41"/>
      <c r="WST10" s="41"/>
      <c r="WSU10" s="41"/>
      <c r="WSV10" s="41"/>
      <c r="WSW10" s="41"/>
      <c r="WSX10" s="41"/>
      <c r="WSY10" s="41"/>
      <c r="WSZ10" s="41"/>
      <c r="WTA10" s="41"/>
      <c r="WTB10" s="41"/>
      <c r="WTC10" s="41"/>
      <c r="WTD10" s="41"/>
      <c r="WTE10" s="41"/>
      <c r="WTF10" s="41"/>
      <c r="WTG10" s="41"/>
      <c r="WTH10" s="41"/>
      <c r="WTI10" s="41"/>
      <c r="WTJ10" s="41"/>
      <c r="WTK10" s="41"/>
      <c r="WTL10" s="41"/>
      <c r="WTM10" s="41"/>
      <c r="WTN10" s="41"/>
      <c r="WTO10" s="41"/>
      <c r="WTP10" s="41"/>
      <c r="WTQ10" s="41"/>
      <c r="WTR10" s="41"/>
      <c r="WTS10" s="41"/>
      <c r="WTT10" s="41"/>
      <c r="WTU10" s="41"/>
      <c r="WTV10" s="41"/>
      <c r="WTW10" s="41"/>
      <c r="WTX10" s="41"/>
      <c r="WTY10" s="41"/>
      <c r="WTZ10" s="41"/>
      <c r="WUA10" s="41"/>
      <c r="WUB10" s="41"/>
      <c r="WUC10" s="41"/>
      <c r="WUD10" s="41"/>
      <c r="WUE10" s="41"/>
      <c r="WUF10" s="41"/>
      <c r="WUG10" s="41"/>
      <c r="WUH10" s="41"/>
      <c r="WUI10" s="41"/>
      <c r="WUJ10" s="41"/>
      <c r="WUK10" s="41"/>
      <c r="WUL10" s="41"/>
      <c r="WUM10" s="41"/>
      <c r="WUN10" s="41"/>
      <c r="WUO10" s="41"/>
      <c r="WUP10" s="41"/>
      <c r="WUQ10" s="41"/>
      <c r="WUR10" s="41"/>
      <c r="WUS10" s="41"/>
      <c r="WUT10" s="41"/>
      <c r="WUU10" s="41"/>
      <c r="WUV10" s="41"/>
      <c r="WUW10" s="41"/>
      <c r="WUX10" s="41"/>
      <c r="WUY10" s="41"/>
      <c r="WUZ10" s="41"/>
      <c r="WVA10" s="41"/>
      <c r="WVB10" s="41"/>
      <c r="WVC10" s="41"/>
      <c r="WVD10" s="41"/>
      <c r="WVE10" s="41"/>
      <c r="WVF10" s="41"/>
      <c r="WVG10" s="41"/>
      <c r="WVH10" s="41"/>
      <c r="WVI10" s="41"/>
      <c r="WVJ10" s="41"/>
      <c r="WVK10" s="41"/>
      <c r="WVL10" s="41"/>
      <c r="WVM10" s="41"/>
      <c r="WVN10" s="41"/>
      <c r="WVO10" s="41"/>
      <c r="WVP10" s="41"/>
      <c r="WVQ10" s="41"/>
      <c r="WVR10" s="41"/>
      <c r="WVS10" s="41"/>
      <c r="WVT10" s="41"/>
      <c r="WVU10" s="41"/>
      <c r="WVV10" s="41"/>
      <c r="WVW10" s="41"/>
      <c r="WVX10" s="41"/>
      <c r="WVY10" s="41"/>
      <c r="WVZ10" s="41"/>
      <c r="WWA10" s="41"/>
      <c r="WWB10" s="41"/>
      <c r="WWC10" s="41"/>
      <c r="WWD10" s="41"/>
      <c r="WWE10" s="41"/>
      <c r="WWF10" s="41"/>
      <c r="WWG10" s="41"/>
      <c r="WWH10" s="41"/>
      <c r="WWI10" s="41"/>
      <c r="WWJ10" s="41"/>
      <c r="WWK10" s="41"/>
      <c r="WWL10" s="41"/>
      <c r="WWM10" s="41"/>
      <c r="WWN10" s="41"/>
      <c r="WWO10" s="41"/>
      <c r="WWP10" s="41"/>
      <c r="WWQ10" s="41"/>
      <c r="WWR10" s="41"/>
      <c r="WWS10" s="41"/>
      <c r="WWT10" s="41"/>
      <c r="WWU10" s="41"/>
      <c r="WWV10" s="41"/>
      <c r="WWW10" s="41"/>
      <c r="WWX10" s="41"/>
      <c r="WWY10" s="41"/>
      <c r="WWZ10" s="41"/>
      <c r="WXA10" s="41"/>
      <c r="WXB10" s="41"/>
      <c r="WXC10" s="41"/>
      <c r="WXD10" s="41"/>
      <c r="WXE10" s="41"/>
      <c r="WXF10" s="41"/>
      <c r="WXG10" s="41"/>
      <c r="WXH10" s="41"/>
      <c r="WXI10" s="41"/>
      <c r="WXJ10" s="41"/>
      <c r="WXK10" s="41"/>
      <c r="WXL10" s="41"/>
      <c r="WXM10" s="41"/>
      <c r="WXN10" s="41"/>
      <c r="WXO10" s="41"/>
      <c r="WXP10" s="41"/>
      <c r="WXQ10" s="41"/>
      <c r="WXR10" s="41"/>
      <c r="WXS10" s="41"/>
      <c r="WXT10" s="41"/>
      <c r="WXU10" s="41"/>
      <c r="WXV10" s="41"/>
      <c r="WXW10" s="41"/>
      <c r="WXX10" s="41"/>
      <c r="WXY10" s="41"/>
      <c r="WXZ10" s="41"/>
      <c r="WYA10" s="41"/>
      <c r="WYB10" s="41"/>
      <c r="WYC10" s="41"/>
      <c r="WYD10" s="41"/>
      <c r="WYE10" s="41"/>
      <c r="WYF10" s="41"/>
      <c r="WYG10" s="41"/>
      <c r="WYH10" s="41"/>
      <c r="WYI10" s="41"/>
      <c r="WYJ10" s="41"/>
      <c r="WYK10" s="41"/>
      <c r="WYL10" s="41"/>
      <c r="WYM10" s="41"/>
      <c r="WYN10" s="41"/>
      <c r="WYO10" s="41"/>
      <c r="WYP10" s="41"/>
      <c r="WYQ10" s="41"/>
      <c r="WYR10" s="41"/>
      <c r="WYS10" s="41"/>
      <c r="WYT10" s="41"/>
      <c r="WYU10" s="41"/>
      <c r="WYV10" s="41"/>
      <c r="WYW10" s="41"/>
      <c r="WYX10" s="41"/>
      <c r="WYY10" s="41"/>
      <c r="WYZ10" s="41"/>
      <c r="WZA10" s="41"/>
      <c r="WZB10" s="41"/>
      <c r="WZC10" s="41"/>
      <c r="WZD10" s="41"/>
      <c r="WZE10" s="41"/>
      <c r="WZF10" s="41"/>
      <c r="WZG10" s="41"/>
      <c r="WZH10" s="41"/>
      <c r="WZI10" s="41"/>
      <c r="WZJ10" s="41"/>
      <c r="WZK10" s="41"/>
      <c r="WZL10" s="41"/>
      <c r="WZM10" s="41"/>
      <c r="WZN10" s="41"/>
      <c r="WZO10" s="41"/>
      <c r="WZP10" s="41"/>
      <c r="WZQ10" s="41"/>
      <c r="WZR10" s="41"/>
      <c r="WZS10" s="41"/>
      <c r="WZT10" s="41"/>
      <c r="WZU10" s="41"/>
      <c r="WZV10" s="41"/>
      <c r="WZW10" s="41"/>
      <c r="WZX10" s="41"/>
      <c r="WZY10" s="41"/>
      <c r="WZZ10" s="41"/>
      <c r="XAA10" s="41"/>
      <c r="XAB10" s="41"/>
      <c r="XAC10" s="41"/>
      <c r="XAD10" s="41"/>
      <c r="XAE10" s="41"/>
      <c r="XAF10" s="41"/>
      <c r="XAG10" s="41"/>
      <c r="XAH10" s="41"/>
      <c r="XAI10" s="41"/>
      <c r="XAJ10" s="41"/>
      <c r="XAK10" s="41"/>
      <c r="XAL10" s="41"/>
      <c r="XAM10" s="41"/>
      <c r="XAN10" s="41"/>
      <c r="XAO10" s="41"/>
      <c r="XAP10" s="41"/>
      <c r="XAQ10" s="41"/>
      <c r="XAR10" s="41"/>
      <c r="XAS10" s="41"/>
      <c r="XAT10" s="41"/>
      <c r="XAU10" s="41"/>
      <c r="XAV10" s="41"/>
      <c r="XAW10" s="41"/>
      <c r="XAX10" s="41"/>
      <c r="XAY10" s="41"/>
      <c r="XAZ10" s="41"/>
      <c r="XBA10" s="41"/>
      <c r="XBB10" s="41"/>
      <c r="XBC10" s="41"/>
      <c r="XBD10" s="41"/>
      <c r="XBE10" s="41"/>
      <c r="XBF10" s="41"/>
      <c r="XBG10" s="41"/>
      <c r="XBH10" s="41"/>
      <c r="XBI10" s="41"/>
      <c r="XBJ10" s="41"/>
      <c r="XBK10" s="41"/>
      <c r="XBL10" s="41"/>
      <c r="XBM10" s="41"/>
      <c r="XBN10" s="41"/>
      <c r="XBO10" s="41"/>
      <c r="XBP10" s="41"/>
      <c r="XBQ10" s="41"/>
      <c r="XBR10" s="41"/>
      <c r="XBS10" s="41"/>
      <c r="XBT10" s="41"/>
      <c r="XBU10" s="41"/>
      <c r="XBV10" s="41"/>
      <c r="XBW10" s="41"/>
      <c r="XBX10" s="41"/>
      <c r="XBY10" s="41"/>
      <c r="XBZ10" s="41"/>
      <c r="XCA10" s="41"/>
      <c r="XCB10" s="41"/>
      <c r="XCC10" s="41"/>
      <c r="XCD10" s="41"/>
      <c r="XCE10" s="41"/>
      <c r="XCF10" s="41"/>
      <c r="XCG10" s="41"/>
      <c r="XCH10" s="41"/>
      <c r="XCI10" s="41"/>
      <c r="XCJ10" s="41"/>
      <c r="XCK10" s="41"/>
      <c r="XCL10" s="41"/>
      <c r="XCM10" s="41"/>
      <c r="XCN10" s="41"/>
      <c r="XCO10" s="41"/>
      <c r="XCP10" s="41"/>
      <c r="XCQ10" s="41"/>
      <c r="XCR10" s="41"/>
      <c r="XCS10" s="41"/>
      <c r="XCT10" s="41"/>
      <c r="XCU10" s="41"/>
      <c r="XCV10" s="41"/>
      <c r="XCW10" s="41"/>
      <c r="XCX10" s="41"/>
      <c r="XCY10" s="41"/>
      <c r="XCZ10" s="41"/>
      <c r="XDA10" s="41"/>
      <c r="XDB10" s="41"/>
      <c r="XDC10" s="41"/>
      <c r="XDD10" s="41"/>
      <c r="XDE10" s="41"/>
      <c r="XDF10" s="41"/>
      <c r="XDG10" s="41"/>
      <c r="XDH10" s="41"/>
      <c r="XDI10" s="41"/>
      <c r="XDJ10" s="41"/>
      <c r="XDK10" s="41"/>
      <c r="XDL10" s="41"/>
      <c r="XDM10" s="41"/>
      <c r="XDN10" s="41"/>
      <c r="XDO10" s="41"/>
      <c r="XDP10" s="41"/>
      <c r="XDQ10" s="41"/>
      <c r="XDR10" s="41"/>
      <c r="XDS10" s="41"/>
      <c r="XDT10" s="41"/>
      <c r="XDU10" s="41"/>
      <c r="XDV10" s="41"/>
      <c r="XDW10" s="41"/>
      <c r="XDX10" s="41"/>
      <c r="XDY10" s="41"/>
      <c r="XDZ10" s="41"/>
      <c r="XEA10" s="41"/>
      <c r="XEB10" s="41"/>
      <c r="XEC10" s="41"/>
      <c r="XED10" s="41"/>
      <c r="XEE10" s="41"/>
      <c r="XEF10" s="41"/>
      <c r="XEG10" s="41"/>
      <c r="XEH10" s="41"/>
      <c r="XEI10" s="41"/>
      <c r="XEJ10" s="41"/>
      <c r="XEK10" s="41"/>
      <c r="XEL10" s="41"/>
      <c r="XEM10" s="41"/>
      <c r="XEN10" s="41"/>
      <c r="XEO10" s="41"/>
      <c r="XEP10" s="41"/>
      <c r="XEQ10" s="41"/>
      <c r="XER10" s="41"/>
      <c r="XES10" s="41"/>
      <c r="XET10" s="41"/>
      <c r="XEU10" s="41"/>
      <c r="XEV10" s="41"/>
      <c r="XEW10" s="41"/>
      <c r="XEX10" s="41"/>
      <c r="XEY10" s="41"/>
      <c r="XEZ10" s="41"/>
      <c r="XFA10" s="41"/>
      <c r="XFB10" s="41"/>
      <c r="XFC10" s="41"/>
      <c r="XFD10" s="41"/>
    </row>
    <row r="11" spans="1:16384" ht="17" customHeight="1">
      <c r="A11" s="41" t="s">
        <v>2482</v>
      </c>
      <c r="B11" s="42">
        <v>14</v>
      </c>
      <c r="C11" s="42">
        <v>1</v>
      </c>
      <c r="D11" s="42">
        <v>0</v>
      </c>
      <c r="E11" s="42">
        <v>2</v>
      </c>
      <c r="F11" s="42">
        <v>1</v>
      </c>
      <c r="G11" s="42">
        <v>1</v>
      </c>
      <c r="H11" s="42">
        <v>1</v>
      </c>
      <c r="I11" s="42">
        <v>0</v>
      </c>
      <c r="J11" s="42">
        <v>0</v>
      </c>
      <c r="K11" s="42">
        <v>0</v>
      </c>
      <c r="L11" s="42">
        <v>3</v>
      </c>
      <c r="M11" s="11">
        <v>1</v>
      </c>
      <c r="N11" s="42">
        <v>1</v>
      </c>
      <c r="O11" s="42">
        <v>2</v>
      </c>
      <c r="P11" s="45">
        <v>1</v>
      </c>
      <c r="Q11" s="42">
        <v>0</v>
      </c>
      <c r="R11" s="177">
        <v>0</v>
      </c>
      <c r="S11" s="42">
        <v>0</v>
      </c>
    </row>
    <row r="12" spans="1:16384" ht="17" customHeight="1">
      <c r="A12" s="41" t="s">
        <v>2483</v>
      </c>
      <c r="B12" s="42" t="s">
        <v>2549</v>
      </c>
      <c r="C12" s="42">
        <v>2.8135590000000001</v>
      </c>
      <c r="D12" s="42">
        <v>1.56</v>
      </c>
      <c r="E12" s="42">
        <v>1.360465</v>
      </c>
      <c r="F12" s="42">
        <v>1.2</v>
      </c>
      <c r="G12">
        <v>0.93670889999999996</v>
      </c>
      <c r="H12" s="42">
        <v>1.359375</v>
      </c>
      <c r="I12">
        <v>2.2173910000000001</v>
      </c>
      <c r="J12">
        <v>2.4</v>
      </c>
      <c r="K12">
        <v>2.0909089999999999</v>
      </c>
      <c r="L12">
        <v>1.721854</v>
      </c>
      <c r="M12" s="11">
        <v>2.2755909999999999</v>
      </c>
      <c r="N12">
        <v>2.4444439999999998</v>
      </c>
      <c r="O12">
        <v>1.8695649999999999</v>
      </c>
      <c r="P12" s="45">
        <v>2.255814</v>
      </c>
      <c r="Q12">
        <v>3.1</v>
      </c>
      <c r="R12" s="57">
        <v>2.1509429999999998</v>
      </c>
      <c r="S12">
        <v>2.8461539999999999</v>
      </c>
    </row>
    <row r="13" spans="1:16384" ht="17" customHeight="1">
      <c r="A13" s="11" t="s">
        <v>2484</v>
      </c>
      <c r="B13" s="42">
        <v>1299</v>
      </c>
      <c r="C13" s="42">
        <v>97</v>
      </c>
      <c r="D13" s="42">
        <v>119</v>
      </c>
      <c r="E13" s="42">
        <v>97</v>
      </c>
      <c r="F13" s="42">
        <v>55</v>
      </c>
      <c r="G13">
        <v>62</v>
      </c>
      <c r="H13" s="42">
        <v>51</v>
      </c>
      <c r="I13">
        <v>39</v>
      </c>
      <c r="J13" s="42">
        <v>22</v>
      </c>
      <c r="K13">
        <v>20</v>
      </c>
      <c r="L13">
        <v>196</v>
      </c>
      <c r="M13" s="11">
        <v>161</v>
      </c>
      <c r="N13">
        <v>38</v>
      </c>
      <c r="O13">
        <v>170</v>
      </c>
      <c r="P13" s="45">
        <v>61</v>
      </c>
      <c r="Q13" s="185">
        <v>33</v>
      </c>
      <c r="R13" s="177">
        <v>46</v>
      </c>
      <c r="S13" s="177">
        <v>32</v>
      </c>
    </row>
    <row r="14" spans="1:16384" ht="17" customHeight="1">
      <c r="A14" s="11" t="s">
        <v>2485</v>
      </c>
      <c r="B14" s="181">
        <v>1.1947569999999999E-2</v>
      </c>
      <c r="C14" s="42">
        <v>1.5678029999999999E-2</v>
      </c>
      <c r="D14" s="42">
        <v>1.2150299999999999E-2</v>
      </c>
      <c r="E14" s="42">
        <v>1.113662E-2</v>
      </c>
      <c r="F14" s="42">
        <v>1.314532E-2</v>
      </c>
      <c r="G14">
        <v>9.2440730000000002E-3</v>
      </c>
      <c r="H14" s="42">
        <v>7.5510810000000003E-3</v>
      </c>
      <c r="I14">
        <v>5.3104579999999997E-3</v>
      </c>
      <c r="J14">
        <v>9.4420600000000004E-3</v>
      </c>
      <c r="K14">
        <v>1.128668E-2</v>
      </c>
      <c r="L14">
        <v>1.422764E-2</v>
      </c>
      <c r="M14" s="11">
        <v>1.1637150000000001E-2</v>
      </c>
      <c r="N14">
        <v>9.2233009999999997E-3</v>
      </c>
      <c r="O14">
        <v>1.8945730000000001E-2</v>
      </c>
      <c r="P14" s="45">
        <v>1.284211E-2</v>
      </c>
      <c r="Q14">
        <v>1.109244E-2</v>
      </c>
      <c r="R14" s="57">
        <v>8.412582E-3</v>
      </c>
      <c r="S14">
        <v>3.0592729999999999E-2</v>
      </c>
    </row>
    <row r="15" spans="1:16384" s="86" customFormat="1">
      <c r="A15" s="90" t="s">
        <v>2487</v>
      </c>
      <c r="B15" s="91"/>
      <c r="C15" s="92" t="s">
        <v>2471</v>
      </c>
      <c r="D15" s="91" t="s">
        <v>2472</v>
      </c>
      <c r="E15" s="86" t="s">
        <v>2473</v>
      </c>
      <c r="F15" s="91" t="s">
        <v>2474</v>
      </c>
      <c r="G15" s="92" t="s">
        <v>2475</v>
      </c>
      <c r="H15" s="91" t="s">
        <v>2476</v>
      </c>
      <c r="I15" s="86" t="s">
        <v>2477</v>
      </c>
      <c r="J15" s="91" t="s">
        <v>2478</v>
      </c>
      <c r="K15" s="92" t="s">
        <v>2479</v>
      </c>
      <c r="L15" s="91" t="s">
        <v>2480</v>
      </c>
      <c r="M15" s="86" t="s">
        <v>2587</v>
      </c>
      <c r="N15" s="91" t="s">
        <v>2588</v>
      </c>
      <c r="O15" s="92" t="s">
        <v>2589</v>
      </c>
      <c r="P15" s="91" t="s">
        <v>2590</v>
      </c>
      <c r="Q15" s="86" t="s">
        <v>2591</v>
      </c>
      <c r="R15" s="91" t="s">
        <v>2592</v>
      </c>
      <c r="S15" s="92" t="s">
        <v>2593</v>
      </c>
    </row>
    <row r="16" spans="1:16384" ht="17" customHeight="1">
      <c r="A16" s="41" t="s">
        <v>2481</v>
      </c>
      <c r="B16" s="42">
        <v>2450</v>
      </c>
      <c r="C16" s="42">
        <v>179</v>
      </c>
      <c r="D16">
        <v>220</v>
      </c>
      <c r="E16" s="42">
        <v>182</v>
      </c>
      <c r="F16" s="42">
        <v>93</v>
      </c>
      <c r="G16">
        <v>132</v>
      </c>
      <c r="H16" s="42">
        <v>104</v>
      </c>
      <c r="I16">
        <v>144</v>
      </c>
      <c r="J16">
        <v>40</v>
      </c>
      <c r="K16">
        <v>29</v>
      </c>
      <c r="L16">
        <v>340</v>
      </c>
      <c r="M16" s="11">
        <v>343</v>
      </c>
      <c r="N16">
        <v>69</v>
      </c>
      <c r="O16">
        <v>232</v>
      </c>
      <c r="P16" s="45">
        <v>105</v>
      </c>
      <c r="Q16">
        <v>61</v>
      </c>
      <c r="R16" s="177">
        <v>129</v>
      </c>
      <c r="S16">
        <v>46</v>
      </c>
    </row>
    <row r="17" spans="1:19" ht="17" customHeight="1">
      <c r="A17" s="41" t="s">
        <v>2482</v>
      </c>
      <c r="B17">
        <v>7</v>
      </c>
      <c r="C17" s="42">
        <v>2</v>
      </c>
      <c r="D17" s="42">
        <v>0</v>
      </c>
      <c r="E17" s="42">
        <v>1</v>
      </c>
      <c r="F17" s="42">
        <v>1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1</v>
      </c>
      <c r="M17" s="11">
        <v>0</v>
      </c>
      <c r="N17" s="42">
        <v>0</v>
      </c>
      <c r="O17" s="42">
        <v>0</v>
      </c>
      <c r="P17" s="45">
        <v>0</v>
      </c>
      <c r="Q17" s="42">
        <v>0</v>
      </c>
      <c r="R17" s="177">
        <v>2</v>
      </c>
      <c r="S17" s="42">
        <v>0</v>
      </c>
    </row>
    <row r="18" spans="1:19" ht="17" customHeight="1">
      <c r="A18" s="41" t="s">
        <v>2483</v>
      </c>
      <c r="B18" s="42" t="s">
        <v>2549</v>
      </c>
      <c r="C18" s="42">
        <v>2.8913039999999999</v>
      </c>
      <c r="D18" s="42">
        <v>1.4719100000000001</v>
      </c>
      <c r="E18" s="42">
        <v>1.3333330000000001</v>
      </c>
      <c r="F18" s="42">
        <v>1.447368</v>
      </c>
      <c r="G18">
        <v>0.78378380000000003</v>
      </c>
      <c r="H18" s="42">
        <v>1.4186049999999999</v>
      </c>
      <c r="I18" s="42">
        <v>2</v>
      </c>
      <c r="J18">
        <v>2.3333330000000001</v>
      </c>
      <c r="K18">
        <v>2.2222219999999999</v>
      </c>
      <c r="L18">
        <v>1.7642279999999999</v>
      </c>
      <c r="M18" s="11">
        <v>1.9826090000000001</v>
      </c>
      <c r="N18">
        <v>2</v>
      </c>
      <c r="O18">
        <v>1.974359</v>
      </c>
      <c r="P18" s="45">
        <v>2.28125</v>
      </c>
      <c r="Q18">
        <v>3.3571430000000002</v>
      </c>
      <c r="R18" s="177">
        <v>2.3947370000000001</v>
      </c>
      <c r="S18">
        <v>2.538462</v>
      </c>
    </row>
    <row r="19" spans="1:19" ht="17" customHeight="1">
      <c r="A19" s="11" t="s">
        <v>2484</v>
      </c>
      <c r="B19" s="42">
        <v>1309</v>
      </c>
      <c r="C19" s="42">
        <v>95</v>
      </c>
      <c r="D19" s="42">
        <v>120</v>
      </c>
      <c r="E19" s="42">
        <v>99</v>
      </c>
      <c r="F19" s="42">
        <v>55</v>
      </c>
      <c r="G19">
        <v>63</v>
      </c>
      <c r="H19" s="42">
        <v>52</v>
      </c>
      <c r="I19">
        <v>40</v>
      </c>
      <c r="J19">
        <v>22</v>
      </c>
      <c r="K19">
        <v>20</v>
      </c>
      <c r="L19">
        <v>197</v>
      </c>
      <c r="M19" s="11">
        <v>164</v>
      </c>
      <c r="N19">
        <v>38</v>
      </c>
      <c r="O19">
        <v>172</v>
      </c>
      <c r="P19" s="45">
        <v>62</v>
      </c>
      <c r="Q19">
        <v>34</v>
      </c>
      <c r="R19" s="177">
        <v>44</v>
      </c>
      <c r="S19">
        <v>32</v>
      </c>
    </row>
    <row r="20" spans="1:19" ht="17" customHeight="1">
      <c r="A20" s="11" t="s">
        <v>2485</v>
      </c>
      <c r="B20">
        <v>1.203955E-2</v>
      </c>
      <c r="C20" s="42">
        <v>1.535478E-2</v>
      </c>
      <c r="D20" s="42">
        <v>1.22524E-2</v>
      </c>
      <c r="E20" s="42">
        <v>1.136625E-2</v>
      </c>
      <c r="F20" s="42">
        <v>1.314532E-2</v>
      </c>
      <c r="G20">
        <v>9.3931710000000005E-3</v>
      </c>
      <c r="H20">
        <v>7.6991409999999996E-3</v>
      </c>
      <c r="I20">
        <v>5.4466230000000003E-3</v>
      </c>
      <c r="J20">
        <v>9.4420600000000004E-3</v>
      </c>
      <c r="K20">
        <v>1.128668E-2</v>
      </c>
      <c r="L20">
        <v>1.4300230000000001E-2</v>
      </c>
      <c r="M20" s="11">
        <v>1.185399E-2</v>
      </c>
      <c r="N20">
        <v>9.2233009999999997E-3</v>
      </c>
      <c r="O20">
        <v>1.9168620000000001E-2</v>
      </c>
      <c r="P20" s="45">
        <v>1.3052630000000001E-2</v>
      </c>
      <c r="Q20">
        <v>1.1428570000000001E-2</v>
      </c>
      <c r="R20" s="177">
        <v>8.0468180000000007E-3</v>
      </c>
      <c r="S20">
        <v>3.0592729999999999E-2</v>
      </c>
    </row>
    <row r="21" spans="1:19" s="86" customFormat="1">
      <c r="A21" s="90" t="s">
        <v>2488</v>
      </c>
      <c r="B21" s="91"/>
      <c r="C21" s="92" t="s">
        <v>2471</v>
      </c>
      <c r="D21" s="91" t="s">
        <v>2472</v>
      </c>
      <c r="E21" s="86" t="s">
        <v>2473</v>
      </c>
      <c r="F21" s="91" t="s">
        <v>2474</v>
      </c>
      <c r="G21" s="92" t="s">
        <v>2475</v>
      </c>
      <c r="H21" s="91" t="s">
        <v>2476</v>
      </c>
      <c r="I21" s="86" t="s">
        <v>2477</v>
      </c>
      <c r="J21" s="91" t="s">
        <v>2478</v>
      </c>
      <c r="K21" s="92" t="s">
        <v>2479</v>
      </c>
      <c r="L21" s="91" t="s">
        <v>2480</v>
      </c>
      <c r="M21" s="86" t="s">
        <v>2587</v>
      </c>
      <c r="N21" s="91" t="s">
        <v>2588</v>
      </c>
      <c r="O21" s="92" t="s">
        <v>2589</v>
      </c>
      <c r="P21" s="91" t="s">
        <v>2590</v>
      </c>
      <c r="Q21" s="86" t="s">
        <v>2591</v>
      </c>
      <c r="R21" s="91" t="s">
        <v>2592</v>
      </c>
      <c r="S21" s="92" t="s">
        <v>2593</v>
      </c>
    </row>
    <row r="22" spans="1:19" ht="17" customHeight="1">
      <c r="A22" s="41" t="s">
        <v>2481</v>
      </c>
      <c r="B22">
        <v>2704</v>
      </c>
      <c r="C22" s="42">
        <v>201</v>
      </c>
      <c r="D22" s="42">
        <v>260</v>
      </c>
      <c r="E22" s="42">
        <v>215</v>
      </c>
      <c r="F22" s="42">
        <v>112</v>
      </c>
      <c r="G22">
        <v>138</v>
      </c>
      <c r="H22">
        <v>122</v>
      </c>
      <c r="I22">
        <v>161</v>
      </c>
      <c r="J22">
        <v>51</v>
      </c>
      <c r="K22">
        <v>32</v>
      </c>
      <c r="L22">
        <v>359</v>
      </c>
      <c r="M22" s="11">
        <v>352</v>
      </c>
      <c r="N22">
        <v>84</v>
      </c>
      <c r="O22">
        <v>249</v>
      </c>
      <c r="P22" s="45">
        <v>114</v>
      </c>
      <c r="Q22">
        <v>71</v>
      </c>
      <c r="R22" s="177">
        <v>133</v>
      </c>
      <c r="S22">
        <v>48</v>
      </c>
    </row>
    <row r="23" spans="1:19" ht="17" customHeight="1">
      <c r="A23" s="41" t="s">
        <v>2482</v>
      </c>
      <c r="B23">
        <v>16</v>
      </c>
      <c r="C23" s="42">
        <v>2</v>
      </c>
      <c r="D23" s="42">
        <v>1</v>
      </c>
      <c r="E23" s="42">
        <v>1</v>
      </c>
      <c r="F23" s="42">
        <v>1</v>
      </c>
      <c r="G23" s="42">
        <v>2</v>
      </c>
      <c r="H23" s="42">
        <v>2</v>
      </c>
      <c r="I23" s="42">
        <v>1</v>
      </c>
      <c r="J23" s="42">
        <v>0</v>
      </c>
      <c r="K23" s="42">
        <v>0</v>
      </c>
      <c r="L23" s="42">
        <v>2</v>
      </c>
      <c r="M23" s="11">
        <v>0</v>
      </c>
      <c r="N23" s="42">
        <v>1</v>
      </c>
      <c r="O23" s="42">
        <v>1</v>
      </c>
      <c r="P23" s="45">
        <v>0</v>
      </c>
      <c r="Q23" s="42">
        <v>1</v>
      </c>
      <c r="R23" s="177">
        <v>1</v>
      </c>
      <c r="S23" s="42">
        <v>0</v>
      </c>
    </row>
    <row r="24" spans="1:19" ht="17" customHeight="1">
      <c r="A24" s="41" t="s">
        <v>2483</v>
      </c>
      <c r="B24" s="42" t="s">
        <v>2549</v>
      </c>
      <c r="C24" s="42">
        <v>2.7924530000000001</v>
      </c>
      <c r="D24" s="42">
        <v>1.736842</v>
      </c>
      <c r="E24" s="42">
        <v>1.3626370000000001</v>
      </c>
      <c r="F24" s="42">
        <v>1.545455</v>
      </c>
      <c r="G24">
        <v>1.15625</v>
      </c>
      <c r="H24" s="42">
        <v>1.44</v>
      </c>
      <c r="I24">
        <v>1.875</v>
      </c>
      <c r="J24" s="42">
        <v>2</v>
      </c>
      <c r="K24">
        <v>2.2000000000000002</v>
      </c>
      <c r="L24">
        <v>1.8720000000000001</v>
      </c>
      <c r="M24" s="11">
        <v>2.2000000000000002</v>
      </c>
      <c r="N24">
        <v>2.36</v>
      </c>
      <c r="O24">
        <v>1.829545</v>
      </c>
      <c r="P24" s="45">
        <v>2.0810810000000002</v>
      </c>
      <c r="Q24">
        <v>4.461538</v>
      </c>
      <c r="R24" s="177">
        <v>2.594595</v>
      </c>
      <c r="S24">
        <v>2.4285709999999998</v>
      </c>
    </row>
    <row r="25" spans="1:19" ht="17" customHeight="1">
      <c r="A25" s="11" t="s">
        <v>2484</v>
      </c>
      <c r="B25" s="42">
        <v>1290</v>
      </c>
      <c r="C25" s="42">
        <v>94</v>
      </c>
      <c r="D25" s="42">
        <v>119</v>
      </c>
      <c r="E25">
        <v>99</v>
      </c>
      <c r="F25">
        <v>48</v>
      </c>
      <c r="G25">
        <v>61</v>
      </c>
      <c r="H25" s="42">
        <v>50</v>
      </c>
      <c r="I25">
        <v>39</v>
      </c>
      <c r="J25">
        <v>22</v>
      </c>
      <c r="K25">
        <v>20</v>
      </c>
      <c r="L25">
        <v>196</v>
      </c>
      <c r="M25" s="11">
        <v>163</v>
      </c>
      <c r="N25">
        <v>38</v>
      </c>
      <c r="O25">
        <v>171</v>
      </c>
      <c r="P25" s="45">
        <v>61</v>
      </c>
      <c r="Q25">
        <v>33</v>
      </c>
      <c r="R25" s="177">
        <v>44</v>
      </c>
      <c r="S25">
        <v>32</v>
      </c>
    </row>
    <row r="26" spans="1:19" ht="17" customHeight="1">
      <c r="A26" s="11" t="s">
        <v>2485</v>
      </c>
      <c r="B26">
        <v>1.18648E-2</v>
      </c>
      <c r="C26" s="42">
        <v>1.5193150000000001E-2</v>
      </c>
      <c r="D26" s="42">
        <v>1.2150299999999999E-2</v>
      </c>
      <c r="E26" s="42">
        <v>1.136625E-2</v>
      </c>
      <c r="F26">
        <v>1.147228E-2</v>
      </c>
      <c r="G26">
        <v>9.0949749999999999E-3</v>
      </c>
      <c r="H26">
        <v>7.4030199999999997E-3</v>
      </c>
      <c r="I26">
        <v>5.3104579999999997E-3</v>
      </c>
      <c r="J26">
        <v>9.4420600000000004E-3</v>
      </c>
      <c r="K26">
        <v>1.128668E-2</v>
      </c>
      <c r="L26">
        <v>1.422764E-2</v>
      </c>
      <c r="M26" s="11">
        <v>1.1781710000000001E-2</v>
      </c>
      <c r="N26">
        <v>9.2233009999999997E-3</v>
      </c>
      <c r="O26">
        <v>1.9057169999999998E-2</v>
      </c>
      <c r="P26" s="45">
        <v>1.284211E-2</v>
      </c>
      <c r="Q26">
        <v>1.109244E-2</v>
      </c>
      <c r="R26" s="177">
        <v>8.0468180000000007E-3</v>
      </c>
      <c r="S26">
        <v>3.0592729999999999E-2</v>
      </c>
    </row>
    <row r="27" spans="1:19" s="86" customFormat="1">
      <c r="A27" s="90" t="s">
        <v>2489</v>
      </c>
      <c r="B27" s="91"/>
      <c r="C27" s="92" t="s">
        <v>2471</v>
      </c>
      <c r="D27" s="91" t="s">
        <v>2472</v>
      </c>
      <c r="E27" s="86" t="s">
        <v>2473</v>
      </c>
      <c r="F27" s="91" t="s">
        <v>2474</v>
      </c>
      <c r="G27" s="91" t="s">
        <v>2475</v>
      </c>
      <c r="H27" s="86" t="s">
        <v>2476</v>
      </c>
      <c r="I27" s="91" t="s">
        <v>2477</v>
      </c>
      <c r="J27" s="91" t="s">
        <v>2478</v>
      </c>
      <c r="K27" s="86" t="s">
        <v>2479</v>
      </c>
      <c r="L27" s="91" t="s">
        <v>2480</v>
      </c>
      <c r="M27" s="91" t="s">
        <v>2587</v>
      </c>
      <c r="N27" s="86" t="s">
        <v>2588</v>
      </c>
      <c r="O27" s="91" t="s">
        <v>2589</v>
      </c>
      <c r="P27" s="91" t="s">
        <v>2590</v>
      </c>
      <c r="Q27" s="86" t="s">
        <v>2591</v>
      </c>
      <c r="R27" s="91" t="s">
        <v>2592</v>
      </c>
      <c r="S27" s="91" t="s">
        <v>2593</v>
      </c>
    </row>
    <row r="28" spans="1:19" ht="17" customHeight="1">
      <c r="A28" s="41" t="s">
        <v>2481</v>
      </c>
      <c r="B28" s="42">
        <v>2704</v>
      </c>
      <c r="C28" s="42">
        <v>168</v>
      </c>
      <c r="D28" s="42">
        <v>233</v>
      </c>
      <c r="E28">
        <v>182</v>
      </c>
      <c r="F28">
        <v>91</v>
      </c>
      <c r="G28">
        <v>121</v>
      </c>
      <c r="H28" s="42">
        <v>110</v>
      </c>
      <c r="I28">
        <v>146</v>
      </c>
      <c r="J28">
        <v>47</v>
      </c>
      <c r="K28">
        <v>30</v>
      </c>
      <c r="L28">
        <v>327</v>
      </c>
      <c r="M28" s="11">
        <v>311</v>
      </c>
      <c r="N28">
        <v>69</v>
      </c>
      <c r="O28">
        <v>225</v>
      </c>
      <c r="P28" s="45">
        <v>104</v>
      </c>
      <c r="Q28">
        <v>53</v>
      </c>
      <c r="R28" s="177">
        <v>117</v>
      </c>
      <c r="S28">
        <v>47</v>
      </c>
    </row>
    <row r="29" spans="1:19" ht="17" customHeight="1">
      <c r="A29" s="41" t="s">
        <v>2482</v>
      </c>
      <c r="B29" s="42">
        <v>16</v>
      </c>
      <c r="C29" s="42">
        <v>1</v>
      </c>
      <c r="D29" s="42">
        <v>0</v>
      </c>
      <c r="E29" s="42">
        <v>1</v>
      </c>
      <c r="F29" s="42">
        <v>1</v>
      </c>
      <c r="G29" s="42">
        <v>1</v>
      </c>
      <c r="H29" s="42">
        <v>0</v>
      </c>
      <c r="I29" s="42">
        <v>0</v>
      </c>
      <c r="J29" s="42">
        <v>0</v>
      </c>
      <c r="K29" s="42">
        <v>0</v>
      </c>
      <c r="L29" s="42">
        <v>1</v>
      </c>
      <c r="M29" s="11">
        <v>0</v>
      </c>
      <c r="N29" s="42">
        <v>1</v>
      </c>
      <c r="O29" s="42">
        <v>0</v>
      </c>
      <c r="P29" s="45">
        <v>0</v>
      </c>
      <c r="Q29" s="42">
        <v>0</v>
      </c>
      <c r="R29" s="177">
        <v>1</v>
      </c>
      <c r="S29" s="42">
        <v>0</v>
      </c>
    </row>
    <row r="30" spans="1:19" ht="17" customHeight="1">
      <c r="A30" s="41" t="s">
        <v>2483</v>
      </c>
      <c r="B30" s="42" t="s">
        <v>2549</v>
      </c>
      <c r="C30" s="42">
        <v>2.8181820000000002</v>
      </c>
      <c r="D30" s="42">
        <v>1.505376</v>
      </c>
      <c r="E30">
        <v>1.2749999999999999</v>
      </c>
      <c r="F30" s="42">
        <v>1.3333330000000001</v>
      </c>
      <c r="G30">
        <v>0.890625</v>
      </c>
      <c r="H30" s="42">
        <v>1.4444440000000001</v>
      </c>
      <c r="I30">
        <v>1.92</v>
      </c>
      <c r="J30">
        <v>1.7647060000000001</v>
      </c>
      <c r="K30">
        <v>2</v>
      </c>
      <c r="L30">
        <v>1.7250000000000001</v>
      </c>
      <c r="M30" s="11">
        <v>2.11</v>
      </c>
      <c r="N30">
        <v>2.285714</v>
      </c>
      <c r="O30">
        <v>1.922078</v>
      </c>
      <c r="P30" s="45">
        <v>1.9714290000000001</v>
      </c>
      <c r="Q30">
        <v>3.0769229999999999</v>
      </c>
      <c r="R30" s="177">
        <v>2.1621619999999999</v>
      </c>
      <c r="S30">
        <v>2.3571430000000002</v>
      </c>
    </row>
    <row r="31" spans="1:19" ht="17" customHeight="1">
      <c r="A31" s="11" t="s">
        <v>2484</v>
      </c>
      <c r="B31">
        <v>1290</v>
      </c>
      <c r="C31" s="42">
        <v>97</v>
      </c>
      <c r="D31" s="42">
        <v>118</v>
      </c>
      <c r="E31" s="42">
        <v>99</v>
      </c>
      <c r="F31" s="42">
        <v>55</v>
      </c>
      <c r="G31">
        <v>62</v>
      </c>
      <c r="H31">
        <v>50</v>
      </c>
      <c r="I31">
        <v>39</v>
      </c>
      <c r="J31">
        <v>22</v>
      </c>
      <c r="K31">
        <v>20</v>
      </c>
      <c r="L31">
        <v>201</v>
      </c>
      <c r="M31" s="11">
        <v>163</v>
      </c>
      <c r="N31">
        <v>37</v>
      </c>
      <c r="O31">
        <v>174</v>
      </c>
      <c r="P31" s="45">
        <v>62</v>
      </c>
      <c r="Q31">
        <v>34</v>
      </c>
      <c r="R31" s="177">
        <v>46</v>
      </c>
      <c r="S31">
        <v>32</v>
      </c>
    </row>
    <row r="32" spans="1:19" ht="17" customHeight="1">
      <c r="A32" s="11" t="s">
        <v>2485</v>
      </c>
      <c r="B32">
        <v>1.18648E-2</v>
      </c>
      <c r="C32" s="42">
        <v>1.5678029999999999E-2</v>
      </c>
      <c r="D32" s="42">
        <v>1.204819E-2</v>
      </c>
      <c r="E32">
        <v>1.136625E-2</v>
      </c>
      <c r="F32" s="42">
        <v>1.314532E-2</v>
      </c>
      <c r="G32">
        <v>9.2440730000000002E-3</v>
      </c>
      <c r="H32">
        <v>7.4030199999999997E-3</v>
      </c>
      <c r="I32">
        <v>5.3104579999999997E-3</v>
      </c>
      <c r="J32">
        <v>9.4420600000000004E-3</v>
      </c>
      <c r="K32">
        <v>1.128668E-2</v>
      </c>
      <c r="L32">
        <v>1.4590590000000001E-2</v>
      </c>
      <c r="M32" s="11">
        <v>1.1781710000000001E-2</v>
      </c>
      <c r="N32">
        <v>8.9805830000000003E-3</v>
      </c>
      <c r="O32">
        <v>1.9391510000000001E-2</v>
      </c>
      <c r="P32" s="45">
        <v>1.3052630000000001E-2</v>
      </c>
      <c r="Q32">
        <v>1.1428570000000001E-2</v>
      </c>
      <c r="R32" s="57">
        <v>8.412582E-3</v>
      </c>
      <c r="S32">
        <v>3.0592729999999999E-2</v>
      </c>
    </row>
    <row r="33" spans="1:20" s="86" customFormat="1">
      <c r="A33" s="90" t="s">
        <v>2490</v>
      </c>
      <c r="B33" s="91"/>
      <c r="C33" s="92" t="s">
        <v>2471</v>
      </c>
      <c r="D33" s="91" t="s">
        <v>2472</v>
      </c>
      <c r="E33" s="86" t="s">
        <v>2473</v>
      </c>
      <c r="F33" s="91" t="s">
        <v>2474</v>
      </c>
      <c r="G33" s="91" t="s">
        <v>2475</v>
      </c>
      <c r="H33" s="86" t="s">
        <v>2476</v>
      </c>
      <c r="I33" s="91" t="s">
        <v>2477</v>
      </c>
      <c r="J33" s="91" t="s">
        <v>2478</v>
      </c>
      <c r="K33" s="86" t="s">
        <v>2479</v>
      </c>
      <c r="L33" s="91" t="s">
        <v>2480</v>
      </c>
      <c r="M33" s="91" t="s">
        <v>2587</v>
      </c>
      <c r="N33" s="86" t="s">
        <v>2588</v>
      </c>
      <c r="O33" s="91" t="s">
        <v>2589</v>
      </c>
      <c r="P33" s="91" t="s">
        <v>2590</v>
      </c>
      <c r="Q33" s="86" t="s">
        <v>2591</v>
      </c>
      <c r="R33" s="91" t="s">
        <v>2592</v>
      </c>
      <c r="S33" s="91" t="s">
        <v>2593</v>
      </c>
    </row>
    <row r="34" spans="1:20" ht="17" customHeight="1">
      <c r="A34" s="41" t="s">
        <v>2481</v>
      </c>
      <c r="B34">
        <v>2386</v>
      </c>
      <c r="C34" s="42">
        <v>180</v>
      </c>
      <c r="D34" s="42">
        <v>226</v>
      </c>
      <c r="E34" s="42">
        <v>195</v>
      </c>
      <c r="F34" s="42">
        <v>95</v>
      </c>
      <c r="G34">
        <v>123</v>
      </c>
      <c r="H34">
        <v>94</v>
      </c>
      <c r="I34">
        <v>138</v>
      </c>
      <c r="J34">
        <v>42</v>
      </c>
      <c r="K34">
        <v>26</v>
      </c>
      <c r="L34">
        <v>329</v>
      </c>
      <c r="M34" s="11">
        <v>318</v>
      </c>
      <c r="N34">
        <v>75</v>
      </c>
      <c r="O34">
        <v>247</v>
      </c>
      <c r="P34" s="45">
        <v>101</v>
      </c>
      <c r="Q34">
        <v>49</v>
      </c>
      <c r="R34" s="177">
        <v>104</v>
      </c>
      <c r="S34">
        <v>48</v>
      </c>
    </row>
    <row r="35" spans="1:20" ht="17" customHeight="1">
      <c r="A35" s="41" t="s">
        <v>2482</v>
      </c>
      <c r="B35">
        <v>9</v>
      </c>
      <c r="C35" s="42">
        <v>1</v>
      </c>
      <c r="D35" s="42">
        <v>0</v>
      </c>
      <c r="E35">
        <v>1</v>
      </c>
      <c r="F35" s="42">
        <v>0</v>
      </c>
      <c r="G35" s="42">
        <v>2</v>
      </c>
      <c r="H35" s="42">
        <v>0</v>
      </c>
      <c r="I35" s="42">
        <v>0</v>
      </c>
      <c r="J35" s="42">
        <v>0</v>
      </c>
      <c r="K35" s="42">
        <v>0</v>
      </c>
      <c r="L35" s="42">
        <v>3</v>
      </c>
      <c r="M35" s="11">
        <v>0</v>
      </c>
      <c r="N35" s="42">
        <v>0</v>
      </c>
      <c r="O35" s="42">
        <v>0</v>
      </c>
      <c r="P35" s="45">
        <v>1</v>
      </c>
      <c r="Q35" s="42">
        <v>0</v>
      </c>
      <c r="R35" s="177">
        <v>1</v>
      </c>
      <c r="S35" s="42">
        <v>0</v>
      </c>
    </row>
    <row r="36" spans="1:20" ht="17" customHeight="1">
      <c r="A36" s="41" t="s">
        <v>2483</v>
      </c>
      <c r="B36" s="42" t="s">
        <v>2549</v>
      </c>
      <c r="C36" s="42">
        <v>2.6734689999999999</v>
      </c>
      <c r="D36" s="42">
        <v>1.4835160000000001</v>
      </c>
      <c r="E36" s="42">
        <v>1.3493980000000001</v>
      </c>
      <c r="F36" s="42">
        <v>1.5</v>
      </c>
      <c r="G36">
        <v>0.86363639999999997</v>
      </c>
      <c r="H36" s="42">
        <v>1.35</v>
      </c>
      <c r="I36">
        <v>1.76</v>
      </c>
      <c r="J36">
        <v>2.8181820000000002</v>
      </c>
      <c r="K36">
        <v>2.25</v>
      </c>
      <c r="L36">
        <v>1.7416670000000001</v>
      </c>
      <c r="M36" s="11">
        <v>2.1176469999999998</v>
      </c>
      <c r="N36">
        <v>1.7777780000000001</v>
      </c>
      <c r="O36">
        <v>1.9058820000000001</v>
      </c>
      <c r="P36" s="45">
        <v>2.4827590000000002</v>
      </c>
      <c r="Q36">
        <v>2.5</v>
      </c>
      <c r="R36" s="177">
        <v>2.5862069999999999</v>
      </c>
      <c r="S36">
        <v>2.4285709999999998</v>
      </c>
    </row>
    <row r="37" spans="1:20" ht="17" customHeight="1">
      <c r="A37" s="11" t="s">
        <v>2484</v>
      </c>
      <c r="B37" s="42">
        <v>1317</v>
      </c>
      <c r="C37" s="42">
        <v>98</v>
      </c>
      <c r="D37" s="42">
        <v>119</v>
      </c>
      <c r="E37" s="42">
        <v>99</v>
      </c>
      <c r="F37" s="42">
        <v>56</v>
      </c>
      <c r="G37">
        <v>60</v>
      </c>
      <c r="H37" s="42">
        <v>52</v>
      </c>
      <c r="I37">
        <v>39</v>
      </c>
      <c r="J37">
        <v>22</v>
      </c>
      <c r="K37">
        <v>20</v>
      </c>
      <c r="L37">
        <v>199</v>
      </c>
      <c r="M37" s="11">
        <v>164</v>
      </c>
      <c r="N37">
        <v>38</v>
      </c>
      <c r="O37">
        <v>173</v>
      </c>
      <c r="P37" s="45">
        <v>62</v>
      </c>
      <c r="Q37">
        <v>34</v>
      </c>
      <c r="R37" s="177">
        <v>50</v>
      </c>
      <c r="S37">
        <v>32</v>
      </c>
    </row>
    <row r="38" spans="1:20" ht="17" customHeight="1">
      <c r="A38" s="11" t="s">
        <v>2485</v>
      </c>
      <c r="B38">
        <v>1.211313E-2</v>
      </c>
      <c r="C38" s="42">
        <v>1.5839659999999998E-2</v>
      </c>
      <c r="D38" s="42">
        <v>1.2150299999999999E-2</v>
      </c>
      <c r="E38" s="42">
        <v>1.136625E-2</v>
      </c>
      <c r="F38" s="42">
        <v>1.338432E-2</v>
      </c>
      <c r="G38">
        <v>8.9458769999999996E-3</v>
      </c>
      <c r="H38">
        <v>7.6991409999999996E-3</v>
      </c>
      <c r="I38">
        <v>5.3104579999999997E-3</v>
      </c>
      <c r="J38">
        <v>9.4420600000000004E-3</v>
      </c>
      <c r="K38">
        <v>1.128668E-2</v>
      </c>
      <c r="L38">
        <v>1.4445410000000001E-2</v>
      </c>
      <c r="M38" s="11">
        <v>1.185399E-2</v>
      </c>
      <c r="N38">
        <v>9.2233009999999997E-3</v>
      </c>
      <c r="O38">
        <v>1.9280060000000002E-2</v>
      </c>
      <c r="P38" s="45">
        <v>1.3052630000000001E-2</v>
      </c>
      <c r="Q38">
        <v>1.1428570000000001E-2</v>
      </c>
      <c r="R38" s="177">
        <v>9.1441109999999999E-3</v>
      </c>
      <c r="S38">
        <v>3.0592729999999999E-2</v>
      </c>
    </row>
    <row r="39" spans="1:20" s="40" customFormat="1" ht="14.25" customHeight="1">
      <c r="A39" s="40" t="s">
        <v>2553</v>
      </c>
      <c r="D39" s="39" t="s">
        <v>2511</v>
      </c>
      <c r="E39" s="39"/>
      <c r="F39" s="38"/>
      <c r="H39" s="38"/>
      <c r="I39" s="50"/>
      <c r="N39" s="37"/>
      <c r="O39" s="38"/>
      <c r="P39" s="38"/>
      <c r="Q39" s="77"/>
      <c r="S39" s="51"/>
    </row>
    <row r="40" spans="1:20" ht="16" customHeight="1">
      <c r="A40" s="11" t="s">
        <v>2493</v>
      </c>
      <c r="B40" s="42">
        <v>-2.0238930000000002</v>
      </c>
      <c r="D40" s="52" t="s">
        <v>2494</v>
      </c>
      <c r="E40" s="52"/>
      <c r="F40" t="s">
        <v>2307</v>
      </c>
      <c r="G40" s="11" t="s">
        <v>2493</v>
      </c>
      <c r="H40" s="11" t="s">
        <v>2504</v>
      </c>
      <c r="I40" s="42" t="s">
        <v>2497</v>
      </c>
      <c r="J40" s="11" t="s">
        <v>2505</v>
      </c>
      <c r="K40" s="11" t="s">
        <v>2506</v>
      </c>
      <c r="L40" s="42" t="s">
        <v>2507</v>
      </c>
      <c r="N40" s="42" t="s">
        <v>2508</v>
      </c>
      <c r="P40" s="23" t="s">
        <v>2509</v>
      </c>
      <c r="Q40" s="23" t="s">
        <v>2503</v>
      </c>
      <c r="R40" s="42"/>
      <c r="S40" s="42"/>
      <c r="T40" s="42"/>
    </row>
    <row r="41" spans="1:20" ht="16" customHeight="1">
      <c r="A41" s="11" t="s">
        <v>2504</v>
      </c>
      <c r="B41" s="42">
        <v>4266</v>
      </c>
      <c r="D41">
        <v>4185730</v>
      </c>
      <c r="E41">
        <v>4194263</v>
      </c>
      <c r="F41">
        <v>6187</v>
      </c>
      <c r="G41">
        <v>-1.882026</v>
      </c>
      <c r="H41">
        <v>311</v>
      </c>
      <c r="I41">
        <v>1.7121252999999999E-2</v>
      </c>
      <c r="J41">
        <v>-4.2869190000000001</v>
      </c>
      <c r="K41">
        <v>-6.7767869999999997</v>
      </c>
      <c r="L41" s="71">
        <v>10.683437700000001</v>
      </c>
      <c r="M41">
        <f>L41/F41</f>
        <v>1.7267557297559401E-3</v>
      </c>
      <c r="N41">
        <v>34.577620000000003</v>
      </c>
      <c r="O41">
        <f>N41/F41</f>
        <v>5.5887538386940362E-3</v>
      </c>
      <c r="P41" s="73">
        <v>1.397188E-7</v>
      </c>
    </row>
    <row r="42" spans="1:20" ht="19" customHeight="1">
      <c r="A42" s="42" t="s">
        <v>2497</v>
      </c>
      <c r="B42" s="42">
        <v>1.5074479999999999E-2</v>
      </c>
      <c r="D42">
        <v>25723034</v>
      </c>
      <c r="E42">
        <v>25734245</v>
      </c>
      <c r="F42">
        <v>9794</v>
      </c>
      <c r="G42" s="11">
        <v>-1.7238990000000001</v>
      </c>
      <c r="H42" s="45">
        <v>361</v>
      </c>
      <c r="I42" s="54">
        <v>2.0443937999999998E-2</v>
      </c>
      <c r="J42" s="44">
        <v>-3.6256080000000002</v>
      </c>
      <c r="K42" s="79">
        <v>-5.645918</v>
      </c>
      <c r="L42" s="71">
        <v>14.8105425</v>
      </c>
      <c r="M42">
        <f t="shared" ref="M42:M57" si="0">L42/F42</f>
        <v>1.5122056871554013E-3</v>
      </c>
      <c r="N42">
        <v>47.475099999999998</v>
      </c>
      <c r="O42">
        <f t="shared" ref="O42:O105" si="1">N42/F42</f>
        <v>4.8473657341229319E-3</v>
      </c>
      <c r="P42" s="73">
        <v>1.2090030000000001E-7</v>
      </c>
    </row>
    <row r="43" spans="1:20">
      <c r="A43" s="11" t="s">
        <v>2505</v>
      </c>
      <c r="B43" s="42">
        <v>-5.0101370000000003</v>
      </c>
      <c r="D43">
        <v>26103393</v>
      </c>
      <c r="E43">
        <v>26113254</v>
      </c>
      <c r="F43">
        <v>8710</v>
      </c>
      <c r="G43" s="11">
        <v>-1.897338</v>
      </c>
      <c r="H43" s="45">
        <v>332</v>
      </c>
      <c r="I43" s="54">
        <v>1.6855109E-2</v>
      </c>
      <c r="J43" s="44">
        <v>-5.0225730000000004</v>
      </c>
      <c r="K43" s="79">
        <v>-8.5502920000000007</v>
      </c>
      <c r="L43" s="71">
        <v>11.234080199999999</v>
      </c>
      <c r="M43">
        <f t="shared" si="0"/>
        <v>1.2897910677382319E-3</v>
      </c>
      <c r="N43">
        <v>37.023631000000002</v>
      </c>
      <c r="O43">
        <f t="shared" si="1"/>
        <v>4.2507039035591275E-3</v>
      </c>
      <c r="P43" s="73">
        <v>1.062676E-7</v>
      </c>
    </row>
    <row r="44" spans="1:20">
      <c r="A44" s="11" t="s">
        <v>2506</v>
      </c>
      <c r="B44" s="42">
        <v>-10.497590000000001</v>
      </c>
      <c r="D44">
        <v>26153437</v>
      </c>
      <c r="E44">
        <v>26161250</v>
      </c>
      <c r="F44">
        <v>4184</v>
      </c>
      <c r="G44" s="11">
        <v>-2.5009739999999998</v>
      </c>
      <c r="H44" s="45">
        <v>205</v>
      </c>
      <c r="I44" s="54">
        <v>3.9330090000000003E-3</v>
      </c>
      <c r="J44" s="44">
        <v>-6.5259830000000001</v>
      </c>
      <c r="K44" s="79">
        <v>-10.128054000000001</v>
      </c>
      <c r="L44" s="71">
        <v>1.6224879999999999</v>
      </c>
      <c r="M44">
        <f t="shared" si="0"/>
        <v>3.8778393881453154E-4</v>
      </c>
      <c r="N44">
        <v>23.014697000000002</v>
      </c>
      <c r="O44">
        <f t="shared" si="1"/>
        <v>5.5006445984703634E-3</v>
      </c>
      <c r="P44" s="73">
        <v>1.3884480000000001E-7</v>
      </c>
    </row>
    <row r="45" spans="1:20">
      <c r="A45" s="42" t="s">
        <v>2507</v>
      </c>
      <c r="B45" s="42">
        <v>129.2107</v>
      </c>
      <c r="C45">
        <f>B45/B3</f>
        <v>1.1884175672568407E-3</v>
      </c>
      <c r="D45">
        <v>26212797</v>
      </c>
      <c r="E45">
        <v>26220651</v>
      </c>
      <c r="F45">
        <v>6707</v>
      </c>
      <c r="G45" s="11">
        <v>-2.0934430000000002</v>
      </c>
      <c r="H45" s="45">
        <v>210</v>
      </c>
      <c r="I45" s="54">
        <v>1.2332991999999999E-2</v>
      </c>
      <c r="J45" s="44">
        <v>-4.7902469999999999</v>
      </c>
      <c r="K45" s="79">
        <v>-7.079161</v>
      </c>
      <c r="L45">
        <v>5.2101940000000004</v>
      </c>
      <c r="M45">
        <f t="shared" si="0"/>
        <v>7.7682928283882521E-4</v>
      </c>
      <c r="N45">
        <v>27.906921000000001</v>
      </c>
      <c r="O45">
        <f t="shared" si="1"/>
        <v>4.1608649172506333E-3</v>
      </c>
      <c r="P45" s="73">
        <v>1.0402159999999999E-7</v>
      </c>
    </row>
    <row r="46" spans="1:20">
      <c r="A46" s="42" t="s">
        <v>2508</v>
      </c>
      <c r="B46" s="42">
        <v>500.32049999999998</v>
      </c>
      <c r="C46">
        <f>B46/B3</f>
        <v>4.6017061393423776E-3</v>
      </c>
      <c r="D46">
        <v>26231685</v>
      </c>
      <c r="E46">
        <v>26239237</v>
      </c>
      <c r="F46">
        <v>6754</v>
      </c>
      <c r="G46" s="11">
        <v>-2.3265600000000002</v>
      </c>
      <c r="H46" s="45">
        <v>247</v>
      </c>
      <c r="I46" s="54">
        <v>7.7607939999999997E-3</v>
      </c>
      <c r="J46" s="44">
        <v>-7.0440659999999999</v>
      </c>
      <c r="K46" s="79">
        <v>-11.905378000000001</v>
      </c>
      <c r="L46">
        <v>3.8676119999999998</v>
      </c>
      <c r="M46">
        <f t="shared" si="0"/>
        <v>5.7264021320698843E-4</v>
      </c>
      <c r="N46">
        <v>27.906718000000001</v>
      </c>
      <c r="O46">
        <f t="shared" si="1"/>
        <v>4.1318800710689963E-3</v>
      </c>
      <c r="P46" s="73">
        <v>1.03297E-7</v>
      </c>
    </row>
    <row r="47" spans="1:20">
      <c r="A47" s="23" t="s">
        <v>2509</v>
      </c>
      <c r="B47" s="109">
        <v>1.150427E-7</v>
      </c>
      <c r="D47">
        <v>29493892</v>
      </c>
      <c r="E47">
        <v>29505708</v>
      </c>
      <c r="F47">
        <v>2330</v>
      </c>
      <c r="G47" s="11">
        <v>-1.788368</v>
      </c>
      <c r="H47" s="45">
        <v>277</v>
      </c>
      <c r="I47" s="54">
        <v>1.8915939999999999E-2</v>
      </c>
      <c r="J47" s="44">
        <v>-5.6677350000000004</v>
      </c>
      <c r="K47" s="79">
        <v>-9.9204650000000001</v>
      </c>
      <c r="L47">
        <v>10.5192599</v>
      </c>
      <c r="M47">
        <f t="shared" si="0"/>
        <v>4.5147038197424893E-3</v>
      </c>
      <c r="N47">
        <v>30.797429999999999</v>
      </c>
      <c r="O47">
        <f t="shared" si="1"/>
        <v>1.3217781115879828E-2</v>
      </c>
      <c r="P47" s="73">
        <v>1.048387E-7</v>
      </c>
    </row>
    <row r="48" spans="1:20">
      <c r="A48" s="23" t="s">
        <v>2503</v>
      </c>
      <c r="B48" s="42"/>
      <c r="D48">
        <v>34245126</v>
      </c>
      <c r="E48">
        <v>34257679</v>
      </c>
      <c r="F48">
        <v>1772</v>
      </c>
      <c r="G48" s="11">
        <v>-2.3044570000000002</v>
      </c>
      <c r="H48" s="45">
        <v>91</v>
      </c>
      <c r="I48" s="54">
        <v>6.0776160000000001E-3</v>
      </c>
      <c r="J48" s="44">
        <v>-5.8357049999999999</v>
      </c>
      <c r="K48" s="79">
        <v>-7.7087289999999999</v>
      </c>
      <c r="L48">
        <v>1.1068642</v>
      </c>
      <c r="M48">
        <f t="shared" si="0"/>
        <v>6.2464119638826188E-4</v>
      </c>
      <c r="N48">
        <v>10.117566999999999</v>
      </c>
      <c r="O48">
        <f t="shared" si="1"/>
        <v>5.7096879232505643E-3</v>
      </c>
      <c r="P48" s="73">
        <v>1.085576E-7</v>
      </c>
    </row>
    <row r="49" spans="1:19">
      <c r="D49">
        <v>36451822</v>
      </c>
      <c r="E49">
        <v>36460692</v>
      </c>
      <c r="F49">
        <v>13776</v>
      </c>
      <c r="G49" s="11">
        <v>-2.1945969999999999</v>
      </c>
      <c r="H49" s="45">
        <v>48</v>
      </c>
      <c r="I49" s="54">
        <v>5.679061E-3</v>
      </c>
      <c r="J49" s="44">
        <v>-3.9751729999999998</v>
      </c>
      <c r="K49" s="44">
        <v>-4.1692819999999999</v>
      </c>
      <c r="L49">
        <v>0.53956040000000005</v>
      </c>
      <c r="M49">
        <f t="shared" si="0"/>
        <v>3.9166695702671318E-5</v>
      </c>
      <c r="N49">
        <v>5.4479259999999998</v>
      </c>
      <c r="O49">
        <f t="shared" si="1"/>
        <v>3.9546501161440183E-4</v>
      </c>
      <c r="P49" s="73">
        <v>7.6861260000000006E-8</v>
      </c>
    </row>
    <row r="50" spans="1:19">
      <c r="A50" s="42"/>
      <c r="B50" s="42"/>
      <c r="D50">
        <v>39068783</v>
      </c>
      <c r="E50">
        <v>39093690</v>
      </c>
      <c r="F50">
        <v>13835</v>
      </c>
      <c r="G50">
        <v>-1.975595</v>
      </c>
      <c r="H50">
        <v>562</v>
      </c>
      <c r="I50" s="44">
        <v>1.5615407E-2</v>
      </c>
      <c r="J50">
        <v>-4.1172279999999999</v>
      </c>
      <c r="K50">
        <v>-6.8085940000000003</v>
      </c>
      <c r="L50">
        <v>17.613656299999999</v>
      </c>
      <c r="M50">
        <f t="shared" si="0"/>
        <v>1.2731229707264183E-3</v>
      </c>
      <c r="N50">
        <v>64.152129000000002</v>
      </c>
      <c r="O50">
        <f t="shared" si="1"/>
        <v>4.6369446331767259E-3</v>
      </c>
      <c r="P50" s="73">
        <v>1.164201E-7</v>
      </c>
    </row>
    <row r="51" spans="1:19">
      <c r="A51" s="42"/>
      <c r="B51" s="42"/>
      <c r="D51">
        <v>39094797</v>
      </c>
      <c r="E51">
        <v>39108646</v>
      </c>
      <c r="F51">
        <v>4120</v>
      </c>
      <c r="G51">
        <v>-1.485368</v>
      </c>
      <c r="H51">
        <v>526</v>
      </c>
      <c r="I51" s="44">
        <v>2.5490094000000001E-2</v>
      </c>
      <c r="J51">
        <v>-3.4745439999999999</v>
      </c>
      <c r="K51">
        <v>-6.0353680000000001</v>
      </c>
      <c r="L51">
        <v>26.879565299999999</v>
      </c>
      <c r="M51">
        <f t="shared" si="0"/>
        <v>6.524166334951456E-3</v>
      </c>
      <c r="N51">
        <v>66.487263999999996</v>
      </c>
      <c r="O51">
        <f t="shared" si="1"/>
        <v>1.6137685436893204E-2</v>
      </c>
      <c r="P51" s="73">
        <v>1.201432E-7</v>
      </c>
    </row>
    <row r="52" spans="1:19">
      <c r="A52" s="42"/>
      <c r="B52" s="42"/>
      <c r="D52">
        <v>40343104</v>
      </c>
      <c r="E52">
        <v>40351746</v>
      </c>
      <c r="F52">
        <v>8973</v>
      </c>
      <c r="G52">
        <v>-1.9049750000000001</v>
      </c>
      <c r="H52">
        <v>140</v>
      </c>
      <c r="I52" s="44">
        <v>1.5596159E-2</v>
      </c>
      <c r="J52">
        <v>-5.7793219999999996</v>
      </c>
      <c r="K52">
        <v>-8.7592630000000007</v>
      </c>
      <c r="L52">
        <v>4.3853925</v>
      </c>
      <c r="M52">
        <f t="shared" si="0"/>
        <v>4.8873202942159816E-4</v>
      </c>
      <c r="N52">
        <v>15.565488</v>
      </c>
      <c r="O52">
        <f t="shared" si="1"/>
        <v>1.7347027749916417E-3</v>
      </c>
      <c r="P52" s="73">
        <v>9.4450779999999999E-8</v>
      </c>
    </row>
    <row r="53" spans="1:19">
      <c r="A53" s="11"/>
      <c r="D53">
        <v>42689739</v>
      </c>
      <c r="E53">
        <v>42699763</v>
      </c>
      <c r="F53">
        <v>4750</v>
      </c>
      <c r="G53">
        <v>-2.3602310000000002</v>
      </c>
      <c r="H53">
        <v>354</v>
      </c>
      <c r="I53" s="44">
        <v>7.4986250000000001E-3</v>
      </c>
      <c r="J53">
        <v>-3.7666729999999999</v>
      </c>
      <c r="K53">
        <v>-4.8650830000000003</v>
      </c>
      <c r="L53">
        <v>5.3427737999999998</v>
      </c>
      <c r="M53">
        <f t="shared" si="0"/>
        <v>1.1247944842105262E-3</v>
      </c>
      <c r="N53">
        <v>42.026949000000002</v>
      </c>
      <c r="O53">
        <f t="shared" si="1"/>
        <v>8.8477787368421053E-3</v>
      </c>
      <c r="P53" s="73">
        <v>1.170928E-7</v>
      </c>
    </row>
    <row r="54" spans="1:19">
      <c r="D54">
        <v>42842946</v>
      </c>
      <c r="E54">
        <v>42858545</v>
      </c>
      <c r="F54">
        <v>2975</v>
      </c>
      <c r="G54">
        <v>-2.2479550000000001</v>
      </c>
      <c r="H54">
        <v>185</v>
      </c>
      <c r="I54">
        <v>8.9731419999999999E-3</v>
      </c>
      <c r="J54">
        <v>-4.3496069999999998</v>
      </c>
      <c r="K54">
        <v>-5.7755549999999998</v>
      </c>
      <c r="L54">
        <v>3.3357103000000001</v>
      </c>
      <c r="M54">
        <f t="shared" si="0"/>
        <v>1.1212471596638656E-3</v>
      </c>
      <c r="N54">
        <v>21.346993000000001</v>
      </c>
      <c r="O54">
        <f t="shared" si="1"/>
        <v>7.1754598319327739E-3</v>
      </c>
      <c r="P54" s="73">
        <v>1.1235260000000001E-7</v>
      </c>
    </row>
    <row r="55" spans="1:19">
      <c r="D55">
        <v>107383411</v>
      </c>
      <c r="E55">
        <v>107395081</v>
      </c>
      <c r="F55">
        <v>5468</v>
      </c>
      <c r="G55">
        <v>-2.1749839999999998</v>
      </c>
      <c r="H55">
        <v>108</v>
      </c>
      <c r="I55">
        <v>9.3514380000000001E-3</v>
      </c>
      <c r="J55">
        <v>-2.9003679999999998</v>
      </c>
      <c r="K55">
        <v>-2.6810870000000002</v>
      </c>
      <c r="L55">
        <v>2.0244002999999999</v>
      </c>
      <c r="M55">
        <f t="shared" si="0"/>
        <v>3.7022682882223846E-4</v>
      </c>
      <c r="N55">
        <v>12.007662</v>
      </c>
      <c r="O55">
        <f t="shared" si="1"/>
        <v>2.1959879297732258E-3</v>
      </c>
      <c r="P55" s="73">
        <v>9.9970420000000003E-8</v>
      </c>
    </row>
    <row r="56" spans="1:19">
      <c r="D56">
        <v>133133066</v>
      </c>
      <c r="E56">
        <v>133141657</v>
      </c>
      <c r="F56">
        <v>1046</v>
      </c>
      <c r="G56">
        <v>-1.8165439999999999</v>
      </c>
      <c r="H56">
        <v>240</v>
      </c>
      <c r="I56">
        <v>1.8204195999999999E-2</v>
      </c>
      <c r="J56">
        <v>-5.0715769999999996</v>
      </c>
      <c r="K56">
        <v>-8.3040280000000006</v>
      </c>
      <c r="L56">
        <v>8.7693031000000001</v>
      </c>
      <c r="M56">
        <f t="shared" si="0"/>
        <v>8.3836549713193122E-3</v>
      </c>
      <c r="N56">
        <v>26.794881</v>
      </c>
      <c r="O56">
        <f t="shared" si="1"/>
        <v>2.561652103250478E-2</v>
      </c>
      <c r="P56" s="73">
        <v>1.225077E-7</v>
      </c>
    </row>
    <row r="57" spans="1:19">
      <c r="D57">
        <v>159049067</v>
      </c>
      <c r="E57">
        <v>159058050</v>
      </c>
      <c r="F57">
        <v>7344</v>
      </c>
      <c r="G57">
        <v>-2.0991469999999999</v>
      </c>
      <c r="H57">
        <v>67</v>
      </c>
      <c r="I57">
        <v>9.3827259999999992E-3</v>
      </c>
      <c r="J57">
        <v>-3.360633</v>
      </c>
      <c r="K57">
        <v>-3.408337</v>
      </c>
      <c r="L57">
        <v>1.2588315000000001</v>
      </c>
      <c r="M57">
        <f t="shared" si="0"/>
        <v>1.7140951797385621E-4</v>
      </c>
      <c r="N57">
        <v>7.449198</v>
      </c>
      <c r="O57">
        <f t="shared" si="1"/>
        <v>1.0143243464052288E-3</v>
      </c>
      <c r="P57" s="73">
        <v>1.7804009999999999E-7</v>
      </c>
    </row>
    <row r="58" spans="1:19" s="86" customFormat="1" ht="14.25" customHeight="1">
      <c r="A58" s="86" t="s">
        <v>2569</v>
      </c>
      <c r="D58" s="92" t="s">
        <v>2511</v>
      </c>
      <c r="E58" s="92"/>
      <c r="F58" s="91"/>
      <c r="H58" s="91"/>
      <c r="I58" s="93"/>
      <c r="N58" s="90"/>
      <c r="O58" s="186"/>
      <c r="P58" s="91"/>
      <c r="Q58" s="95"/>
      <c r="S58" s="94"/>
    </row>
    <row r="59" spans="1:19" ht="16" customHeight="1">
      <c r="A59" s="11" t="s">
        <v>2493</v>
      </c>
      <c r="B59" s="181">
        <v>-1.792694</v>
      </c>
      <c r="D59" s="52" t="s">
        <v>2494</v>
      </c>
      <c r="E59" s="52"/>
      <c r="F59" t="s">
        <v>2307</v>
      </c>
      <c r="G59" s="11" t="s">
        <v>2493</v>
      </c>
      <c r="H59" s="11" t="s">
        <v>2504</v>
      </c>
      <c r="I59" s="42" t="s">
        <v>2497</v>
      </c>
      <c r="J59" s="11" t="s">
        <v>2505</v>
      </c>
      <c r="K59" s="11" t="s">
        <v>2506</v>
      </c>
      <c r="L59" s="42" t="s">
        <v>2507</v>
      </c>
      <c r="N59" s="42" t="s">
        <v>2508</v>
      </c>
      <c r="P59" s="23" t="s">
        <v>2509</v>
      </c>
      <c r="Q59" s="23" t="s">
        <v>2503</v>
      </c>
      <c r="R59" s="42"/>
      <c r="S59" s="42"/>
    </row>
    <row r="60" spans="1:19" ht="16" customHeight="1">
      <c r="A60" s="11" t="s">
        <v>2504</v>
      </c>
      <c r="B60" s="42">
        <v>2844</v>
      </c>
      <c r="D60">
        <v>4185730</v>
      </c>
      <c r="E60">
        <v>4194263</v>
      </c>
      <c r="F60">
        <v>6187</v>
      </c>
      <c r="G60">
        <v>-1.7259579</v>
      </c>
      <c r="H60">
        <v>225</v>
      </c>
      <c r="I60">
        <v>2.5785957000000002E-2</v>
      </c>
      <c r="J60">
        <v>-1.8562977000000001</v>
      </c>
      <c r="K60">
        <v>-1.4021572</v>
      </c>
      <c r="L60">
        <v>11.666230799999999</v>
      </c>
      <c r="M60">
        <f>L60/F60</f>
        <v>1.8856038144496523E-3</v>
      </c>
      <c r="N60">
        <v>29.490776</v>
      </c>
      <c r="O60">
        <f t="shared" si="1"/>
        <v>4.7665711976725396E-3</v>
      </c>
      <c r="P60" s="73">
        <v>1.191643E-7</v>
      </c>
    </row>
    <row r="61" spans="1:19" ht="19" customHeight="1">
      <c r="A61" s="42" t="s">
        <v>2497</v>
      </c>
      <c r="B61" s="42">
        <v>2.5240720000000001E-2</v>
      </c>
      <c r="D61">
        <v>25723034</v>
      </c>
      <c r="E61">
        <v>25734245</v>
      </c>
      <c r="F61">
        <v>9794</v>
      </c>
      <c r="G61" s="11">
        <v>-1.8286708</v>
      </c>
      <c r="H61" s="45">
        <v>223</v>
      </c>
      <c r="I61" s="54">
        <v>2.3456854999999999E-2</v>
      </c>
      <c r="J61" s="44">
        <v>-0.49477739999999998</v>
      </c>
      <c r="K61" s="79">
        <v>1.5087584999999999</v>
      </c>
      <c r="L61">
        <v>10.5088267</v>
      </c>
      <c r="M61">
        <f t="shared" ref="M61:M124" si="2">L61/F61</f>
        <v>1.0729861854196446E-3</v>
      </c>
      <c r="N61">
        <v>33.686031999999997</v>
      </c>
      <c r="O61">
        <f t="shared" si="1"/>
        <v>3.4394559934653869E-3</v>
      </c>
      <c r="P61" s="73">
        <v>8.5651829999999997E-8</v>
      </c>
    </row>
    <row r="62" spans="1:19">
      <c r="A62" s="11" t="s">
        <v>2505</v>
      </c>
      <c r="B62" s="42">
        <v>-1.784931</v>
      </c>
      <c r="D62">
        <v>26103393</v>
      </c>
      <c r="E62">
        <v>26113254</v>
      </c>
      <c r="F62">
        <v>8710</v>
      </c>
      <c r="G62" s="11">
        <v>-1.6237843000000001</v>
      </c>
      <c r="H62" s="45">
        <v>203</v>
      </c>
      <c r="I62" s="54">
        <v>2.8044395E-2</v>
      </c>
      <c r="J62" s="44">
        <v>-1.4083596</v>
      </c>
      <c r="K62" s="79">
        <v>-0.63420109999999996</v>
      </c>
      <c r="L62">
        <v>11.435072399999999</v>
      </c>
      <c r="M62">
        <f t="shared" si="2"/>
        <v>1.3128670952927668E-3</v>
      </c>
      <c r="N62">
        <v>26.607233999999998</v>
      </c>
      <c r="O62">
        <f t="shared" si="1"/>
        <v>3.0547915040183694E-3</v>
      </c>
      <c r="P62" s="73">
        <v>7.6369789999999994E-8</v>
      </c>
    </row>
    <row r="63" spans="1:19">
      <c r="A63" s="11" t="s">
        <v>2506</v>
      </c>
      <c r="B63" s="42">
        <v>-1.233725</v>
      </c>
      <c r="D63">
        <v>26153437</v>
      </c>
      <c r="E63">
        <v>26161250</v>
      </c>
      <c r="F63">
        <v>4184</v>
      </c>
      <c r="G63" s="11">
        <v>-2.4704505999999999</v>
      </c>
      <c r="H63" s="45">
        <v>117</v>
      </c>
      <c r="I63" s="54">
        <v>7.4295790000000004E-3</v>
      </c>
      <c r="J63" s="44">
        <v>-2.6130702000000001</v>
      </c>
      <c r="K63" s="79">
        <v>-1.865885</v>
      </c>
      <c r="L63">
        <v>1.7552403999999999</v>
      </c>
      <c r="M63">
        <f t="shared" si="2"/>
        <v>4.1951252390057362E-4</v>
      </c>
      <c r="N63">
        <v>15.597403</v>
      </c>
      <c r="O63">
        <f t="shared" si="1"/>
        <v>3.7278687858508606E-3</v>
      </c>
      <c r="P63" s="73">
        <v>9.4763399999999995E-8</v>
      </c>
    </row>
    <row r="64" spans="1:19">
      <c r="A64" s="42" t="s">
        <v>2507</v>
      </c>
      <c r="B64" s="42">
        <v>144.43260000000001</v>
      </c>
      <c r="C64">
        <f>B64/B3</f>
        <v>1.3284212462635089E-3</v>
      </c>
      <c r="D64">
        <v>26212797</v>
      </c>
      <c r="E64">
        <v>26220651</v>
      </c>
      <c r="F64">
        <v>6707</v>
      </c>
      <c r="G64" s="11">
        <v>-1.8040562</v>
      </c>
      <c r="H64" s="45">
        <v>132</v>
      </c>
      <c r="I64" s="54">
        <v>2.3206278E-2</v>
      </c>
      <c r="J64" s="44">
        <v>-1.7796097</v>
      </c>
      <c r="K64" s="79">
        <v>-1.1276679000000001</v>
      </c>
      <c r="L64">
        <v>6.1742572999999998</v>
      </c>
      <c r="M64">
        <f t="shared" si="2"/>
        <v>9.2056915163262257E-4</v>
      </c>
      <c r="N64">
        <v>20.054352999999999</v>
      </c>
      <c r="O64">
        <f t="shared" si="1"/>
        <v>2.9900630684359625E-3</v>
      </c>
      <c r="P64" s="73">
        <v>7.4751580000000005E-8</v>
      </c>
    </row>
    <row r="65" spans="1:19">
      <c r="A65" s="42" t="s">
        <v>2508</v>
      </c>
      <c r="B65" s="42">
        <v>388.8888</v>
      </c>
      <c r="C65">
        <f>B65/B3</f>
        <v>3.576811220970338E-3</v>
      </c>
      <c r="D65">
        <v>26231685</v>
      </c>
      <c r="E65">
        <v>26239237</v>
      </c>
      <c r="F65">
        <v>6754</v>
      </c>
      <c r="G65" s="11">
        <v>-2.1350728000000001</v>
      </c>
      <c r="H65" s="45">
        <v>147</v>
      </c>
      <c r="I65" s="54">
        <v>1.5733331999999999E-2</v>
      </c>
      <c r="J65" s="44">
        <v>-2.4372357</v>
      </c>
      <c r="K65" s="79">
        <v>-1.9670763</v>
      </c>
      <c r="L65">
        <v>4.6658103000000004</v>
      </c>
      <c r="M65">
        <f t="shared" si="2"/>
        <v>6.90821779686112E-4</v>
      </c>
      <c r="N65">
        <v>19.791706999999999</v>
      </c>
      <c r="O65">
        <f t="shared" si="1"/>
        <v>2.930368226236304E-3</v>
      </c>
      <c r="P65" s="73">
        <v>7.3259200000000005E-8</v>
      </c>
    </row>
    <row r="66" spans="1:19">
      <c r="A66" s="23" t="s">
        <v>2509</v>
      </c>
      <c r="B66" s="109">
        <v>8.9420270000000003E-8</v>
      </c>
      <c r="D66">
        <v>29493892</v>
      </c>
      <c r="E66">
        <v>29505708</v>
      </c>
      <c r="F66">
        <v>2330</v>
      </c>
      <c r="G66" s="11">
        <v>-0.76641210000000004</v>
      </c>
      <c r="H66" s="45">
        <v>148</v>
      </c>
      <c r="I66" s="54">
        <v>4.7548036000000002E-2</v>
      </c>
      <c r="J66" s="44">
        <v>-1.5184918000000001</v>
      </c>
      <c r="K66" s="79">
        <v>-1.9341862000000001</v>
      </c>
      <c r="L66">
        <v>14.122283100000001</v>
      </c>
      <c r="M66">
        <f t="shared" si="2"/>
        <v>6.0610657081545064E-3</v>
      </c>
      <c r="N66">
        <v>19.398377</v>
      </c>
      <c r="O66">
        <f t="shared" si="1"/>
        <v>8.325483690987125E-3</v>
      </c>
      <c r="P66" s="73">
        <v>6.6034780000000005E-8</v>
      </c>
    </row>
    <row r="67" spans="1:19">
      <c r="A67" s="23" t="s">
        <v>2503</v>
      </c>
      <c r="B67" s="42"/>
      <c r="D67">
        <v>34245126</v>
      </c>
      <c r="E67">
        <v>34257679</v>
      </c>
      <c r="F67">
        <v>1772</v>
      </c>
      <c r="G67" s="11">
        <v>-1.9300257999999999</v>
      </c>
      <c r="H67" s="45">
        <v>51</v>
      </c>
      <c r="I67" s="54">
        <v>1.7399607000000001E-2</v>
      </c>
      <c r="J67" s="44">
        <v>-2.1363973000000001</v>
      </c>
      <c r="K67" s="79">
        <v>-1.5913219000000001</v>
      </c>
      <c r="L67">
        <v>1.7831379000000001</v>
      </c>
      <c r="M67">
        <f t="shared" si="2"/>
        <v>1.0062854966139956E-3</v>
      </c>
      <c r="N67">
        <v>6.6845759999999999</v>
      </c>
      <c r="O67">
        <f t="shared" si="1"/>
        <v>3.7723340857787808E-3</v>
      </c>
      <c r="P67" s="73">
        <v>7.1722920000000001E-8</v>
      </c>
    </row>
    <row r="68" spans="1:19">
      <c r="B68" s="42"/>
      <c r="D68">
        <v>36451822</v>
      </c>
      <c r="E68">
        <v>36460692</v>
      </c>
      <c r="F68">
        <v>13776</v>
      </c>
      <c r="G68" s="11">
        <v>-2.1280543000000001</v>
      </c>
      <c r="H68" s="45">
        <v>33</v>
      </c>
      <c r="I68" s="54">
        <v>9.8733559999999998E-3</v>
      </c>
      <c r="J68" s="44">
        <v>-1.0732105000000001</v>
      </c>
      <c r="K68" s="44">
        <v>0.15533739999999999</v>
      </c>
      <c r="L68">
        <v>0.64789129999999995</v>
      </c>
      <c r="M68">
        <f t="shared" si="2"/>
        <v>4.7030436991869918E-5</v>
      </c>
      <c r="N68">
        <v>4.4564139999999997</v>
      </c>
      <c r="O68">
        <f t="shared" si="1"/>
        <v>3.23491144018583E-4</v>
      </c>
      <c r="P68" s="73">
        <v>6.2872649999999998E-8</v>
      </c>
    </row>
    <row r="69" spans="1:19">
      <c r="A69" s="42"/>
      <c r="B69" s="42"/>
      <c r="D69">
        <v>39068783</v>
      </c>
      <c r="E69">
        <v>39093690</v>
      </c>
      <c r="F69">
        <v>13835</v>
      </c>
      <c r="G69">
        <v>-1.8857134</v>
      </c>
      <c r="H69">
        <v>405</v>
      </c>
      <c r="I69" s="44">
        <v>2.2649738999999999E-2</v>
      </c>
      <c r="J69">
        <v>-1.4570145999999999</v>
      </c>
      <c r="K69">
        <v>-0.32437009999999999</v>
      </c>
      <c r="L69">
        <v>18.4394165</v>
      </c>
      <c r="M69">
        <f t="shared" si="2"/>
        <v>1.3328092880375859E-3</v>
      </c>
      <c r="N69">
        <v>53.869996999999998</v>
      </c>
      <c r="O69">
        <f t="shared" si="1"/>
        <v>3.8937475243946509E-3</v>
      </c>
      <c r="P69" s="73">
        <v>9.7760590000000006E-8</v>
      </c>
    </row>
    <row r="70" spans="1:19">
      <c r="A70" s="42"/>
      <c r="B70" s="42"/>
      <c r="D70">
        <v>39094797</v>
      </c>
      <c r="E70">
        <v>39108646</v>
      </c>
      <c r="F70">
        <v>4120</v>
      </c>
      <c r="G70">
        <v>-1.1485202000000001</v>
      </c>
      <c r="H70">
        <v>376</v>
      </c>
      <c r="I70" s="44">
        <v>3.9302328999999997E-2</v>
      </c>
      <c r="J70">
        <v>-1.2296860000000001</v>
      </c>
      <c r="K70">
        <v>-0.94560739999999999</v>
      </c>
      <c r="L70">
        <v>29.672765500000001</v>
      </c>
      <c r="M70">
        <f t="shared" si="2"/>
        <v>7.2021275485436896E-3</v>
      </c>
      <c r="N70">
        <v>54.526358999999999</v>
      </c>
      <c r="O70">
        <f t="shared" si="1"/>
        <v>1.3234553155339805E-2</v>
      </c>
      <c r="P70" s="102">
        <v>9.8529740000000006E-8</v>
      </c>
    </row>
    <row r="71" spans="1:19">
      <c r="A71" s="42"/>
      <c r="B71" s="42"/>
      <c r="D71">
        <v>40343104</v>
      </c>
      <c r="E71">
        <v>40351746</v>
      </c>
      <c r="F71">
        <v>8973</v>
      </c>
      <c r="G71">
        <v>-1.8678612999999999</v>
      </c>
      <c r="H71">
        <v>93</v>
      </c>
      <c r="I71" s="44">
        <v>2.094201E-2</v>
      </c>
      <c r="J71">
        <v>-3.1534023000000002</v>
      </c>
      <c r="K71">
        <v>-3.4768135999999998</v>
      </c>
      <c r="L71">
        <v>3.9280007000000001</v>
      </c>
      <c r="M71">
        <f t="shared" si="2"/>
        <v>4.3775779560904939E-4</v>
      </c>
      <c r="N71">
        <v>12.189520999999999</v>
      </c>
      <c r="O71">
        <f t="shared" si="1"/>
        <v>1.3584666220884875E-3</v>
      </c>
      <c r="P71" s="73">
        <v>7.3965540000000001E-8</v>
      </c>
    </row>
    <row r="72" spans="1:19">
      <c r="A72" s="11"/>
      <c r="D72">
        <v>42689739</v>
      </c>
      <c r="E72">
        <v>42699763</v>
      </c>
      <c r="F72">
        <v>4750</v>
      </c>
      <c r="G72">
        <v>-2.2868998</v>
      </c>
      <c r="H72">
        <v>254</v>
      </c>
      <c r="I72" s="44">
        <v>1.3111072E-2</v>
      </c>
      <c r="J72">
        <v>-1.3055911</v>
      </c>
      <c r="K72">
        <v>0.52130699999999996</v>
      </c>
      <c r="L72">
        <v>6.7111156999999997</v>
      </c>
      <c r="M72">
        <f t="shared" si="2"/>
        <v>1.4128664631578947E-3</v>
      </c>
      <c r="N72">
        <v>34.602809000000001</v>
      </c>
      <c r="O72">
        <f t="shared" si="1"/>
        <v>7.2848018947368424E-3</v>
      </c>
      <c r="P72" s="73">
        <v>9.6408140000000004E-8</v>
      </c>
    </row>
    <row r="73" spans="1:19">
      <c r="D73">
        <v>42842946</v>
      </c>
      <c r="E73">
        <v>42858545</v>
      </c>
      <c r="F73">
        <v>2975</v>
      </c>
      <c r="G73">
        <v>-1.9695334</v>
      </c>
      <c r="H73">
        <v>135</v>
      </c>
      <c r="I73">
        <v>1.9456993999999998E-2</v>
      </c>
      <c r="J73">
        <v>-1.7336847</v>
      </c>
      <c r="K73">
        <v>-0.83842859999999997</v>
      </c>
      <c r="L73">
        <v>5.2823593999999998</v>
      </c>
      <c r="M73">
        <f t="shared" si="2"/>
        <v>1.7755829915966385E-3</v>
      </c>
      <c r="N73">
        <v>18.349965000000001</v>
      </c>
      <c r="O73">
        <f t="shared" si="1"/>
        <v>6.1680554621848741E-3</v>
      </c>
      <c r="P73" s="73">
        <v>9.6578759999999997E-8</v>
      </c>
    </row>
    <row r="74" spans="1:19">
      <c r="D74">
        <v>107383411</v>
      </c>
      <c r="E74">
        <v>107395081</v>
      </c>
      <c r="F74">
        <v>5468</v>
      </c>
      <c r="G74">
        <v>-1.9766637</v>
      </c>
      <c r="H74">
        <v>83</v>
      </c>
      <c r="I74">
        <v>1.8110234999999999E-2</v>
      </c>
      <c r="J74">
        <v>-1.7245763000000001</v>
      </c>
      <c r="K74">
        <v>-0.84702109999999997</v>
      </c>
      <c r="L74">
        <v>3.0213964</v>
      </c>
      <c r="M74">
        <f t="shared" si="2"/>
        <v>5.5255969275786398E-4</v>
      </c>
      <c r="N74">
        <v>10.878819999999999</v>
      </c>
      <c r="O74">
        <f t="shared" si="1"/>
        <v>1.9895427944403802E-3</v>
      </c>
      <c r="P74" s="73">
        <v>9.0317220000000005E-8</v>
      </c>
    </row>
    <row r="75" spans="1:19">
      <c r="D75">
        <v>133133066</v>
      </c>
      <c r="E75">
        <v>133141657</v>
      </c>
      <c r="F75">
        <v>1046</v>
      </c>
      <c r="G75">
        <v>-1.1947146</v>
      </c>
      <c r="H75">
        <v>167</v>
      </c>
      <c r="I75">
        <v>3.7704405000000003E-2</v>
      </c>
      <c r="J75">
        <v>-1.9194448</v>
      </c>
      <c r="K75">
        <v>-2.1905893000000001</v>
      </c>
      <c r="L75">
        <v>12.648886299999999</v>
      </c>
      <c r="M75">
        <f t="shared" si="2"/>
        <v>1.2092625525812618E-2</v>
      </c>
      <c r="N75">
        <v>21.88871</v>
      </c>
      <c r="O75">
        <f t="shared" si="1"/>
        <v>2.0926108986615677E-2</v>
      </c>
      <c r="P75" s="73">
        <v>1.000764E-7</v>
      </c>
    </row>
    <row r="76" spans="1:19">
      <c r="D76">
        <v>159049067</v>
      </c>
      <c r="E76">
        <v>159058050</v>
      </c>
      <c r="F76">
        <v>7344</v>
      </c>
      <c r="G76">
        <v>-1.8387937000000001</v>
      </c>
      <c r="H76">
        <v>50</v>
      </c>
      <c r="I76">
        <v>1.9613202E-2</v>
      </c>
      <c r="J76">
        <v>-0.94927890000000004</v>
      </c>
      <c r="K76">
        <v>0.20657210000000001</v>
      </c>
      <c r="L76">
        <v>1.9664284999999999</v>
      </c>
      <c r="M76">
        <f t="shared" si="2"/>
        <v>2.6775987200435729E-4</v>
      </c>
      <c r="N76">
        <v>6.5535059999999996</v>
      </c>
      <c r="O76">
        <f t="shared" si="1"/>
        <v>8.9236192810457512E-4</v>
      </c>
      <c r="P76" s="73">
        <v>1.5663250000000001E-7</v>
      </c>
    </row>
    <row r="77" spans="1:19" s="86" customFormat="1" ht="14.25" customHeight="1">
      <c r="A77" s="86" t="s">
        <v>2570</v>
      </c>
      <c r="D77" s="92" t="s">
        <v>2511</v>
      </c>
      <c r="E77" s="92"/>
      <c r="F77" s="91"/>
      <c r="H77" s="91"/>
      <c r="I77" s="93"/>
      <c r="M77" s="186"/>
      <c r="N77" s="90"/>
      <c r="O77" s="186"/>
      <c r="P77" s="91"/>
      <c r="Q77" s="95"/>
      <c r="S77" s="94"/>
    </row>
    <row r="78" spans="1:19" ht="16" customHeight="1">
      <c r="A78" s="11" t="s">
        <v>2493</v>
      </c>
      <c r="B78" s="42">
        <v>-1.86012</v>
      </c>
      <c r="D78" s="52" t="s">
        <v>2494</v>
      </c>
      <c r="E78" s="52"/>
      <c r="F78" t="s">
        <v>2307</v>
      </c>
      <c r="G78" s="11" t="s">
        <v>2493</v>
      </c>
      <c r="H78" s="11" t="s">
        <v>2504</v>
      </c>
      <c r="I78" s="42" t="s">
        <v>2497</v>
      </c>
      <c r="J78" s="11" t="s">
        <v>2505</v>
      </c>
      <c r="K78" s="11" t="s">
        <v>2506</v>
      </c>
      <c r="L78" s="42" t="s">
        <v>2507</v>
      </c>
      <c r="N78" s="42" t="s">
        <v>2508</v>
      </c>
      <c r="P78" s="23" t="s">
        <v>2509</v>
      </c>
      <c r="Q78" s="23" t="s">
        <v>2503</v>
      </c>
    </row>
    <row r="79" spans="1:19" ht="16" customHeight="1">
      <c r="A79" s="11" t="s">
        <v>2504</v>
      </c>
      <c r="B79" s="42">
        <v>2367</v>
      </c>
      <c r="D79">
        <v>4185730</v>
      </c>
      <c r="E79">
        <v>4194263</v>
      </c>
      <c r="F79">
        <v>6187</v>
      </c>
      <c r="G79">
        <v>-1.655206</v>
      </c>
      <c r="H79">
        <v>179</v>
      </c>
      <c r="I79">
        <v>3.068388E-2</v>
      </c>
      <c r="J79">
        <v>-1.1878188999999999</v>
      </c>
      <c r="K79">
        <v>-0.21716550000000001</v>
      </c>
      <c r="L79">
        <v>11.057173300000001</v>
      </c>
      <c r="M79">
        <f t="shared" si="2"/>
        <v>1.7871623242282206E-3</v>
      </c>
      <c r="N79">
        <v>25.456410000000002</v>
      </c>
      <c r="O79">
        <f t="shared" si="1"/>
        <v>4.1144997575561669E-3</v>
      </c>
      <c r="P79" s="73">
        <v>1.028625E-7</v>
      </c>
    </row>
    <row r="80" spans="1:19" ht="19" customHeight="1">
      <c r="A80" s="42" t="s">
        <v>2497</v>
      </c>
      <c r="B80" s="42">
        <v>2.6913179999999998E-2</v>
      </c>
      <c r="D80">
        <v>25723034</v>
      </c>
      <c r="E80">
        <v>25734245</v>
      </c>
      <c r="F80">
        <v>9794</v>
      </c>
      <c r="G80" s="11">
        <v>-1.3300099999999999</v>
      </c>
      <c r="H80" s="45">
        <v>203</v>
      </c>
      <c r="I80" s="54">
        <v>3.8690815000000003E-2</v>
      </c>
      <c r="J80" s="44">
        <v>-0.61087990000000003</v>
      </c>
      <c r="K80" s="79">
        <v>0.49339632999999999</v>
      </c>
      <c r="L80">
        <v>15.798849199999999</v>
      </c>
      <c r="M80">
        <f t="shared" si="2"/>
        <v>1.6131150908719623E-3</v>
      </c>
      <c r="N80">
        <v>31.430569999999999</v>
      </c>
      <c r="O80">
        <f t="shared" si="1"/>
        <v>3.2091658158055953E-3</v>
      </c>
      <c r="P80" s="73">
        <v>7.9866130000000004E-8</v>
      </c>
    </row>
    <row r="81" spans="1:19">
      <c r="A81" s="11" t="s">
        <v>2505</v>
      </c>
      <c r="B81" s="42">
        <v>-1.4886760000000001</v>
      </c>
      <c r="D81">
        <v>26103393</v>
      </c>
      <c r="E81">
        <v>26113254</v>
      </c>
      <c r="F81">
        <v>8710</v>
      </c>
      <c r="G81" s="11">
        <v>-1.629988</v>
      </c>
      <c r="H81" s="45">
        <v>182</v>
      </c>
      <c r="I81" s="54">
        <v>3.1320384E-2</v>
      </c>
      <c r="J81" s="44">
        <v>-0.99271359999999997</v>
      </c>
      <c r="K81" s="79">
        <v>0.12262204</v>
      </c>
      <c r="L81">
        <v>11.4726093</v>
      </c>
      <c r="M81">
        <f t="shared" si="2"/>
        <v>1.3171767278989668E-3</v>
      </c>
      <c r="N81">
        <v>25.883053</v>
      </c>
      <c r="O81">
        <f t="shared" si="1"/>
        <v>2.9716478760045927E-3</v>
      </c>
      <c r="P81" s="73">
        <v>7.4291199999999998E-8</v>
      </c>
    </row>
    <row r="82" spans="1:19">
      <c r="A82" s="11" t="s">
        <v>2506</v>
      </c>
      <c r="B82" s="42">
        <v>-0.45597369999999998</v>
      </c>
      <c r="D82">
        <v>26153437</v>
      </c>
      <c r="E82">
        <v>26161250</v>
      </c>
      <c r="F82">
        <v>4184</v>
      </c>
      <c r="G82" s="11">
        <v>-2.4750429999999999</v>
      </c>
      <c r="H82" s="45">
        <v>93</v>
      </c>
      <c r="I82" s="54">
        <v>9.2669150000000006E-3</v>
      </c>
      <c r="J82" s="44">
        <v>-2.8239133000000001</v>
      </c>
      <c r="K82" s="79">
        <v>-2.2394811799999998</v>
      </c>
      <c r="L82">
        <v>1.7362502</v>
      </c>
      <c r="M82">
        <f t="shared" si="2"/>
        <v>4.1497375717017206E-4</v>
      </c>
      <c r="N82">
        <v>13.225956</v>
      </c>
      <c r="O82">
        <f t="shared" si="1"/>
        <v>3.1610793499043978E-3</v>
      </c>
      <c r="P82" s="73">
        <v>7.9026980000000004E-8</v>
      </c>
    </row>
    <row r="83" spans="1:19">
      <c r="A83" s="42" t="s">
        <v>2507</v>
      </c>
      <c r="B83" s="42">
        <v>128.6439</v>
      </c>
      <c r="C83">
        <f>B83/B3</f>
        <v>1.1832044148080019E-3</v>
      </c>
      <c r="D83">
        <v>26212797</v>
      </c>
      <c r="E83">
        <v>26220651</v>
      </c>
      <c r="F83">
        <v>6707</v>
      </c>
      <c r="G83" s="11">
        <v>-2.036254</v>
      </c>
      <c r="H83" s="45">
        <v>117</v>
      </c>
      <c r="I83" s="54">
        <v>2.0654092999999998E-2</v>
      </c>
      <c r="J83" s="44">
        <v>-0.99297809999999997</v>
      </c>
      <c r="K83" s="79">
        <v>0.51335280000000005</v>
      </c>
      <c r="L83">
        <v>4.8820255000000001</v>
      </c>
      <c r="M83">
        <f t="shared" si="2"/>
        <v>7.2790002981959153E-4</v>
      </c>
      <c r="N83">
        <v>18.773281000000001</v>
      </c>
      <c r="O83">
        <f t="shared" si="1"/>
        <v>2.7990578500074548E-3</v>
      </c>
      <c r="P83" s="73">
        <v>6.9976449999999995E-8</v>
      </c>
    </row>
    <row r="84" spans="1:19">
      <c r="A84" s="42" t="s">
        <v>2508</v>
      </c>
      <c r="B84" s="42">
        <v>348.43099999999998</v>
      </c>
      <c r="C84">
        <f>B84/B3</f>
        <v>3.2046999310186247E-3</v>
      </c>
      <c r="D84">
        <v>26231685</v>
      </c>
      <c r="E84">
        <v>26239237</v>
      </c>
      <c r="F84">
        <v>6754</v>
      </c>
      <c r="G84" s="11">
        <v>-2.2494839999999998</v>
      </c>
      <c r="H84" s="45">
        <v>101</v>
      </c>
      <c r="I84" s="54">
        <v>1.5002484999999999E-2</v>
      </c>
      <c r="J84" s="44">
        <v>-2.2179459000000001</v>
      </c>
      <c r="K84" s="79">
        <v>-1.4331140499999999</v>
      </c>
      <c r="L84">
        <v>3.0733039</v>
      </c>
      <c r="M84">
        <f t="shared" si="2"/>
        <v>4.5503463132958246E-4</v>
      </c>
      <c r="N84">
        <v>14.790508000000001</v>
      </c>
      <c r="O84">
        <f t="shared" si="1"/>
        <v>2.1898886585726978E-3</v>
      </c>
      <c r="P84" s="73">
        <v>5.4747219999999998E-8</v>
      </c>
    </row>
    <row r="85" spans="1:19">
      <c r="A85" t="s">
        <v>2554</v>
      </c>
      <c r="B85" s="42"/>
      <c r="D85">
        <v>29493892</v>
      </c>
      <c r="E85">
        <v>29505708</v>
      </c>
      <c r="F85">
        <v>2330</v>
      </c>
      <c r="G85" s="11">
        <v>-1.5830489999999999</v>
      </c>
      <c r="H85" s="45">
        <v>144</v>
      </c>
      <c r="I85" s="54">
        <v>3.2120502000000002E-2</v>
      </c>
      <c r="J85" s="44">
        <v>-1.4214663000000001</v>
      </c>
      <c r="K85" s="79">
        <v>-0.75241044999999995</v>
      </c>
      <c r="L85">
        <v>9.3204723999999999</v>
      </c>
      <c r="M85">
        <f t="shared" si="2"/>
        <v>4.0002027467811157E-3</v>
      </c>
      <c r="N85">
        <v>20.478898999999998</v>
      </c>
      <c r="O85">
        <f t="shared" si="1"/>
        <v>8.789227038626609E-3</v>
      </c>
      <c r="P85" s="73">
        <v>6.971303E-8</v>
      </c>
    </row>
    <row r="86" spans="1:19">
      <c r="A86" s="23" t="s">
        <v>2509</v>
      </c>
      <c r="B86" s="42">
        <f>C84/40000</f>
        <v>8.0117498275465618E-8</v>
      </c>
      <c r="D86">
        <v>34245126</v>
      </c>
      <c r="E86">
        <v>34257679</v>
      </c>
      <c r="F86">
        <v>1772</v>
      </c>
      <c r="G86" s="11">
        <v>-2.1793979999999999</v>
      </c>
      <c r="H86" s="45">
        <v>40</v>
      </c>
      <c r="I86" s="54">
        <v>1.2934473E-2</v>
      </c>
      <c r="J86" s="44">
        <v>-0.77575470000000002</v>
      </c>
      <c r="K86" s="79">
        <v>0.6735989</v>
      </c>
      <c r="L86">
        <v>1.0351855000000001</v>
      </c>
      <c r="M86">
        <f t="shared" si="2"/>
        <v>5.8419046275395034E-4</v>
      </c>
      <c r="N86">
        <v>5.6885830000000004</v>
      </c>
      <c r="O86">
        <f t="shared" si="1"/>
        <v>3.210261286681716E-3</v>
      </c>
      <c r="P86" s="73">
        <v>6.1036299999999994E-8</v>
      </c>
    </row>
    <row r="87" spans="1:19">
      <c r="A87" s="23" t="s">
        <v>2503</v>
      </c>
      <c r="B87" s="42"/>
      <c r="D87">
        <v>36451822</v>
      </c>
      <c r="E87">
        <v>36460692</v>
      </c>
      <c r="F87">
        <v>13776</v>
      </c>
      <c r="G87" s="11">
        <v>-2.2123719999999998</v>
      </c>
      <c r="H87" s="45">
        <v>28</v>
      </c>
      <c r="I87" s="54">
        <v>9.5969799999999997E-3</v>
      </c>
      <c r="J87" s="44">
        <v>-1.5197434000000001</v>
      </c>
      <c r="K87" s="44">
        <v>-0.50246588999999997</v>
      </c>
      <c r="L87">
        <v>0.5232985</v>
      </c>
      <c r="M87">
        <f t="shared" si="2"/>
        <v>3.7986244192799071E-5</v>
      </c>
      <c r="N87">
        <v>4.1242869999999998</v>
      </c>
      <c r="O87">
        <f t="shared" si="1"/>
        <v>2.9938204123112659E-4</v>
      </c>
      <c r="P87" s="73">
        <v>5.8186890000000002E-8</v>
      </c>
    </row>
    <row r="88" spans="1:19">
      <c r="A88" s="42"/>
      <c r="B88" s="42"/>
      <c r="D88">
        <v>39068783</v>
      </c>
      <c r="E88">
        <v>39093690</v>
      </c>
      <c r="F88">
        <v>13835</v>
      </c>
      <c r="G88">
        <v>-1.8171120000000001</v>
      </c>
      <c r="H88">
        <v>331</v>
      </c>
      <c r="I88" s="44">
        <v>2.7357464000000001E-2</v>
      </c>
      <c r="J88">
        <v>-1.1669862</v>
      </c>
      <c r="K88">
        <v>9.1975319999999999E-2</v>
      </c>
      <c r="L88">
        <v>18.249925399999999</v>
      </c>
      <c r="M88">
        <f t="shared" si="2"/>
        <v>1.3191127864112756E-3</v>
      </c>
      <c r="N88">
        <v>48.353530999999997</v>
      </c>
      <c r="O88">
        <f t="shared" si="1"/>
        <v>3.4950148897723164E-3</v>
      </c>
      <c r="P88" s="73">
        <v>8.774958E-8</v>
      </c>
    </row>
    <row r="89" spans="1:19">
      <c r="A89" s="42"/>
      <c r="B89" s="42"/>
      <c r="D89">
        <v>39094797</v>
      </c>
      <c r="E89">
        <v>39108646</v>
      </c>
      <c r="F89">
        <v>4120</v>
      </c>
      <c r="G89">
        <v>-1.1689659999999999</v>
      </c>
      <c r="H89">
        <v>316</v>
      </c>
      <c r="I89" s="44">
        <v>4.2775328000000001E-2</v>
      </c>
      <c r="J89">
        <v>-1.5278749</v>
      </c>
      <c r="K89">
        <v>-1.5056314900000001</v>
      </c>
      <c r="L89">
        <v>27.227616999999999</v>
      </c>
      <c r="M89">
        <f t="shared" si="2"/>
        <v>6.6086449029126209E-3</v>
      </c>
      <c r="N89">
        <v>48.781323</v>
      </c>
      <c r="O89">
        <f t="shared" si="1"/>
        <v>1.1840126941747573E-2</v>
      </c>
      <c r="P89" s="73">
        <v>8.8148399999999998E-8</v>
      </c>
    </row>
    <row r="90" spans="1:19">
      <c r="A90" s="42"/>
      <c r="B90" s="42"/>
      <c r="D90">
        <v>40343104</v>
      </c>
      <c r="E90">
        <v>40351746</v>
      </c>
      <c r="F90">
        <v>8973</v>
      </c>
      <c r="G90">
        <v>-1.5106949999999999</v>
      </c>
      <c r="H90">
        <v>69</v>
      </c>
      <c r="I90" s="44">
        <v>3.2531457999999999E-2</v>
      </c>
      <c r="J90">
        <v>-0.93524010000000002</v>
      </c>
      <c r="K90">
        <v>-5.2649109999999999E-2</v>
      </c>
      <c r="L90">
        <v>4.5124845000000002</v>
      </c>
      <c r="M90">
        <f t="shared" si="2"/>
        <v>5.0289585422935473E-4</v>
      </c>
      <c r="N90">
        <v>9.8128060000000001</v>
      </c>
      <c r="O90">
        <f t="shared" si="1"/>
        <v>1.0935925554441102E-3</v>
      </c>
      <c r="P90" s="73">
        <v>5.954373E-8</v>
      </c>
    </row>
    <row r="91" spans="1:19">
      <c r="A91" s="11"/>
      <c r="D91">
        <v>42689739</v>
      </c>
      <c r="E91">
        <v>42699763</v>
      </c>
      <c r="F91">
        <v>4750</v>
      </c>
      <c r="G91">
        <v>-2.4195679999999999</v>
      </c>
      <c r="H91">
        <v>225</v>
      </c>
      <c r="I91" s="44">
        <v>1.2493004E-2</v>
      </c>
      <c r="J91">
        <v>-1.4669093</v>
      </c>
      <c r="K91">
        <v>0.23494592</v>
      </c>
      <c r="L91">
        <v>5.7051252000000003</v>
      </c>
      <c r="M91">
        <f t="shared" si="2"/>
        <v>1.2010789894736844E-3</v>
      </c>
      <c r="N91">
        <v>32.994228999999997</v>
      </c>
      <c r="O91">
        <f t="shared" si="1"/>
        <v>6.94615347368421E-3</v>
      </c>
      <c r="P91" s="73">
        <v>9.192642E-8</v>
      </c>
    </row>
    <row r="92" spans="1:19">
      <c r="D92">
        <v>42842946</v>
      </c>
      <c r="E92">
        <v>42858545</v>
      </c>
      <c r="F92">
        <v>2975</v>
      </c>
      <c r="G92">
        <v>-2.2428910000000002</v>
      </c>
      <c r="H92">
        <v>102</v>
      </c>
      <c r="I92">
        <v>1.5223883000000001E-2</v>
      </c>
      <c r="J92">
        <v>-1.8226583000000001</v>
      </c>
      <c r="K92">
        <v>-0.74892210999999997</v>
      </c>
      <c r="L92">
        <v>3.1427686000000001</v>
      </c>
      <c r="M92">
        <f t="shared" si="2"/>
        <v>1.056392806722689E-3</v>
      </c>
      <c r="N92">
        <v>14.932722</v>
      </c>
      <c r="O92">
        <f t="shared" si="1"/>
        <v>5.0194023529411763E-3</v>
      </c>
      <c r="P92" s="73">
        <v>7.8593269999999994E-8</v>
      </c>
    </row>
    <row r="93" spans="1:19">
      <c r="D93">
        <v>107383411</v>
      </c>
      <c r="E93">
        <v>107395081</v>
      </c>
      <c r="F93">
        <v>5468</v>
      </c>
      <c r="G93">
        <v>-2.1172399999999998</v>
      </c>
      <c r="H93">
        <v>62</v>
      </c>
      <c r="I93">
        <v>1.6806028000000001E-2</v>
      </c>
      <c r="J93">
        <v>-1.2847059000000001</v>
      </c>
      <c r="K93">
        <v>-5.5164289999999998E-2</v>
      </c>
      <c r="L93">
        <v>2.0896845000000002</v>
      </c>
      <c r="M93">
        <f t="shared" si="2"/>
        <v>3.8216614850036579E-4</v>
      </c>
      <c r="N93">
        <v>8.817304</v>
      </c>
      <c r="O93">
        <f t="shared" si="1"/>
        <v>1.6125281638624726E-3</v>
      </c>
      <c r="P93" s="73">
        <v>7.2899910000000002E-8</v>
      </c>
    </row>
    <row r="94" spans="1:19">
      <c r="D94">
        <v>133133066</v>
      </c>
      <c r="E94">
        <v>133141657</v>
      </c>
      <c r="F94">
        <v>1046</v>
      </c>
      <c r="G94">
        <v>-1.7168829999999999</v>
      </c>
      <c r="H94">
        <v>129</v>
      </c>
      <c r="I94">
        <v>2.8710346000000001E-2</v>
      </c>
      <c r="J94">
        <v>-1.3536428</v>
      </c>
      <c r="K94">
        <v>-0.47981374999999998</v>
      </c>
      <c r="L94">
        <v>7.4587282999999998</v>
      </c>
      <c r="M94">
        <f t="shared" si="2"/>
        <v>7.1307153919694067E-3</v>
      </c>
      <c r="N94">
        <v>18.345680999999999</v>
      </c>
      <c r="O94">
        <f t="shared" si="1"/>
        <v>1.7538891969407264E-2</v>
      </c>
      <c r="P94" s="73">
        <v>8.3877470000000002E-8</v>
      </c>
    </row>
    <row r="95" spans="1:19">
      <c r="D95">
        <v>159049067</v>
      </c>
      <c r="E95">
        <v>159058050</v>
      </c>
      <c r="F95">
        <v>7344</v>
      </c>
      <c r="G95">
        <v>-2.1419890000000001</v>
      </c>
      <c r="H95">
        <v>46</v>
      </c>
      <c r="I95">
        <v>1.4720392000000001E-2</v>
      </c>
      <c r="J95">
        <v>-0.85664399999999996</v>
      </c>
      <c r="K95">
        <v>0.56394513999999996</v>
      </c>
      <c r="L95">
        <v>1.3584311</v>
      </c>
      <c r="M95">
        <f t="shared" si="2"/>
        <v>1.8497155501089326E-4</v>
      </c>
      <c r="N95">
        <v>6.5418710000000004</v>
      </c>
      <c r="O95">
        <f t="shared" si="1"/>
        <v>8.9077764161220048E-4</v>
      </c>
      <c r="P95" s="73">
        <v>1.5635450000000001E-7</v>
      </c>
    </row>
    <row r="96" spans="1:19" s="86" customFormat="1" ht="14.25" customHeight="1">
      <c r="A96" s="86" t="s">
        <v>2571</v>
      </c>
      <c r="D96" s="92" t="s">
        <v>2511</v>
      </c>
      <c r="E96" s="92"/>
      <c r="F96" s="91"/>
      <c r="H96" s="91"/>
      <c r="I96" s="93"/>
      <c r="M96" s="186"/>
      <c r="N96" s="90"/>
      <c r="O96" s="186"/>
      <c r="P96" s="91"/>
      <c r="Q96" s="95"/>
      <c r="S96" s="94"/>
    </row>
    <row r="97" spans="1:17" ht="16" customHeight="1">
      <c r="A97" s="11" t="s">
        <v>2493</v>
      </c>
      <c r="B97" s="42">
        <v>-2.0071599999999998</v>
      </c>
      <c r="D97" s="52" t="s">
        <v>2494</v>
      </c>
      <c r="E97" s="52"/>
      <c r="F97" t="s">
        <v>2307</v>
      </c>
      <c r="G97" s="11" t="s">
        <v>2493</v>
      </c>
      <c r="H97" s="11" t="s">
        <v>2504</v>
      </c>
      <c r="I97" s="42" t="s">
        <v>2497</v>
      </c>
      <c r="J97" s="11" t="s">
        <v>2505</v>
      </c>
      <c r="K97" s="11" t="s">
        <v>2506</v>
      </c>
      <c r="L97" s="42" t="s">
        <v>2507</v>
      </c>
      <c r="N97" s="42" t="s">
        <v>2508</v>
      </c>
      <c r="P97" s="23" t="s">
        <v>2509</v>
      </c>
      <c r="Q97" s="23" t="s">
        <v>2503</v>
      </c>
    </row>
    <row r="98" spans="1:17" ht="16" customHeight="1">
      <c r="A98" s="11" t="s">
        <v>2504</v>
      </c>
      <c r="B98" s="42">
        <v>2603</v>
      </c>
      <c r="D98">
        <v>4185730</v>
      </c>
      <c r="E98">
        <v>4194263</v>
      </c>
      <c r="F98">
        <v>6187</v>
      </c>
      <c r="G98">
        <v>-1.9686319999999999</v>
      </c>
      <c r="H98">
        <v>201</v>
      </c>
      <c r="I98">
        <v>2.0724497000000001E-2</v>
      </c>
      <c r="J98">
        <v>-2.6120969999999999</v>
      </c>
      <c r="K98">
        <v>-2.5740055900000001</v>
      </c>
      <c r="L98" s="44">
        <v>8.3988350999999994</v>
      </c>
      <c r="M98">
        <f t="shared" si="2"/>
        <v>1.3574971876515274E-3</v>
      </c>
      <c r="N98">
        <v>26.827031000000002</v>
      </c>
      <c r="O98">
        <f t="shared" si="1"/>
        <v>4.3360321642152908E-3</v>
      </c>
      <c r="P98" s="73">
        <v>1.0840079999999999E-7</v>
      </c>
    </row>
    <row r="99" spans="1:17" ht="19" customHeight="1">
      <c r="A99" s="42" t="s">
        <v>2497</v>
      </c>
      <c r="B99" s="42">
        <v>2.1032909999999998E-2</v>
      </c>
      <c r="D99">
        <v>25723034</v>
      </c>
      <c r="E99">
        <v>25734245</v>
      </c>
      <c r="F99">
        <v>9794</v>
      </c>
      <c r="G99" s="11">
        <v>-1.672488</v>
      </c>
      <c r="H99" s="45">
        <v>236</v>
      </c>
      <c r="I99" s="54">
        <v>2.7762657E-2</v>
      </c>
      <c r="J99" s="44">
        <v>-1.6505829999999999</v>
      </c>
      <c r="K99" s="79">
        <v>-1.0620845000000001</v>
      </c>
      <c r="L99" s="44">
        <v>13.1963162</v>
      </c>
      <c r="M99">
        <f t="shared" si="2"/>
        <v>1.347387808862569E-3</v>
      </c>
      <c r="N99">
        <v>34.835985000000001</v>
      </c>
      <c r="O99">
        <f t="shared" si="1"/>
        <v>3.5568700224627324E-3</v>
      </c>
      <c r="P99" s="73">
        <v>8.8581059999999997E-8</v>
      </c>
    </row>
    <row r="100" spans="1:17">
      <c r="A100" s="11" t="s">
        <v>2505</v>
      </c>
      <c r="B100" s="42">
        <v>-2.439845</v>
      </c>
      <c r="D100">
        <v>26103393</v>
      </c>
      <c r="E100">
        <v>26113254</v>
      </c>
      <c r="F100">
        <v>8710</v>
      </c>
      <c r="G100" s="11">
        <v>-1.87052</v>
      </c>
      <c r="H100" s="45">
        <v>214</v>
      </c>
      <c r="I100" s="54">
        <v>2.3081330000000001E-2</v>
      </c>
      <c r="J100" s="44">
        <v>-2.1593369999999998</v>
      </c>
      <c r="K100" s="79">
        <v>-1.81267121</v>
      </c>
      <c r="L100" s="44">
        <v>9.9542468999999993</v>
      </c>
      <c r="M100">
        <f t="shared" si="2"/>
        <v>1.1428526865671642E-3</v>
      </c>
      <c r="N100">
        <v>28.695616000000001</v>
      </c>
      <c r="O100">
        <f t="shared" si="1"/>
        <v>3.2945598163031001E-3</v>
      </c>
      <c r="P100" s="73">
        <v>8.2363989999999999E-8</v>
      </c>
    </row>
    <row r="101" spans="1:17">
      <c r="A101" s="11" t="s">
        <v>2506</v>
      </c>
      <c r="B101" s="42">
        <v>-2.4365380000000001</v>
      </c>
      <c r="D101">
        <v>26153437</v>
      </c>
      <c r="E101">
        <v>26161250</v>
      </c>
      <c r="F101">
        <v>4184</v>
      </c>
      <c r="G101" s="11">
        <v>-2.4824480000000002</v>
      </c>
      <c r="H101" s="45">
        <v>111</v>
      </c>
      <c r="I101" s="54">
        <v>7.6173059999999999E-3</v>
      </c>
      <c r="J101" s="44">
        <v>-4.0275270000000001</v>
      </c>
      <c r="K101" s="79">
        <v>-4.4125621099999996</v>
      </c>
      <c r="L101" s="44">
        <v>1.6912701999999999</v>
      </c>
      <c r="M101">
        <f t="shared" si="2"/>
        <v>4.0422327915869979E-4</v>
      </c>
      <c r="N101">
        <v>14.948430999999999</v>
      </c>
      <c r="O101">
        <f t="shared" si="1"/>
        <v>3.5727607552581259E-3</v>
      </c>
      <c r="P101" s="73">
        <v>8.931902E-8</v>
      </c>
    </row>
    <row r="102" spans="1:17">
      <c r="A102" s="42" t="s">
        <v>2507</v>
      </c>
      <c r="B102" s="42">
        <v>110.5729</v>
      </c>
      <c r="C102">
        <f>B102/B3</f>
        <v>1.016996091055415E-3</v>
      </c>
      <c r="D102">
        <v>26212797</v>
      </c>
      <c r="E102">
        <v>26220651</v>
      </c>
      <c r="F102">
        <v>6707</v>
      </c>
      <c r="G102" s="11">
        <v>-2.1886510000000001</v>
      </c>
      <c r="H102" s="45">
        <v>120</v>
      </c>
      <c r="I102" s="54">
        <v>1.4683383E-2</v>
      </c>
      <c r="J102" s="44">
        <v>-1.7458659999999999</v>
      </c>
      <c r="K102" s="79">
        <v>-0.61727809</v>
      </c>
      <c r="L102" s="44">
        <v>3.5538911999999998</v>
      </c>
      <c r="M102">
        <f t="shared" si="2"/>
        <v>5.298779185925152E-4</v>
      </c>
      <c r="N102">
        <v>18.419195999999999</v>
      </c>
      <c r="O102">
        <f t="shared" si="1"/>
        <v>2.7462644997763531E-3</v>
      </c>
      <c r="P102" s="73">
        <v>6.8656610000000005E-8</v>
      </c>
    </row>
    <row r="103" spans="1:17">
      <c r="A103" s="42" t="s">
        <v>2508</v>
      </c>
      <c r="B103" s="42">
        <v>360.90050000000002</v>
      </c>
      <c r="C103">
        <f>B103/B3</f>
        <v>3.3193883651414118E-3</v>
      </c>
      <c r="D103">
        <v>26231685</v>
      </c>
      <c r="E103">
        <v>26239237</v>
      </c>
      <c r="F103">
        <v>6754</v>
      </c>
      <c r="G103" s="11">
        <v>-2.2792810000000001</v>
      </c>
      <c r="H103" s="45">
        <v>119</v>
      </c>
      <c r="I103" s="54">
        <v>1.2473989E-2</v>
      </c>
      <c r="J103" s="44">
        <v>-3.6424810000000001</v>
      </c>
      <c r="K103" s="79">
        <v>-3.9806375699999998</v>
      </c>
      <c r="L103" s="44">
        <v>3.0074955000000001</v>
      </c>
      <c r="M103">
        <f t="shared" si="2"/>
        <v>4.4529101273319514E-4</v>
      </c>
      <c r="N103">
        <v>16.283180000000002</v>
      </c>
      <c r="O103">
        <f t="shared" si="1"/>
        <v>2.4108942848682265E-3</v>
      </c>
      <c r="P103" s="73">
        <v>6.0272359999999994E-8</v>
      </c>
    </row>
    <row r="104" spans="1:17">
      <c r="A104" s="23" t="s">
        <v>2509</v>
      </c>
      <c r="B104" s="109">
        <v>8.2984720000000002E-8</v>
      </c>
      <c r="D104">
        <v>29493892</v>
      </c>
      <c r="E104">
        <v>29505708</v>
      </c>
      <c r="F104">
        <v>2330</v>
      </c>
      <c r="G104" s="11">
        <v>-1.54837</v>
      </c>
      <c r="H104" s="45">
        <v>161</v>
      </c>
      <c r="I104" s="54">
        <v>3.0235254999999999E-2</v>
      </c>
      <c r="J104" s="44">
        <v>-2.1981860000000002</v>
      </c>
      <c r="K104" s="79">
        <v>-2.26248687</v>
      </c>
      <c r="L104" s="44">
        <v>9.7970851000000003</v>
      </c>
      <c r="M104">
        <f t="shared" si="2"/>
        <v>4.2047575536480692E-3</v>
      </c>
      <c r="N104">
        <v>21.488318</v>
      </c>
      <c r="O104">
        <f t="shared" si="1"/>
        <v>9.2224540772532192E-3</v>
      </c>
      <c r="P104" s="73">
        <v>7.3149230000000003E-8</v>
      </c>
    </row>
    <row r="105" spans="1:17">
      <c r="A105" s="23" t="s">
        <v>2503</v>
      </c>
      <c r="B105" s="42"/>
      <c r="D105">
        <v>34245126</v>
      </c>
      <c r="E105">
        <v>34257679</v>
      </c>
      <c r="F105">
        <v>1772</v>
      </c>
      <c r="G105" s="11">
        <v>-2.4302999999999999</v>
      </c>
      <c r="H105" s="45">
        <v>51</v>
      </c>
      <c r="I105" s="54">
        <v>5.9769799999999998E-3</v>
      </c>
      <c r="J105" s="44">
        <v>-3.7538070000000001</v>
      </c>
      <c r="K105" s="79">
        <v>-3.70093351</v>
      </c>
      <c r="L105" s="44">
        <v>0.57176349999999998</v>
      </c>
      <c r="M105">
        <f t="shared" si="2"/>
        <v>3.2266563205417606E-4</v>
      </c>
      <c r="N105">
        <v>6.8068590000000002</v>
      </c>
      <c r="O105">
        <f t="shared" si="1"/>
        <v>3.8413425507900678E-3</v>
      </c>
      <c r="P105" s="73">
        <v>7.3034960000000006E-8</v>
      </c>
    </row>
    <row r="106" spans="1:17">
      <c r="B106" s="42"/>
      <c r="D106">
        <v>36451822</v>
      </c>
      <c r="E106">
        <v>36460692</v>
      </c>
      <c r="F106">
        <v>13776</v>
      </c>
      <c r="G106" s="11">
        <v>-2.1384029999999998</v>
      </c>
      <c r="H106" s="45">
        <v>31</v>
      </c>
      <c r="I106" s="54">
        <v>9.8101739999999996E-3</v>
      </c>
      <c r="J106" s="44">
        <v>-1.122485</v>
      </c>
      <c r="K106" s="44">
        <v>6.7351359999999999E-2</v>
      </c>
      <c r="L106" s="44">
        <v>0.60302869999999997</v>
      </c>
      <c r="M106">
        <f t="shared" si="2"/>
        <v>4.3773860336817652E-5</v>
      </c>
      <c r="N106">
        <v>4.2710059999999999</v>
      </c>
      <c r="O106">
        <f t="shared" ref="O106:O152" si="3">N106/F106</f>
        <v>3.1003237514518002E-4</v>
      </c>
      <c r="P106" s="73">
        <v>6.0256849999999993E-8</v>
      </c>
    </row>
    <row r="107" spans="1:17">
      <c r="A107" s="42"/>
      <c r="B107" s="42"/>
      <c r="D107">
        <v>39068783</v>
      </c>
      <c r="E107">
        <v>39093690</v>
      </c>
      <c r="F107">
        <v>13835</v>
      </c>
      <c r="G107">
        <v>-1.8687180000000001</v>
      </c>
      <c r="H107">
        <v>351</v>
      </c>
      <c r="I107" s="44">
        <v>2.3583381E-2</v>
      </c>
      <c r="J107">
        <v>-2.3079209999999999</v>
      </c>
      <c r="K107">
        <v>-2.1868336899999998</v>
      </c>
      <c r="L107" s="44">
        <v>16.6759032</v>
      </c>
      <c r="M107">
        <f t="shared" si="2"/>
        <v>1.2053417564148899E-3</v>
      </c>
      <c r="N107">
        <v>47.915228999999997</v>
      </c>
      <c r="O107">
        <f t="shared" si="3"/>
        <v>3.4633342247921933E-3</v>
      </c>
      <c r="P107" s="73">
        <v>8.6954180000000003E-8</v>
      </c>
    </row>
    <row r="108" spans="1:17">
      <c r="A108" s="42"/>
      <c r="B108" s="42"/>
      <c r="D108">
        <v>39094797</v>
      </c>
      <c r="E108">
        <v>39108646</v>
      </c>
      <c r="F108">
        <v>4120</v>
      </c>
      <c r="G108">
        <v>-1.3694679999999999</v>
      </c>
      <c r="H108">
        <v>317</v>
      </c>
      <c r="I108" s="44">
        <v>3.4983520999999997E-2</v>
      </c>
      <c r="J108">
        <v>-1.529075</v>
      </c>
      <c r="K108">
        <v>-1.2500262799999999</v>
      </c>
      <c r="L108" s="44">
        <v>22.306286799999999</v>
      </c>
      <c r="M108">
        <f t="shared" si="2"/>
        <v>5.414147281553398E-3</v>
      </c>
      <c r="N108">
        <v>46.981909999999999</v>
      </c>
      <c r="O108">
        <f t="shared" si="3"/>
        <v>1.1403376213592232E-2</v>
      </c>
      <c r="P108" s="73">
        <v>8.4896839999999998E-8</v>
      </c>
    </row>
    <row r="109" spans="1:17">
      <c r="A109" s="42"/>
      <c r="B109" s="42"/>
      <c r="D109">
        <v>40343104</v>
      </c>
      <c r="E109">
        <v>40351746</v>
      </c>
      <c r="F109">
        <v>8973</v>
      </c>
      <c r="G109">
        <v>-1.5907439999999999</v>
      </c>
      <c r="H109">
        <v>84</v>
      </c>
      <c r="I109" s="44">
        <v>2.8103921E-2</v>
      </c>
      <c r="J109">
        <v>-2.0291239999999999</v>
      </c>
      <c r="K109">
        <v>-1.7934554700000001</v>
      </c>
      <c r="L109" s="44">
        <v>4.7472120000000002</v>
      </c>
      <c r="M109">
        <f t="shared" si="2"/>
        <v>5.2905516549648951E-4</v>
      </c>
      <c r="N109">
        <v>11.211297</v>
      </c>
      <c r="O109">
        <f t="shared" si="3"/>
        <v>1.2494480106987631E-3</v>
      </c>
      <c r="P109" s="73">
        <v>6.8029710000000001E-8</v>
      </c>
    </row>
    <row r="110" spans="1:17">
      <c r="A110" s="11"/>
      <c r="D110">
        <v>42689739</v>
      </c>
      <c r="E110">
        <v>42699763</v>
      </c>
      <c r="F110">
        <v>4750</v>
      </c>
      <c r="G110">
        <v>-2.4097569999999999</v>
      </c>
      <c r="H110">
        <v>242</v>
      </c>
      <c r="I110" s="44">
        <v>1.077969E-2</v>
      </c>
      <c r="J110">
        <v>-1.5479350000000001</v>
      </c>
      <c r="K110">
        <v>0.15972618</v>
      </c>
      <c r="L110" s="44">
        <v>5.2731877000000003</v>
      </c>
      <c r="M110">
        <f t="shared" si="2"/>
        <v>1.1101447789473684E-3</v>
      </c>
      <c r="N110">
        <v>33.233733999999998</v>
      </c>
      <c r="O110">
        <f t="shared" si="3"/>
        <v>6.996575578947368E-3</v>
      </c>
      <c r="P110" s="73">
        <v>9.2593709999999995E-8</v>
      </c>
    </row>
    <row r="111" spans="1:17">
      <c r="D111">
        <v>42842946</v>
      </c>
      <c r="E111">
        <v>42858545</v>
      </c>
      <c r="F111">
        <v>2975</v>
      </c>
      <c r="G111">
        <v>-2.3267479999999998</v>
      </c>
      <c r="H111">
        <v>113</v>
      </c>
      <c r="I111">
        <v>1.1275367999999999E-2</v>
      </c>
      <c r="J111">
        <v>-2.1943389999999998</v>
      </c>
      <c r="K111">
        <v>-1.27744846</v>
      </c>
      <c r="L111">
        <v>2.5707024999999999</v>
      </c>
      <c r="M111">
        <f t="shared" si="2"/>
        <v>8.6410168067226891E-4</v>
      </c>
      <c r="N111">
        <v>15.215366</v>
      </c>
      <c r="O111">
        <f t="shared" si="3"/>
        <v>5.1144087394957979E-3</v>
      </c>
      <c r="P111" s="73">
        <v>8.0080880000000002E-8</v>
      </c>
    </row>
    <row r="112" spans="1:17">
      <c r="D112">
        <v>107383411</v>
      </c>
      <c r="E112">
        <v>107395081</v>
      </c>
      <c r="F112">
        <v>5468</v>
      </c>
      <c r="G112">
        <v>-2.321088</v>
      </c>
      <c r="H112">
        <v>72</v>
      </c>
      <c r="I112">
        <v>1.0047235999999999E-2</v>
      </c>
      <c r="J112">
        <v>-2.0091199999999998</v>
      </c>
      <c r="K112">
        <v>-0.99076019999999998</v>
      </c>
      <c r="L112">
        <v>1.4409372</v>
      </c>
      <c r="M112">
        <f t="shared" si="2"/>
        <v>2.6352179956108267E-4</v>
      </c>
      <c r="N112">
        <v>9.6096830000000004</v>
      </c>
      <c r="O112">
        <f t="shared" si="3"/>
        <v>1.7574401975128018E-3</v>
      </c>
      <c r="P112" s="73">
        <v>7.9632060000000001E-8</v>
      </c>
    </row>
    <row r="113" spans="1:19">
      <c r="D113">
        <v>133133066</v>
      </c>
      <c r="E113">
        <v>133141657</v>
      </c>
      <c r="F113">
        <v>1046</v>
      </c>
      <c r="G113">
        <v>-1.785507</v>
      </c>
      <c r="H113">
        <v>132</v>
      </c>
      <c r="I113">
        <v>2.4379662E-2</v>
      </c>
      <c r="J113">
        <v>-2.2379850000000001</v>
      </c>
      <c r="K113">
        <v>-2.0082551400000002</v>
      </c>
      <c r="L113">
        <v>6.4813764000000003</v>
      </c>
      <c r="M113">
        <f t="shared" si="2"/>
        <v>6.1963445506692163E-3</v>
      </c>
      <c r="N113">
        <v>17.751255</v>
      </c>
      <c r="O113">
        <f t="shared" si="3"/>
        <v>1.697060707456979E-2</v>
      </c>
      <c r="P113" s="73">
        <v>8.1159719999999997E-8</v>
      </c>
    </row>
    <row r="114" spans="1:19">
      <c r="D114">
        <v>159049067</v>
      </c>
      <c r="E114">
        <v>159058050</v>
      </c>
      <c r="F114">
        <v>7344</v>
      </c>
      <c r="G114">
        <v>-2.5125130000000002</v>
      </c>
      <c r="H114">
        <v>48</v>
      </c>
      <c r="I114">
        <v>3.4768640000000001E-3</v>
      </c>
      <c r="J114">
        <v>-1.6031200000000001</v>
      </c>
      <c r="K114">
        <v>-0.22363450000000001</v>
      </c>
      <c r="L114">
        <v>0.30341180000000001</v>
      </c>
      <c r="M114">
        <f t="shared" si="2"/>
        <v>4.1314242919389978E-5</v>
      </c>
      <c r="N114">
        <v>6.4064550000000002</v>
      </c>
      <c r="O114">
        <f t="shared" si="3"/>
        <v>8.7233864379084969E-4</v>
      </c>
      <c r="P114" s="73">
        <v>1.5311800000000001E-7</v>
      </c>
    </row>
    <row r="115" spans="1:19" s="86" customFormat="1" ht="14.25" customHeight="1">
      <c r="A115" s="86" t="s">
        <v>2581</v>
      </c>
      <c r="D115" s="92" t="s">
        <v>2511</v>
      </c>
      <c r="E115" s="92"/>
      <c r="F115" s="91"/>
      <c r="H115" s="91"/>
      <c r="I115" s="93"/>
      <c r="M115" s="186"/>
      <c r="N115" s="90"/>
      <c r="O115" s="186"/>
      <c r="P115" s="91"/>
      <c r="Q115" s="95"/>
      <c r="S115" s="94"/>
    </row>
    <row r="116" spans="1:19" ht="16" customHeight="1">
      <c r="A116" s="11" t="s">
        <v>2493</v>
      </c>
      <c r="B116" s="42">
        <v>-2.0071599999999998</v>
      </c>
      <c r="D116" s="52" t="s">
        <v>2494</v>
      </c>
      <c r="E116" s="52"/>
      <c r="F116" t="s">
        <v>2307</v>
      </c>
      <c r="G116" s="11" t="s">
        <v>2493</v>
      </c>
      <c r="H116" s="11" t="s">
        <v>2504</v>
      </c>
      <c r="I116" s="42" t="s">
        <v>2497</v>
      </c>
      <c r="J116" s="11" t="s">
        <v>2505</v>
      </c>
      <c r="K116" s="11" t="s">
        <v>2506</v>
      </c>
      <c r="L116" s="42" t="s">
        <v>2507</v>
      </c>
      <c r="N116" s="42" t="s">
        <v>2508</v>
      </c>
      <c r="P116" s="23" t="s">
        <v>2509</v>
      </c>
      <c r="Q116" s="23" t="s">
        <v>2503</v>
      </c>
    </row>
    <row r="117" spans="1:19" ht="16" customHeight="1">
      <c r="A117" s="11" t="s">
        <v>2504</v>
      </c>
      <c r="B117" s="42">
        <v>2603</v>
      </c>
      <c r="D117">
        <v>4185730</v>
      </c>
      <c r="E117">
        <v>4194263</v>
      </c>
      <c r="F117">
        <v>6187</v>
      </c>
      <c r="G117">
        <v>-1.9686319999999999</v>
      </c>
      <c r="H117">
        <v>201</v>
      </c>
      <c r="I117">
        <v>2.0724497000000001E-2</v>
      </c>
      <c r="J117">
        <v>-2.6120969999999999</v>
      </c>
      <c r="K117">
        <v>-2.5740055900000001</v>
      </c>
      <c r="L117" s="44">
        <v>8.3988350999999994</v>
      </c>
      <c r="M117">
        <f t="shared" si="2"/>
        <v>1.3574971876515274E-3</v>
      </c>
      <c r="N117">
        <v>26.827031000000002</v>
      </c>
      <c r="O117">
        <f t="shared" si="3"/>
        <v>4.3360321642152908E-3</v>
      </c>
      <c r="P117" s="73">
        <v>9.0945779999999995E-8</v>
      </c>
    </row>
    <row r="118" spans="1:19" ht="19" customHeight="1">
      <c r="A118" s="42" t="s">
        <v>2497</v>
      </c>
      <c r="B118" s="42">
        <v>2.1032909999999998E-2</v>
      </c>
      <c r="D118">
        <v>25723034</v>
      </c>
      <c r="E118">
        <v>25734245</v>
      </c>
      <c r="F118">
        <v>9794</v>
      </c>
      <c r="G118" s="11">
        <v>-1.672488</v>
      </c>
      <c r="H118" s="45">
        <v>236</v>
      </c>
      <c r="I118" s="54">
        <v>2.7762657E-2</v>
      </c>
      <c r="J118" s="44">
        <v>-1.6505829999999999</v>
      </c>
      <c r="K118" s="79">
        <v>-1.0620845000000001</v>
      </c>
      <c r="L118" s="44">
        <v>13.1963162</v>
      </c>
      <c r="M118">
        <f t="shared" si="2"/>
        <v>1.347387808862569E-3</v>
      </c>
      <c r="N118">
        <v>34.835985000000001</v>
      </c>
      <c r="O118">
        <f t="shared" si="3"/>
        <v>3.5568700224627324E-3</v>
      </c>
      <c r="P118" s="73">
        <v>7.9681849999999997E-8</v>
      </c>
    </row>
    <row r="119" spans="1:19">
      <c r="A119" s="11" t="s">
        <v>2505</v>
      </c>
      <c r="B119" s="42">
        <v>-2.439845</v>
      </c>
      <c r="D119">
        <v>26103393</v>
      </c>
      <c r="E119">
        <v>26113254</v>
      </c>
      <c r="F119">
        <v>8710</v>
      </c>
      <c r="G119" s="11">
        <v>-1.87052</v>
      </c>
      <c r="H119" s="45">
        <v>214</v>
      </c>
      <c r="I119" s="54">
        <v>2.3081330000000001E-2</v>
      </c>
      <c r="J119" s="44">
        <v>-2.1593369999999998</v>
      </c>
      <c r="K119" s="79">
        <v>-1.81267121</v>
      </c>
      <c r="L119" s="44">
        <v>9.9542468999999993</v>
      </c>
      <c r="M119">
        <f t="shared" si="2"/>
        <v>1.1428526865671642E-3</v>
      </c>
      <c r="N119">
        <v>28.695616000000001</v>
      </c>
      <c r="O119">
        <f t="shared" si="3"/>
        <v>3.2945598163031001E-3</v>
      </c>
      <c r="P119" s="73">
        <v>6.9985260000000004E-8</v>
      </c>
    </row>
    <row r="120" spans="1:19">
      <c r="A120" s="11" t="s">
        <v>2506</v>
      </c>
      <c r="B120" s="42">
        <v>-2.4365380000000001</v>
      </c>
      <c r="D120">
        <v>26153437</v>
      </c>
      <c r="E120">
        <v>26161250</v>
      </c>
      <c r="F120">
        <v>4184</v>
      </c>
      <c r="G120" s="11">
        <v>-2.4824480000000002</v>
      </c>
      <c r="H120" s="45">
        <v>111</v>
      </c>
      <c r="I120" s="54">
        <v>7.6173059999999999E-3</v>
      </c>
      <c r="J120" s="44">
        <v>-4.0275270000000001</v>
      </c>
      <c r="K120" s="79">
        <v>-4.4125621099999996</v>
      </c>
      <c r="L120" s="44">
        <v>1.6912701999999999</v>
      </c>
      <c r="M120">
        <f t="shared" si="2"/>
        <v>4.0422327915869979E-4</v>
      </c>
      <c r="N120">
        <v>14.948430999999999</v>
      </c>
      <c r="O120">
        <f t="shared" si="3"/>
        <v>3.5727607552581259E-3</v>
      </c>
      <c r="P120" s="73">
        <v>7.2845779999999999E-8</v>
      </c>
    </row>
    <row r="121" spans="1:19">
      <c r="A121" s="42" t="s">
        <v>2507</v>
      </c>
      <c r="B121" s="42">
        <v>110.5729</v>
      </c>
      <c r="C121">
        <f>B121/B3</f>
        <v>1.016996091055415E-3</v>
      </c>
      <c r="D121">
        <v>26212797</v>
      </c>
      <c r="E121">
        <v>26220651</v>
      </c>
      <c r="F121">
        <v>6707</v>
      </c>
      <c r="G121" s="11">
        <v>-2.1886510000000001</v>
      </c>
      <c r="H121" s="45">
        <v>120</v>
      </c>
      <c r="I121" s="54">
        <v>1.4683383E-2</v>
      </c>
      <c r="J121" s="44">
        <v>-1.7458659999999999</v>
      </c>
      <c r="K121" s="79">
        <v>-0.61727809</v>
      </c>
      <c r="L121" s="44">
        <v>3.5538911999999998</v>
      </c>
      <c r="M121">
        <f t="shared" si="2"/>
        <v>5.298779185925152E-4</v>
      </c>
      <c r="N121">
        <v>18.419195999999999</v>
      </c>
      <c r="O121">
        <f t="shared" si="3"/>
        <v>2.7462644997763531E-3</v>
      </c>
      <c r="P121" s="73">
        <v>6.0426049999999997E-8</v>
      </c>
    </row>
    <row r="122" spans="1:19">
      <c r="A122" s="42" t="s">
        <v>2508</v>
      </c>
      <c r="B122" s="42">
        <v>360.90050000000002</v>
      </c>
      <c r="C122">
        <f>B122/B3</f>
        <v>3.3193883651414118E-3</v>
      </c>
      <c r="D122">
        <v>26231685</v>
      </c>
      <c r="E122">
        <v>26239237</v>
      </c>
      <c r="F122">
        <v>6754</v>
      </c>
      <c r="G122" s="11">
        <v>-2.2792810000000001</v>
      </c>
      <c r="H122" s="45">
        <v>119</v>
      </c>
      <c r="I122" s="54">
        <v>1.2473989E-2</v>
      </c>
      <c r="J122" s="44">
        <v>-3.6424810000000001</v>
      </c>
      <c r="K122" s="79">
        <v>-3.9806375699999998</v>
      </c>
      <c r="L122" s="44">
        <v>3.0074955000000001</v>
      </c>
      <c r="M122">
        <f t="shared" si="2"/>
        <v>4.4529101273319514E-4</v>
      </c>
      <c r="N122">
        <v>16.283180000000002</v>
      </c>
      <c r="O122">
        <f t="shared" si="3"/>
        <v>2.4108942848682265E-3</v>
      </c>
      <c r="P122" s="73">
        <v>5.4549179999999999E-8</v>
      </c>
    </row>
    <row r="123" spans="1:19">
      <c r="A123" s="23" t="s">
        <v>2509</v>
      </c>
      <c r="B123" s="109">
        <v>8.2984720000000002E-8</v>
      </c>
      <c r="D123">
        <v>29493892</v>
      </c>
      <c r="E123">
        <v>29505708</v>
      </c>
      <c r="F123">
        <v>2330</v>
      </c>
      <c r="G123" s="11">
        <v>-1.54837</v>
      </c>
      <c r="H123" s="45">
        <v>161</v>
      </c>
      <c r="I123" s="54">
        <v>3.0235254999999999E-2</v>
      </c>
      <c r="J123" s="44">
        <v>-2.1981860000000002</v>
      </c>
      <c r="K123" s="79">
        <v>-2.26248687</v>
      </c>
      <c r="L123" s="44">
        <v>9.7970851000000003</v>
      </c>
      <c r="M123">
        <f t="shared" si="2"/>
        <v>4.2047575536480692E-3</v>
      </c>
      <c r="N123">
        <v>21.488318</v>
      </c>
      <c r="O123">
        <f t="shared" si="3"/>
        <v>9.2224540772532192E-3</v>
      </c>
      <c r="P123" s="73">
        <v>6.6584560000000002E-8</v>
      </c>
    </row>
    <row r="124" spans="1:19">
      <c r="A124" s="23" t="s">
        <v>2503</v>
      </c>
      <c r="B124" s="42"/>
      <c r="D124">
        <v>34245126</v>
      </c>
      <c r="E124">
        <v>34257679</v>
      </c>
      <c r="F124">
        <v>1772</v>
      </c>
      <c r="G124" s="11">
        <v>-2.4302999999999999</v>
      </c>
      <c r="H124" s="45">
        <v>51</v>
      </c>
      <c r="I124" s="54">
        <v>5.9769799999999998E-3</v>
      </c>
      <c r="J124" s="44">
        <v>-3.7538070000000001</v>
      </c>
      <c r="K124" s="79">
        <v>-3.70093351</v>
      </c>
      <c r="L124" s="44">
        <v>0.57176349999999998</v>
      </c>
      <c r="M124">
        <f t="shared" si="2"/>
        <v>3.2266563205417606E-4</v>
      </c>
      <c r="N124">
        <v>6.8068590000000002</v>
      </c>
      <c r="O124">
        <f t="shared" si="3"/>
        <v>3.8413425507900678E-3</v>
      </c>
      <c r="P124" s="73">
        <v>6.7560879999999993E-8</v>
      </c>
    </row>
    <row r="125" spans="1:19">
      <c r="B125" s="42"/>
      <c r="D125">
        <v>36451822</v>
      </c>
      <c r="E125">
        <v>36460692</v>
      </c>
      <c r="F125">
        <v>13776</v>
      </c>
      <c r="G125" s="11">
        <v>-2.1384029999999998</v>
      </c>
      <c r="H125" s="45">
        <v>31</v>
      </c>
      <c r="I125" s="54">
        <v>9.8101739999999996E-3</v>
      </c>
      <c r="J125" s="44">
        <v>-1.122485</v>
      </c>
      <c r="K125" s="44">
        <v>6.7351359999999999E-2</v>
      </c>
      <c r="L125" s="44">
        <v>0.60302869999999997</v>
      </c>
      <c r="M125">
        <f t="shared" ref="M125:M152" si="4">L125/F125</f>
        <v>4.3773860336817652E-5</v>
      </c>
      <c r="N125">
        <v>4.2710059999999999</v>
      </c>
      <c r="O125">
        <f t="shared" si="3"/>
        <v>3.1003237514518002E-4</v>
      </c>
      <c r="P125" s="73">
        <v>5.6704149999999998E-8</v>
      </c>
    </row>
    <row r="126" spans="1:19">
      <c r="A126" s="42"/>
      <c r="B126" s="42"/>
      <c r="D126">
        <v>39068783</v>
      </c>
      <c r="E126">
        <v>39093690</v>
      </c>
      <c r="F126">
        <v>13835</v>
      </c>
      <c r="G126">
        <v>-1.8687180000000001</v>
      </c>
      <c r="H126">
        <v>351</v>
      </c>
      <c r="I126" s="44">
        <v>2.3583381E-2</v>
      </c>
      <c r="J126">
        <v>-2.3079209999999999</v>
      </c>
      <c r="K126">
        <v>-2.1868336899999998</v>
      </c>
      <c r="L126" s="44">
        <v>16.6759032</v>
      </c>
      <c r="M126">
        <f t="shared" si="4"/>
        <v>1.2053417564148899E-3</v>
      </c>
      <c r="N126">
        <v>47.915228999999997</v>
      </c>
      <c r="O126">
        <f t="shared" si="3"/>
        <v>3.4633342247921933E-3</v>
      </c>
      <c r="P126" s="73">
        <v>7.950225E-8</v>
      </c>
    </row>
    <row r="127" spans="1:19">
      <c r="A127" s="42"/>
      <c r="B127" s="42"/>
      <c r="D127">
        <v>39094797</v>
      </c>
      <c r="E127">
        <v>39108646</v>
      </c>
      <c r="F127">
        <v>4120</v>
      </c>
      <c r="G127">
        <v>-1.3694679999999999</v>
      </c>
      <c r="H127">
        <v>317</v>
      </c>
      <c r="I127" s="44">
        <v>3.4983520999999997E-2</v>
      </c>
      <c r="J127">
        <v>-1.529075</v>
      </c>
      <c r="K127">
        <v>-1.2500262799999999</v>
      </c>
      <c r="L127" s="44">
        <v>22.306286799999999</v>
      </c>
      <c r="M127">
        <f t="shared" si="4"/>
        <v>5.414147281553398E-3</v>
      </c>
      <c r="N127">
        <v>46.981909999999999</v>
      </c>
      <c r="O127">
        <f t="shared" si="3"/>
        <v>1.1403376213592232E-2</v>
      </c>
      <c r="P127" s="73">
        <v>7.5291119999999994E-8</v>
      </c>
    </row>
    <row r="128" spans="1:19">
      <c r="A128" s="42"/>
      <c r="B128" s="42"/>
      <c r="D128">
        <v>40343104</v>
      </c>
      <c r="E128">
        <v>40351746</v>
      </c>
      <c r="F128">
        <v>8973</v>
      </c>
      <c r="G128">
        <v>-1.5907439999999999</v>
      </c>
      <c r="H128">
        <v>84</v>
      </c>
      <c r="I128" s="44">
        <v>2.8103921E-2</v>
      </c>
      <c r="J128">
        <v>-2.0291239999999999</v>
      </c>
      <c r="K128">
        <v>-1.7934554700000001</v>
      </c>
      <c r="L128" s="44">
        <v>4.7472120000000002</v>
      </c>
      <c r="M128">
        <f t="shared" si="4"/>
        <v>5.2905516549648951E-4</v>
      </c>
      <c r="N128">
        <v>11.211297</v>
      </c>
      <c r="O128">
        <f t="shared" si="3"/>
        <v>1.2494480106987631E-3</v>
      </c>
      <c r="P128" s="73">
        <v>5.6092559999999997E-8</v>
      </c>
    </row>
    <row r="129" spans="1:19">
      <c r="A129" s="11"/>
      <c r="D129">
        <v>42689739</v>
      </c>
      <c r="E129">
        <v>42699763</v>
      </c>
      <c r="F129">
        <v>4750</v>
      </c>
      <c r="G129">
        <v>-2.4097569999999999</v>
      </c>
      <c r="H129">
        <v>242</v>
      </c>
      <c r="I129" s="44">
        <v>1.077969E-2</v>
      </c>
      <c r="J129">
        <v>-1.5479350000000001</v>
      </c>
      <c r="K129">
        <v>0.15972618</v>
      </c>
      <c r="L129" s="44">
        <v>5.2731877000000003</v>
      </c>
      <c r="M129">
        <f t="shared" si="4"/>
        <v>1.1101447789473684E-3</v>
      </c>
      <c r="N129">
        <v>33.233733999999998</v>
      </c>
      <c r="O129">
        <f t="shared" si="3"/>
        <v>6.996575578947368E-3</v>
      </c>
      <c r="P129" s="73">
        <v>8.3985039999999994E-8</v>
      </c>
    </row>
    <row r="130" spans="1:19">
      <c r="D130">
        <v>42842946</v>
      </c>
      <c r="E130">
        <v>42858545</v>
      </c>
      <c r="F130">
        <v>2975</v>
      </c>
      <c r="G130">
        <v>-2.3267479999999998</v>
      </c>
      <c r="H130">
        <v>113</v>
      </c>
      <c r="I130">
        <v>1.1275367999999999E-2</v>
      </c>
      <c r="J130">
        <v>-2.1943389999999998</v>
      </c>
      <c r="K130">
        <v>-1.27744846</v>
      </c>
      <c r="L130">
        <v>2.5707024999999999</v>
      </c>
      <c r="M130">
        <f t="shared" si="4"/>
        <v>8.6410168067226891E-4</v>
      </c>
      <c r="N130">
        <v>15.215366</v>
      </c>
      <c r="O130">
        <f t="shared" si="3"/>
        <v>5.1144087394957979E-3</v>
      </c>
      <c r="P130" s="73">
        <v>7.3332309999999997E-8</v>
      </c>
    </row>
    <row r="131" spans="1:19">
      <c r="D131">
        <v>107383411</v>
      </c>
      <c r="E131">
        <v>107395081</v>
      </c>
      <c r="F131">
        <v>5468</v>
      </c>
      <c r="G131">
        <v>-2.321088</v>
      </c>
      <c r="H131">
        <v>72</v>
      </c>
      <c r="I131">
        <v>1.0047235999999999E-2</v>
      </c>
      <c r="J131">
        <v>-2.0091199999999998</v>
      </c>
      <c r="K131">
        <v>-0.99076019999999998</v>
      </c>
      <c r="L131">
        <v>1.4409372</v>
      </c>
      <c r="M131">
        <f t="shared" si="4"/>
        <v>2.6352179956108267E-4</v>
      </c>
      <c r="N131">
        <v>9.6096830000000004</v>
      </c>
      <c r="O131">
        <f t="shared" si="3"/>
        <v>1.7574401975128018E-3</v>
      </c>
      <c r="P131" s="73">
        <v>5.9668110000000004E-8</v>
      </c>
    </row>
    <row r="132" spans="1:19">
      <c r="D132">
        <v>133133066</v>
      </c>
      <c r="E132">
        <v>133141657</v>
      </c>
      <c r="F132">
        <v>1046</v>
      </c>
      <c r="G132">
        <v>-1.785507</v>
      </c>
      <c r="H132">
        <v>132</v>
      </c>
      <c r="I132">
        <v>2.4379662E-2</v>
      </c>
      <c r="J132">
        <v>-2.2379850000000001</v>
      </c>
      <c r="K132">
        <v>-2.0082551400000002</v>
      </c>
      <c r="L132">
        <v>6.4813764000000003</v>
      </c>
      <c r="M132">
        <f t="shared" si="4"/>
        <v>6.1963445506692163E-3</v>
      </c>
      <c r="N132">
        <v>17.751255</v>
      </c>
      <c r="O132">
        <f t="shared" si="3"/>
        <v>1.697060707456979E-2</v>
      </c>
      <c r="P132" s="73">
        <v>7.1665600000000006E-8</v>
      </c>
    </row>
    <row r="133" spans="1:19">
      <c r="D133">
        <v>159049067</v>
      </c>
      <c r="E133">
        <v>159058050</v>
      </c>
      <c r="F133">
        <v>7344</v>
      </c>
      <c r="G133">
        <v>-2.5125130000000002</v>
      </c>
      <c r="H133">
        <v>48</v>
      </c>
      <c r="I133">
        <v>3.4768640000000001E-3</v>
      </c>
      <c r="J133">
        <v>-1.6031200000000001</v>
      </c>
      <c r="K133">
        <v>-0.22363450000000001</v>
      </c>
      <c r="L133">
        <v>0.30341180000000001</v>
      </c>
      <c r="M133">
        <f t="shared" si="4"/>
        <v>4.1314242919389978E-5</v>
      </c>
      <c r="N133">
        <v>6.4064550000000002</v>
      </c>
      <c r="O133">
        <f t="shared" si="3"/>
        <v>8.7233864379084969E-4</v>
      </c>
      <c r="P133" s="73">
        <v>1.5049409999999999E-7</v>
      </c>
    </row>
    <row r="134" spans="1:19" s="86" customFormat="1" ht="14.25" customHeight="1">
      <c r="A134" s="86" t="s">
        <v>2582</v>
      </c>
      <c r="D134" s="92" t="s">
        <v>2511</v>
      </c>
      <c r="E134" s="92"/>
      <c r="F134" s="91"/>
      <c r="H134" s="91"/>
      <c r="I134" s="93"/>
      <c r="M134" s="186"/>
      <c r="N134" s="90"/>
      <c r="O134" s="186"/>
      <c r="P134" s="91"/>
      <c r="Q134" s="95"/>
      <c r="S134" s="94"/>
    </row>
    <row r="135" spans="1:19" ht="16" customHeight="1">
      <c r="A135" s="11" t="s">
        <v>2493</v>
      </c>
      <c r="B135" s="42">
        <v>-1.776607</v>
      </c>
      <c r="D135" s="52" t="s">
        <v>2494</v>
      </c>
      <c r="E135" s="52"/>
      <c r="F135" t="s">
        <v>2307</v>
      </c>
      <c r="G135" s="11" t="s">
        <v>2493</v>
      </c>
      <c r="H135" s="11" t="s">
        <v>2504</v>
      </c>
      <c r="I135" s="42" t="s">
        <v>2497</v>
      </c>
      <c r="J135" s="11" t="s">
        <v>2505</v>
      </c>
      <c r="K135" s="11" t="s">
        <v>2506</v>
      </c>
      <c r="L135" s="42" t="s">
        <v>2507</v>
      </c>
      <c r="N135" s="42" t="s">
        <v>2508</v>
      </c>
      <c r="P135" s="23" t="s">
        <v>2509</v>
      </c>
      <c r="Q135" s="23" t="s">
        <v>2503</v>
      </c>
    </row>
    <row r="136" spans="1:19" ht="16" customHeight="1">
      <c r="A136" s="11" t="s">
        <v>2504</v>
      </c>
      <c r="B136" s="42">
        <v>2315</v>
      </c>
      <c r="D136">
        <v>4185730</v>
      </c>
      <c r="E136">
        <v>4194263</v>
      </c>
      <c r="F136">
        <v>6187</v>
      </c>
      <c r="G136">
        <v>-1.6898776</v>
      </c>
      <c r="H136">
        <v>180</v>
      </c>
      <c r="I136">
        <v>2.8468576999999998E-2</v>
      </c>
      <c r="J136">
        <v>-1.2764281</v>
      </c>
      <c r="K136">
        <v>-0.32241059</v>
      </c>
      <c r="L136">
        <v>10.3076767</v>
      </c>
      <c r="M136">
        <f t="shared" si="4"/>
        <v>1.6660217714562792E-3</v>
      </c>
      <c r="N136">
        <v>24.806418000000001</v>
      </c>
      <c r="O136">
        <f t="shared" si="3"/>
        <v>4.0094420559237112E-3</v>
      </c>
      <c r="P136" s="73">
        <v>1.002361E-7</v>
      </c>
    </row>
    <row r="137" spans="1:19" ht="19" customHeight="1">
      <c r="A137" s="42" t="s">
        <v>2497</v>
      </c>
      <c r="B137" s="42">
        <v>2.757306E-2</v>
      </c>
      <c r="D137">
        <v>25723034</v>
      </c>
      <c r="E137">
        <v>25734245</v>
      </c>
      <c r="F137">
        <v>9794</v>
      </c>
      <c r="G137" s="11">
        <v>-1.4429386</v>
      </c>
      <c r="H137" s="45">
        <v>208</v>
      </c>
      <c r="I137" s="54">
        <v>3.4446938000000003E-2</v>
      </c>
      <c r="J137" s="44">
        <v>-1.3788421</v>
      </c>
      <c r="K137" s="79">
        <v>-0.83104250000000002</v>
      </c>
      <c r="L137">
        <v>14.421605899999999</v>
      </c>
      <c r="M137">
        <f t="shared" si="4"/>
        <v>1.4724939656932815E-3</v>
      </c>
      <c r="N137">
        <v>31.146697</v>
      </c>
      <c r="O137">
        <f t="shared" si="3"/>
        <v>3.180181437614866E-3</v>
      </c>
      <c r="P137" s="73">
        <v>7.9504539999999995E-8</v>
      </c>
    </row>
    <row r="138" spans="1:19">
      <c r="A138" s="11" t="s">
        <v>2505</v>
      </c>
      <c r="B138" s="42">
        <v>-1.536578</v>
      </c>
      <c r="D138">
        <v>26103393</v>
      </c>
      <c r="E138">
        <v>26113254</v>
      </c>
      <c r="F138">
        <v>8710</v>
      </c>
      <c r="G138" s="11">
        <v>-1.7323795</v>
      </c>
      <c r="H138" s="45">
        <v>194</v>
      </c>
      <c r="I138" s="54">
        <v>2.7542425999999998E-2</v>
      </c>
      <c r="J138" s="44">
        <v>-1.3744662999999999</v>
      </c>
      <c r="K138" s="79">
        <v>-0.45198395000000002</v>
      </c>
      <c r="L138">
        <v>10.7545778</v>
      </c>
      <c r="M138">
        <f t="shared" si="4"/>
        <v>1.2347391274397245E-3</v>
      </c>
      <c r="N138">
        <v>26.873667999999999</v>
      </c>
      <c r="O138">
        <f t="shared" si="3"/>
        <v>3.0853809414466129E-3</v>
      </c>
      <c r="P138" s="73">
        <v>7.7134520000000001E-8</v>
      </c>
    </row>
    <row r="139" spans="1:19">
      <c r="A139" s="11" t="s">
        <v>2506</v>
      </c>
      <c r="B139" s="42">
        <v>-0.67564049999999998</v>
      </c>
      <c r="D139">
        <v>26153437</v>
      </c>
      <c r="E139">
        <v>26161250</v>
      </c>
      <c r="F139">
        <v>4184</v>
      </c>
      <c r="G139" s="11">
        <v>-2.4643263000000002</v>
      </c>
      <c r="H139" s="45">
        <v>95</v>
      </c>
      <c r="I139" s="54">
        <v>8.5142280000000004E-3</v>
      </c>
      <c r="J139" s="44">
        <v>-2.7331827</v>
      </c>
      <c r="K139" s="79">
        <v>-2.0885839499999999</v>
      </c>
      <c r="L139">
        <v>1.6330488999999999</v>
      </c>
      <c r="M139">
        <f t="shared" si="4"/>
        <v>3.9030805449330783E-4</v>
      </c>
      <c r="N139">
        <v>13.092276</v>
      </c>
      <c r="O139">
        <f t="shared" si="3"/>
        <v>3.1291290630975142E-3</v>
      </c>
      <c r="P139" s="73">
        <v>7.8228230000000005E-8</v>
      </c>
    </row>
    <row r="140" spans="1:19">
      <c r="A140" s="42" t="s">
        <v>2507</v>
      </c>
      <c r="B140" s="42">
        <v>128.62190000000001</v>
      </c>
      <c r="C140">
        <f>B140/B3</f>
        <v>1.183002069441251E-3</v>
      </c>
      <c r="D140">
        <v>26212797</v>
      </c>
      <c r="E140">
        <v>26220651</v>
      </c>
      <c r="F140">
        <v>6707</v>
      </c>
      <c r="G140" s="11">
        <v>-1.7323529</v>
      </c>
      <c r="H140" s="45">
        <v>111</v>
      </c>
      <c r="I140" s="54">
        <v>2.6654322000000001E-2</v>
      </c>
      <c r="J140" s="44">
        <v>-1.2960662000000001</v>
      </c>
      <c r="K140" s="79">
        <v>-0.35734495999999999</v>
      </c>
      <c r="L140">
        <v>5.9613351000000003</v>
      </c>
      <c r="M140">
        <f t="shared" si="4"/>
        <v>8.8882288653645454E-4</v>
      </c>
      <c r="N140">
        <v>16.951626000000001</v>
      </c>
      <c r="O140">
        <f t="shared" si="3"/>
        <v>2.5274528104964962E-3</v>
      </c>
      <c r="P140" s="73">
        <v>6.3186320000000004E-8</v>
      </c>
    </row>
    <row r="141" spans="1:19">
      <c r="A141" s="42" t="s">
        <v>2508</v>
      </c>
      <c r="B141" s="42">
        <v>328.8263</v>
      </c>
      <c r="C141">
        <f>B141/B3</f>
        <v>3.0243853759484938E-3</v>
      </c>
      <c r="D141">
        <v>26231685</v>
      </c>
      <c r="E141">
        <v>26239237</v>
      </c>
      <c r="F141">
        <v>6754</v>
      </c>
      <c r="G141" s="11">
        <v>-1.7904074000000001</v>
      </c>
      <c r="H141" s="45">
        <v>91</v>
      </c>
      <c r="I141" s="54">
        <v>2.480684E-2</v>
      </c>
      <c r="J141" s="44">
        <v>-1.7327645</v>
      </c>
      <c r="K141" s="79">
        <v>-1.07627023</v>
      </c>
      <c r="L141">
        <v>4.5482902000000003</v>
      </c>
      <c r="M141">
        <f t="shared" si="4"/>
        <v>6.7342170565590762E-4</v>
      </c>
      <c r="N141">
        <v>12.954606</v>
      </c>
      <c r="O141">
        <f t="shared" si="3"/>
        <v>1.9180642582173526E-3</v>
      </c>
      <c r="P141" s="73">
        <v>4.795161E-8</v>
      </c>
    </row>
    <row r="142" spans="1:19">
      <c r="A142" s="23" t="s">
        <v>2509</v>
      </c>
      <c r="B142" s="109">
        <v>7.5609619999999998E-8</v>
      </c>
      <c r="D142">
        <v>29493892</v>
      </c>
      <c r="E142">
        <v>29505708</v>
      </c>
      <c r="F142">
        <v>2330</v>
      </c>
      <c r="G142" s="11">
        <v>-1.4227136</v>
      </c>
      <c r="H142" s="45">
        <v>138</v>
      </c>
      <c r="I142" s="54">
        <v>3.4465232999999998E-2</v>
      </c>
      <c r="J142" s="44">
        <v>-1.7881829</v>
      </c>
      <c r="K142" s="79">
        <v>-1.61292222</v>
      </c>
      <c r="L142">
        <v>9.5735027000000006</v>
      </c>
      <c r="M142">
        <f t="shared" si="4"/>
        <v>4.1087994420600862E-3</v>
      </c>
      <c r="N142">
        <v>19.018253999999999</v>
      </c>
      <c r="O142">
        <f t="shared" si="3"/>
        <v>8.1623407725321881E-3</v>
      </c>
      <c r="P142" s="73">
        <v>6.4740790000000003E-8</v>
      </c>
    </row>
    <row r="143" spans="1:19">
      <c r="A143" s="23" t="s">
        <v>2503</v>
      </c>
      <c r="B143" s="42"/>
      <c r="D143">
        <v>34245126</v>
      </c>
      <c r="E143">
        <v>34257679</v>
      </c>
      <c r="F143">
        <v>1772</v>
      </c>
      <c r="G143" s="11">
        <v>-2.170798</v>
      </c>
      <c r="H143" s="45">
        <v>42</v>
      </c>
      <c r="I143" s="54">
        <v>1.2221654E-2</v>
      </c>
      <c r="J143" s="44">
        <v>-1.2850801000000001</v>
      </c>
      <c r="K143" s="79">
        <v>-8.4254460000000003E-2</v>
      </c>
      <c r="L143">
        <v>1.0270155999999999</v>
      </c>
      <c r="M143">
        <f t="shared" si="4"/>
        <v>5.7957990970654619E-4</v>
      </c>
      <c r="N143">
        <v>5.7881640000000001</v>
      </c>
      <c r="O143">
        <f t="shared" si="3"/>
        <v>3.2664582392776522E-3</v>
      </c>
      <c r="P143" s="73">
        <v>6.2104769999999999E-8</v>
      </c>
    </row>
    <row r="144" spans="1:19">
      <c r="B144" s="42"/>
      <c r="D144">
        <v>36451822</v>
      </c>
      <c r="E144">
        <v>36460692</v>
      </c>
      <c r="F144">
        <v>13776</v>
      </c>
      <c r="G144" s="11">
        <v>-2.0747053000000002</v>
      </c>
      <c r="H144" s="45">
        <v>26</v>
      </c>
      <c r="I144" s="54">
        <v>1.1290447E-2</v>
      </c>
      <c r="J144" s="44">
        <v>-0.51787369999999999</v>
      </c>
      <c r="K144" s="44">
        <v>0.83535415999999996</v>
      </c>
      <c r="L144">
        <v>0.58352769999999998</v>
      </c>
      <c r="M144">
        <f t="shared" si="4"/>
        <v>4.2358282520325199E-5</v>
      </c>
      <c r="N144">
        <v>3.5831490000000001</v>
      </c>
      <c r="O144">
        <f t="shared" si="3"/>
        <v>2.601008275261324E-4</v>
      </c>
      <c r="P144" s="73">
        <v>5.0552330000000001E-8</v>
      </c>
    </row>
    <row r="145" spans="1:1024">
      <c r="A145" s="42"/>
      <c r="B145" s="42"/>
      <c r="D145">
        <v>39068783</v>
      </c>
      <c r="E145">
        <v>39093690</v>
      </c>
      <c r="F145">
        <v>13835</v>
      </c>
      <c r="G145">
        <v>-1.7242223999999999</v>
      </c>
      <c r="H145">
        <v>324</v>
      </c>
      <c r="I145" s="44">
        <v>2.8196410000000002E-2</v>
      </c>
      <c r="J145">
        <v>-1.4014943</v>
      </c>
      <c r="K145">
        <v>-0.48869848999999999</v>
      </c>
      <c r="L145">
        <v>18.391473900000001</v>
      </c>
      <c r="M145">
        <f t="shared" si="4"/>
        <v>1.3293439754246477E-3</v>
      </c>
      <c r="N145">
        <v>45.340859000000002</v>
      </c>
      <c r="O145">
        <f t="shared" si="3"/>
        <v>3.2772576075171668E-3</v>
      </c>
      <c r="P145" s="73">
        <v>8.2282339999999998E-8</v>
      </c>
    </row>
    <row r="146" spans="1:1024">
      <c r="A146" s="42"/>
      <c r="B146" s="42"/>
      <c r="D146">
        <v>39094797</v>
      </c>
      <c r="E146">
        <v>39108646</v>
      </c>
      <c r="F146">
        <v>4120</v>
      </c>
      <c r="G146">
        <v>-0.9890911</v>
      </c>
      <c r="H146">
        <v>296</v>
      </c>
      <c r="I146" s="44">
        <v>4.5413377999999997E-2</v>
      </c>
      <c r="J146">
        <v>-1.1098622</v>
      </c>
      <c r="K146">
        <v>-0.90782921999999999</v>
      </c>
      <c r="L146">
        <v>27.0110183</v>
      </c>
      <c r="M146">
        <f t="shared" si="4"/>
        <v>6.5560724029126213E-3</v>
      </c>
      <c r="N146">
        <v>43.825724999999998</v>
      </c>
      <c r="O146">
        <f t="shared" si="3"/>
        <v>1.0637311893203882E-2</v>
      </c>
      <c r="P146" s="73">
        <v>7.9193579999999999E-8</v>
      </c>
    </row>
    <row r="147" spans="1:1024">
      <c r="A147" s="42"/>
      <c r="B147" s="42"/>
      <c r="D147">
        <v>40343104</v>
      </c>
      <c r="E147">
        <v>40351746</v>
      </c>
      <c r="F147">
        <v>8973</v>
      </c>
      <c r="G147">
        <v>-1.5518464999999999</v>
      </c>
      <c r="H147">
        <v>75</v>
      </c>
      <c r="I147" s="44">
        <v>3.0205903999999999E-2</v>
      </c>
      <c r="J147">
        <v>-1.3809152</v>
      </c>
      <c r="K147">
        <v>-0.73320942</v>
      </c>
      <c r="L147">
        <v>4.5564520999999996</v>
      </c>
      <c r="M147">
        <f t="shared" si="4"/>
        <v>5.0779584308480999E-4</v>
      </c>
      <c r="N147">
        <v>10.336008</v>
      </c>
      <c r="O147">
        <f t="shared" si="3"/>
        <v>1.1519010364426613E-3</v>
      </c>
      <c r="P147" s="73">
        <v>6.2718489999999997E-8</v>
      </c>
    </row>
    <row r="148" spans="1:1024">
      <c r="A148" s="11"/>
      <c r="D148">
        <v>42689739</v>
      </c>
      <c r="E148">
        <v>42699763</v>
      </c>
      <c r="F148">
        <v>4750</v>
      </c>
      <c r="G148">
        <v>-2.3827153999999999</v>
      </c>
      <c r="H148">
        <v>238</v>
      </c>
      <c r="I148" s="44">
        <v>1.2417886E-2</v>
      </c>
      <c r="J148">
        <v>-1.1850541000000001</v>
      </c>
      <c r="K148">
        <v>0.80255350999999997</v>
      </c>
      <c r="L148">
        <v>5.9735693000000003</v>
      </c>
      <c r="M148">
        <f t="shared" si="4"/>
        <v>1.2575935368421053E-3</v>
      </c>
      <c r="N148">
        <v>34.040348999999999</v>
      </c>
      <c r="O148">
        <f t="shared" si="3"/>
        <v>7.1663892631578944E-3</v>
      </c>
      <c r="P148" s="73">
        <v>9.4841050000000005E-8</v>
      </c>
    </row>
    <row r="149" spans="1:1024">
      <c r="D149">
        <v>42842946</v>
      </c>
      <c r="E149">
        <v>42858545</v>
      </c>
      <c r="F149">
        <v>2975</v>
      </c>
      <c r="G149">
        <v>-2.1920746000000002</v>
      </c>
      <c r="H149">
        <v>100</v>
      </c>
      <c r="I149">
        <v>1.5283821E-2</v>
      </c>
      <c r="J149">
        <v>-1.5306963</v>
      </c>
      <c r="K149">
        <v>-0.27515228000000003</v>
      </c>
      <c r="L149">
        <v>3.0823315</v>
      </c>
      <c r="M149">
        <f t="shared" si="4"/>
        <v>1.0360778151260505E-3</v>
      </c>
      <c r="N149">
        <v>13.919205</v>
      </c>
      <c r="O149">
        <f t="shared" si="3"/>
        <v>4.6787243697478994E-3</v>
      </c>
      <c r="P149" s="73">
        <v>7.3258970000000005E-8</v>
      </c>
    </row>
    <row r="150" spans="1:1024">
      <c r="D150">
        <v>107383411</v>
      </c>
      <c r="E150">
        <v>107395081</v>
      </c>
      <c r="F150">
        <v>5468</v>
      </c>
      <c r="G150">
        <v>-1.9858902</v>
      </c>
      <c r="H150">
        <v>50</v>
      </c>
      <c r="I150">
        <v>1.7909417E-2</v>
      </c>
      <c r="J150">
        <v>-0.72455250000000004</v>
      </c>
      <c r="K150">
        <v>0.67547175999999998</v>
      </c>
      <c r="L150">
        <v>1.7965203000000001</v>
      </c>
      <c r="M150">
        <f t="shared" si="4"/>
        <v>3.2855162765179225E-4</v>
      </c>
      <c r="N150">
        <v>6.8906720000000004</v>
      </c>
      <c r="O150">
        <f t="shared" si="3"/>
        <v>1.2601814191660571E-3</v>
      </c>
      <c r="P150" s="73">
        <v>5.6746709999999999E-8</v>
      </c>
    </row>
    <row r="151" spans="1:1024">
      <c r="D151">
        <v>133133066</v>
      </c>
      <c r="E151">
        <v>133141657</v>
      </c>
      <c r="F151">
        <v>1046</v>
      </c>
      <c r="G151">
        <v>-1.2758054999999999</v>
      </c>
      <c r="H151">
        <v>104</v>
      </c>
      <c r="I151">
        <v>3.7659302999999998E-2</v>
      </c>
      <c r="J151">
        <v>-1.2584078000000001</v>
      </c>
      <c r="K151">
        <v>-0.80730961000000001</v>
      </c>
      <c r="L151">
        <v>7.8688631999999998</v>
      </c>
      <c r="M151">
        <f t="shared" si="4"/>
        <v>7.5228137667304011E-3</v>
      </c>
      <c r="N151">
        <v>14.332597</v>
      </c>
      <c r="O151">
        <f t="shared" si="3"/>
        <v>1.3702291586998087E-2</v>
      </c>
      <c r="P151" s="73">
        <v>6.5529430000000002E-8</v>
      </c>
    </row>
    <row r="152" spans="1:1024">
      <c r="D152">
        <v>159049067</v>
      </c>
      <c r="E152">
        <v>159058050</v>
      </c>
      <c r="F152">
        <v>7344</v>
      </c>
      <c r="G152">
        <v>-2.1407432000000002</v>
      </c>
      <c r="H152">
        <v>43</v>
      </c>
      <c r="I152">
        <v>1.3142588E-2</v>
      </c>
      <c r="J152">
        <v>-0.47443560000000001</v>
      </c>
      <c r="K152">
        <v>1.1472099899999999</v>
      </c>
      <c r="L152">
        <v>1.1311367999999999</v>
      </c>
      <c r="M152">
        <f t="shared" si="4"/>
        <v>1.5402189542483658E-4</v>
      </c>
      <c r="N152">
        <v>5.9259779999999997</v>
      </c>
      <c r="O152">
        <f t="shared" si="3"/>
        <v>8.0691421568627444E-4</v>
      </c>
      <c r="P152" s="73">
        <v>1.4163430000000001E-7</v>
      </c>
    </row>
    <row r="153" spans="1:1024" s="40" customFormat="1" ht="15">
      <c r="A153" s="58" t="s">
        <v>2516</v>
      </c>
      <c r="H153" s="60" t="s">
        <v>4</v>
      </c>
      <c r="I153" s="60"/>
      <c r="J153" s="60"/>
      <c r="K153" s="60"/>
      <c r="L153" s="59"/>
      <c r="M153" s="60" t="s">
        <v>9</v>
      </c>
      <c r="N153" s="60"/>
      <c r="O153" s="60"/>
      <c r="P153" s="59"/>
      <c r="Q153" s="60"/>
      <c r="R153" s="60" t="s">
        <v>15</v>
      </c>
      <c r="S153" s="60"/>
      <c r="T153" s="60"/>
      <c r="U153" s="60"/>
      <c r="V153" s="60"/>
      <c r="W153" s="60" t="s">
        <v>12</v>
      </c>
      <c r="X153" s="59"/>
      <c r="AB153" s="60" t="s">
        <v>1010</v>
      </c>
      <c r="AMJ153" s="59"/>
    </row>
    <row r="154" spans="1:1024" s="61" customFormat="1">
      <c r="A154" s="61" t="s">
        <v>2313</v>
      </c>
      <c r="C154" s="61" t="s">
        <v>2517</v>
      </c>
      <c r="D154" s="61" t="s">
        <v>2518</v>
      </c>
      <c r="E154" s="61" t="s">
        <v>2308</v>
      </c>
      <c r="G154" s="61" t="s">
        <v>2520</v>
      </c>
      <c r="H154" s="61" t="s">
        <v>2517</v>
      </c>
      <c r="I154" s="61" t="s">
        <v>2518</v>
      </c>
      <c r="J154" s="61" t="s">
        <v>2308</v>
      </c>
      <c r="L154" s="61" t="s">
        <v>2520</v>
      </c>
      <c r="M154" s="61" t="s">
        <v>2517</v>
      </c>
      <c r="N154" s="61" t="s">
        <v>2518</v>
      </c>
      <c r="O154" s="61" t="s">
        <v>2308</v>
      </c>
      <c r="Q154" s="61" t="s">
        <v>2520</v>
      </c>
      <c r="R154" s="61" t="s">
        <v>2517</v>
      </c>
      <c r="S154" s="61" t="s">
        <v>2518</v>
      </c>
      <c r="T154" s="61" t="s">
        <v>2308</v>
      </c>
      <c r="V154" s="61" t="s">
        <v>2520</v>
      </c>
      <c r="W154" s="61" t="s">
        <v>2517</v>
      </c>
      <c r="X154" s="61" t="s">
        <v>2518</v>
      </c>
      <c r="Y154" s="61" t="s">
        <v>2308</v>
      </c>
      <c r="AA154" s="61" t="s">
        <v>2520</v>
      </c>
      <c r="AB154" s="61" t="s">
        <v>2517</v>
      </c>
      <c r="AC154" s="61" t="s">
        <v>2518</v>
      </c>
      <c r="AD154" s="61" t="s">
        <v>2308</v>
      </c>
      <c r="AF154" s="61" t="s">
        <v>2520</v>
      </c>
    </row>
    <row r="155" spans="1:1024">
      <c r="A155">
        <v>4185730</v>
      </c>
      <c r="B155">
        <v>4194263</v>
      </c>
      <c r="C155" s="177">
        <v>10.683437700000001</v>
      </c>
      <c r="D155" s="177">
        <v>0.93619660000000005</v>
      </c>
      <c r="E155">
        <v>10.683437700000001</v>
      </c>
      <c r="F155">
        <f>E155/F136</f>
        <v>1.7267557297559401E-3</v>
      </c>
      <c r="G155">
        <v>1.7131E-3</v>
      </c>
      <c r="H155">
        <v>11.666230799999999</v>
      </c>
      <c r="I155">
        <v>0.96524209999999999</v>
      </c>
      <c r="J155">
        <v>11.666231</v>
      </c>
      <c r="K155">
        <f>J155/F136</f>
        <v>1.885603846775497E-3</v>
      </c>
      <c r="L155">
        <v>1.8309999999999999E-3</v>
      </c>
      <c r="M155">
        <v>11.057173300000001</v>
      </c>
      <c r="N155">
        <v>0.89408209999999999</v>
      </c>
      <c r="O155">
        <v>11.057173300000001</v>
      </c>
      <c r="P155">
        <f>O155/F136</f>
        <v>1.7871623242282206E-3</v>
      </c>
      <c r="Q155">
        <v>1.6867E-3</v>
      </c>
      <c r="R155">
        <v>8.3988350999999994</v>
      </c>
      <c r="S155">
        <v>0.88022138999999999</v>
      </c>
      <c r="T155">
        <v>8.3988350999999994</v>
      </c>
      <c r="U155">
        <f>T155/F136</f>
        <v>1.3574971876515274E-3</v>
      </c>
      <c r="V155">
        <v>1.2921E-3</v>
      </c>
      <c r="W155">
        <v>8.3988350999999994</v>
      </c>
      <c r="X155">
        <v>0.88022138999999999</v>
      </c>
      <c r="Y155">
        <v>8.3988350999999994</v>
      </c>
      <c r="Z155">
        <f>Y155/F136</f>
        <v>1.3574971876515274E-3</v>
      </c>
      <c r="AA155">
        <v>1.6898E-3</v>
      </c>
      <c r="AB155">
        <v>10.3076767</v>
      </c>
      <c r="AC155">
        <v>0.90030969999999999</v>
      </c>
      <c r="AD155">
        <v>10.3076767</v>
      </c>
      <c r="AE155">
        <f>AD155/F136</f>
        <v>1.6660217714562792E-3</v>
      </c>
      <c r="AF155">
        <v>1.5843999999999999E-3</v>
      </c>
    </row>
    <row r="156" spans="1:1024">
      <c r="A156">
        <v>25723034</v>
      </c>
      <c r="B156">
        <v>25734245</v>
      </c>
      <c r="C156" s="177">
        <v>14.8105425</v>
      </c>
      <c r="D156" s="177">
        <v>0.89355649999999998</v>
      </c>
      <c r="E156">
        <v>14.9236763</v>
      </c>
      <c r="F156">
        <f t="shared" ref="F156:F171" si="5">E156/F137</f>
        <v>1.5237570247090056E-3</v>
      </c>
      <c r="G156">
        <v>1.4943000000000001E-3</v>
      </c>
      <c r="H156">
        <v>10.5088267</v>
      </c>
      <c r="I156">
        <v>0.95853739999999998</v>
      </c>
      <c r="J156">
        <v>10.952256999999999</v>
      </c>
      <c r="K156">
        <f t="shared" ref="K156:K171" si="6">J156/F137</f>
        <v>1.1182618950377782E-3</v>
      </c>
      <c r="L156">
        <v>1.0074000000000001E-3</v>
      </c>
      <c r="M156">
        <v>15.798849199999999</v>
      </c>
      <c r="N156">
        <v>0.87031639999999999</v>
      </c>
      <c r="O156">
        <v>16.6117615</v>
      </c>
      <c r="P156">
        <f t="shared" ref="P156:P171" si="7">O156/F137</f>
        <v>1.6961161425362466E-3</v>
      </c>
      <c r="Q156">
        <v>1.5326000000000001E-3</v>
      </c>
      <c r="R156">
        <v>13.1963162</v>
      </c>
      <c r="S156">
        <v>0.71399805000000005</v>
      </c>
      <c r="T156">
        <v>13.713781300000001</v>
      </c>
      <c r="U156">
        <f t="shared" ref="U156:U171" si="8">T156/F137</f>
        <v>1.4002227179906067E-3</v>
      </c>
      <c r="V156">
        <v>1.2945999999999999E-3</v>
      </c>
      <c r="W156">
        <v>13.1963162</v>
      </c>
      <c r="X156">
        <v>0.71399805000000005</v>
      </c>
      <c r="Y156">
        <v>13.713781300000001</v>
      </c>
      <c r="Z156">
        <f t="shared" ref="Z156:Z171" si="9">Y156/F137</f>
        <v>1.4002227179906067E-3</v>
      </c>
      <c r="AA156">
        <v>1.3810999999999999E-3</v>
      </c>
      <c r="AB156">
        <v>14.421605899999999</v>
      </c>
      <c r="AC156">
        <v>0.85287760000000001</v>
      </c>
      <c r="AD156">
        <v>15.0655226</v>
      </c>
      <c r="AE156">
        <f t="shared" ref="AE156:AE171" si="10">AD156/F137</f>
        <v>1.5382400040841332E-3</v>
      </c>
      <c r="AF156">
        <v>1.4109000000000001E-3</v>
      </c>
    </row>
    <row r="157" spans="1:1024">
      <c r="A157">
        <v>26103393</v>
      </c>
      <c r="B157">
        <v>26113254</v>
      </c>
      <c r="C157" s="177">
        <v>11.234080199999999</v>
      </c>
      <c r="D157" s="177">
        <v>0.91003029999999996</v>
      </c>
      <c r="E157">
        <v>11.329270899999999</v>
      </c>
      <c r="F157">
        <f t="shared" si="5"/>
        <v>1.3007199655568312E-3</v>
      </c>
      <c r="G157">
        <v>1.2803000000000001E-3</v>
      </c>
      <c r="H157">
        <v>11.435072399999999</v>
      </c>
      <c r="I157">
        <v>0.95520300000000002</v>
      </c>
      <c r="J157">
        <v>11.435072</v>
      </c>
      <c r="K157">
        <f t="shared" si="6"/>
        <v>1.3128670493685419E-3</v>
      </c>
      <c r="L157">
        <v>1.2749E-3</v>
      </c>
      <c r="M157">
        <v>11.4726093</v>
      </c>
      <c r="N157">
        <v>0.87451100000000004</v>
      </c>
      <c r="O157">
        <v>11.4726093</v>
      </c>
      <c r="P157">
        <f t="shared" si="7"/>
        <v>1.3171767278989668E-3</v>
      </c>
      <c r="Q157">
        <v>1.2467999999999999E-3</v>
      </c>
      <c r="R157">
        <v>9.9542468999999993</v>
      </c>
      <c r="S157">
        <v>0.74974779999999996</v>
      </c>
      <c r="T157">
        <v>10.384166</v>
      </c>
      <c r="U157">
        <f t="shared" si="8"/>
        <v>1.1922119402985076E-3</v>
      </c>
      <c r="V157">
        <v>1.098E-3</v>
      </c>
      <c r="W157">
        <v>9.9542468999999993</v>
      </c>
      <c r="X157">
        <v>0.74974779999999996</v>
      </c>
      <c r="Y157">
        <v>10.384166</v>
      </c>
      <c r="Z157">
        <f t="shared" si="9"/>
        <v>1.1922119402985076E-3</v>
      </c>
      <c r="AA157">
        <v>1.2310999999999999E-3</v>
      </c>
      <c r="AB157">
        <v>10.7545778</v>
      </c>
      <c r="AC157">
        <v>0.85293129999999995</v>
      </c>
      <c r="AD157">
        <v>11.3006479</v>
      </c>
      <c r="AE157">
        <f t="shared" si="10"/>
        <v>1.2974337428243398E-3</v>
      </c>
      <c r="AF157">
        <v>1.1460000000000001E-3</v>
      </c>
    </row>
    <row r="158" spans="1:1024">
      <c r="A158">
        <v>26153437</v>
      </c>
      <c r="B158">
        <v>26161250</v>
      </c>
      <c r="C158" s="177">
        <v>1.6224879999999999</v>
      </c>
      <c r="D158" s="177">
        <v>0.80640730000000005</v>
      </c>
      <c r="E158">
        <v>1.6726840000000001</v>
      </c>
      <c r="F158">
        <f t="shared" si="5"/>
        <v>3.9978107074569791E-4</v>
      </c>
      <c r="G158">
        <v>3.7639999999999999E-4</v>
      </c>
      <c r="H158">
        <v>1.7552403999999999</v>
      </c>
      <c r="I158">
        <v>0.68772750000000005</v>
      </c>
      <c r="J158">
        <v>1.9507859999999999</v>
      </c>
      <c r="K158">
        <f t="shared" si="6"/>
        <v>4.6624904397705541E-4</v>
      </c>
      <c r="L158">
        <v>3.7429999999999999E-4</v>
      </c>
      <c r="M158">
        <v>1.7362502</v>
      </c>
      <c r="N158">
        <v>0.76846930000000002</v>
      </c>
      <c r="O158">
        <v>1.7362502</v>
      </c>
      <c r="P158">
        <f t="shared" si="7"/>
        <v>4.1497375717017206E-4</v>
      </c>
      <c r="Q158">
        <v>3.3189999999999999E-4</v>
      </c>
      <c r="R158">
        <v>1.6912701999999999</v>
      </c>
      <c r="S158">
        <v>0.70881212000000005</v>
      </c>
      <c r="T158">
        <v>1.9172794</v>
      </c>
      <c r="U158">
        <f t="shared" si="8"/>
        <v>4.5824077437858508E-4</v>
      </c>
      <c r="V158">
        <v>3.5169999999999998E-4</v>
      </c>
      <c r="W158">
        <v>1.6912701999999999</v>
      </c>
      <c r="X158">
        <v>0.70881212000000005</v>
      </c>
      <c r="Y158">
        <v>1.9172794</v>
      </c>
      <c r="Z158">
        <f t="shared" si="9"/>
        <v>4.5824077437858508E-4</v>
      </c>
      <c r="AA158">
        <v>3.2899999999999997E-4</v>
      </c>
      <c r="AB158">
        <v>1.6330488999999999</v>
      </c>
      <c r="AC158">
        <v>0.77717199999999997</v>
      </c>
      <c r="AD158">
        <v>1.6330488999999999</v>
      </c>
      <c r="AE158">
        <f t="shared" si="10"/>
        <v>3.9030805449330783E-4</v>
      </c>
      <c r="AF158">
        <v>3.2249999999999998E-4</v>
      </c>
    </row>
    <row r="159" spans="1:1024">
      <c r="A159">
        <v>26212797</v>
      </c>
      <c r="B159">
        <v>26220651</v>
      </c>
      <c r="C159" s="177">
        <v>5.2101940000000004</v>
      </c>
      <c r="D159" s="177">
        <v>0.78060130000000005</v>
      </c>
      <c r="E159">
        <v>5.2660052999999998</v>
      </c>
      <c r="F159">
        <f t="shared" si="5"/>
        <v>7.8515063366631872E-4</v>
      </c>
      <c r="G159">
        <v>7.6940000000000005E-4</v>
      </c>
      <c r="H159">
        <v>6.1742572999999998</v>
      </c>
      <c r="I159">
        <v>0.76843720000000004</v>
      </c>
      <c r="J159">
        <v>6.3974950000000002</v>
      </c>
      <c r="K159">
        <f t="shared" si="6"/>
        <v>9.5385343670791717E-4</v>
      </c>
      <c r="L159">
        <v>8.8849999999999997E-4</v>
      </c>
      <c r="M159">
        <v>4.8820255000000001</v>
      </c>
      <c r="N159">
        <v>0.81219730000000001</v>
      </c>
      <c r="O159">
        <v>5.3014659000000002</v>
      </c>
      <c r="P159">
        <f t="shared" si="7"/>
        <v>7.9043773669300733E-4</v>
      </c>
      <c r="Q159">
        <v>6.6779999999999997E-4</v>
      </c>
      <c r="R159">
        <v>3.5538911999999998</v>
      </c>
      <c r="S159">
        <v>0.54002932000000003</v>
      </c>
      <c r="T159">
        <v>3.8091140000000001</v>
      </c>
      <c r="U159">
        <f t="shared" si="8"/>
        <v>5.6793111674370068E-4</v>
      </c>
      <c r="V159">
        <v>4.9280000000000005E-4</v>
      </c>
      <c r="W159">
        <v>3.5538911999999998</v>
      </c>
      <c r="X159">
        <v>0.54002932000000003</v>
      </c>
      <c r="Y159">
        <v>3.8091140000000001</v>
      </c>
      <c r="Z159">
        <f t="shared" si="9"/>
        <v>5.6793111674370068E-4</v>
      </c>
      <c r="AA159">
        <v>7.5080000000000004E-4</v>
      </c>
      <c r="AB159">
        <v>5.9613351000000003</v>
      </c>
      <c r="AC159">
        <v>0.81804619999999995</v>
      </c>
      <c r="AD159">
        <v>6.2822762000000001</v>
      </c>
      <c r="AE159">
        <f t="shared" si="10"/>
        <v>9.36674548978679E-4</v>
      </c>
      <c r="AF159">
        <v>8.432E-4</v>
      </c>
    </row>
    <row r="160" spans="1:1024">
      <c r="A160">
        <v>26231685</v>
      </c>
      <c r="B160">
        <v>26239237</v>
      </c>
      <c r="C160" s="177">
        <v>3.8676119999999998</v>
      </c>
      <c r="D160" s="177">
        <v>0.73002020000000001</v>
      </c>
      <c r="E160">
        <v>3.9137813000000001</v>
      </c>
      <c r="F160">
        <f t="shared" si="5"/>
        <v>5.7947605863192179E-4</v>
      </c>
      <c r="G160">
        <v>5.6630000000000005E-4</v>
      </c>
      <c r="H160">
        <v>4.6658103000000004</v>
      </c>
      <c r="I160">
        <v>0.69817249999999997</v>
      </c>
      <c r="J160">
        <v>4.8521049999999999</v>
      </c>
      <c r="K160">
        <f t="shared" si="6"/>
        <v>7.1840464909683148E-4</v>
      </c>
      <c r="L160">
        <v>6.6450000000000005E-4</v>
      </c>
      <c r="M160">
        <v>3.0733039</v>
      </c>
      <c r="N160">
        <v>0.65898579999999995</v>
      </c>
      <c r="O160">
        <v>3.4201109000000001</v>
      </c>
      <c r="P160">
        <f t="shared" si="7"/>
        <v>5.0638301747112828E-4</v>
      </c>
      <c r="Q160">
        <v>4.0509999999999998E-4</v>
      </c>
      <c r="R160">
        <v>3.0074955000000001</v>
      </c>
      <c r="S160">
        <v>0.53167509999999996</v>
      </c>
      <c r="T160">
        <v>3.2202913</v>
      </c>
      <c r="U160">
        <f t="shared" si="8"/>
        <v>4.7679764583950253E-4</v>
      </c>
      <c r="V160">
        <v>4.149E-4</v>
      </c>
      <c r="W160">
        <v>3.0074955000000001</v>
      </c>
      <c r="X160">
        <v>0.53167509999999996</v>
      </c>
      <c r="Y160">
        <v>3.2202913</v>
      </c>
      <c r="Z160">
        <f t="shared" si="9"/>
        <v>4.7679764583950253E-4</v>
      </c>
      <c r="AA160">
        <v>5.2610000000000005E-4</v>
      </c>
      <c r="AB160">
        <v>4.5482902000000003</v>
      </c>
      <c r="AC160">
        <v>0.70121359999999999</v>
      </c>
      <c r="AD160">
        <v>4.8258431000000002</v>
      </c>
      <c r="AE160">
        <f t="shared" si="10"/>
        <v>7.1451630145099199E-4</v>
      </c>
      <c r="AF160">
        <v>6.3400000000000001E-4</v>
      </c>
    </row>
    <row r="161" spans="1:32">
      <c r="A161">
        <v>29493892</v>
      </c>
      <c r="B161">
        <v>29505708</v>
      </c>
      <c r="C161" s="177">
        <v>10.5192599</v>
      </c>
      <c r="D161" s="177">
        <v>0.828426</v>
      </c>
      <c r="E161">
        <v>10.5192599</v>
      </c>
      <c r="F161">
        <f t="shared" si="5"/>
        <v>4.5147038197424893E-3</v>
      </c>
      <c r="G161">
        <v>1.4269E-3</v>
      </c>
      <c r="H161">
        <v>14.122283100000001</v>
      </c>
      <c r="I161">
        <v>0.89943980000000001</v>
      </c>
      <c r="J161">
        <v>14.122282999999999</v>
      </c>
      <c r="K161">
        <f t="shared" si="6"/>
        <v>6.0610656652360512E-3</v>
      </c>
      <c r="L161">
        <v>1.9031E-3</v>
      </c>
      <c r="M161">
        <v>9.3204723999999999</v>
      </c>
      <c r="N161">
        <v>0.85347399999999995</v>
      </c>
      <c r="O161">
        <v>9.3204723999999999</v>
      </c>
      <c r="P161">
        <f t="shared" si="7"/>
        <v>4.0002027467811157E-3</v>
      </c>
      <c r="Q161">
        <v>1.2275999999999999E-3</v>
      </c>
      <c r="R161">
        <v>9.7970851000000003</v>
      </c>
      <c r="S161">
        <v>0.87629254000000001</v>
      </c>
      <c r="T161">
        <v>9.7970851000000003</v>
      </c>
      <c r="U161">
        <f t="shared" si="8"/>
        <v>4.2047575536480692E-3</v>
      </c>
      <c r="V161">
        <v>1.3083999999999999E-3</v>
      </c>
      <c r="W161">
        <v>9.7970851000000003</v>
      </c>
      <c r="X161">
        <v>0.87629254000000001</v>
      </c>
      <c r="Y161">
        <v>9.7970851000000003</v>
      </c>
      <c r="Z161">
        <f t="shared" si="9"/>
        <v>4.2047575536480692E-3</v>
      </c>
      <c r="AA161">
        <v>9.9719999999999995E-4</v>
      </c>
      <c r="AB161">
        <v>9.5735027000000006</v>
      </c>
      <c r="AC161">
        <v>0.8019058</v>
      </c>
      <c r="AD161">
        <v>9.5735027000000006</v>
      </c>
      <c r="AE161">
        <f t="shared" si="10"/>
        <v>4.1087994420600862E-3</v>
      </c>
      <c r="AF161">
        <v>1.2700999999999999E-3</v>
      </c>
    </row>
    <row r="162" spans="1:32">
      <c r="A162">
        <v>34245126</v>
      </c>
      <c r="B162">
        <v>34257679</v>
      </c>
      <c r="C162" s="177">
        <v>1.1068642</v>
      </c>
      <c r="D162" s="177">
        <v>0.41085500000000003</v>
      </c>
      <c r="E162">
        <v>1.1068642</v>
      </c>
      <c r="F162">
        <f t="shared" si="5"/>
        <v>6.2464119638826188E-4</v>
      </c>
      <c r="G162">
        <v>4.6569999999999999E-4</v>
      </c>
      <c r="H162">
        <v>1.7831379000000001</v>
      </c>
      <c r="I162">
        <v>0.68131640000000004</v>
      </c>
      <c r="J162">
        <v>1.7831379999999999</v>
      </c>
      <c r="K162">
        <f t="shared" si="6"/>
        <v>1.0062855530474041E-3</v>
      </c>
      <c r="L162">
        <v>7.2959999999999995E-4</v>
      </c>
      <c r="M162">
        <v>1.0351855000000001</v>
      </c>
      <c r="N162">
        <v>0.3069133</v>
      </c>
      <c r="O162">
        <v>1.0351855000000001</v>
      </c>
      <c r="P162">
        <f t="shared" si="7"/>
        <v>5.8419046275395034E-4</v>
      </c>
      <c r="Q162">
        <v>3.7740000000000001E-4</v>
      </c>
      <c r="R162">
        <v>0.57176349999999998</v>
      </c>
      <c r="S162">
        <v>0.18396818000000001</v>
      </c>
      <c r="T162">
        <v>0.57176349999999998</v>
      </c>
      <c r="U162">
        <f t="shared" si="8"/>
        <v>3.2266563205417606E-4</v>
      </c>
      <c r="V162">
        <v>2.0220000000000001E-4</v>
      </c>
      <c r="W162">
        <v>0.57176349999999998</v>
      </c>
      <c r="X162">
        <v>0.18396818000000001</v>
      </c>
      <c r="Y162">
        <v>0.57176349999999998</v>
      </c>
      <c r="Z162">
        <f t="shared" si="9"/>
        <v>3.2266563205417606E-4</v>
      </c>
      <c r="AA162">
        <v>4.7219999999999999E-4</v>
      </c>
      <c r="AB162">
        <v>1.0270155999999999</v>
      </c>
      <c r="AC162">
        <v>0.32070100000000001</v>
      </c>
      <c r="AD162">
        <v>1.0270155999999999</v>
      </c>
      <c r="AE162">
        <f t="shared" si="10"/>
        <v>5.7957990970654619E-4</v>
      </c>
      <c r="AF162">
        <v>3.8749999999999999E-4</v>
      </c>
    </row>
    <row r="163" spans="1:32">
      <c r="A163">
        <v>36451822</v>
      </c>
      <c r="B163">
        <v>36460692</v>
      </c>
      <c r="C163" s="177">
        <v>0.53956040000000005</v>
      </c>
      <c r="D163" s="177">
        <v>0.45974310000000002</v>
      </c>
      <c r="E163">
        <v>0.55742979999999998</v>
      </c>
      <c r="F163">
        <f t="shared" si="5"/>
        <v>4.0463835656213703E-5</v>
      </c>
      <c r="G163">
        <v>2.9460000000000001E-4</v>
      </c>
      <c r="H163">
        <v>0.64789129999999995</v>
      </c>
      <c r="I163">
        <v>0.45555659999999998</v>
      </c>
      <c r="J163">
        <v>0.71698799999999996</v>
      </c>
      <c r="K163">
        <f t="shared" si="6"/>
        <v>5.204616724738676E-5</v>
      </c>
      <c r="L163">
        <v>3.2689999999999998E-4</v>
      </c>
      <c r="M163">
        <v>0.5232985</v>
      </c>
      <c r="N163">
        <v>0.38865450000000001</v>
      </c>
      <c r="O163">
        <v>0.65013620000000005</v>
      </c>
      <c r="P163">
        <f t="shared" si="7"/>
        <v>4.7193394308943095E-5</v>
      </c>
      <c r="Q163">
        <v>2.2499999999999999E-4</v>
      </c>
      <c r="R163">
        <v>0.60302869999999997</v>
      </c>
      <c r="S163">
        <v>0.50362147999999995</v>
      </c>
      <c r="T163">
        <v>0.68381650000000005</v>
      </c>
      <c r="U163">
        <f t="shared" si="8"/>
        <v>4.9638247677119633E-5</v>
      </c>
      <c r="V163">
        <v>2.9579999999999998E-4</v>
      </c>
      <c r="W163">
        <v>0.60302869999999997</v>
      </c>
      <c r="X163">
        <v>0.50362147999999995</v>
      </c>
      <c r="Y163">
        <v>0.68381650000000005</v>
      </c>
      <c r="Z163">
        <f t="shared" si="9"/>
        <v>4.9638247677119633E-5</v>
      </c>
      <c r="AA163">
        <v>2.6909999999999998E-4</v>
      </c>
      <c r="AB163">
        <v>0.58352769999999998</v>
      </c>
      <c r="AC163">
        <v>0.43952780000000002</v>
      </c>
      <c r="AD163">
        <v>0.58352769999999998</v>
      </c>
      <c r="AE163">
        <f t="shared" si="10"/>
        <v>4.2358282520325199E-5</v>
      </c>
      <c r="AF163">
        <v>2.7320000000000003E-4</v>
      </c>
    </row>
    <row r="164" spans="1:32">
      <c r="A164">
        <v>39068783</v>
      </c>
      <c r="B164">
        <v>39093690</v>
      </c>
      <c r="C164" s="177">
        <v>17.613656299999999</v>
      </c>
      <c r="D164" s="177">
        <v>0.97204040000000003</v>
      </c>
      <c r="E164">
        <v>17.804413</v>
      </c>
      <c r="F164">
        <f t="shared" si="5"/>
        <v>1.2869109504878931E-3</v>
      </c>
      <c r="G164">
        <v>1.2662000000000001E-3</v>
      </c>
      <c r="H164">
        <v>18.4394165</v>
      </c>
      <c r="I164">
        <v>0.98449200000000003</v>
      </c>
      <c r="J164">
        <v>19.192398000000001</v>
      </c>
      <c r="K164">
        <f t="shared" si="6"/>
        <v>1.3872351282977955E-3</v>
      </c>
      <c r="L164">
        <v>1.2883E-3</v>
      </c>
      <c r="M164">
        <v>18.249925399999999</v>
      </c>
      <c r="N164">
        <v>0.96112019999999998</v>
      </c>
      <c r="O164">
        <v>19.620214900000001</v>
      </c>
      <c r="P164">
        <f t="shared" si="7"/>
        <v>1.4181579255511385E-3</v>
      </c>
      <c r="Q164">
        <v>1.2325999999999999E-3</v>
      </c>
      <c r="R164">
        <v>16.6759032</v>
      </c>
      <c r="S164">
        <v>0.95753535000000001</v>
      </c>
      <c r="T164">
        <v>17.540025400000001</v>
      </c>
      <c r="U164">
        <f t="shared" si="8"/>
        <v>1.2678008962775571E-3</v>
      </c>
      <c r="V164">
        <v>1.152E-3</v>
      </c>
      <c r="W164">
        <v>16.6759032</v>
      </c>
      <c r="X164">
        <v>0.95753535000000001</v>
      </c>
      <c r="Y164">
        <v>17.540025400000001</v>
      </c>
      <c r="Z164">
        <f t="shared" si="9"/>
        <v>1.2678008962775571E-3</v>
      </c>
      <c r="AA164">
        <v>1.1645E-3</v>
      </c>
      <c r="AB164">
        <v>18.391473900000001</v>
      </c>
      <c r="AC164">
        <v>0.96672990000000003</v>
      </c>
      <c r="AD164">
        <v>19.481969599999999</v>
      </c>
      <c r="AE164">
        <f t="shared" si="10"/>
        <v>1.4081654933140585E-3</v>
      </c>
      <c r="AF164">
        <v>1.2619E-3</v>
      </c>
    </row>
    <row r="165" spans="1:32">
      <c r="A165">
        <v>39094797</v>
      </c>
      <c r="B165">
        <v>39108646</v>
      </c>
      <c r="C165" s="177">
        <v>26.879565299999999</v>
      </c>
      <c r="D165" s="177">
        <v>0.92482359999999997</v>
      </c>
      <c r="E165">
        <v>27.038223599999998</v>
      </c>
      <c r="F165">
        <f t="shared" si="5"/>
        <v>6.5626756310679605E-3</v>
      </c>
      <c r="G165">
        <v>1.9327999999999999E-3</v>
      </c>
      <c r="H165">
        <v>29.672765500000001</v>
      </c>
      <c r="I165">
        <v>0.96417109999999995</v>
      </c>
      <c r="J165">
        <v>30.297032999999999</v>
      </c>
      <c r="K165">
        <f t="shared" si="6"/>
        <v>7.353648786407767E-3</v>
      </c>
      <c r="L165">
        <v>2.1045999999999999E-3</v>
      </c>
      <c r="M165">
        <v>27.227616999999999</v>
      </c>
      <c r="N165">
        <v>0.90139159999999996</v>
      </c>
      <c r="O165">
        <v>28.359580099999999</v>
      </c>
      <c r="P165">
        <f t="shared" si="7"/>
        <v>6.8833932281553399E-3</v>
      </c>
      <c r="Q165">
        <v>1.8938E-3</v>
      </c>
      <c r="R165">
        <v>22.306286799999999</v>
      </c>
      <c r="S165">
        <v>0.82808042000000004</v>
      </c>
      <c r="T165">
        <v>23.0220658</v>
      </c>
      <c r="U165">
        <f t="shared" si="8"/>
        <v>5.587880048543689E-3</v>
      </c>
      <c r="V165">
        <v>1.5646E-3</v>
      </c>
      <c r="W165">
        <v>22.306286799999999</v>
      </c>
      <c r="X165">
        <v>0.82808042000000004</v>
      </c>
      <c r="Y165">
        <v>23.0220658</v>
      </c>
      <c r="Z165">
        <f t="shared" si="9"/>
        <v>5.587880048543689E-3</v>
      </c>
      <c r="AA165">
        <v>1.7982E-3</v>
      </c>
      <c r="AB165">
        <v>27.0110183</v>
      </c>
      <c r="AC165">
        <v>0.90553399999999995</v>
      </c>
      <c r="AD165">
        <v>27.9204987</v>
      </c>
      <c r="AE165">
        <f t="shared" si="10"/>
        <v>6.7768200728155342E-3</v>
      </c>
      <c r="AF165">
        <v>1.8929000000000001E-3</v>
      </c>
    </row>
    <row r="166" spans="1:32">
      <c r="A166">
        <v>40343104</v>
      </c>
      <c r="B166">
        <v>40351746</v>
      </c>
      <c r="C166" s="177">
        <v>4.3853925</v>
      </c>
      <c r="D166" s="177">
        <v>0.87976739999999998</v>
      </c>
      <c r="E166">
        <v>4.3853925</v>
      </c>
      <c r="F166">
        <f t="shared" si="5"/>
        <v>4.8873202942159816E-4</v>
      </c>
      <c r="G166">
        <v>1.0572999999999999E-3</v>
      </c>
      <c r="H166">
        <v>3.9280007000000001</v>
      </c>
      <c r="I166">
        <v>0.88485749999999996</v>
      </c>
      <c r="J166">
        <v>3.9280010000000001</v>
      </c>
      <c r="K166">
        <f t="shared" si="6"/>
        <v>4.3775782904268361E-4</v>
      </c>
      <c r="L166">
        <v>9.2259999999999998E-4</v>
      </c>
      <c r="M166">
        <v>4.5124845000000002</v>
      </c>
      <c r="N166">
        <v>0.75551429999999997</v>
      </c>
      <c r="O166">
        <v>4.5124845000000002</v>
      </c>
      <c r="P166">
        <f t="shared" si="7"/>
        <v>5.0289585422935473E-4</v>
      </c>
      <c r="Q166">
        <v>1.0392999999999999E-3</v>
      </c>
      <c r="R166">
        <v>4.7472120000000002</v>
      </c>
      <c r="S166">
        <v>0.83672625</v>
      </c>
      <c r="T166">
        <v>4.7472120000000002</v>
      </c>
      <c r="U166">
        <f t="shared" si="8"/>
        <v>5.2905516549648951E-4</v>
      </c>
      <c r="V166">
        <v>1.1171E-3</v>
      </c>
      <c r="W166">
        <v>4.7472120000000002</v>
      </c>
      <c r="X166">
        <v>0.83672625</v>
      </c>
      <c r="Y166">
        <v>4.7472120000000002</v>
      </c>
      <c r="Z166">
        <f>Y166/F147</f>
        <v>5.2905516549648951E-4</v>
      </c>
      <c r="AA166">
        <v>1.1168E-3</v>
      </c>
      <c r="AB166">
        <v>4.5564520999999996</v>
      </c>
      <c r="AC166">
        <v>0.84396510000000002</v>
      </c>
      <c r="AD166">
        <v>4.5564520999999996</v>
      </c>
      <c r="AE166">
        <f t="shared" si="10"/>
        <v>5.0779584308480999E-4</v>
      </c>
      <c r="AF166">
        <v>1.0606999999999999E-3</v>
      </c>
    </row>
    <row r="167" spans="1:32">
      <c r="A167">
        <v>42689739</v>
      </c>
      <c r="B167">
        <v>42699763</v>
      </c>
      <c r="C167" s="177">
        <v>5.3427737999999998</v>
      </c>
      <c r="D167" s="177">
        <v>0.86198129999999995</v>
      </c>
      <c r="E167">
        <v>5.4983614000000003</v>
      </c>
      <c r="F167">
        <f t="shared" si="5"/>
        <v>1.1575497684210526E-3</v>
      </c>
      <c r="G167">
        <v>5.7859999999999997E-4</v>
      </c>
      <c r="H167">
        <v>6.7111156999999997</v>
      </c>
      <c r="I167">
        <v>0.89670910000000004</v>
      </c>
      <c r="J167">
        <v>7.3183980000000002</v>
      </c>
      <c r="K167">
        <f t="shared" si="6"/>
        <v>1.5407153684210526E-3</v>
      </c>
      <c r="L167">
        <v>6.8199999999999999E-4</v>
      </c>
      <c r="M167">
        <v>5.7051252000000003</v>
      </c>
      <c r="N167">
        <v>0.8113901</v>
      </c>
      <c r="O167">
        <v>6.8225671999999999</v>
      </c>
      <c r="P167">
        <f t="shared" si="7"/>
        <v>1.4363299368421053E-3</v>
      </c>
      <c r="Q167">
        <v>5.1340000000000001E-4</v>
      </c>
      <c r="R167">
        <v>5.2731877000000003</v>
      </c>
      <c r="S167">
        <v>0.81071979999999999</v>
      </c>
      <c r="T167">
        <v>5.9769313000000004</v>
      </c>
      <c r="U167">
        <f t="shared" si="8"/>
        <v>1.2583013263157896E-3</v>
      </c>
      <c r="V167">
        <v>5.107E-4</v>
      </c>
      <c r="W167">
        <v>5.2731877000000003</v>
      </c>
      <c r="X167">
        <v>0.81071979999999999</v>
      </c>
      <c r="Y167">
        <v>5.9769313000000004</v>
      </c>
      <c r="Z167">
        <f t="shared" si="9"/>
        <v>1.2583013263157896E-3</v>
      </c>
      <c r="AA167">
        <v>4.9430000000000003E-4</v>
      </c>
      <c r="AB167">
        <v>5.9735693000000003</v>
      </c>
      <c r="AC167">
        <v>0.87292749999999997</v>
      </c>
      <c r="AD167">
        <v>6.8676211</v>
      </c>
      <c r="AE167">
        <f t="shared" si="10"/>
        <v>1.4458149684210527E-3</v>
      </c>
      <c r="AF167">
        <v>5.6800000000000004E-4</v>
      </c>
    </row>
    <row r="168" spans="1:32">
      <c r="A168">
        <v>42842946</v>
      </c>
      <c r="B168">
        <v>42858545</v>
      </c>
      <c r="C168" s="177">
        <v>3.3357103000000001</v>
      </c>
      <c r="D168" s="177">
        <v>0.82226849999999996</v>
      </c>
      <c r="E168">
        <v>3.3914016</v>
      </c>
      <c r="F168">
        <f t="shared" si="5"/>
        <v>1.1399669243697479E-3</v>
      </c>
      <c r="G168">
        <v>6.9130000000000005E-4</v>
      </c>
      <c r="H168">
        <v>5.2823593999999998</v>
      </c>
      <c r="I168">
        <v>0.88818140000000001</v>
      </c>
      <c r="J168">
        <v>5.5026630000000001</v>
      </c>
      <c r="K168">
        <f t="shared" si="6"/>
        <v>1.8496346218487396E-3</v>
      </c>
      <c r="L168">
        <v>1.0688E-3</v>
      </c>
      <c r="M168">
        <v>3.1427686000000001</v>
      </c>
      <c r="N168">
        <v>0.76795420000000003</v>
      </c>
      <c r="O168">
        <v>3.5465903999999999</v>
      </c>
      <c r="P168">
        <f t="shared" si="7"/>
        <v>1.1921312268907563E-3</v>
      </c>
      <c r="Q168">
        <v>5.7959999999999999E-4</v>
      </c>
      <c r="R168">
        <v>2.5707024999999999</v>
      </c>
      <c r="S168">
        <v>0.70003822000000004</v>
      </c>
      <c r="T168">
        <v>2.8252372000000001</v>
      </c>
      <c r="U168">
        <f t="shared" si="8"/>
        <v>9.4965956302521016E-4</v>
      </c>
      <c r="V168">
        <v>4.8919999999999996E-4</v>
      </c>
      <c r="W168">
        <v>2.5707024999999999</v>
      </c>
      <c r="X168">
        <v>0.70003822000000004</v>
      </c>
      <c r="Y168">
        <v>2.8252372000000001</v>
      </c>
      <c r="Z168">
        <f t="shared" si="9"/>
        <v>9.4965956302521016E-4</v>
      </c>
      <c r="AA168">
        <v>4.663E-4</v>
      </c>
      <c r="AB168">
        <v>3.0823315</v>
      </c>
      <c r="AC168">
        <v>0.79586610000000002</v>
      </c>
      <c r="AD168">
        <v>3.4041844000000001</v>
      </c>
      <c r="AE168">
        <f t="shared" si="10"/>
        <v>1.1442636638655463E-3</v>
      </c>
      <c r="AF168">
        <v>5.8350000000000003E-4</v>
      </c>
    </row>
    <row r="169" spans="1:32">
      <c r="A169">
        <v>107383411</v>
      </c>
      <c r="B169">
        <v>107395081</v>
      </c>
      <c r="C169" s="177">
        <v>2.0244002999999999</v>
      </c>
      <c r="D169" s="177">
        <v>0.78145240000000005</v>
      </c>
      <c r="E169">
        <v>2.0244002999999999</v>
      </c>
      <c r="F169">
        <f t="shared" si="5"/>
        <v>3.7022682882223846E-4</v>
      </c>
      <c r="G169">
        <v>5.8810000000000004E-4</v>
      </c>
      <c r="H169">
        <v>3.0213964</v>
      </c>
      <c r="I169">
        <v>0.91515749999999996</v>
      </c>
      <c r="J169">
        <v>3.0213960000000002</v>
      </c>
      <c r="K169">
        <f t="shared" si="6"/>
        <v>5.5255961960497442E-4</v>
      </c>
      <c r="L169">
        <v>9.6820000000000001E-4</v>
      </c>
      <c r="M169">
        <v>2.0896845000000002</v>
      </c>
      <c r="N169">
        <v>0.72196800000000005</v>
      </c>
      <c r="O169">
        <v>2.0896845000000002</v>
      </c>
      <c r="P169">
        <f t="shared" si="7"/>
        <v>3.8216614850036579E-4</v>
      </c>
      <c r="Q169">
        <v>4.9700000000000005E-4</v>
      </c>
      <c r="R169">
        <v>1.4409372</v>
      </c>
      <c r="S169">
        <v>0.67596665</v>
      </c>
      <c r="T169">
        <v>1.4409372</v>
      </c>
      <c r="U169">
        <f t="shared" si="8"/>
        <v>2.6352179956108267E-4</v>
      </c>
      <c r="V169">
        <v>4.0450000000000002E-4</v>
      </c>
      <c r="W169">
        <v>1.4409372</v>
      </c>
      <c r="X169">
        <v>0.67596665</v>
      </c>
      <c r="Y169">
        <v>1.4409372</v>
      </c>
      <c r="Z169">
        <f t="shared" si="9"/>
        <v>2.6352179956108267E-4</v>
      </c>
      <c r="AA169">
        <v>4.2880000000000001E-4</v>
      </c>
      <c r="AB169">
        <v>1.7965203000000001</v>
      </c>
      <c r="AC169">
        <v>0.70697200000000004</v>
      </c>
      <c r="AD169">
        <v>1.7965203000000001</v>
      </c>
      <c r="AE169">
        <f t="shared" si="10"/>
        <v>3.2855162765179225E-4</v>
      </c>
      <c r="AF169">
        <v>4.5209999999999998E-4</v>
      </c>
    </row>
    <row r="170" spans="1:32">
      <c r="A170">
        <v>133133066</v>
      </c>
      <c r="B170">
        <v>133141657</v>
      </c>
      <c r="C170" s="177">
        <v>8.7693031000000001</v>
      </c>
      <c r="D170" s="177">
        <v>0.80701650000000003</v>
      </c>
      <c r="E170">
        <v>8.8183185000000002</v>
      </c>
      <c r="F170">
        <f t="shared" si="5"/>
        <v>8.4305148183556403E-3</v>
      </c>
      <c r="G170">
        <v>1.5971E-3</v>
      </c>
      <c r="H170">
        <v>12.648886299999999</v>
      </c>
      <c r="I170">
        <v>0.94856269999999998</v>
      </c>
      <c r="J170">
        <v>12.648885999999999</v>
      </c>
      <c r="K170">
        <f t="shared" si="6"/>
        <v>1.2092625239005735E-2</v>
      </c>
      <c r="L170">
        <v>2.2843E-3</v>
      </c>
      <c r="M170">
        <v>7.4587282999999998</v>
      </c>
      <c r="N170">
        <v>0.76274450000000005</v>
      </c>
      <c r="O170">
        <v>7.4587282999999998</v>
      </c>
      <c r="P170">
        <f t="shared" si="7"/>
        <v>7.1307153919694067E-3</v>
      </c>
      <c r="Q170">
        <v>1.3082E-3</v>
      </c>
      <c r="R170">
        <v>6.4813764000000003</v>
      </c>
      <c r="S170">
        <v>0.62536057</v>
      </c>
      <c r="T170">
        <v>6.7041620999999996</v>
      </c>
      <c r="U170">
        <f t="shared" si="8"/>
        <v>6.4093327915869976E-3</v>
      </c>
      <c r="V170">
        <v>1.1494000000000001E-3</v>
      </c>
      <c r="W170">
        <v>6.4813764000000003</v>
      </c>
      <c r="X170">
        <v>0.62536057</v>
      </c>
      <c r="Y170">
        <v>6.7041620999999996</v>
      </c>
      <c r="Z170">
        <f t="shared" si="9"/>
        <v>6.4093327915869976E-3</v>
      </c>
      <c r="AA170">
        <v>1.2869999999999999E-3</v>
      </c>
      <c r="AB170">
        <v>7.8688631999999998</v>
      </c>
      <c r="AC170">
        <v>0.77251040000000004</v>
      </c>
      <c r="AD170">
        <v>7.8688631999999998</v>
      </c>
      <c r="AE170">
        <f t="shared" si="10"/>
        <v>7.5228137667304011E-3</v>
      </c>
      <c r="AF170">
        <v>1.3937000000000001E-3</v>
      </c>
    </row>
    <row r="171" spans="1:32">
      <c r="A171">
        <v>159049067</v>
      </c>
      <c r="B171">
        <v>159058050</v>
      </c>
      <c r="C171" s="177">
        <v>1.2588315000000001</v>
      </c>
      <c r="D171" s="177">
        <v>0.47728369999999998</v>
      </c>
      <c r="E171">
        <v>1.2588315000000001</v>
      </c>
      <c r="F171">
        <f t="shared" si="5"/>
        <v>1.7140951797385621E-4</v>
      </c>
      <c r="G171">
        <v>1.1762000000000001E-3</v>
      </c>
      <c r="H171">
        <v>1.9664284999999999</v>
      </c>
      <c r="I171">
        <v>0.64011589999999996</v>
      </c>
      <c r="J171">
        <v>1.9664280000000001</v>
      </c>
      <c r="K171">
        <f t="shared" si="6"/>
        <v>2.6775980392156865E-4</v>
      </c>
      <c r="L171">
        <v>1.7744E-3</v>
      </c>
      <c r="M171">
        <v>1.3584311</v>
      </c>
      <c r="N171">
        <v>0.47014309999999998</v>
      </c>
      <c r="O171">
        <v>1.3584311</v>
      </c>
      <c r="P171">
        <f t="shared" si="7"/>
        <v>1.8497155501089326E-4</v>
      </c>
      <c r="Q171">
        <v>1.1050000000000001E-3</v>
      </c>
      <c r="R171">
        <v>0.30341180000000001</v>
      </c>
      <c r="S171">
        <v>8.8933020000000002E-2</v>
      </c>
      <c r="T171">
        <v>0.30341180000000001</v>
      </c>
      <c r="U171">
        <f t="shared" si="8"/>
        <v>4.1314242919389978E-5</v>
      </c>
      <c r="V171">
        <v>1.6540000000000001E-4</v>
      </c>
      <c r="W171">
        <v>0.30341180000000001</v>
      </c>
      <c r="X171">
        <v>8.8933020000000002E-2</v>
      </c>
      <c r="Y171">
        <v>0.30341180000000001</v>
      </c>
      <c r="Z171">
        <f t="shared" si="9"/>
        <v>4.1314242919389978E-5</v>
      </c>
      <c r="AA171">
        <v>1.5448E-3</v>
      </c>
      <c r="AB171">
        <v>1.1311367999999999</v>
      </c>
      <c r="AC171">
        <v>0.38704529999999998</v>
      </c>
      <c r="AD171">
        <v>1.1311367999999999</v>
      </c>
      <c r="AE171">
        <f t="shared" si="10"/>
        <v>1.5402189542483658E-4</v>
      </c>
      <c r="AF171">
        <v>9.2610000000000001E-4</v>
      </c>
    </row>
    <row r="172" spans="1:32">
      <c r="A172" t="s">
        <v>2522</v>
      </c>
      <c r="C172" s="177">
        <v>129.2107</v>
      </c>
      <c r="D172" s="183">
        <v>1.0008840000000001</v>
      </c>
      <c r="E172">
        <v>130.46520000000001</v>
      </c>
      <c r="F172">
        <f>E172/B3</f>
        <v>1.1999558519199818E-3</v>
      </c>
      <c r="G172">
        <v>1.1050000000000001E-3</v>
      </c>
      <c r="H172">
        <v>144.43260000000001</v>
      </c>
      <c r="I172">
        <v>1.0034620000000001</v>
      </c>
      <c r="J172">
        <v>149.3749</v>
      </c>
      <c r="K172">
        <f>J172/B3</f>
        <v>1.3738781329041159E-3</v>
      </c>
      <c r="L172">
        <v>1.2867E-3</v>
      </c>
      <c r="M172">
        <v>128.6439</v>
      </c>
      <c r="N172">
        <v>1.006294</v>
      </c>
      <c r="O172">
        <v>137.67320000000001</v>
      </c>
      <c r="P172">
        <f>O172/B3</f>
        <v>1.2662515520809382E-3</v>
      </c>
      <c r="Q172">
        <v>1.1058999999999999E-3</v>
      </c>
      <c r="R172">
        <v>110.5729</v>
      </c>
      <c r="S172">
        <v>1.00397</v>
      </c>
      <c r="T172">
        <v>116.2581</v>
      </c>
      <c r="U172">
        <f>T172/B3</f>
        <v>1.0692858128305358E-3</v>
      </c>
      <c r="V172">
        <v>9.6790000000000005E-4</v>
      </c>
      <c r="W172">
        <v>110.5729</v>
      </c>
      <c r="X172">
        <v>1.00397</v>
      </c>
      <c r="Y172">
        <v>116.2581</v>
      </c>
      <c r="Z172">
        <f>Y172/B3</f>
        <v>1.0692858128305358E-3</v>
      </c>
      <c r="AA172">
        <v>9.6790000000000005E-4</v>
      </c>
      <c r="AB172">
        <v>128.62190000000001</v>
      </c>
      <c r="AC172">
        <v>1.005028</v>
      </c>
      <c r="AD172">
        <v>135.83930000000001</v>
      </c>
      <c r="AE172">
        <f>AD172/B3</f>
        <v>1.2493842262589101E-3</v>
      </c>
      <c r="AF172">
        <v>1.1211999999999999E-3</v>
      </c>
    </row>
    <row r="173" spans="1:32" s="40" customFormat="1">
      <c r="A173" s="40" t="s">
        <v>2444</v>
      </c>
    </row>
    <row r="174" spans="1:32" s="61" customFormat="1">
      <c r="A174" s="61" t="s">
        <v>2522</v>
      </c>
      <c r="B174" s="61" t="s">
        <v>2445</v>
      </c>
      <c r="C174" s="61" t="s">
        <v>2446</v>
      </c>
      <c r="D174" s="62" t="s">
        <v>2447</v>
      </c>
      <c r="E174" s="61" t="s">
        <v>2448</v>
      </c>
      <c r="F174" s="61" t="s">
        <v>2449</v>
      </c>
      <c r="G174" s="63" t="s">
        <v>2450</v>
      </c>
      <c r="H174" s="61" t="s">
        <v>2451</v>
      </c>
      <c r="I174" s="61" t="s">
        <v>2452</v>
      </c>
      <c r="J174" s="61" t="s">
        <v>2453</v>
      </c>
      <c r="K174" s="61" t="s">
        <v>2454</v>
      </c>
      <c r="L174" s="26" t="s">
        <v>2523</v>
      </c>
      <c r="M174" s="26" t="s">
        <v>2524</v>
      </c>
      <c r="N174" s="26" t="s">
        <v>2525</v>
      </c>
      <c r="O174" s="26" t="s">
        <v>2526</v>
      </c>
      <c r="P174" s="26" t="s">
        <v>2527</v>
      </c>
    </row>
    <row r="175" spans="1:32">
      <c r="B175">
        <v>6.6230129999999998E-2</v>
      </c>
      <c r="C175">
        <v>0.14417569999999999</v>
      </c>
      <c r="D175">
        <v>8.913952E-2</v>
      </c>
      <c r="E175">
        <v>7.3369550000000006E-2</v>
      </c>
      <c r="F175">
        <v>6.5373589999999995E-2</v>
      </c>
      <c r="G175">
        <v>2.178273E-2</v>
      </c>
      <c r="H175">
        <v>2.0293559999999999E-2</v>
      </c>
      <c r="I175">
        <v>9.6960539999999998E-2</v>
      </c>
      <c r="J175">
        <v>8.5002220000000003E-2</v>
      </c>
      <c r="K175">
        <v>3.3974329999999997E-2</v>
      </c>
      <c r="L175" s="42">
        <v>9.338246E-2</v>
      </c>
      <c r="M175" s="42">
        <v>4.4085249999999999E-2</v>
      </c>
      <c r="N175" s="42">
        <v>9.9831439999999994E-2</v>
      </c>
      <c r="O175" s="42">
        <v>6.1477360000000002E-2</v>
      </c>
      <c r="P175" s="42">
        <v>5.3842849999999998E-2</v>
      </c>
    </row>
    <row r="176" spans="1:32" s="61" customFormat="1">
      <c r="A176" s="63" t="s">
        <v>2455</v>
      </c>
      <c r="B176" s="61" t="s">
        <v>2445</v>
      </c>
      <c r="C176" s="61" t="s">
        <v>2446</v>
      </c>
      <c r="D176" s="62" t="s">
        <v>2447</v>
      </c>
      <c r="E176" s="61" t="s">
        <v>2448</v>
      </c>
      <c r="F176" s="61" t="s">
        <v>2449</v>
      </c>
      <c r="G176" s="63" t="s">
        <v>2450</v>
      </c>
      <c r="H176" s="61" t="s">
        <v>2451</v>
      </c>
      <c r="I176" s="61" t="s">
        <v>2452</v>
      </c>
      <c r="J176" s="61" t="s">
        <v>2453</v>
      </c>
      <c r="K176" s="61" t="s">
        <v>2454</v>
      </c>
      <c r="L176" s="26" t="s">
        <v>2523</v>
      </c>
      <c r="M176" s="26" t="s">
        <v>2524</v>
      </c>
      <c r="N176" s="26" t="s">
        <v>2525</v>
      </c>
      <c r="O176" s="26" t="s">
        <v>2526</v>
      </c>
      <c r="P176" s="26" t="s">
        <v>2527</v>
      </c>
    </row>
    <row r="177" spans="1:16">
      <c r="A177" t="s">
        <v>2595</v>
      </c>
      <c r="B177">
        <v>6.0741259999999998E-2</v>
      </c>
      <c r="C177">
        <v>0.17687317999999999</v>
      </c>
      <c r="D177">
        <v>6.9206950000000003E-2</v>
      </c>
      <c r="E177">
        <v>9.0422009999999997E-2</v>
      </c>
      <c r="F177">
        <v>6.4206809000000004E-2</v>
      </c>
      <c r="G177">
        <v>3.734008E-3</v>
      </c>
      <c r="H177">
        <v>5.5408317999999998E-3</v>
      </c>
      <c r="I177">
        <v>6.3057219999999997E-2</v>
      </c>
      <c r="J177">
        <v>4.7904870000000002E-2</v>
      </c>
      <c r="K177">
        <v>1.8479915600000001E-2</v>
      </c>
      <c r="L177">
        <v>9.9084409999999998E-2</v>
      </c>
      <c r="M177">
        <v>3.3904289999999997E-2</v>
      </c>
      <c r="N177">
        <v>9.2516699999999993E-2</v>
      </c>
      <c r="O177">
        <v>3.9045169999999997E-2</v>
      </c>
      <c r="P177">
        <v>4.1897240000000002E-2</v>
      </c>
    </row>
    <row r="178" spans="1:16">
      <c r="A178" t="s">
        <v>2529</v>
      </c>
      <c r="B178">
        <v>0.16686819999999999</v>
      </c>
      <c r="C178">
        <v>0.40557377</v>
      </c>
      <c r="D178">
        <v>0.10070827</v>
      </c>
      <c r="E178">
        <v>0.12782384999999999</v>
      </c>
      <c r="F178">
        <v>9.7073188000000005E-2</v>
      </c>
      <c r="G178">
        <v>2.3356954999999999E-2</v>
      </c>
      <c r="H178">
        <v>9.3796959000000003E-3</v>
      </c>
      <c r="I178">
        <v>0.19834092</v>
      </c>
      <c r="J178">
        <v>0.15954475000000001</v>
      </c>
      <c r="K178">
        <v>2.8450397E-3</v>
      </c>
      <c r="L178">
        <v>0.218197</v>
      </c>
      <c r="M178">
        <v>7.4640650000000003E-2</v>
      </c>
      <c r="N178">
        <v>0.22491549999999999</v>
      </c>
      <c r="O178">
        <v>8.5000999999999993E-2</v>
      </c>
      <c r="P178">
        <v>7.6292219999999994E-2</v>
      </c>
    </row>
    <row r="179" spans="1:16">
      <c r="A179" t="s">
        <v>2530</v>
      </c>
      <c r="B179">
        <v>4.2210009999999999E-2</v>
      </c>
      <c r="C179">
        <v>0.11422866</v>
      </c>
      <c r="D179">
        <v>5.2317269999999999E-2</v>
      </c>
      <c r="E179">
        <v>6.9429350000000001E-2</v>
      </c>
      <c r="F179">
        <v>9.0203615000000001E-2</v>
      </c>
      <c r="G179">
        <v>6.6495299999999999E-3</v>
      </c>
      <c r="H179">
        <v>4.6193526000000004E-3</v>
      </c>
      <c r="I179">
        <v>0.13577918999999999</v>
      </c>
      <c r="J179">
        <v>0.10515966</v>
      </c>
      <c r="K179">
        <v>1.4789727399999999E-2</v>
      </c>
      <c r="L179">
        <v>6.9761400000000001E-2</v>
      </c>
      <c r="M179">
        <v>3.6648310000000003E-2</v>
      </c>
      <c r="N179">
        <v>0.1116794</v>
      </c>
      <c r="O179">
        <v>5.427307E-2</v>
      </c>
      <c r="P179">
        <v>4.9524180000000001E-2</v>
      </c>
    </row>
    <row r="180" spans="1:16">
      <c r="A180" t="s">
        <v>2531</v>
      </c>
      <c r="B180">
        <v>5.850445E-2</v>
      </c>
      <c r="C180">
        <v>0.25574664000000003</v>
      </c>
      <c r="D180">
        <v>6.13895E-2</v>
      </c>
      <c r="E180">
        <v>0.12605628999999999</v>
      </c>
      <c r="F180">
        <v>0.12343699900000001</v>
      </c>
      <c r="G180">
        <v>1.7430119000000001E-2</v>
      </c>
      <c r="H180">
        <v>2.7676966399999999E-2</v>
      </c>
      <c r="I180">
        <v>0.17660091</v>
      </c>
      <c r="J180">
        <v>7.0332099999999995E-2</v>
      </c>
      <c r="K180">
        <v>5.2381583900000001E-2</v>
      </c>
      <c r="L180" s="177">
        <v>0.1323029</v>
      </c>
      <c r="M180" s="177">
        <v>5.7887729999999998E-2</v>
      </c>
      <c r="N180" s="177">
        <v>0.16350100000000001</v>
      </c>
      <c r="O180" s="177">
        <v>8.0358559999999996E-2</v>
      </c>
      <c r="P180" s="177">
        <v>7.1462590000000006E-2</v>
      </c>
    </row>
    <row r="181" spans="1:16">
      <c r="A181" t="s">
        <v>2532</v>
      </c>
      <c r="B181">
        <v>6.889228E-2</v>
      </c>
      <c r="C181">
        <v>5.0958759999999999E-2</v>
      </c>
      <c r="D181">
        <v>0.10631663</v>
      </c>
      <c r="E181">
        <v>3.8474019999999998E-2</v>
      </c>
      <c r="F181">
        <v>6.6315218999999995E-2</v>
      </c>
      <c r="G181">
        <v>2.0452099000000001E-2</v>
      </c>
      <c r="H181">
        <v>2.2691441400000002E-2</v>
      </c>
      <c r="I181">
        <v>0.13922656</v>
      </c>
      <c r="J181">
        <v>7.2098579999999995E-2</v>
      </c>
      <c r="K181">
        <v>2.4328564800000001E-2</v>
      </c>
      <c r="L181">
        <v>6.7185220000000004E-2</v>
      </c>
      <c r="M181">
        <v>4.4172370000000002E-2</v>
      </c>
      <c r="N181">
        <v>8.2784460000000004E-2</v>
      </c>
      <c r="O181">
        <v>7.2600940000000003E-2</v>
      </c>
      <c r="P181">
        <v>3.8411210000000001E-2</v>
      </c>
    </row>
    <row r="182" spans="1:16">
      <c r="A182" t="s">
        <v>2533</v>
      </c>
      <c r="B182">
        <v>5.8443309999999998E-2</v>
      </c>
      <c r="C182">
        <v>0.17038001999999999</v>
      </c>
      <c r="D182">
        <v>4.121673E-2</v>
      </c>
      <c r="E182">
        <v>5.6155650000000001E-2</v>
      </c>
      <c r="F182">
        <v>6.8274057999999999E-2</v>
      </c>
      <c r="G182">
        <v>9.2884709999999995E-3</v>
      </c>
      <c r="H182">
        <v>3.2163350200000003E-2</v>
      </c>
      <c r="I182">
        <v>7.9302730000000002E-2</v>
      </c>
      <c r="J182">
        <v>5.6967820000000002E-2</v>
      </c>
      <c r="K182">
        <v>1.1216844300000001E-2</v>
      </c>
      <c r="L182">
        <v>8.148416E-2</v>
      </c>
      <c r="M182">
        <v>4.1779110000000001E-2</v>
      </c>
      <c r="N182">
        <v>9.8510009999999995E-2</v>
      </c>
      <c r="O182">
        <v>3.4703119999999997E-2</v>
      </c>
      <c r="P182">
        <v>3.9563849999999998E-2</v>
      </c>
    </row>
    <row r="183" spans="1:16">
      <c r="A183" t="s">
        <v>2534</v>
      </c>
      <c r="B183">
        <v>7.414192E-2</v>
      </c>
      <c r="C183">
        <v>8.9902369999999995E-2</v>
      </c>
      <c r="D183">
        <v>0.12114843</v>
      </c>
      <c r="E183">
        <v>0.10408445</v>
      </c>
      <c r="F183">
        <v>1.0977572999999999E-2</v>
      </c>
      <c r="G183">
        <v>2.3033662999999999E-2</v>
      </c>
      <c r="H183">
        <v>2.9439061200000002E-2</v>
      </c>
      <c r="I183">
        <v>5.0814959999999999E-2</v>
      </c>
      <c r="J183">
        <v>2.3673309999999999E-2</v>
      </c>
      <c r="K183">
        <v>9.2146550100000002E-2</v>
      </c>
      <c r="L183">
        <v>9.7075640000000005E-2</v>
      </c>
      <c r="M183">
        <v>3.78263E-2</v>
      </c>
      <c r="N183">
        <v>4.7569170000000001E-2</v>
      </c>
      <c r="O183">
        <v>7.665081E-2</v>
      </c>
      <c r="P183">
        <v>6.5485260000000003E-2</v>
      </c>
    </row>
    <row r="184" spans="1:16">
      <c r="A184" t="s">
        <v>2535</v>
      </c>
      <c r="B184">
        <v>6.6126599999999994E-2</v>
      </c>
      <c r="C184">
        <v>9.3593399999999993E-2</v>
      </c>
      <c r="D184">
        <v>5.1168999999999999E-2</v>
      </c>
      <c r="E184">
        <v>5.6228210000000001E-2</v>
      </c>
      <c r="F184">
        <v>3.2189160000000001E-3</v>
      </c>
      <c r="G184">
        <v>6.7334329999999996E-3</v>
      </c>
      <c r="H184">
        <v>6.7987658999999999E-3</v>
      </c>
      <c r="I184">
        <v>1.6799339999999999E-2</v>
      </c>
      <c r="J184">
        <v>1.3919580000000001E-2</v>
      </c>
      <c r="K184">
        <v>-1.31895E-5</v>
      </c>
      <c r="L184">
        <v>6.598598E-2</v>
      </c>
      <c r="M184">
        <v>2.7166940000000001E-2</v>
      </c>
      <c r="N184">
        <v>4.1313969999999998E-2</v>
      </c>
      <c r="O184">
        <v>2.2609029999999999E-2</v>
      </c>
      <c r="P184">
        <v>2.3875230000000001E-2</v>
      </c>
    </row>
    <row r="185" spans="1:16">
      <c r="A185" t="s">
        <v>2536</v>
      </c>
      <c r="B185">
        <v>3.0793040000000001E-2</v>
      </c>
      <c r="C185">
        <v>0.10026276000000001</v>
      </c>
      <c r="D185">
        <v>4.2216539999999997E-2</v>
      </c>
      <c r="E185">
        <v>3.9617430000000002E-2</v>
      </c>
      <c r="F185">
        <v>4.0794934999999997E-2</v>
      </c>
      <c r="G185">
        <v>5.2781190000000004E-3</v>
      </c>
      <c r="H185">
        <v>5.2187640000000003E-4</v>
      </c>
      <c r="I185">
        <v>4.7253969999999999E-2</v>
      </c>
      <c r="J185">
        <v>3.5962880000000003E-2</v>
      </c>
      <c r="K185">
        <v>4.0080782999999997E-3</v>
      </c>
      <c r="L185">
        <v>5.439869E-2</v>
      </c>
      <c r="M185">
        <v>1.982047E-2</v>
      </c>
      <c r="N185">
        <v>5.7948409999999999E-2</v>
      </c>
      <c r="O185">
        <v>2.576492E-2</v>
      </c>
      <c r="P185">
        <v>2.1084760000000001E-2</v>
      </c>
    </row>
    <row r="186" spans="1:16">
      <c r="A186" t="s">
        <v>2537</v>
      </c>
      <c r="B186">
        <v>5.5159310000000003E-2</v>
      </c>
      <c r="C186">
        <v>4.7732959999999998E-2</v>
      </c>
      <c r="D186">
        <v>0.15535634000000001</v>
      </c>
      <c r="E186">
        <v>5.8085589999999999E-2</v>
      </c>
      <c r="F186">
        <v>4.6061287999999999E-2</v>
      </c>
      <c r="G186">
        <v>3.8826909999999999E-2</v>
      </c>
      <c r="H186">
        <v>5.4133365999999997E-3</v>
      </c>
      <c r="I186">
        <v>0.14000401000000001</v>
      </c>
      <c r="J186">
        <v>3.6141119999999999E-2</v>
      </c>
      <c r="K186">
        <v>4.8047486600000001E-2</v>
      </c>
      <c r="L186">
        <v>8.0547380000000002E-2</v>
      </c>
      <c r="M186">
        <v>3.6671040000000002E-2</v>
      </c>
      <c r="N186">
        <v>6.8210779999999999E-2</v>
      </c>
      <c r="O186">
        <v>9.856289E-2</v>
      </c>
      <c r="P186">
        <v>3.7370340000000002E-2</v>
      </c>
    </row>
    <row r="187" spans="1:16">
      <c r="A187" t="s">
        <v>2596</v>
      </c>
      <c r="B187">
        <v>1.305657E-2</v>
      </c>
      <c r="C187">
        <v>6.8934860000000001E-2</v>
      </c>
      <c r="D187">
        <v>3.8883460000000002E-2</v>
      </c>
      <c r="E187">
        <v>4.095903E-2</v>
      </c>
      <c r="F187">
        <v>5.8045379000000001E-2</v>
      </c>
      <c r="G187">
        <v>1.114601E-2</v>
      </c>
      <c r="H187">
        <v>2.2575971699999999E-2</v>
      </c>
      <c r="I187">
        <v>5.6029290000000002E-2</v>
      </c>
      <c r="J187">
        <v>0.14315546000000001</v>
      </c>
      <c r="K187">
        <v>4.9192903199999999E-2</v>
      </c>
      <c r="L187">
        <v>4.0196719999999998E-2</v>
      </c>
      <c r="M187">
        <v>2.5759879999999999E-2</v>
      </c>
      <c r="N187">
        <v>8.2845559999999999E-2</v>
      </c>
      <c r="O187">
        <v>3.8643950000000003E-2</v>
      </c>
      <c r="P187">
        <v>6.4194070000000006E-2</v>
      </c>
    </row>
    <row r="188" spans="1:16">
      <c r="A188" t="s">
        <v>2597</v>
      </c>
      <c r="B188">
        <v>6.6295809999999997E-2</v>
      </c>
      <c r="C188">
        <v>5.7081369999999999E-2</v>
      </c>
      <c r="D188">
        <v>5.0637719999999997E-2</v>
      </c>
      <c r="E188">
        <v>6.0977099999999999E-2</v>
      </c>
      <c r="F188">
        <v>7.2417702E-2</v>
      </c>
      <c r="G188">
        <v>3.2302725999999997E-2</v>
      </c>
      <c r="H188">
        <v>0.1200869583</v>
      </c>
      <c r="I188">
        <v>3.4613350000000001E-2</v>
      </c>
      <c r="J188">
        <v>3.6066359999999999E-2</v>
      </c>
      <c r="K188">
        <v>5.84719894E-2</v>
      </c>
      <c r="L188">
        <v>5.8677229999999997E-2</v>
      </c>
      <c r="M188">
        <v>7.3760770000000003E-2</v>
      </c>
      <c r="N188">
        <v>5.0053800000000002E-2</v>
      </c>
      <c r="O188">
        <v>4.4032139999999997E-2</v>
      </c>
      <c r="P188">
        <v>6.9156120000000001E-2</v>
      </c>
    </row>
    <row r="189" spans="1:16">
      <c r="A189" t="s">
        <v>2598</v>
      </c>
      <c r="B189">
        <v>4.1408599999999997E-2</v>
      </c>
      <c r="C189">
        <v>9.0535500000000005E-2</v>
      </c>
      <c r="D189">
        <v>5.758307E-2</v>
      </c>
      <c r="E189">
        <v>4.5750590000000001E-2</v>
      </c>
      <c r="F189">
        <v>1.7892966E-2</v>
      </c>
      <c r="G189">
        <v>2.5307989999999998E-3</v>
      </c>
      <c r="H189">
        <v>1.5626735900000001E-2</v>
      </c>
      <c r="I189">
        <v>1.2391869999999999E-2</v>
      </c>
      <c r="J189">
        <v>3.7247849999999999E-2</v>
      </c>
      <c r="K189">
        <v>1.3456840899999999E-2</v>
      </c>
      <c r="L189">
        <v>5.9126190000000002E-2</v>
      </c>
      <c r="M189">
        <v>2.0475030000000002E-2</v>
      </c>
      <c r="N189">
        <v>4.2694900000000001E-2</v>
      </c>
      <c r="O189">
        <v>2.330395E-2</v>
      </c>
      <c r="P189">
        <v>2.8983809999999999E-2</v>
      </c>
    </row>
    <row r="190" spans="1:16">
      <c r="A190" t="s">
        <v>2599</v>
      </c>
      <c r="B190">
        <v>0.22918462000000001</v>
      </c>
      <c r="C190">
        <v>0.27357530000000002</v>
      </c>
      <c r="D190">
        <v>0.28024468000000002</v>
      </c>
      <c r="E190">
        <v>0.20472967</v>
      </c>
      <c r="F190">
        <v>1.6528092000000001E-2</v>
      </c>
      <c r="G190">
        <v>9.7717689999999996E-3</v>
      </c>
      <c r="H190">
        <v>1.8115943999999998E-2</v>
      </c>
      <c r="I190">
        <v>4.6831150000000002E-2</v>
      </c>
      <c r="J190">
        <v>4.0341500000000002E-2</v>
      </c>
      <c r="K190">
        <v>3.6757026300000002E-2</v>
      </c>
      <c r="L190">
        <v>0.2462916</v>
      </c>
      <c r="M190">
        <v>0.1037473</v>
      </c>
      <c r="N190">
        <v>0.13635230000000001</v>
      </c>
      <c r="O190">
        <v>0.13782359999999999</v>
      </c>
      <c r="P190">
        <v>0.10083930000000001</v>
      </c>
    </row>
    <row r="191" spans="1:16">
      <c r="A191" t="s">
        <v>2600</v>
      </c>
      <c r="B191">
        <v>7.4003620000000006E-2</v>
      </c>
      <c r="C191">
        <v>9.7649559999999996E-2</v>
      </c>
      <c r="D191">
        <v>5.2210819999999998E-2</v>
      </c>
      <c r="E191">
        <v>4.6933809999999999E-2</v>
      </c>
      <c r="F191">
        <v>8.6383231000000005E-2</v>
      </c>
      <c r="G191">
        <v>1.19886E-2</v>
      </c>
      <c r="H191">
        <v>2.02216427E-2</v>
      </c>
      <c r="I191">
        <v>8.8399220000000001E-2</v>
      </c>
      <c r="J191">
        <v>4.0619839999999997E-2</v>
      </c>
      <c r="K191">
        <v>9.3582801999999993E-3</v>
      </c>
      <c r="L191">
        <v>5.5424559999999998E-2</v>
      </c>
      <c r="M191">
        <v>4.1570389999999999E-2</v>
      </c>
      <c r="N191">
        <v>7.6855729999999997E-2</v>
      </c>
      <c r="O191">
        <v>3.1538410000000003E-2</v>
      </c>
      <c r="P191">
        <v>2.7439950000000001E-2</v>
      </c>
    </row>
    <row r="192" spans="1:16">
      <c r="A192" t="s">
        <v>2601</v>
      </c>
      <c r="B192">
        <v>5.4971159999999998E-2</v>
      </c>
      <c r="C192">
        <v>0.13566644</v>
      </c>
      <c r="D192">
        <v>0.10118016000000001</v>
      </c>
      <c r="E192">
        <v>5.949335E-2</v>
      </c>
      <c r="F192">
        <v>0.12725119100000001</v>
      </c>
      <c r="G192">
        <v>8.6318400000000003E-2</v>
      </c>
      <c r="H192">
        <v>3.6797050400000003E-2</v>
      </c>
      <c r="I192">
        <v>4.12459E-3</v>
      </c>
      <c r="J192">
        <v>3.6132030000000002E-2</v>
      </c>
      <c r="K192">
        <v>1.3012600900000001E-2</v>
      </c>
      <c r="L192">
        <v>8.8116340000000001E-2</v>
      </c>
      <c r="M192">
        <v>7.4510960000000001E-2</v>
      </c>
      <c r="N192">
        <v>8.4424040000000006E-2</v>
      </c>
      <c r="O192">
        <v>5.7860450000000001E-2</v>
      </c>
      <c r="P192">
        <v>3.8619760000000003E-2</v>
      </c>
    </row>
    <row r="193" spans="1:23">
      <c r="A193" t="s">
        <v>2602</v>
      </c>
      <c r="B193">
        <v>2.433126E-2</v>
      </c>
      <c r="C193">
        <v>0.1609419</v>
      </c>
      <c r="D193">
        <v>1.050738E-2</v>
      </c>
      <c r="E193">
        <v>3.8281820000000001E-2</v>
      </c>
      <c r="F193">
        <v>8.8956462E-2</v>
      </c>
      <c r="G193">
        <v>8.1874430000000008E-3</v>
      </c>
      <c r="H193">
        <v>3.6883976000000001E-3</v>
      </c>
      <c r="I193">
        <v>0.13901628999999999</v>
      </c>
      <c r="J193">
        <v>6.9902469999999994E-2</v>
      </c>
      <c r="K193">
        <v>2.7624572699999999E-2</v>
      </c>
      <c r="L193">
        <v>5.0326179999999998E-2</v>
      </c>
      <c r="M193">
        <v>2.4606639999999999E-2</v>
      </c>
      <c r="N193">
        <v>0.1248952</v>
      </c>
      <c r="O193">
        <v>3.7595870000000003E-2</v>
      </c>
      <c r="P193">
        <v>3.058073E-2</v>
      </c>
    </row>
    <row r="194" spans="1:23" s="32" customFormat="1">
      <c r="A194" s="64" t="s">
        <v>2538</v>
      </c>
      <c r="D194" s="65"/>
      <c r="E194" s="33"/>
      <c r="G194" s="33"/>
      <c r="I194" s="33"/>
      <c r="N194" s="33"/>
      <c r="O194" s="33"/>
    </row>
    <row r="195" spans="1:23" s="66" customFormat="1">
      <c r="A195" s="66" t="s">
        <v>2470</v>
      </c>
      <c r="C195" s="40" t="s">
        <v>2539</v>
      </c>
      <c r="D195" s="40" t="s">
        <v>2540</v>
      </c>
      <c r="E195" s="66" t="s">
        <v>2541</v>
      </c>
      <c r="F195" s="67" t="s">
        <v>2542</v>
      </c>
      <c r="G195" s="67" t="s">
        <v>2543</v>
      </c>
      <c r="H195" s="67" t="s">
        <v>2544</v>
      </c>
      <c r="I195" s="67" t="s">
        <v>2545</v>
      </c>
      <c r="J195" s="66" t="s">
        <v>2546</v>
      </c>
      <c r="K195" s="40" t="s">
        <v>2547</v>
      </c>
      <c r="L195" s="40" t="s">
        <v>2548</v>
      </c>
      <c r="M195" s="66" t="s">
        <v>2603</v>
      </c>
      <c r="N195" s="67" t="s">
        <v>2604</v>
      </c>
      <c r="O195" s="67" t="s">
        <v>2605</v>
      </c>
      <c r="P195" s="67" t="s">
        <v>2606</v>
      </c>
      <c r="Q195" s="67" t="s">
        <v>2607</v>
      </c>
      <c r="R195" s="67" t="s">
        <v>2608</v>
      </c>
      <c r="S195" s="66" t="s">
        <v>2609</v>
      </c>
      <c r="T195" s="67"/>
    </row>
    <row r="196" spans="1:23">
      <c r="A196" s="41" t="s">
        <v>2307</v>
      </c>
      <c r="B196">
        <v>200831</v>
      </c>
      <c r="C196">
        <v>28110</v>
      </c>
      <c r="D196" s="177">
        <v>3325</v>
      </c>
      <c r="E196">
        <v>4821</v>
      </c>
      <c r="F196">
        <v>14092</v>
      </c>
      <c r="G196">
        <v>6530</v>
      </c>
      <c r="H196">
        <v>3983</v>
      </c>
      <c r="I196">
        <v>13675</v>
      </c>
      <c r="J196">
        <v>13675</v>
      </c>
      <c r="K196">
        <v>46883</v>
      </c>
      <c r="L196">
        <v>13263</v>
      </c>
      <c r="M196">
        <v>11825</v>
      </c>
      <c r="N196">
        <v>5710</v>
      </c>
      <c r="O196">
        <v>12455</v>
      </c>
      <c r="P196">
        <v>6647</v>
      </c>
      <c r="Q196">
        <v>10864</v>
      </c>
      <c r="R196">
        <v>13373</v>
      </c>
      <c r="S196">
        <v>5275</v>
      </c>
      <c r="T196" s="42">
        <f>SUM(C196:I196)</f>
        <v>74536</v>
      </c>
      <c r="U196" s="42">
        <f>SUM(K196:S196)</f>
        <v>126295</v>
      </c>
      <c r="V196">
        <f>T196+U196</f>
        <v>200831</v>
      </c>
      <c r="W196">
        <f>V196+J196</f>
        <v>214506</v>
      </c>
    </row>
    <row r="197" spans="1:23">
      <c r="A197" s="41" t="s">
        <v>2481</v>
      </c>
      <c r="B197" s="42">
        <v>8622</v>
      </c>
      <c r="C197" s="42">
        <v>1133</v>
      </c>
      <c r="D197" s="181">
        <v>137</v>
      </c>
      <c r="E197" s="42">
        <v>165</v>
      </c>
      <c r="F197" s="42">
        <v>433</v>
      </c>
      <c r="G197" s="42">
        <v>232</v>
      </c>
      <c r="H197" s="42">
        <v>124</v>
      </c>
      <c r="I197" s="42">
        <v>558</v>
      </c>
      <c r="J197" s="42">
        <v>558</v>
      </c>
      <c r="K197">
        <v>1950</v>
      </c>
      <c r="L197" s="42">
        <v>400</v>
      </c>
      <c r="M197" s="42">
        <v>536</v>
      </c>
      <c r="N197" s="42">
        <v>231</v>
      </c>
      <c r="O197" s="42">
        <v>529</v>
      </c>
      <c r="P197" s="42">
        <v>173</v>
      </c>
      <c r="Q197" s="42">
        <v>515</v>
      </c>
      <c r="R197" s="42">
        <v>591</v>
      </c>
      <c r="S197" s="42">
        <v>202</v>
      </c>
      <c r="T197" s="42"/>
      <c r="U197" s="42"/>
    </row>
    <row r="198" spans="1:23">
      <c r="A198" s="41" t="s">
        <v>2482</v>
      </c>
      <c r="B198" s="42">
        <v>65</v>
      </c>
      <c r="C198">
        <v>8</v>
      </c>
      <c r="D198" s="177">
        <v>0</v>
      </c>
      <c r="E198" s="42">
        <v>1</v>
      </c>
      <c r="F198" s="42">
        <v>3</v>
      </c>
      <c r="G198" s="42">
        <v>1</v>
      </c>
      <c r="H198" s="42">
        <v>1</v>
      </c>
      <c r="I198" s="42">
        <v>7</v>
      </c>
      <c r="J198" s="42">
        <v>7</v>
      </c>
      <c r="K198" s="42">
        <v>16</v>
      </c>
      <c r="L198" s="42">
        <v>1</v>
      </c>
      <c r="M198" s="42">
        <v>6</v>
      </c>
      <c r="N198" s="42">
        <v>2</v>
      </c>
      <c r="O198" s="42">
        <v>4</v>
      </c>
      <c r="P198" s="42">
        <v>1</v>
      </c>
      <c r="Q198" s="42">
        <v>3</v>
      </c>
      <c r="R198" s="42">
        <v>6</v>
      </c>
      <c r="S198" s="42">
        <v>2</v>
      </c>
    </row>
    <row r="199" spans="1:23">
      <c r="A199" s="41" t="s">
        <v>2483</v>
      </c>
      <c r="B199" s="42" t="s">
        <v>2549</v>
      </c>
      <c r="C199" s="42">
        <v>2.1825839999999999</v>
      </c>
      <c r="D199" s="181">
        <v>2.4249999999999998</v>
      </c>
      <c r="E199" s="42">
        <v>2.0555560000000002</v>
      </c>
      <c r="F199" s="42">
        <v>1.9657530000000001</v>
      </c>
      <c r="G199" s="42">
        <v>1.27451</v>
      </c>
      <c r="H199" s="42">
        <v>1.1754389999999999</v>
      </c>
      <c r="I199" s="44">
        <v>2.6233770000000001</v>
      </c>
      <c r="J199" s="44">
        <v>2.6233770000000001</v>
      </c>
      <c r="K199">
        <v>2.3795489999999999</v>
      </c>
      <c r="L199" s="42">
        <v>2.1496059999999999</v>
      </c>
      <c r="M199" s="42">
        <v>1.8062830000000001</v>
      </c>
      <c r="N199" s="42">
        <v>2.915254</v>
      </c>
      <c r="O199" s="42">
        <v>2.0402300000000002</v>
      </c>
      <c r="P199" s="42">
        <v>2.1454550000000001</v>
      </c>
      <c r="Q199" s="42">
        <v>2.6785709999999998</v>
      </c>
      <c r="R199">
        <v>2.265193</v>
      </c>
      <c r="S199" s="42">
        <v>1.970588</v>
      </c>
      <c r="U199" s="42"/>
    </row>
    <row r="200" spans="1:23">
      <c r="A200" s="11" t="s">
        <v>2484</v>
      </c>
      <c r="B200" s="42">
        <v>2498</v>
      </c>
      <c r="C200" s="42">
        <v>351</v>
      </c>
      <c r="D200" s="176">
        <v>32</v>
      </c>
      <c r="E200">
        <v>50</v>
      </c>
      <c r="F200">
        <v>115</v>
      </c>
      <c r="G200">
        <v>55</v>
      </c>
      <c r="H200">
        <v>37</v>
      </c>
      <c r="I200">
        <v>159</v>
      </c>
      <c r="J200">
        <v>159</v>
      </c>
      <c r="K200">
        <v>585</v>
      </c>
      <c r="L200" s="42">
        <v>122</v>
      </c>
      <c r="M200">
        <v>180</v>
      </c>
      <c r="N200" s="42">
        <v>81</v>
      </c>
      <c r="O200">
        <v>199</v>
      </c>
      <c r="P200" s="42">
        <v>31</v>
      </c>
      <c r="Q200" s="42">
        <v>117</v>
      </c>
      <c r="R200" s="42">
        <v>191</v>
      </c>
      <c r="S200" s="42">
        <v>79</v>
      </c>
      <c r="T200" s="42"/>
      <c r="U200" s="42"/>
    </row>
    <row r="201" spans="1:23">
      <c r="A201" s="11" t="s">
        <v>2485</v>
      </c>
      <c r="B201" s="42">
        <f>B200/B196</f>
        <v>1.243831878544647E-2</v>
      </c>
      <c r="C201" s="42">
        <v>1.248666E-2</v>
      </c>
      <c r="D201" s="176">
        <v>9.6240600000000003E-3</v>
      </c>
      <c r="E201">
        <v>1.037129E-2</v>
      </c>
      <c r="F201">
        <v>8.1606590000000007E-3</v>
      </c>
      <c r="G201">
        <v>8.4226649999999993E-3</v>
      </c>
      <c r="H201">
        <v>9.2894799999999993E-3</v>
      </c>
      <c r="I201">
        <v>1.162706E-2</v>
      </c>
      <c r="J201">
        <v>1.162706E-2</v>
      </c>
      <c r="K201">
        <v>1.247787E-2</v>
      </c>
      <c r="L201" s="42">
        <v>9.1985220000000006E-3</v>
      </c>
      <c r="M201">
        <v>1.27732E-2</v>
      </c>
      <c r="N201" s="42">
        <v>1.4185639999999999E-2</v>
      </c>
      <c r="O201">
        <v>1.5977519999999999E-2</v>
      </c>
      <c r="P201" s="42">
        <v>4.6637579999999996E-3</v>
      </c>
      <c r="Q201" s="42">
        <v>1.0769509999999999E-2</v>
      </c>
      <c r="R201" s="42">
        <v>1.428251E-2</v>
      </c>
      <c r="S201" s="42">
        <v>1.49763E-2</v>
      </c>
      <c r="T201" s="42"/>
      <c r="U201" s="42"/>
    </row>
    <row r="202" spans="1:23" s="96" customFormat="1">
      <c r="A202" s="96" t="s">
        <v>2486</v>
      </c>
      <c r="C202" s="86" t="s">
        <v>2539</v>
      </c>
      <c r="D202" s="86" t="s">
        <v>2540</v>
      </c>
      <c r="E202" s="96" t="s">
        <v>2541</v>
      </c>
      <c r="F202" s="97" t="s">
        <v>2542</v>
      </c>
      <c r="G202" s="97" t="s">
        <v>2543</v>
      </c>
      <c r="H202" s="97" t="s">
        <v>2544</v>
      </c>
      <c r="I202" s="97" t="s">
        <v>2545</v>
      </c>
      <c r="J202" s="96" t="s">
        <v>2546</v>
      </c>
      <c r="K202" s="86" t="s">
        <v>2547</v>
      </c>
      <c r="L202" s="86" t="s">
        <v>2548</v>
      </c>
      <c r="M202" s="96" t="s">
        <v>2603</v>
      </c>
      <c r="N202" s="97" t="s">
        <v>2604</v>
      </c>
      <c r="O202" s="97" t="s">
        <v>2605</v>
      </c>
      <c r="P202" s="97" t="s">
        <v>2606</v>
      </c>
      <c r="Q202" s="97" t="s">
        <v>2607</v>
      </c>
      <c r="R202" s="97" t="s">
        <v>2608</v>
      </c>
      <c r="S202" s="96" t="s">
        <v>2609</v>
      </c>
      <c r="T202" s="97"/>
    </row>
    <row r="203" spans="1:23">
      <c r="A203" s="41" t="s">
        <v>2481</v>
      </c>
      <c r="B203" s="42">
        <v>5769</v>
      </c>
      <c r="C203" s="42">
        <v>751</v>
      </c>
      <c r="D203" s="176">
        <v>74</v>
      </c>
      <c r="E203">
        <v>100</v>
      </c>
      <c r="F203">
        <v>251</v>
      </c>
      <c r="G203">
        <v>163</v>
      </c>
      <c r="H203">
        <v>89</v>
      </c>
      <c r="I203">
        <v>373</v>
      </c>
      <c r="J203">
        <v>373</v>
      </c>
      <c r="K203" s="42">
        <v>1383</v>
      </c>
      <c r="L203">
        <v>261</v>
      </c>
      <c r="M203" s="42">
        <v>383</v>
      </c>
      <c r="N203">
        <v>155</v>
      </c>
      <c r="O203" s="42">
        <v>361</v>
      </c>
      <c r="P203">
        <v>105</v>
      </c>
      <c r="Q203" s="42">
        <v>340</v>
      </c>
      <c r="R203" s="42">
        <v>415</v>
      </c>
      <c r="S203" s="42">
        <v>147</v>
      </c>
      <c r="T203" s="42"/>
      <c r="U203" s="42"/>
    </row>
    <row r="204" spans="1:23">
      <c r="A204" s="41" t="s">
        <v>2482</v>
      </c>
      <c r="B204" s="42">
        <v>38</v>
      </c>
      <c r="C204" s="42">
        <v>2</v>
      </c>
      <c r="D204" s="176">
        <v>0</v>
      </c>
      <c r="E204">
        <v>1</v>
      </c>
      <c r="F204">
        <v>1</v>
      </c>
      <c r="G204">
        <v>1</v>
      </c>
      <c r="H204">
        <v>1</v>
      </c>
      <c r="I204">
        <v>3</v>
      </c>
      <c r="J204">
        <v>3</v>
      </c>
      <c r="K204" s="42">
        <v>10</v>
      </c>
      <c r="L204">
        <v>1</v>
      </c>
      <c r="M204" s="42">
        <v>4</v>
      </c>
      <c r="N204">
        <v>1</v>
      </c>
      <c r="O204" s="42">
        <v>3</v>
      </c>
      <c r="P204">
        <v>0</v>
      </c>
      <c r="Q204" s="42">
        <v>2</v>
      </c>
      <c r="R204" s="42">
        <v>5</v>
      </c>
      <c r="S204" s="42">
        <v>1</v>
      </c>
      <c r="T204" s="42"/>
      <c r="U204" s="42"/>
    </row>
    <row r="205" spans="1:23">
      <c r="A205" s="41" t="s">
        <v>2483</v>
      </c>
      <c r="B205" s="42" t="s">
        <v>2549</v>
      </c>
      <c r="C205" s="42">
        <v>2.2510819999999998</v>
      </c>
      <c r="D205" s="176">
        <v>2.2173910000000001</v>
      </c>
      <c r="E205">
        <v>2.225806</v>
      </c>
      <c r="F205">
        <v>1.952941</v>
      </c>
      <c r="G205">
        <v>1.3970590000000001</v>
      </c>
      <c r="H205">
        <v>1.3421050000000001</v>
      </c>
      <c r="I205">
        <v>2.8061219999999998</v>
      </c>
      <c r="J205">
        <v>2.8061219999999998</v>
      </c>
      <c r="K205" s="42">
        <v>2.440299</v>
      </c>
      <c r="L205">
        <v>2.3461539999999999</v>
      </c>
      <c r="M205" s="42">
        <v>1.755396</v>
      </c>
      <c r="N205">
        <v>3.84375</v>
      </c>
      <c r="O205" s="42">
        <v>1.9590160000000001</v>
      </c>
      <c r="P205">
        <v>1.9166669999999999</v>
      </c>
      <c r="Q205" s="42">
        <v>2.6956519999999999</v>
      </c>
      <c r="R205" s="42">
        <v>2.074074</v>
      </c>
      <c r="S205" s="42">
        <v>1.94</v>
      </c>
      <c r="T205" s="42"/>
      <c r="U205" s="42"/>
    </row>
    <row r="206" spans="1:23">
      <c r="A206" s="11" t="s">
        <v>2484</v>
      </c>
      <c r="B206" s="42">
        <v>2586</v>
      </c>
      <c r="C206" s="42">
        <v>364</v>
      </c>
      <c r="D206" s="176">
        <v>35</v>
      </c>
      <c r="E206">
        <v>51</v>
      </c>
      <c r="F206">
        <v>126</v>
      </c>
      <c r="G206">
        <v>57</v>
      </c>
      <c r="H206">
        <v>38</v>
      </c>
      <c r="I206">
        <v>163</v>
      </c>
      <c r="J206">
        <v>163</v>
      </c>
      <c r="K206" s="42">
        <v>609</v>
      </c>
      <c r="L206">
        <v>123</v>
      </c>
      <c r="M206" s="42">
        <v>183</v>
      </c>
      <c r="N206">
        <v>83</v>
      </c>
      <c r="O206" s="42">
        <v>201</v>
      </c>
      <c r="P206">
        <v>33</v>
      </c>
      <c r="Q206" s="42">
        <v>121</v>
      </c>
      <c r="R206" s="42">
        <v>196</v>
      </c>
      <c r="S206" s="42">
        <v>83</v>
      </c>
      <c r="T206" s="42"/>
      <c r="U206" s="42"/>
    </row>
    <row r="207" spans="1:23">
      <c r="A207" s="11" t="s">
        <v>2485</v>
      </c>
      <c r="B207" s="42">
        <f>B206/B196</f>
        <v>1.2876498150185977E-2</v>
      </c>
      <c r="C207" s="42">
        <v>1.294913E-2</v>
      </c>
      <c r="D207" s="176">
        <v>1.052632E-2</v>
      </c>
      <c r="E207">
        <v>1.057872E-2</v>
      </c>
      <c r="F207">
        <v>8.9412429999999998E-3</v>
      </c>
      <c r="G207">
        <v>8.7289429999999994E-3</v>
      </c>
      <c r="H207">
        <v>9.5405469999999999E-3</v>
      </c>
      <c r="I207">
        <v>1.1919559999999999E-2</v>
      </c>
      <c r="J207">
        <v>1.1919559999999999E-2</v>
      </c>
      <c r="K207" s="42">
        <v>1.2989779999999999E-2</v>
      </c>
      <c r="L207">
        <v>9.2739199999999997E-3</v>
      </c>
      <c r="M207" s="42">
        <v>1.298609E-2</v>
      </c>
      <c r="N207">
        <v>1.4535899999999999E-2</v>
      </c>
      <c r="O207" s="42">
        <v>1.6138099999999999E-2</v>
      </c>
      <c r="P207">
        <v>4.9646459999999996E-3</v>
      </c>
      <c r="Q207" s="42">
        <v>1.11377E-2</v>
      </c>
      <c r="R207" s="42">
        <v>1.46564E-2</v>
      </c>
      <c r="S207" s="42">
        <v>1.5734600000000001E-2</v>
      </c>
      <c r="T207" s="42"/>
      <c r="U207" s="42"/>
    </row>
    <row r="208" spans="1:23" s="96" customFormat="1">
      <c r="A208" s="96" t="s">
        <v>2487</v>
      </c>
      <c r="C208" s="86" t="s">
        <v>2539</v>
      </c>
      <c r="D208" s="86" t="s">
        <v>2540</v>
      </c>
      <c r="E208" s="96" t="s">
        <v>2541</v>
      </c>
      <c r="F208" s="97" t="s">
        <v>2542</v>
      </c>
      <c r="G208" s="97" t="s">
        <v>2543</v>
      </c>
      <c r="H208" s="97" t="s">
        <v>2544</v>
      </c>
      <c r="I208" s="97" t="s">
        <v>2545</v>
      </c>
      <c r="J208" s="96" t="s">
        <v>2546</v>
      </c>
      <c r="K208" s="86" t="s">
        <v>2547</v>
      </c>
      <c r="L208" s="86" t="s">
        <v>2548</v>
      </c>
      <c r="M208" s="96" t="s">
        <v>2603</v>
      </c>
      <c r="N208" s="97" t="s">
        <v>2604</v>
      </c>
      <c r="O208" s="97" t="s">
        <v>2605</v>
      </c>
      <c r="P208" s="97" t="s">
        <v>2606</v>
      </c>
      <c r="Q208" s="97" t="s">
        <v>2607</v>
      </c>
      <c r="R208" s="97" t="s">
        <v>2608</v>
      </c>
      <c r="S208" s="96" t="s">
        <v>2609</v>
      </c>
      <c r="T208" s="97"/>
    </row>
    <row r="209" spans="1:21">
      <c r="A209" s="41" t="s">
        <v>2481</v>
      </c>
      <c r="B209" s="42">
        <v>4859</v>
      </c>
      <c r="C209">
        <v>637</v>
      </c>
      <c r="D209" s="52">
        <v>75</v>
      </c>
      <c r="E209">
        <v>87</v>
      </c>
      <c r="F209">
        <v>219</v>
      </c>
      <c r="G209">
        <v>122</v>
      </c>
      <c r="H209">
        <v>66</v>
      </c>
      <c r="I209">
        <v>323</v>
      </c>
      <c r="J209">
        <v>323</v>
      </c>
      <c r="K209" s="42">
        <v>1147</v>
      </c>
      <c r="L209">
        <v>218</v>
      </c>
      <c r="M209" s="42">
        <v>321</v>
      </c>
      <c r="N209">
        <v>139</v>
      </c>
      <c r="O209" s="42">
        <v>310</v>
      </c>
      <c r="P209">
        <v>76</v>
      </c>
      <c r="Q209" s="42">
        <v>276</v>
      </c>
      <c r="R209" s="42">
        <v>358</v>
      </c>
      <c r="S209" s="42">
        <v>124</v>
      </c>
      <c r="T209" s="42"/>
      <c r="U209" s="42"/>
    </row>
    <row r="210" spans="1:21">
      <c r="A210" s="41" t="s">
        <v>2482</v>
      </c>
      <c r="B210" s="42">
        <v>25</v>
      </c>
      <c r="C210" s="42">
        <v>2</v>
      </c>
      <c r="D210" s="52">
        <v>0</v>
      </c>
      <c r="E210">
        <v>0</v>
      </c>
      <c r="F210">
        <v>1</v>
      </c>
      <c r="G210">
        <v>1</v>
      </c>
      <c r="H210">
        <v>1</v>
      </c>
      <c r="I210">
        <v>1</v>
      </c>
      <c r="J210">
        <v>1</v>
      </c>
      <c r="K210" s="42">
        <v>9</v>
      </c>
      <c r="L210" s="42">
        <v>0</v>
      </c>
      <c r="M210" s="42">
        <v>2</v>
      </c>
      <c r="N210" s="42">
        <v>1</v>
      </c>
      <c r="O210" s="42">
        <v>1</v>
      </c>
      <c r="P210" s="42">
        <v>1</v>
      </c>
      <c r="Q210" s="42">
        <v>0</v>
      </c>
      <c r="R210" s="42">
        <v>3</v>
      </c>
      <c r="S210" s="42">
        <v>1</v>
      </c>
      <c r="T210" s="42"/>
      <c r="U210" s="42"/>
    </row>
    <row r="211" spans="1:21">
      <c r="A211" s="41" t="s">
        <v>2483</v>
      </c>
      <c r="B211" s="42" t="s">
        <v>2549</v>
      </c>
      <c r="C211" s="42">
        <v>2.1225489999999998</v>
      </c>
      <c r="D211" s="176">
        <v>2.2608700000000002</v>
      </c>
      <c r="E211">
        <v>1.8064519999999999</v>
      </c>
      <c r="F211">
        <v>1.9594590000000001</v>
      </c>
      <c r="G211">
        <v>1.44</v>
      </c>
      <c r="H211">
        <v>1.4444440000000001</v>
      </c>
      <c r="I211">
        <v>3.0375000000000001</v>
      </c>
      <c r="J211">
        <v>3.0375000000000001</v>
      </c>
      <c r="K211" s="42">
        <v>2.434132</v>
      </c>
      <c r="L211">
        <v>2.0277780000000001</v>
      </c>
      <c r="M211" s="42">
        <v>1.791304</v>
      </c>
      <c r="N211">
        <v>3.34375</v>
      </c>
      <c r="O211" s="42">
        <v>1.924528</v>
      </c>
      <c r="P211">
        <v>2.454545</v>
      </c>
      <c r="Q211" s="42">
        <v>3.2461540000000002</v>
      </c>
      <c r="R211" s="42">
        <v>2.2545449999999998</v>
      </c>
      <c r="S211" s="42">
        <v>1.818182</v>
      </c>
      <c r="T211" s="42"/>
      <c r="U211" s="42"/>
    </row>
    <row r="212" spans="1:21">
      <c r="A212" s="11" t="s">
        <v>2484</v>
      </c>
      <c r="B212" s="42">
        <v>2621</v>
      </c>
      <c r="C212" s="42">
        <v>368</v>
      </c>
      <c r="D212" s="52">
        <v>35</v>
      </c>
      <c r="E212">
        <v>52</v>
      </c>
      <c r="F212">
        <v>125</v>
      </c>
      <c r="G212">
        <v>57</v>
      </c>
      <c r="H212">
        <v>40</v>
      </c>
      <c r="I212">
        <v>167</v>
      </c>
      <c r="J212">
        <v>167</v>
      </c>
      <c r="K212" s="42">
        <v>617</v>
      </c>
      <c r="L212">
        <v>126</v>
      </c>
      <c r="M212" s="42">
        <v>184</v>
      </c>
      <c r="N212">
        <v>82</v>
      </c>
      <c r="O212" s="42">
        <v>205</v>
      </c>
      <c r="P212">
        <v>31</v>
      </c>
      <c r="Q212" s="42">
        <v>127</v>
      </c>
      <c r="R212" s="42">
        <v>200</v>
      </c>
      <c r="S212" s="42">
        <v>83</v>
      </c>
      <c r="T212" s="42"/>
      <c r="U212" s="42"/>
    </row>
    <row r="213" spans="1:21">
      <c r="A213" s="11" t="s">
        <v>2485</v>
      </c>
      <c r="B213" s="42">
        <f>B212/B196</f>
        <v>1.3050774033889191E-2</v>
      </c>
      <c r="C213" s="42">
        <v>1.3091429999999999E-2</v>
      </c>
      <c r="D213" s="176">
        <v>1.052632E-2</v>
      </c>
      <c r="E213">
        <v>1.078614E-2</v>
      </c>
      <c r="F213">
        <v>8.8702810000000007E-3</v>
      </c>
      <c r="G213">
        <v>8.7289429999999994E-3</v>
      </c>
      <c r="H213">
        <v>1.004268E-2</v>
      </c>
      <c r="I213">
        <v>1.221207E-2</v>
      </c>
      <c r="J213">
        <v>1.221207E-2</v>
      </c>
      <c r="K213" s="42">
        <v>1.3160420000000001E-2</v>
      </c>
      <c r="L213">
        <v>9.5001129999999993E-3</v>
      </c>
      <c r="M213" s="42">
        <v>1.3057050000000001E-2</v>
      </c>
      <c r="N213">
        <v>1.436077E-2</v>
      </c>
      <c r="O213" s="42">
        <v>1.6459250000000002E-2</v>
      </c>
      <c r="P213">
        <v>4.6637579999999996E-3</v>
      </c>
      <c r="Q213" s="42">
        <v>1.1689990000000001E-2</v>
      </c>
      <c r="R213" s="42">
        <v>1.495551E-2</v>
      </c>
      <c r="S213" s="42">
        <v>1.5734600000000001E-2</v>
      </c>
      <c r="T213" s="42"/>
      <c r="U213" s="42"/>
    </row>
    <row r="214" spans="1:21" s="96" customFormat="1">
      <c r="A214" s="96" t="s">
        <v>2488</v>
      </c>
      <c r="C214" s="86" t="s">
        <v>2539</v>
      </c>
      <c r="D214" s="86" t="s">
        <v>2540</v>
      </c>
      <c r="E214" s="96" t="s">
        <v>2541</v>
      </c>
      <c r="F214" s="97" t="s">
        <v>2542</v>
      </c>
      <c r="G214" s="97" t="s">
        <v>2543</v>
      </c>
      <c r="H214" s="97" t="s">
        <v>2544</v>
      </c>
      <c r="I214" s="97" t="s">
        <v>2545</v>
      </c>
      <c r="J214" s="96" t="s">
        <v>2546</v>
      </c>
      <c r="K214" s="86" t="s">
        <v>2547</v>
      </c>
      <c r="L214" s="86" t="s">
        <v>2548</v>
      </c>
      <c r="M214" s="96" t="s">
        <v>2603</v>
      </c>
      <c r="N214" s="97" t="s">
        <v>2604</v>
      </c>
      <c r="O214" s="97" t="s">
        <v>2605</v>
      </c>
      <c r="P214" s="97" t="s">
        <v>2606</v>
      </c>
      <c r="Q214" s="97" t="s">
        <v>2607</v>
      </c>
      <c r="R214" s="97" t="s">
        <v>2608</v>
      </c>
      <c r="S214" s="96" t="s">
        <v>2609</v>
      </c>
      <c r="T214" s="97"/>
    </row>
    <row r="215" spans="1:21">
      <c r="A215" s="41" t="s">
        <v>2481</v>
      </c>
      <c r="B215" s="42">
        <v>5254</v>
      </c>
      <c r="C215" s="42">
        <v>709</v>
      </c>
      <c r="D215" s="52">
        <v>85</v>
      </c>
      <c r="E215">
        <v>94</v>
      </c>
      <c r="F215">
        <v>248</v>
      </c>
      <c r="G215">
        <v>137</v>
      </c>
      <c r="H215">
        <v>81</v>
      </c>
      <c r="I215">
        <v>339</v>
      </c>
      <c r="J215">
        <v>339</v>
      </c>
      <c r="K215">
        <v>1217</v>
      </c>
      <c r="L215" s="42">
        <v>226</v>
      </c>
      <c r="M215">
        <v>327</v>
      </c>
      <c r="N215" s="42">
        <v>142</v>
      </c>
      <c r="O215">
        <v>334</v>
      </c>
      <c r="P215" s="42">
        <v>91</v>
      </c>
      <c r="Q215" s="42">
        <v>322</v>
      </c>
      <c r="R215" s="42">
        <v>389</v>
      </c>
      <c r="S215" s="42">
        <v>126</v>
      </c>
      <c r="T215" s="42"/>
      <c r="U215" s="42"/>
    </row>
    <row r="216" spans="1:21">
      <c r="A216" s="41" t="s">
        <v>2482</v>
      </c>
      <c r="B216" s="42">
        <v>28</v>
      </c>
      <c r="C216" s="42">
        <v>2</v>
      </c>
      <c r="D216" s="52">
        <v>0</v>
      </c>
      <c r="E216">
        <v>0</v>
      </c>
      <c r="F216">
        <v>2</v>
      </c>
      <c r="G216">
        <v>1</v>
      </c>
      <c r="H216">
        <v>1</v>
      </c>
      <c r="I216">
        <v>3</v>
      </c>
      <c r="J216">
        <v>3</v>
      </c>
      <c r="K216" s="42">
        <v>8</v>
      </c>
      <c r="L216" s="42">
        <v>1</v>
      </c>
      <c r="M216" s="42">
        <v>3</v>
      </c>
      <c r="N216" s="42">
        <v>0</v>
      </c>
      <c r="O216" s="42">
        <v>1</v>
      </c>
      <c r="P216" s="42">
        <v>1</v>
      </c>
      <c r="Q216" s="42">
        <v>2</v>
      </c>
      <c r="R216" s="42">
        <v>1</v>
      </c>
      <c r="S216" s="42">
        <v>1</v>
      </c>
      <c r="T216" s="42"/>
      <c r="U216" s="42"/>
    </row>
    <row r="217" spans="1:21">
      <c r="A217" s="41" t="s">
        <v>2483</v>
      </c>
      <c r="B217" s="42" t="s">
        <v>2549</v>
      </c>
      <c r="C217" s="42">
        <v>2.2227269999999999</v>
      </c>
      <c r="D217" s="176">
        <v>2.5416669999999999</v>
      </c>
      <c r="E217">
        <v>2.2413789999999998</v>
      </c>
      <c r="F217">
        <v>1.9176470000000001</v>
      </c>
      <c r="G217">
        <v>1.1746030000000001</v>
      </c>
      <c r="H217">
        <v>1.25</v>
      </c>
      <c r="I217">
        <v>2.7252749999999999</v>
      </c>
      <c r="J217">
        <v>2.7252749999999999</v>
      </c>
      <c r="K217">
        <v>2.6005919999999998</v>
      </c>
      <c r="L217" s="42">
        <v>1.935065</v>
      </c>
      <c r="M217">
        <v>1.8189660000000001</v>
      </c>
      <c r="N217" s="42">
        <v>4.68</v>
      </c>
      <c r="O217">
        <v>2.211538</v>
      </c>
      <c r="P217" s="42">
        <v>2.0333329999999998</v>
      </c>
      <c r="Q217" s="42">
        <v>2.879518</v>
      </c>
      <c r="R217" s="42">
        <v>2.015504</v>
      </c>
      <c r="S217" s="42">
        <v>2.0731709999999999</v>
      </c>
      <c r="T217" s="42"/>
      <c r="U217" s="42"/>
    </row>
    <row r="218" spans="1:21">
      <c r="A218" s="11" t="s">
        <v>2484</v>
      </c>
      <c r="B218" s="42">
        <v>2605</v>
      </c>
      <c r="C218" s="42">
        <v>368</v>
      </c>
      <c r="D218" s="52">
        <v>36</v>
      </c>
      <c r="E218">
        <v>51</v>
      </c>
      <c r="F218">
        <v>118</v>
      </c>
      <c r="G218">
        <v>56</v>
      </c>
      <c r="H218">
        <v>40</v>
      </c>
      <c r="I218">
        <v>164</v>
      </c>
      <c r="J218">
        <v>164</v>
      </c>
      <c r="K218">
        <v>615</v>
      </c>
      <c r="L218" s="42">
        <v>125</v>
      </c>
      <c r="M218">
        <v>184</v>
      </c>
      <c r="N218" s="42">
        <v>84</v>
      </c>
      <c r="O218">
        <v>206</v>
      </c>
      <c r="P218" s="42">
        <v>32</v>
      </c>
      <c r="Q218" s="42">
        <v>123</v>
      </c>
      <c r="R218" s="42">
        <v>199</v>
      </c>
      <c r="S218" s="42">
        <v>83</v>
      </c>
      <c r="T218" s="42"/>
      <c r="U218" s="42"/>
    </row>
    <row r="219" spans="1:21">
      <c r="A219" s="11" t="s">
        <v>2485</v>
      </c>
      <c r="B219" s="42">
        <f>B218/B196</f>
        <v>1.2971105058482008E-2</v>
      </c>
      <c r="C219" s="42">
        <v>1.3091429999999999E-2</v>
      </c>
      <c r="D219" s="176">
        <v>1.0827069999999999E-2</v>
      </c>
      <c r="E219">
        <v>1.057872E-2</v>
      </c>
      <c r="F219">
        <v>8.3735449999999996E-3</v>
      </c>
      <c r="G219">
        <v>8.5758039999999994E-3</v>
      </c>
      <c r="H219">
        <v>1.004268E-2</v>
      </c>
      <c r="I219">
        <v>1.199269E-2</v>
      </c>
      <c r="J219">
        <v>1.199269E-2</v>
      </c>
      <c r="K219">
        <v>1.3117759999999999E-2</v>
      </c>
      <c r="L219" s="42">
        <v>9.4247150000000002E-3</v>
      </c>
      <c r="M219">
        <v>1.3057050000000001E-2</v>
      </c>
      <c r="N219" s="42">
        <v>1.471103E-2</v>
      </c>
      <c r="O219">
        <v>1.6539539999999998E-2</v>
      </c>
      <c r="P219" s="42">
        <v>4.8142020000000001E-3</v>
      </c>
      <c r="Q219" s="42">
        <v>1.13218E-2</v>
      </c>
      <c r="R219" s="42">
        <v>1.488073E-2</v>
      </c>
      <c r="S219" s="42">
        <v>1.5734600000000001E-2</v>
      </c>
      <c r="T219" s="42"/>
      <c r="U219" s="42"/>
    </row>
    <row r="220" spans="1:21" s="96" customFormat="1">
      <c r="A220" s="96" t="s">
        <v>2489</v>
      </c>
      <c r="C220" s="86" t="s">
        <v>2539</v>
      </c>
      <c r="D220" s="86" t="s">
        <v>2540</v>
      </c>
      <c r="E220" s="96" t="s">
        <v>2541</v>
      </c>
      <c r="F220" s="97" t="s">
        <v>2542</v>
      </c>
      <c r="G220" s="97" t="s">
        <v>2543</v>
      </c>
      <c r="H220" s="97" t="s">
        <v>2544</v>
      </c>
      <c r="I220" s="97" t="s">
        <v>2545</v>
      </c>
      <c r="J220" s="96" t="s">
        <v>2546</v>
      </c>
      <c r="K220" s="86" t="s">
        <v>2547</v>
      </c>
      <c r="L220" s="86" t="s">
        <v>2548</v>
      </c>
      <c r="M220" s="96" t="s">
        <v>2603</v>
      </c>
      <c r="N220" s="97" t="s">
        <v>2604</v>
      </c>
      <c r="O220" s="97" t="s">
        <v>2605</v>
      </c>
      <c r="P220" s="97" t="s">
        <v>2606</v>
      </c>
      <c r="Q220" s="97" t="s">
        <v>2607</v>
      </c>
      <c r="R220" s="97" t="s">
        <v>2608</v>
      </c>
      <c r="S220" s="96" t="s">
        <v>2609</v>
      </c>
      <c r="T220" s="97"/>
    </row>
    <row r="221" spans="1:21">
      <c r="A221" s="41" t="s">
        <v>2481</v>
      </c>
      <c r="B221" s="42">
        <v>4650</v>
      </c>
      <c r="C221" s="42">
        <v>600</v>
      </c>
      <c r="D221" s="176">
        <v>78</v>
      </c>
      <c r="E221">
        <v>84</v>
      </c>
      <c r="F221">
        <v>222</v>
      </c>
      <c r="G221">
        <v>123</v>
      </c>
      <c r="H221">
        <v>67</v>
      </c>
      <c r="I221">
        <v>315</v>
      </c>
      <c r="J221">
        <v>315</v>
      </c>
      <c r="K221">
        <v>1104</v>
      </c>
      <c r="L221" s="42">
        <v>199</v>
      </c>
      <c r="M221">
        <v>305</v>
      </c>
      <c r="N221" s="42">
        <v>126</v>
      </c>
      <c r="O221">
        <v>299</v>
      </c>
      <c r="P221" s="42">
        <v>79</v>
      </c>
      <c r="Q221" s="42">
        <v>253</v>
      </c>
      <c r="R221" s="42">
        <v>341</v>
      </c>
      <c r="S221" s="42">
        <v>113</v>
      </c>
      <c r="T221" s="42"/>
      <c r="U221" s="42"/>
    </row>
    <row r="222" spans="1:21">
      <c r="A222" s="41" t="s">
        <v>2482</v>
      </c>
      <c r="B222" s="42">
        <v>24</v>
      </c>
      <c r="C222" s="42">
        <v>2</v>
      </c>
      <c r="D222" s="176">
        <v>0</v>
      </c>
      <c r="E222">
        <v>0</v>
      </c>
      <c r="F222">
        <v>1</v>
      </c>
      <c r="G222">
        <v>1</v>
      </c>
      <c r="H222">
        <v>1</v>
      </c>
      <c r="I222">
        <v>2</v>
      </c>
      <c r="J222">
        <v>2</v>
      </c>
      <c r="K222">
        <v>8</v>
      </c>
      <c r="L222" s="42">
        <v>0</v>
      </c>
      <c r="M222">
        <v>2</v>
      </c>
      <c r="N222" s="42">
        <v>0</v>
      </c>
      <c r="O222">
        <v>1</v>
      </c>
      <c r="P222" s="42">
        <v>1</v>
      </c>
      <c r="Q222" s="42">
        <v>1</v>
      </c>
      <c r="R222" s="42">
        <v>1</v>
      </c>
      <c r="S222" s="42">
        <v>1</v>
      </c>
      <c r="T222" s="42"/>
      <c r="U222" s="42"/>
    </row>
    <row r="223" spans="1:21">
      <c r="A223" s="41" t="s">
        <v>2483</v>
      </c>
      <c r="B223" s="42" t="s">
        <v>2549</v>
      </c>
      <c r="C223" s="42">
        <v>2.030303</v>
      </c>
      <c r="D223" s="176">
        <v>2.545455</v>
      </c>
      <c r="E223">
        <v>2</v>
      </c>
      <c r="F223">
        <v>1.96</v>
      </c>
      <c r="G223">
        <v>1.5102040000000001</v>
      </c>
      <c r="H223">
        <v>1.1612899999999999</v>
      </c>
      <c r="I223">
        <v>2.5</v>
      </c>
      <c r="J223">
        <v>2.5</v>
      </c>
      <c r="K223">
        <v>2.471698</v>
      </c>
      <c r="L223" s="42">
        <v>2.109375</v>
      </c>
      <c r="M223">
        <v>1.7477480000000001</v>
      </c>
      <c r="N223" s="42">
        <v>3.8461539999999999</v>
      </c>
      <c r="O223">
        <v>1.931373</v>
      </c>
      <c r="P223" s="42">
        <v>2.2916669999999999</v>
      </c>
      <c r="Q223" s="42">
        <v>3.1475409999999999</v>
      </c>
      <c r="R223" s="42">
        <v>2.0176989999999999</v>
      </c>
      <c r="S223" s="42">
        <v>1.8974359999999999</v>
      </c>
      <c r="T223" s="42"/>
      <c r="U223" s="42"/>
    </row>
    <row r="224" spans="1:21">
      <c r="A224" s="11" t="s">
        <v>2484</v>
      </c>
      <c r="B224" s="42">
        <v>2630</v>
      </c>
      <c r="C224" s="42">
        <v>374</v>
      </c>
      <c r="D224" s="176">
        <v>34</v>
      </c>
      <c r="E224">
        <v>51</v>
      </c>
      <c r="F224">
        <v>125</v>
      </c>
      <c r="G224">
        <v>57</v>
      </c>
      <c r="H224">
        <v>37</v>
      </c>
      <c r="I224">
        <v>166</v>
      </c>
      <c r="J224">
        <v>166</v>
      </c>
      <c r="K224">
        <v>621</v>
      </c>
      <c r="L224" s="42">
        <v>126</v>
      </c>
      <c r="M224">
        <v>188</v>
      </c>
      <c r="N224" s="42">
        <v>84</v>
      </c>
      <c r="O224">
        <v>204</v>
      </c>
      <c r="P224" s="42">
        <v>32</v>
      </c>
      <c r="Q224" s="42">
        <v>125</v>
      </c>
      <c r="R224" s="42">
        <v>202</v>
      </c>
      <c r="S224" s="42">
        <v>83</v>
      </c>
      <c r="T224" s="42"/>
      <c r="U224" s="42"/>
    </row>
    <row r="225" spans="1:21">
      <c r="A225" s="11" t="s">
        <v>2485</v>
      </c>
      <c r="B225" s="42">
        <f>B224/B196</f>
        <v>1.3095587832555732E-2</v>
      </c>
      <c r="C225" s="42">
        <v>1.330487E-2</v>
      </c>
      <c r="D225" s="176">
        <v>1.022556E-2</v>
      </c>
      <c r="E225">
        <v>1.057872E-2</v>
      </c>
      <c r="F225">
        <v>8.8702810000000007E-3</v>
      </c>
      <c r="G225">
        <v>8.7289429999999994E-3</v>
      </c>
      <c r="H225">
        <v>9.2894799999999993E-3</v>
      </c>
      <c r="I225">
        <v>1.2138940000000001E-2</v>
      </c>
      <c r="J225">
        <v>1.2138940000000001E-2</v>
      </c>
      <c r="K225">
        <v>1.3245740000000001E-2</v>
      </c>
      <c r="L225" s="42">
        <v>9.5001129999999993E-3</v>
      </c>
      <c r="M225">
        <v>1.3340899999999999E-2</v>
      </c>
      <c r="N225" s="42">
        <v>1.471103E-2</v>
      </c>
      <c r="O225">
        <v>1.6378960000000001E-2</v>
      </c>
      <c r="P225" s="42">
        <v>4.8142020000000001E-3</v>
      </c>
      <c r="Q225" s="42">
        <v>1.150589E-2</v>
      </c>
      <c r="R225" s="42">
        <v>1.510506E-2</v>
      </c>
      <c r="S225" s="42">
        <v>1.5734600000000001E-2</v>
      </c>
      <c r="T225" s="42"/>
      <c r="U225" s="42"/>
    </row>
    <row r="226" spans="1:21" s="96" customFormat="1">
      <c r="A226" s="96" t="s">
        <v>2490</v>
      </c>
      <c r="C226" s="86" t="s">
        <v>2539</v>
      </c>
      <c r="D226" s="86" t="s">
        <v>2540</v>
      </c>
      <c r="E226" s="96" t="s">
        <v>2541</v>
      </c>
      <c r="F226" s="97" t="s">
        <v>2542</v>
      </c>
      <c r="G226" s="97" t="s">
        <v>2543</v>
      </c>
      <c r="H226" s="97" t="s">
        <v>2544</v>
      </c>
      <c r="I226" s="97" t="s">
        <v>2545</v>
      </c>
      <c r="J226" s="96" t="s">
        <v>2546</v>
      </c>
      <c r="K226" s="86" t="s">
        <v>2547</v>
      </c>
      <c r="L226" s="86" t="s">
        <v>2548</v>
      </c>
      <c r="M226" s="96" t="s">
        <v>2603</v>
      </c>
      <c r="N226" s="97" t="s">
        <v>2604</v>
      </c>
      <c r="O226" s="97" t="s">
        <v>2605</v>
      </c>
      <c r="P226" s="97" t="s">
        <v>2606</v>
      </c>
      <c r="Q226" s="97" t="s">
        <v>2607</v>
      </c>
      <c r="R226" s="97" t="s">
        <v>2608</v>
      </c>
      <c r="S226" s="96" t="s">
        <v>2609</v>
      </c>
      <c r="T226" s="97"/>
    </row>
    <row r="227" spans="1:21">
      <c r="A227" s="41" t="s">
        <v>2481</v>
      </c>
      <c r="B227" s="42">
        <v>4679</v>
      </c>
      <c r="C227" s="42">
        <v>611</v>
      </c>
      <c r="D227" s="176">
        <v>75</v>
      </c>
      <c r="E227">
        <v>88</v>
      </c>
      <c r="F227">
        <v>225</v>
      </c>
      <c r="G227">
        <v>128</v>
      </c>
      <c r="H227">
        <v>65</v>
      </c>
      <c r="I227">
        <v>315</v>
      </c>
      <c r="J227">
        <v>315</v>
      </c>
      <c r="K227" s="42">
        <v>1053</v>
      </c>
      <c r="L227">
        <v>204</v>
      </c>
      <c r="M227">
        <v>327</v>
      </c>
      <c r="N227" s="42">
        <v>123</v>
      </c>
      <c r="O227">
        <v>305</v>
      </c>
      <c r="P227" s="42">
        <v>88</v>
      </c>
      <c r="Q227" s="42">
        <v>288</v>
      </c>
      <c r="R227" s="42">
        <v>345</v>
      </c>
      <c r="S227" s="42">
        <v>116</v>
      </c>
      <c r="T227" s="42"/>
      <c r="U227" s="42"/>
    </row>
    <row r="228" spans="1:21">
      <c r="A228" s="41" t="s">
        <v>2482</v>
      </c>
      <c r="B228" s="42">
        <v>21</v>
      </c>
      <c r="C228" s="42">
        <v>0</v>
      </c>
      <c r="D228" s="176">
        <v>0</v>
      </c>
      <c r="E228">
        <v>0</v>
      </c>
      <c r="F228">
        <v>1</v>
      </c>
      <c r="G228">
        <v>0</v>
      </c>
      <c r="H228">
        <v>1</v>
      </c>
      <c r="I228">
        <v>3</v>
      </c>
      <c r="J228">
        <v>3</v>
      </c>
      <c r="K228" s="42">
        <v>7</v>
      </c>
      <c r="L228" s="42">
        <v>0</v>
      </c>
      <c r="M228">
        <v>3</v>
      </c>
      <c r="N228" s="42">
        <v>0</v>
      </c>
      <c r="O228" s="42">
        <v>0</v>
      </c>
      <c r="P228" s="42">
        <v>1</v>
      </c>
      <c r="Q228" s="42">
        <v>1</v>
      </c>
      <c r="R228" s="42">
        <v>1</v>
      </c>
      <c r="S228" s="42">
        <v>2</v>
      </c>
      <c r="T228" s="42"/>
      <c r="U228" s="42"/>
    </row>
    <row r="229" spans="1:21">
      <c r="A229" s="41" t="s">
        <v>2483</v>
      </c>
      <c r="B229" s="42" t="s">
        <v>2549</v>
      </c>
      <c r="C229" s="42">
        <v>2.1333329999999999</v>
      </c>
      <c r="D229" s="176">
        <v>2.75</v>
      </c>
      <c r="E229">
        <v>1.933333</v>
      </c>
      <c r="F229">
        <v>1.7777780000000001</v>
      </c>
      <c r="G229">
        <v>1.461538</v>
      </c>
      <c r="H229">
        <v>1.321429</v>
      </c>
      <c r="I229">
        <v>2.8888889999999998</v>
      </c>
      <c r="J229">
        <v>2.8888889999999998</v>
      </c>
      <c r="K229" s="42">
        <v>2.3535029999999999</v>
      </c>
      <c r="L229">
        <v>1.9565220000000001</v>
      </c>
      <c r="M229">
        <v>1.8189660000000001</v>
      </c>
      <c r="N229" s="42">
        <v>3.3928569999999998</v>
      </c>
      <c r="O229">
        <v>1.9047620000000001</v>
      </c>
      <c r="P229" s="42">
        <v>2.52</v>
      </c>
      <c r="Q229" s="42">
        <v>3</v>
      </c>
      <c r="R229" s="42">
        <v>2.1944439999999998</v>
      </c>
      <c r="S229" s="42">
        <v>2.3142860000000001</v>
      </c>
      <c r="T229" s="42"/>
      <c r="U229" s="42"/>
    </row>
    <row r="230" spans="1:21">
      <c r="A230" s="11" t="s">
        <v>2484</v>
      </c>
      <c r="B230" s="42">
        <v>2674</v>
      </c>
      <c r="C230" s="42">
        <v>373</v>
      </c>
      <c r="D230" s="176">
        <v>35</v>
      </c>
      <c r="E230">
        <v>52</v>
      </c>
      <c r="F230">
        <v>125</v>
      </c>
      <c r="G230">
        <v>58</v>
      </c>
      <c r="H230">
        <v>39</v>
      </c>
      <c r="I230">
        <v>165</v>
      </c>
      <c r="J230">
        <v>165</v>
      </c>
      <c r="K230" s="42">
        <v>655</v>
      </c>
      <c r="L230">
        <v>128</v>
      </c>
      <c r="M230">
        <v>187</v>
      </c>
      <c r="N230" s="42">
        <v>84</v>
      </c>
      <c r="O230">
        <v>205</v>
      </c>
      <c r="P230" s="42">
        <v>32</v>
      </c>
      <c r="Q230" s="42">
        <v>128</v>
      </c>
      <c r="R230" s="42">
        <v>206</v>
      </c>
      <c r="S230" s="42">
        <v>81</v>
      </c>
      <c r="T230" s="42"/>
      <c r="U230" s="42"/>
    </row>
    <row r="231" spans="1:21">
      <c r="A231" s="11" t="s">
        <v>2485</v>
      </c>
      <c r="B231" s="42">
        <f>B230/B196</f>
        <v>1.3314677514925485E-2</v>
      </c>
      <c r="C231" s="42">
        <v>1.3269299999999999E-2</v>
      </c>
      <c r="D231" s="176">
        <v>1.052632E-2</v>
      </c>
      <c r="E231">
        <v>1.078614E-2</v>
      </c>
      <c r="F231">
        <v>8.8702810000000007E-3</v>
      </c>
      <c r="G231">
        <v>8.8820830000000007E-3</v>
      </c>
      <c r="H231">
        <v>9.7916140000000006E-3</v>
      </c>
      <c r="I231">
        <v>1.206581E-2</v>
      </c>
      <c r="J231">
        <v>1.206581E-2</v>
      </c>
      <c r="K231" s="42">
        <v>1.3970949999999999E-2</v>
      </c>
      <c r="L231">
        <v>9.6509089999999992E-3</v>
      </c>
      <c r="M231">
        <v>1.3269939999999999E-2</v>
      </c>
      <c r="N231" s="42">
        <v>1.471103E-2</v>
      </c>
      <c r="O231">
        <v>1.6459250000000002E-2</v>
      </c>
      <c r="P231" s="42">
        <v>4.8142020000000001E-3</v>
      </c>
      <c r="Q231" s="42">
        <v>1.1782030000000001E-2</v>
      </c>
      <c r="R231" s="42">
        <v>1.540417E-2</v>
      </c>
      <c r="S231" s="42">
        <v>1.535545E-2</v>
      </c>
      <c r="T231" s="42"/>
      <c r="U231" s="42"/>
    </row>
    <row r="232" spans="1:21" s="59" customFormat="1">
      <c r="A232" s="70" t="s">
        <v>2550</v>
      </c>
      <c r="D232" s="60" t="s">
        <v>4</v>
      </c>
      <c r="E232" s="60"/>
      <c r="F232" s="60" t="s">
        <v>9</v>
      </c>
      <c r="H232" s="60" t="s">
        <v>15</v>
      </c>
      <c r="I232" s="60"/>
      <c r="J232" s="60" t="s">
        <v>12</v>
      </c>
      <c r="K232" s="60"/>
      <c r="L232" s="60" t="s">
        <v>1010</v>
      </c>
      <c r="N232" s="60"/>
      <c r="O232" s="60"/>
    </row>
    <row r="233" spans="1:21">
      <c r="A233" s="52" t="s">
        <v>2551</v>
      </c>
      <c r="B233" s="42">
        <v>213.43289999999999</v>
      </c>
      <c r="D233" s="176">
        <v>271.58580000000001</v>
      </c>
      <c r="F233">
        <v>209.02250000000001</v>
      </c>
      <c r="G233" s="52"/>
      <c r="H233">
        <v>181.2363</v>
      </c>
      <c r="J233" s="176">
        <v>182.05940000000001</v>
      </c>
      <c r="L233">
        <v>193.1755</v>
      </c>
      <c r="M233" s="52"/>
      <c r="P233" s="52"/>
    </row>
    <row r="234" spans="1:21">
      <c r="A234" s="52" t="s">
        <v>2552</v>
      </c>
      <c r="B234">
        <v>1.0008840000000001</v>
      </c>
      <c r="D234" s="176">
        <v>1.0034620000000001</v>
      </c>
      <c r="F234">
        <v>1.006294</v>
      </c>
      <c r="G234" s="52"/>
      <c r="H234">
        <v>1.00397</v>
      </c>
      <c r="J234" s="176">
        <v>1.004084</v>
      </c>
      <c r="L234">
        <v>1.005028</v>
      </c>
      <c r="M234" s="52"/>
      <c r="P234" s="52"/>
    </row>
    <row r="235" spans="1:21">
      <c r="A235" s="52" t="s">
        <v>2308</v>
      </c>
      <c r="B235">
        <v>215.98230000000001</v>
      </c>
      <c r="C235">
        <f>B235/B196</f>
        <v>1.0754430341929284E-3</v>
      </c>
      <c r="D235" s="176">
        <v>281.60899999999998</v>
      </c>
      <c r="E235">
        <f>D235/B196</f>
        <v>1.4022187809650899E-3</v>
      </c>
      <c r="F235">
        <v>227.32849999999999</v>
      </c>
      <c r="G235" s="176">
        <f>F235/B196</f>
        <v>1.1319392922407396E-3</v>
      </c>
      <c r="H235">
        <v>192.80080000000001</v>
      </c>
      <c r="I235">
        <f>H235/B196</f>
        <v>9.6001513710532746E-4</v>
      </c>
      <c r="J235" s="176">
        <v>193.95760000000001</v>
      </c>
      <c r="K235">
        <f>J235/B196</f>
        <v>9.6577520402726675E-4</v>
      </c>
      <c r="L235">
        <v>207.8312</v>
      </c>
      <c r="M235" s="176">
        <f>L235/B196</f>
        <v>1.0348561726028352E-3</v>
      </c>
      <c r="P235" s="52"/>
    </row>
    <row r="236" spans="1:21">
      <c r="A236" s="52" t="s">
        <v>2520</v>
      </c>
      <c r="D236" s="176">
        <v>1.2228E-3</v>
      </c>
      <c r="F236">
        <v>8.9360000000000004E-4</v>
      </c>
      <c r="G236" s="52"/>
      <c r="H236">
        <v>7.9339999999999999E-4</v>
      </c>
      <c r="J236" s="176">
        <v>7.9580000000000004E-4</v>
      </c>
      <c r="L236">
        <v>8.3560000000000004E-4</v>
      </c>
      <c r="M236" s="52"/>
      <c r="P236" s="52"/>
    </row>
    <row r="237" spans="1:21" s="40" customFormat="1">
      <c r="A237" s="38" t="s">
        <v>2553</v>
      </c>
      <c r="D237" s="60" t="s">
        <v>4</v>
      </c>
      <c r="E237" s="60"/>
      <c r="F237" s="60" t="s">
        <v>9</v>
      </c>
      <c r="G237" s="59"/>
      <c r="H237" s="60" t="s">
        <v>15</v>
      </c>
      <c r="I237" s="60"/>
      <c r="J237" s="60" t="s">
        <v>12</v>
      </c>
      <c r="K237" s="60"/>
      <c r="L237" s="60" t="s">
        <v>1010</v>
      </c>
      <c r="M237" s="59"/>
      <c r="N237" s="60"/>
      <c r="O237" s="60"/>
      <c r="P237" s="59"/>
    </row>
    <row r="238" spans="1:21">
      <c r="A238" s="11" t="s">
        <v>2493</v>
      </c>
      <c r="B238" s="42">
        <v>-2.1366429999999998</v>
      </c>
      <c r="C238" s="44"/>
      <c r="D238" s="11">
        <v>-1.8392850000000001</v>
      </c>
      <c r="E238" s="44"/>
      <c r="F238" s="42">
        <v>-2.0689449999999998</v>
      </c>
      <c r="G238" s="11"/>
      <c r="H238" s="44">
        <v>-2.1577540000000002</v>
      </c>
      <c r="I238" s="44"/>
      <c r="J238" s="11">
        <v>-2.059374</v>
      </c>
      <c r="L238">
        <v>-2.0594700000000001</v>
      </c>
      <c r="M238" s="11"/>
      <c r="N238" s="44"/>
      <c r="O238" s="44"/>
      <c r="P238" s="11"/>
    </row>
    <row r="239" spans="1:21">
      <c r="A239" s="11" t="s">
        <v>2504</v>
      </c>
      <c r="B239" s="42">
        <v>8256</v>
      </c>
      <c r="C239" s="72"/>
      <c r="D239" s="11">
        <v>5567</v>
      </c>
      <c r="E239" s="44"/>
      <c r="F239" s="42">
        <v>4687</v>
      </c>
      <c r="G239" s="11"/>
      <c r="H239">
        <v>5068</v>
      </c>
      <c r="I239" s="44"/>
      <c r="J239" s="11">
        <v>4498</v>
      </c>
      <c r="L239">
        <v>4537</v>
      </c>
      <c r="M239" s="11"/>
      <c r="N239" s="44"/>
      <c r="O239" s="44"/>
      <c r="P239" s="11"/>
    </row>
    <row r="240" spans="1:21">
      <c r="A240" s="42" t="s">
        <v>2497</v>
      </c>
      <c r="B240" s="42">
        <v>1.2860089999999999E-2</v>
      </c>
      <c r="C240" s="72"/>
      <c r="D240" s="11">
        <v>2.4250870000000001E-2</v>
      </c>
      <c r="E240" s="44"/>
      <c r="F240">
        <v>2.2056369999999999E-2</v>
      </c>
      <c r="G240" s="11"/>
      <c r="H240">
        <v>1.7676899999999999E-2</v>
      </c>
      <c r="I240" s="44"/>
      <c r="J240" s="11">
        <v>2.0086550000000002E-2</v>
      </c>
      <c r="L240">
        <v>2.1089859999999998E-2</v>
      </c>
      <c r="M240" s="11"/>
      <c r="N240" s="44"/>
      <c r="O240" s="44"/>
      <c r="P240" s="11"/>
    </row>
    <row r="241" spans="1:16">
      <c r="A241" s="11" t="s">
        <v>2505</v>
      </c>
      <c r="B241" s="42">
        <v>-4.927117</v>
      </c>
      <c r="C241" s="72"/>
      <c r="D241" s="11">
        <v>-1.7016260000000001</v>
      </c>
      <c r="E241" s="44"/>
      <c r="F241">
        <v>-1.488632</v>
      </c>
      <c r="G241" s="11"/>
      <c r="H241">
        <v>-2.5624400000000001</v>
      </c>
      <c r="I241" s="44"/>
      <c r="J241" s="11">
        <v>-1.5450060000000001</v>
      </c>
      <c r="L241">
        <v>-1.6251899999999999</v>
      </c>
      <c r="M241" s="11"/>
      <c r="N241" s="44"/>
      <c r="O241" s="44"/>
      <c r="P241" s="11"/>
    </row>
    <row r="242" spans="1:16">
      <c r="A242" s="11" t="s">
        <v>2506</v>
      </c>
      <c r="B242" s="42">
        <v>-10.13597</v>
      </c>
      <c r="C242" s="72"/>
      <c r="D242" s="11">
        <v>-0.94892909999999997</v>
      </c>
      <c r="E242" s="44"/>
      <c r="F242">
        <v>-0.1281901</v>
      </c>
      <c r="G242" s="11"/>
      <c r="H242">
        <v>-2.492248</v>
      </c>
      <c r="I242" s="44"/>
      <c r="J242" s="11">
        <v>-0.19591890000000001</v>
      </c>
      <c r="L242">
        <v>-0.41811290000000001</v>
      </c>
      <c r="M242" s="11"/>
      <c r="N242" s="44"/>
      <c r="O242" s="44"/>
      <c r="P242" s="11"/>
    </row>
    <row r="243" spans="1:16">
      <c r="A243" s="42" t="s">
        <v>2507</v>
      </c>
      <c r="B243" s="42">
        <v>213.43289999999999</v>
      </c>
      <c r="C243" s="72">
        <f>B243/B196</f>
        <v>1.0627487788239863E-3</v>
      </c>
      <c r="D243" s="11">
        <v>271.58580000000001</v>
      </c>
      <c r="E243" s="44">
        <f>D243/B196</f>
        <v>1.3523101513212602E-3</v>
      </c>
      <c r="F243">
        <v>209.02250000000001</v>
      </c>
      <c r="G243" s="11">
        <f>F243/B196</f>
        <v>1.0407880257529963E-3</v>
      </c>
      <c r="H243">
        <v>181.2363</v>
      </c>
      <c r="I243" s="44">
        <f>H243/B196</f>
        <v>9.0243189547430428E-4</v>
      </c>
      <c r="J243" s="11">
        <v>182.05940000000001</v>
      </c>
      <c r="K243">
        <f>J243/B196</f>
        <v>9.0653036632790758E-4</v>
      </c>
      <c r="L243">
        <v>193.1755</v>
      </c>
      <c r="M243" s="11">
        <f>L243/B196</f>
        <v>9.6188088492314434E-4</v>
      </c>
      <c r="N243" s="44"/>
      <c r="O243" s="44"/>
      <c r="P243" s="11"/>
    </row>
    <row r="244" spans="1:16">
      <c r="A244" s="42" t="s">
        <v>2508</v>
      </c>
      <c r="B244" s="42">
        <v>958.61369999999999</v>
      </c>
      <c r="C244" s="72">
        <f>B244/B196</f>
        <v>4.7732357056430533E-3</v>
      </c>
      <c r="D244" s="42">
        <v>756.14949999999999</v>
      </c>
      <c r="E244" s="44">
        <f>D244/B196</f>
        <v>3.7651034949783648E-3</v>
      </c>
      <c r="F244">
        <v>691.03160000000003</v>
      </c>
      <c r="G244" s="42">
        <f>F244/B196</f>
        <v>3.4408612216241517E-3</v>
      </c>
      <c r="H244">
        <v>701.24649999999997</v>
      </c>
      <c r="I244" s="44">
        <f>H244/B196</f>
        <v>3.4917243851795786E-3</v>
      </c>
      <c r="J244" s="42">
        <v>622.97439999999995</v>
      </c>
      <c r="K244">
        <f>J244/B196</f>
        <v>3.1019832595565425E-3</v>
      </c>
      <c r="L244">
        <v>644.83590000000004</v>
      </c>
      <c r="M244" s="42">
        <f>L244/B196</f>
        <v>3.2108384661730513E-3</v>
      </c>
      <c r="N244" s="44"/>
      <c r="O244" s="44"/>
      <c r="P244" s="42"/>
    </row>
    <row r="245" spans="1:16">
      <c r="A245" s="23" t="s">
        <v>2509</v>
      </c>
      <c r="B245" s="109">
        <f>C244/40000</f>
        <v>1.1933089264107633E-7</v>
      </c>
      <c r="C245" s="72"/>
      <c r="D245" s="109">
        <f>E244/40000</f>
        <v>9.4127587374459123E-8</v>
      </c>
      <c r="E245" s="44"/>
      <c r="F245" s="73">
        <f>G244/40000</f>
        <v>8.6021530540603787E-8</v>
      </c>
      <c r="G245" s="42"/>
      <c r="H245" s="73">
        <f>I244/40000</f>
        <v>8.729310962948946E-8</v>
      </c>
      <c r="I245" s="44"/>
      <c r="J245" s="109">
        <f>K244/40000</f>
        <v>7.7549581488913563E-8</v>
      </c>
      <c r="L245" s="73">
        <f>M244/40000</f>
        <v>8.0270961654326277E-8</v>
      </c>
      <c r="M245" s="42"/>
      <c r="N245" s="44"/>
      <c r="O245" s="44"/>
      <c r="P245" s="42"/>
    </row>
    <row r="246" spans="1:16">
      <c r="A246" s="23" t="s">
        <v>2503</v>
      </c>
      <c r="B246" s="42"/>
      <c r="C246" s="72"/>
      <c r="D246" s="42"/>
      <c r="E246" s="44"/>
      <c r="G246" s="42"/>
      <c r="I246" s="44"/>
      <c r="J246" s="42"/>
      <c r="M246" s="42"/>
      <c r="N246" s="44"/>
      <c r="O246" s="44"/>
      <c r="P246" s="42"/>
    </row>
    <row r="247" spans="1:16" s="40" customFormat="1">
      <c r="A247" s="37" t="s">
        <v>2555</v>
      </c>
      <c r="B247" s="38"/>
      <c r="C247" s="51"/>
      <c r="D247" s="39"/>
      <c r="E247" s="38" t="s">
        <v>2492</v>
      </c>
      <c r="F247" s="38"/>
      <c r="H247" s="38"/>
      <c r="J247" s="38"/>
      <c r="N247" s="38"/>
      <c r="O247" s="38"/>
    </row>
    <row r="248" spans="1:16">
      <c r="A248" t="s">
        <v>2556</v>
      </c>
      <c r="B248" s="44"/>
      <c r="C248" s="72"/>
      <c r="D248" s="52"/>
      <c r="E248" s="44" t="s">
        <v>2455</v>
      </c>
      <c r="F248" t="s">
        <v>2459</v>
      </c>
      <c r="G248" s="44" t="s">
        <v>2460</v>
      </c>
      <c r="H248" t="s">
        <v>2461</v>
      </c>
      <c r="I248" s="44" t="s">
        <v>2462</v>
      </c>
      <c r="J248" t="s">
        <v>2463</v>
      </c>
      <c r="K248" t="s">
        <v>2464</v>
      </c>
      <c r="L248" t="s">
        <v>2465</v>
      </c>
      <c r="M248" t="s">
        <v>2468</v>
      </c>
      <c r="N248" s="44"/>
      <c r="O248" s="44"/>
    </row>
    <row r="249" spans="1:16">
      <c r="A249" t="s">
        <v>2558</v>
      </c>
      <c r="B249" s="44"/>
      <c r="C249" s="72"/>
      <c r="D249" s="52"/>
      <c r="E249">
        <v>1</v>
      </c>
      <c r="F249" s="42">
        <v>311</v>
      </c>
      <c r="G249" s="42">
        <v>1133</v>
      </c>
      <c r="H249">
        <v>87</v>
      </c>
      <c r="I249" s="42">
        <v>351</v>
      </c>
      <c r="J249">
        <f>(F249/G249)/(H249/I249)</f>
        <v>1.107435249718477</v>
      </c>
      <c r="K249">
        <f>1-J249</f>
        <v>-0.10743524971847696</v>
      </c>
      <c r="L249" s="42">
        <v>0.56501000000000001</v>
      </c>
      <c r="M249" s="42">
        <v>0.45629999999999998</v>
      </c>
      <c r="N249" s="44"/>
      <c r="O249" s="44"/>
    </row>
    <row r="250" spans="1:16">
      <c r="B250" s="44"/>
      <c r="E250">
        <v>2</v>
      </c>
      <c r="F250">
        <v>426</v>
      </c>
      <c r="G250" s="181">
        <v>137</v>
      </c>
      <c r="H250" s="42">
        <v>114</v>
      </c>
      <c r="I250" s="176">
        <v>32</v>
      </c>
      <c r="J250">
        <f t="shared" ref="J250:J266" si="11">(F250/G250)/(H250/I250)</f>
        <v>0.87283903188628509</v>
      </c>
      <c r="K250">
        <f t="shared" ref="K250:K266" si="12">1-J250</f>
        <v>0.12716096811371491</v>
      </c>
      <c r="L250" s="42">
        <v>0.37279000000000001</v>
      </c>
      <c r="M250" s="42">
        <v>0.60470000000000002</v>
      </c>
    </row>
    <row r="251" spans="1:16">
      <c r="A251" t="s">
        <v>2559</v>
      </c>
      <c r="B251" s="44"/>
      <c r="E251">
        <v>3</v>
      </c>
      <c r="F251">
        <v>333</v>
      </c>
      <c r="G251" s="42">
        <v>165</v>
      </c>
      <c r="H251">
        <v>97</v>
      </c>
      <c r="I251">
        <v>50</v>
      </c>
      <c r="J251">
        <f t="shared" si="11"/>
        <v>1.0402999062792877</v>
      </c>
      <c r="K251">
        <f t="shared" si="12"/>
        <v>-4.0299906279287701E-2</v>
      </c>
      <c r="L251" s="42">
        <v>3.9648000000000003E-2</v>
      </c>
      <c r="M251" s="42">
        <v>0.92600000000000005</v>
      </c>
    </row>
    <row r="252" spans="1:16">
      <c r="A252" t="s">
        <v>2560</v>
      </c>
      <c r="B252" s="44"/>
      <c r="E252">
        <v>4</v>
      </c>
      <c r="F252" s="42">
        <v>209</v>
      </c>
      <c r="G252" s="42">
        <v>433</v>
      </c>
      <c r="H252" s="42">
        <v>47</v>
      </c>
      <c r="I252">
        <v>115</v>
      </c>
      <c r="J252">
        <f t="shared" si="11"/>
        <v>1.1810230455505872</v>
      </c>
      <c r="K252">
        <f t="shared" si="12"/>
        <v>-0.18102304555058724</v>
      </c>
      <c r="L252" s="42">
        <v>0.74787000000000003</v>
      </c>
      <c r="M252" s="105">
        <v>0.4088</v>
      </c>
    </row>
    <row r="253" spans="1:16">
      <c r="B253" s="44"/>
      <c r="E253">
        <v>5</v>
      </c>
      <c r="F253" s="42">
        <v>251</v>
      </c>
      <c r="G253" s="42">
        <v>232</v>
      </c>
      <c r="H253" s="42">
        <v>59</v>
      </c>
      <c r="I253">
        <v>55</v>
      </c>
      <c r="J253">
        <f t="shared" si="11"/>
        <v>1.0085476329631793</v>
      </c>
      <c r="K253">
        <f t="shared" si="12"/>
        <v>-8.5476329631792858E-3</v>
      </c>
      <c r="L253" s="42">
        <v>1.6682000000000001E-3</v>
      </c>
      <c r="M253" s="42">
        <v>1</v>
      </c>
    </row>
    <row r="254" spans="1:16">
      <c r="A254" t="s">
        <v>2561</v>
      </c>
      <c r="B254" s="44"/>
      <c r="E254">
        <v>6</v>
      </c>
      <c r="F254" s="43">
        <v>251</v>
      </c>
      <c r="G254" s="42">
        <v>124</v>
      </c>
      <c r="H254" s="13">
        <v>47</v>
      </c>
      <c r="I254">
        <v>37</v>
      </c>
      <c r="J254">
        <f t="shared" si="11"/>
        <v>1.5935140700068637</v>
      </c>
      <c r="K254">
        <f t="shared" si="12"/>
        <v>-0.59351407000686374</v>
      </c>
      <c r="L254" s="42">
        <v>3.6337999999999999</v>
      </c>
      <c r="M254" s="187">
        <v>5.747E-2</v>
      </c>
    </row>
    <row r="255" spans="1:16">
      <c r="A255" t="s">
        <v>2562</v>
      </c>
      <c r="B255" s="44"/>
      <c r="E255">
        <v>7</v>
      </c>
      <c r="F255" s="42">
        <v>277</v>
      </c>
      <c r="G255" s="42">
        <v>558</v>
      </c>
      <c r="H255" s="42">
        <v>37</v>
      </c>
      <c r="I255">
        <v>159</v>
      </c>
      <c r="J255">
        <f t="shared" si="11"/>
        <v>2.1332461493751818</v>
      </c>
      <c r="K255">
        <f t="shared" si="12"/>
        <v>-1.1332461493751818</v>
      </c>
      <c r="L255" s="42">
        <v>15.317</v>
      </c>
      <c r="M255" s="74">
        <v>4.9980000000000001E-4</v>
      </c>
    </row>
    <row r="256" spans="1:16">
      <c r="E256">
        <v>8</v>
      </c>
      <c r="F256" s="42">
        <v>91</v>
      </c>
      <c r="G256" s="42">
        <v>558</v>
      </c>
      <c r="H256" s="42">
        <v>22</v>
      </c>
      <c r="I256">
        <v>159</v>
      </c>
      <c r="J256">
        <f t="shared" si="11"/>
        <v>1.1786412512218964</v>
      </c>
      <c r="K256">
        <f t="shared" si="12"/>
        <v>-0.17864125122189645</v>
      </c>
      <c r="L256" s="42">
        <v>0.41941000000000001</v>
      </c>
      <c r="M256" s="105">
        <v>0.55920000000000003</v>
      </c>
    </row>
    <row r="257" spans="1:13">
      <c r="A257" t="s">
        <v>2610</v>
      </c>
      <c r="E257">
        <v>9</v>
      </c>
      <c r="F257" s="42">
        <v>49</v>
      </c>
      <c r="G257">
        <v>1950</v>
      </c>
      <c r="H257" s="42">
        <v>20</v>
      </c>
      <c r="I257">
        <v>585</v>
      </c>
      <c r="J257">
        <f t="shared" si="11"/>
        <v>0.73499999999999988</v>
      </c>
      <c r="K257">
        <f t="shared" si="12"/>
        <v>0.26500000000000012</v>
      </c>
      <c r="L257">
        <v>1.3148</v>
      </c>
      <c r="M257" s="74">
        <v>0.29089999999999999</v>
      </c>
    </row>
    <row r="258" spans="1:13">
      <c r="B258" t="s">
        <v>2611</v>
      </c>
      <c r="C258" t="s">
        <v>2612</v>
      </c>
      <c r="D258" t="s">
        <v>2613</v>
      </c>
      <c r="E258">
        <v>10</v>
      </c>
      <c r="F258" s="42">
        <v>577</v>
      </c>
      <c r="G258" s="42">
        <v>400</v>
      </c>
      <c r="H258">
        <v>192</v>
      </c>
      <c r="I258" s="42">
        <v>122</v>
      </c>
      <c r="J258">
        <f t="shared" si="11"/>
        <v>0.91658854166666659</v>
      </c>
      <c r="K258">
        <f t="shared" si="12"/>
        <v>8.341145833333341E-2</v>
      </c>
      <c r="L258" s="42">
        <v>0.43020999999999998</v>
      </c>
      <c r="M258" s="42">
        <v>0.54869999999999997</v>
      </c>
    </row>
    <row r="259" spans="1:13">
      <c r="A259" t="s">
        <v>2614</v>
      </c>
      <c r="B259" s="42"/>
      <c r="C259" s="42"/>
      <c r="E259">
        <v>11</v>
      </c>
      <c r="F259" s="42">
        <v>598</v>
      </c>
      <c r="G259" s="42">
        <v>536</v>
      </c>
      <c r="H259" s="42">
        <v>157</v>
      </c>
      <c r="I259">
        <v>180</v>
      </c>
      <c r="J259">
        <f t="shared" si="11"/>
        <v>1.2791139842190322</v>
      </c>
      <c r="K259">
        <f t="shared" si="12"/>
        <v>-0.27911398421903222</v>
      </c>
      <c r="L259" s="42">
        <v>3.9283000000000001</v>
      </c>
      <c r="M259" s="189">
        <v>4.7980000000000002E-2</v>
      </c>
    </row>
    <row r="260" spans="1:13">
      <c r="A260" t="s">
        <v>2615</v>
      </c>
      <c r="B260" s="42"/>
      <c r="C260" s="42"/>
      <c r="E260">
        <v>12</v>
      </c>
      <c r="F260" s="42">
        <v>140</v>
      </c>
      <c r="G260" s="42">
        <v>231</v>
      </c>
      <c r="H260" s="42">
        <v>37</v>
      </c>
      <c r="I260" s="42">
        <v>81</v>
      </c>
      <c r="J260">
        <f t="shared" si="11"/>
        <v>1.3267813267813269</v>
      </c>
      <c r="K260">
        <f t="shared" si="12"/>
        <v>-0.32678132678132688</v>
      </c>
      <c r="L260" s="42">
        <v>1.5779000000000001</v>
      </c>
      <c r="M260" s="105">
        <v>0.21390000000000001</v>
      </c>
    </row>
    <row r="261" spans="1:13">
      <c r="A261" t="s">
        <v>2613</v>
      </c>
      <c r="E261">
        <v>13</v>
      </c>
      <c r="F261" s="42">
        <v>378</v>
      </c>
      <c r="G261" s="42">
        <v>529</v>
      </c>
      <c r="H261">
        <v>165</v>
      </c>
      <c r="I261">
        <v>199</v>
      </c>
      <c r="J261">
        <f t="shared" si="11"/>
        <v>0.86179755971816463</v>
      </c>
      <c r="K261">
        <f t="shared" si="12"/>
        <v>0.13820244028183537</v>
      </c>
      <c r="L261" s="42">
        <v>105.82</v>
      </c>
      <c r="M261" s="190">
        <v>4.9980000000000001E-4</v>
      </c>
    </row>
    <row r="262" spans="1:13">
      <c r="E262">
        <v>14</v>
      </c>
      <c r="F262" s="43">
        <v>192</v>
      </c>
      <c r="G262" s="42">
        <v>173</v>
      </c>
      <c r="H262" s="45">
        <v>60</v>
      </c>
      <c r="I262" s="42">
        <v>31</v>
      </c>
      <c r="J262">
        <f t="shared" si="11"/>
        <v>0.57341040462427739</v>
      </c>
      <c r="K262">
        <f t="shared" si="12"/>
        <v>0.42658959537572261</v>
      </c>
      <c r="L262" s="42">
        <v>5.2362000000000002</v>
      </c>
      <c r="M262" s="74">
        <v>2.5989999999999999E-2</v>
      </c>
    </row>
    <row r="263" spans="1:13">
      <c r="A263" t="s">
        <v>2616</v>
      </c>
      <c r="E263">
        <v>15</v>
      </c>
      <c r="F263" s="42">
        <v>107</v>
      </c>
      <c r="G263" s="42">
        <v>515</v>
      </c>
      <c r="H263" s="42">
        <v>30</v>
      </c>
      <c r="I263" s="42">
        <v>117</v>
      </c>
      <c r="J263">
        <f t="shared" si="11"/>
        <v>0.8102912621359224</v>
      </c>
      <c r="K263">
        <f t="shared" si="12"/>
        <v>0.1897087378640776</v>
      </c>
      <c r="L263" s="42">
        <v>0.83447000000000005</v>
      </c>
      <c r="M263">
        <v>0.4093</v>
      </c>
    </row>
    <row r="264" spans="1:13">
      <c r="E264">
        <v>16</v>
      </c>
      <c r="F264" s="71">
        <v>241</v>
      </c>
      <c r="G264" s="42">
        <v>591</v>
      </c>
      <c r="H264" s="42">
        <v>42</v>
      </c>
      <c r="I264" s="42">
        <v>191</v>
      </c>
      <c r="J264">
        <f t="shared" si="11"/>
        <v>1.8544436387075982</v>
      </c>
      <c r="K264">
        <f t="shared" si="12"/>
        <v>-0.85444363870759821</v>
      </c>
      <c r="L264" s="42">
        <v>11.167</v>
      </c>
      <c r="M264" s="189">
        <v>1.4989999999999999E-3</v>
      </c>
    </row>
    <row r="265" spans="1:13">
      <c r="A265" s="98" t="s">
        <v>2617</v>
      </c>
      <c r="E265">
        <v>17</v>
      </c>
      <c r="F265" s="42">
        <v>67</v>
      </c>
      <c r="G265" s="42">
        <v>202</v>
      </c>
      <c r="H265" s="42">
        <v>32</v>
      </c>
      <c r="I265" s="42">
        <v>79</v>
      </c>
      <c r="J265">
        <f t="shared" si="11"/>
        <v>0.81884282178217827</v>
      </c>
      <c r="K265">
        <f t="shared" si="12"/>
        <v>0.18115717821782173</v>
      </c>
      <c r="L265" s="42">
        <v>2.9</v>
      </c>
      <c r="M265" s="42">
        <v>9.7949999999999995E-2</v>
      </c>
    </row>
    <row r="266" spans="1:13">
      <c r="A266" s="98"/>
      <c r="E266" t="s">
        <v>2618</v>
      </c>
      <c r="F266" s="42">
        <v>4500</v>
      </c>
      <c r="G266" s="42">
        <v>8622</v>
      </c>
      <c r="H266" s="42">
        <v>1245</v>
      </c>
      <c r="I266" s="42">
        <v>2498</v>
      </c>
      <c r="J266">
        <f t="shared" si="11"/>
        <v>1.0471950432209005</v>
      </c>
      <c r="K266">
        <f t="shared" si="12"/>
        <v>-4.7195043220900512E-2</v>
      </c>
      <c r="L266" s="42">
        <v>1.3794999999999999</v>
      </c>
      <c r="M266" s="42">
        <v>0.2384</v>
      </c>
    </row>
    <row r="267" spans="1:13" s="86" customFormat="1">
      <c r="A267" s="91" t="s">
        <v>2619</v>
      </c>
      <c r="C267" s="91"/>
      <c r="E267" s="91"/>
      <c r="J267" s="91"/>
      <c r="K267" s="91"/>
    </row>
    <row r="268" spans="1:13">
      <c r="A268" s="44" t="s">
        <v>2455</v>
      </c>
      <c r="B268" t="s">
        <v>2459</v>
      </c>
      <c r="C268" s="44" t="s">
        <v>2460</v>
      </c>
      <c r="D268" t="s">
        <v>2461</v>
      </c>
      <c r="E268" s="44" t="s">
        <v>2462</v>
      </c>
      <c r="F268" t="s">
        <v>2463</v>
      </c>
      <c r="G268" t="s">
        <v>2464</v>
      </c>
      <c r="H268" t="s">
        <v>2465</v>
      </c>
      <c r="I268" t="s">
        <v>2468</v>
      </c>
    </row>
    <row r="269" spans="1:13">
      <c r="A269">
        <v>1</v>
      </c>
      <c r="B269" s="41">
        <v>225</v>
      </c>
      <c r="C269" s="42">
        <v>751</v>
      </c>
      <c r="D269" s="42">
        <v>97</v>
      </c>
      <c r="E269" s="42">
        <v>364</v>
      </c>
      <c r="F269">
        <f>(B269/C269)/(D269/E269)</f>
        <v>1.124274163658078</v>
      </c>
      <c r="G269">
        <f>1-F269</f>
        <v>-0.12427416365807797</v>
      </c>
      <c r="H269" s="42">
        <v>0.72906000000000004</v>
      </c>
      <c r="I269" s="42">
        <v>0.41930000000000001</v>
      </c>
    </row>
    <row r="270" spans="1:13">
      <c r="A270">
        <v>2</v>
      </c>
      <c r="B270" s="41">
        <v>256</v>
      </c>
      <c r="C270" s="176">
        <v>74</v>
      </c>
      <c r="D270" s="42">
        <v>119</v>
      </c>
      <c r="E270" s="176">
        <v>35</v>
      </c>
      <c r="F270">
        <f t="shared" ref="F270:F286" si="13">(B270/C270)/(D270/E270)</f>
        <v>1.0174880763116059</v>
      </c>
      <c r="G270">
        <f t="shared" ref="G270:G286" si="14">1-F270</f>
        <v>-1.7488076311605871E-2</v>
      </c>
      <c r="H270">
        <v>5.5258E-3</v>
      </c>
      <c r="I270" s="42">
        <v>1</v>
      </c>
    </row>
    <row r="271" spans="1:13">
      <c r="A271">
        <v>3</v>
      </c>
      <c r="B271" s="41">
        <v>203</v>
      </c>
      <c r="C271">
        <v>100</v>
      </c>
      <c r="D271" s="42">
        <v>97</v>
      </c>
      <c r="E271">
        <v>51</v>
      </c>
      <c r="F271">
        <f t="shared" si="13"/>
        <v>1.0673195876288659</v>
      </c>
      <c r="G271">
        <f t="shared" si="14"/>
        <v>-6.7319587628865918E-2</v>
      </c>
      <c r="H271" s="42">
        <v>9.4667000000000001E-2</v>
      </c>
      <c r="I271" s="42">
        <v>0.8306</v>
      </c>
    </row>
    <row r="272" spans="1:13">
      <c r="A272">
        <v>4</v>
      </c>
      <c r="B272" s="41">
        <v>121</v>
      </c>
      <c r="C272">
        <v>251</v>
      </c>
      <c r="D272" s="42">
        <v>55</v>
      </c>
      <c r="E272">
        <v>126</v>
      </c>
      <c r="F272">
        <f t="shared" si="13"/>
        <v>1.104382470119522</v>
      </c>
      <c r="G272">
        <f t="shared" si="14"/>
        <v>-0.10438247011952195</v>
      </c>
      <c r="H272" s="42">
        <v>0.25702999999999998</v>
      </c>
      <c r="I272" s="105">
        <v>0.63670000000000004</v>
      </c>
    </row>
    <row r="273" spans="1:11">
      <c r="A273">
        <v>5</v>
      </c>
      <c r="B273" s="41">
        <v>153</v>
      </c>
      <c r="C273">
        <v>163</v>
      </c>
      <c r="D273">
        <v>62</v>
      </c>
      <c r="E273">
        <v>57</v>
      </c>
      <c r="F273">
        <f t="shared" si="13"/>
        <v>0.86295270136552538</v>
      </c>
      <c r="G273">
        <f t="shared" si="14"/>
        <v>0.13704729863447462</v>
      </c>
      <c r="H273" s="42">
        <v>0.46912999999999999</v>
      </c>
      <c r="I273" s="42">
        <v>0.51119999999999999</v>
      </c>
    </row>
    <row r="274" spans="1:11">
      <c r="A274">
        <v>6</v>
      </c>
      <c r="B274" s="41">
        <v>151</v>
      </c>
      <c r="C274">
        <v>89</v>
      </c>
      <c r="D274" s="42">
        <v>51</v>
      </c>
      <c r="E274">
        <v>38</v>
      </c>
      <c r="F274">
        <f t="shared" si="13"/>
        <v>1.2641551002423441</v>
      </c>
      <c r="G274">
        <f t="shared" si="14"/>
        <v>-0.26415510024234412</v>
      </c>
      <c r="H274" s="42">
        <v>0.86312999999999995</v>
      </c>
      <c r="I274" s="105">
        <v>0.37580000000000002</v>
      </c>
    </row>
    <row r="275" spans="1:11">
      <c r="A275">
        <v>7</v>
      </c>
      <c r="B275" s="41">
        <v>148</v>
      </c>
      <c r="C275">
        <v>373</v>
      </c>
      <c r="D275">
        <v>39</v>
      </c>
      <c r="E275">
        <v>163</v>
      </c>
      <c r="F275">
        <f t="shared" si="13"/>
        <v>1.6583488004399531</v>
      </c>
      <c r="G275">
        <f t="shared" si="14"/>
        <v>-0.65834880043995314</v>
      </c>
      <c r="H275" s="42">
        <v>5.5910000000000002</v>
      </c>
      <c r="I275" s="189">
        <v>2.7990000000000001E-2</v>
      </c>
    </row>
    <row r="276" spans="1:11">
      <c r="A276">
        <v>8</v>
      </c>
      <c r="B276" s="41">
        <v>51</v>
      </c>
      <c r="C276">
        <v>373</v>
      </c>
      <c r="D276" s="42">
        <v>22</v>
      </c>
      <c r="E276">
        <v>163</v>
      </c>
      <c r="F276">
        <f t="shared" si="13"/>
        <v>1.0130392395807946</v>
      </c>
      <c r="G276">
        <f t="shared" si="14"/>
        <v>-1.3039239580794559E-2</v>
      </c>
      <c r="H276" s="42">
        <v>2.2717000000000002E-3</v>
      </c>
      <c r="I276" s="188">
        <v>1</v>
      </c>
    </row>
    <row r="277" spans="1:11">
      <c r="A277">
        <v>9</v>
      </c>
      <c r="B277" s="41">
        <v>34</v>
      </c>
      <c r="C277" s="42">
        <v>1383</v>
      </c>
      <c r="D277">
        <v>20</v>
      </c>
      <c r="E277" s="42">
        <v>609</v>
      </c>
      <c r="F277">
        <f t="shared" si="13"/>
        <v>0.74859002169197386</v>
      </c>
      <c r="G277">
        <f t="shared" si="14"/>
        <v>0.25140997830802614</v>
      </c>
      <c r="H277">
        <v>1.032</v>
      </c>
      <c r="I277" s="188">
        <v>0.37930000000000003</v>
      </c>
    </row>
    <row r="278" spans="1:11">
      <c r="A278">
        <v>10</v>
      </c>
      <c r="B278" s="41">
        <v>411</v>
      </c>
      <c r="C278">
        <v>261</v>
      </c>
      <c r="D278">
        <v>196</v>
      </c>
      <c r="E278">
        <v>123</v>
      </c>
      <c r="F278">
        <f t="shared" si="13"/>
        <v>0.98821252638986623</v>
      </c>
      <c r="G278">
        <f t="shared" si="14"/>
        <v>1.178747361013377E-2</v>
      </c>
      <c r="H278" s="42">
        <v>7.2115E-3</v>
      </c>
      <c r="I278" s="42">
        <v>0.95299999999999996</v>
      </c>
    </row>
    <row r="279" spans="1:11">
      <c r="A279">
        <v>11</v>
      </c>
      <c r="B279" s="41">
        <v>416</v>
      </c>
      <c r="C279" s="42">
        <v>383</v>
      </c>
      <c r="D279" s="11">
        <v>161</v>
      </c>
      <c r="E279" s="42">
        <v>183</v>
      </c>
      <c r="F279">
        <f t="shared" si="13"/>
        <v>1.2345815156576878</v>
      </c>
      <c r="G279">
        <f t="shared" si="14"/>
        <v>-0.23458151565768781</v>
      </c>
      <c r="H279" s="42">
        <v>2.6642999999999999</v>
      </c>
      <c r="I279" s="42">
        <v>9.2950000000000005E-2</v>
      </c>
    </row>
    <row r="280" spans="1:11">
      <c r="A280">
        <v>12</v>
      </c>
      <c r="B280" s="41">
        <v>93</v>
      </c>
      <c r="C280">
        <v>155</v>
      </c>
      <c r="D280">
        <v>38</v>
      </c>
      <c r="E280">
        <v>83</v>
      </c>
      <c r="F280">
        <f t="shared" si="13"/>
        <v>1.3105263157894738</v>
      </c>
      <c r="G280">
        <f t="shared" si="14"/>
        <v>-0.31052631578947376</v>
      </c>
      <c r="H280" s="42">
        <v>1.3193999999999999</v>
      </c>
      <c r="I280" s="188">
        <v>0.30730000000000002</v>
      </c>
    </row>
    <row r="281" spans="1:11">
      <c r="A281">
        <v>13</v>
      </c>
      <c r="B281" s="41">
        <v>264</v>
      </c>
      <c r="C281" s="42">
        <v>361</v>
      </c>
      <c r="D281">
        <v>170</v>
      </c>
      <c r="E281" s="42">
        <v>201</v>
      </c>
      <c r="F281">
        <f t="shared" si="13"/>
        <v>0.86465699853348543</v>
      </c>
      <c r="G281">
        <f t="shared" si="14"/>
        <v>0.13534300146651457</v>
      </c>
      <c r="H281" s="42">
        <v>1.2150000000000001</v>
      </c>
      <c r="I281">
        <v>0.27339999999999998</v>
      </c>
    </row>
    <row r="282" spans="1:11">
      <c r="A282">
        <v>14</v>
      </c>
      <c r="B282" s="41">
        <v>140</v>
      </c>
      <c r="C282">
        <v>105</v>
      </c>
      <c r="D282" s="45">
        <v>61</v>
      </c>
      <c r="E282">
        <v>33</v>
      </c>
      <c r="F282">
        <f t="shared" si="13"/>
        <v>0.72131147540983609</v>
      </c>
      <c r="G282">
        <f t="shared" si="14"/>
        <v>0.27868852459016391</v>
      </c>
      <c r="H282" s="42">
        <v>1.6909000000000001</v>
      </c>
      <c r="I282" s="188">
        <v>0.21740000000000001</v>
      </c>
    </row>
    <row r="283" spans="1:11">
      <c r="A283">
        <v>15</v>
      </c>
      <c r="B283" s="41">
        <v>82</v>
      </c>
      <c r="C283" s="42">
        <v>340</v>
      </c>
      <c r="D283" s="185">
        <v>33</v>
      </c>
      <c r="E283" s="42">
        <v>121</v>
      </c>
      <c r="F283">
        <f t="shared" si="13"/>
        <v>0.88431372549019616</v>
      </c>
      <c r="G283">
        <f t="shared" si="14"/>
        <v>0.11568627450980384</v>
      </c>
      <c r="H283" s="42">
        <v>0.28166999999999998</v>
      </c>
      <c r="I283">
        <v>0.63070000000000004</v>
      </c>
    </row>
    <row r="284" spans="1:11">
      <c r="A284">
        <v>16</v>
      </c>
      <c r="B284" s="41">
        <v>167</v>
      </c>
      <c r="C284" s="42">
        <v>415</v>
      </c>
      <c r="D284" s="177">
        <v>46</v>
      </c>
      <c r="E284" s="42">
        <v>196</v>
      </c>
      <c r="F284">
        <f t="shared" si="13"/>
        <v>1.7146149816657934</v>
      </c>
      <c r="G284">
        <f t="shared" si="14"/>
        <v>-0.7146149816657934</v>
      </c>
      <c r="H284" s="42">
        <v>8.3660999999999994</v>
      </c>
      <c r="I284" s="189">
        <v>2.9989999999999999E-3</v>
      </c>
    </row>
    <row r="285" spans="1:11">
      <c r="A285">
        <v>17</v>
      </c>
      <c r="B285" s="41">
        <v>50</v>
      </c>
      <c r="C285" s="42">
        <v>147</v>
      </c>
      <c r="D285" s="177">
        <v>32</v>
      </c>
      <c r="E285" s="42">
        <v>83</v>
      </c>
      <c r="F285">
        <f t="shared" si="13"/>
        <v>0.8822278911564625</v>
      </c>
      <c r="G285">
        <f t="shared" si="14"/>
        <v>0.1177721088435375</v>
      </c>
      <c r="H285" s="42">
        <v>1.58</v>
      </c>
      <c r="I285" s="42">
        <v>0.2054</v>
      </c>
    </row>
    <row r="286" spans="1:11">
      <c r="A286" t="s">
        <v>2618</v>
      </c>
      <c r="B286" s="41">
        <v>2967</v>
      </c>
      <c r="C286" s="42">
        <v>5769</v>
      </c>
      <c r="D286" s="42">
        <v>1299</v>
      </c>
      <c r="E286" s="42">
        <v>2586</v>
      </c>
      <c r="F286">
        <f t="shared" si="13"/>
        <v>1.023850099500516</v>
      </c>
      <c r="G286">
        <f t="shared" si="14"/>
        <v>-2.3850099500515975E-2</v>
      </c>
      <c r="H286" s="42">
        <v>0.33328999999999998</v>
      </c>
      <c r="I286" s="42">
        <v>0.57820000000000005</v>
      </c>
    </row>
    <row r="287" spans="1:11" s="86" customFormat="1">
      <c r="A287" s="91" t="s">
        <v>2620</v>
      </c>
      <c r="C287" s="91"/>
      <c r="E287" s="91"/>
      <c r="J287" s="91"/>
      <c r="K287" s="91"/>
    </row>
    <row r="288" spans="1:11">
      <c r="A288" s="44" t="s">
        <v>2455</v>
      </c>
      <c r="B288" t="s">
        <v>2459</v>
      </c>
      <c r="C288" s="44" t="s">
        <v>2460</v>
      </c>
      <c r="D288" t="s">
        <v>2461</v>
      </c>
      <c r="E288" s="44" t="s">
        <v>2462</v>
      </c>
      <c r="F288" t="s">
        <v>2463</v>
      </c>
      <c r="G288" t="s">
        <v>2464</v>
      </c>
      <c r="H288" t="s">
        <v>2465</v>
      </c>
      <c r="I288" t="s">
        <v>2468</v>
      </c>
    </row>
    <row r="289" spans="1:9">
      <c r="A289">
        <v>1</v>
      </c>
      <c r="B289" s="42">
        <v>179</v>
      </c>
      <c r="C289">
        <v>637</v>
      </c>
      <c r="D289" s="42">
        <v>95</v>
      </c>
      <c r="E289" s="42">
        <v>368</v>
      </c>
      <c r="F289">
        <f>(B289/C289)/(D289/E289)</f>
        <v>1.0885235065686194</v>
      </c>
      <c r="G289">
        <f>1-F289</f>
        <v>-8.8523506568619403E-2</v>
      </c>
      <c r="H289" s="191">
        <v>0.44469999999999998</v>
      </c>
      <c r="I289">
        <v>0.50485899999999995</v>
      </c>
    </row>
    <row r="290" spans="1:9">
      <c r="A290">
        <v>2</v>
      </c>
      <c r="B290">
        <v>220</v>
      </c>
      <c r="C290" s="52">
        <v>75</v>
      </c>
      <c r="D290" s="42">
        <v>120</v>
      </c>
      <c r="E290" s="52">
        <v>35</v>
      </c>
      <c r="F290">
        <f t="shared" ref="F290:F306" si="15">(B290/C290)/(D290/E290)</f>
        <v>0.85555555555555551</v>
      </c>
      <c r="G290">
        <f t="shared" ref="G290:G306" si="16">1-F290</f>
        <v>0.14444444444444449</v>
      </c>
      <c r="H290" s="42">
        <v>0.44470999999999999</v>
      </c>
      <c r="I290" s="42">
        <v>0.58169999999999999</v>
      </c>
    </row>
    <row r="291" spans="1:9">
      <c r="A291">
        <v>3</v>
      </c>
      <c r="B291" s="42">
        <v>182</v>
      </c>
      <c r="C291">
        <v>87</v>
      </c>
      <c r="D291" s="42">
        <v>99</v>
      </c>
      <c r="E291">
        <v>52</v>
      </c>
      <c r="F291">
        <f t="shared" si="15"/>
        <v>1.0988041332868919</v>
      </c>
      <c r="G291">
        <f t="shared" si="16"/>
        <v>-9.880413328689186E-2</v>
      </c>
      <c r="H291" s="42">
        <v>0.19172</v>
      </c>
      <c r="I291" s="42">
        <v>0.66769999999999996</v>
      </c>
    </row>
    <row r="292" spans="1:9">
      <c r="A292">
        <v>4</v>
      </c>
      <c r="B292" s="42">
        <v>93</v>
      </c>
      <c r="C292">
        <v>219</v>
      </c>
      <c r="D292" s="42">
        <v>55</v>
      </c>
      <c r="E292">
        <v>125</v>
      </c>
      <c r="F292">
        <f t="shared" si="15"/>
        <v>0.96513075965130757</v>
      </c>
      <c r="G292">
        <f t="shared" si="16"/>
        <v>3.4869240348692432E-2</v>
      </c>
      <c r="H292" s="42">
        <v>3.0353999999999999E-2</v>
      </c>
      <c r="I292" s="105">
        <v>0.90449999999999997</v>
      </c>
    </row>
    <row r="293" spans="1:9">
      <c r="A293">
        <v>5</v>
      </c>
      <c r="B293">
        <v>132</v>
      </c>
      <c r="C293">
        <v>122</v>
      </c>
      <c r="D293">
        <v>63</v>
      </c>
      <c r="E293">
        <v>57</v>
      </c>
      <c r="F293">
        <f t="shared" si="15"/>
        <v>0.97892271662763464</v>
      </c>
      <c r="G293">
        <f t="shared" si="16"/>
        <v>2.1077283372365363E-2</v>
      </c>
      <c r="H293" s="42">
        <v>9.2256999999999999E-3</v>
      </c>
      <c r="I293" s="42">
        <v>1</v>
      </c>
    </row>
    <row r="294" spans="1:9">
      <c r="A294">
        <v>6</v>
      </c>
      <c r="B294" s="42">
        <v>104</v>
      </c>
      <c r="C294">
        <v>66</v>
      </c>
      <c r="D294" s="42">
        <v>52</v>
      </c>
      <c r="E294">
        <v>40</v>
      </c>
      <c r="F294">
        <f t="shared" si="15"/>
        <v>1.2121212121212119</v>
      </c>
      <c r="G294">
        <f t="shared" si="16"/>
        <v>-0.21212121212121193</v>
      </c>
      <c r="H294" s="42">
        <v>0.53690000000000004</v>
      </c>
      <c r="I294" s="105">
        <v>0.51619999999999999</v>
      </c>
    </row>
    <row r="295" spans="1:9">
      <c r="A295">
        <v>7</v>
      </c>
      <c r="B295">
        <v>144</v>
      </c>
      <c r="C295">
        <v>323</v>
      </c>
      <c r="D295">
        <v>40</v>
      </c>
      <c r="E295">
        <v>167</v>
      </c>
      <c r="F295">
        <f t="shared" si="15"/>
        <v>1.8613003095975231</v>
      </c>
      <c r="G295">
        <f t="shared" si="16"/>
        <v>-0.86130030959752313</v>
      </c>
      <c r="H295" s="42">
        <v>9.5762</v>
      </c>
      <c r="I295" s="74">
        <v>4.9979999999999998E-3</v>
      </c>
    </row>
    <row r="296" spans="1:9">
      <c r="A296">
        <v>8</v>
      </c>
      <c r="B296">
        <v>40</v>
      </c>
      <c r="C296">
        <v>323</v>
      </c>
      <c r="D296">
        <v>22</v>
      </c>
      <c r="E296">
        <v>167</v>
      </c>
      <c r="F296">
        <f t="shared" si="15"/>
        <v>0.9400506614128904</v>
      </c>
      <c r="G296">
        <f t="shared" si="16"/>
        <v>5.9949338587109602E-2</v>
      </c>
      <c r="H296" s="42">
        <v>4.8062000000000001E-2</v>
      </c>
      <c r="I296" s="105">
        <v>0.8891</v>
      </c>
    </row>
    <row r="297" spans="1:9">
      <c r="A297">
        <v>9</v>
      </c>
      <c r="B297">
        <v>29</v>
      </c>
      <c r="C297" s="42">
        <v>1147</v>
      </c>
      <c r="D297">
        <v>20</v>
      </c>
      <c r="E297" s="42">
        <v>617</v>
      </c>
      <c r="F297">
        <f t="shared" si="15"/>
        <v>0.77999128160418485</v>
      </c>
      <c r="G297">
        <f t="shared" si="16"/>
        <v>0.22000871839581515</v>
      </c>
      <c r="H297">
        <v>0.71321999999999997</v>
      </c>
      <c r="I297" s="105">
        <v>0.45379999999999998</v>
      </c>
    </row>
    <row r="298" spans="1:9">
      <c r="A298">
        <v>10</v>
      </c>
      <c r="B298">
        <v>340</v>
      </c>
      <c r="C298">
        <v>218</v>
      </c>
      <c r="D298">
        <v>197</v>
      </c>
      <c r="E298">
        <v>126</v>
      </c>
      <c r="F298">
        <f t="shared" si="15"/>
        <v>0.99753178410096399</v>
      </c>
      <c r="G298">
        <f t="shared" si="16"/>
        <v>2.4682158990360081E-3</v>
      </c>
      <c r="H298" s="42">
        <v>2.9732000000000001E-4</v>
      </c>
      <c r="I298" s="42">
        <v>1</v>
      </c>
    </row>
    <row r="299" spans="1:9">
      <c r="A299">
        <v>11</v>
      </c>
      <c r="B299" s="11">
        <v>343</v>
      </c>
      <c r="C299" s="42">
        <v>321</v>
      </c>
      <c r="D299" s="11">
        <v>164</v>
      </c>
      <c r="E299" s="42">
        <v>184</v>
      </c>
      <c r="F299">
        <f t="shared" si="15"/>
        <v>1.1988450725628752</v>
      </c>
      <c r="G299">
        <f t="shared" si="16"/>
        <v>-0.1988450725628752</v>
      </c>
      <c r="H299" s="42">
        <v>1.8744000000000001</v>
      </c>
      <c r="I299" s="42">
        <v>0.1759</v>
      </c>
    </row>
    <row r="300" spans="1:9">
      <c r="A300">
        <v>12</v>
      </c>
      <c r="B300">
        <v>69</v>
      </c>
      <c r="C300">
        <v>139</v>
      </c>
      <c r="D300">
        <v>38</v>
      </c>
      <c r="E300">
        <v>82</v>
      </c>
      <c r="F300">
        <f t="shared" si="15"/>
        <v>1.071185157137448</v>
      </c>
      <c r="G300">
        <f t="shared" si="16"/>
        <v>-7.1185157137447996E-2</v>
      </c>
      <c r="H300" s="42">
        <v>7.8564999999999996E-2</v>
      </c>
      <c r="I300" s="188">
        <v>0.82609999999999995</v>
      </c>
    </row>
    <row r="301" spans="1:9">
      <c r="A301">
        <v>13</v>
      </c>
      <c r="B301">
        <v>232</v>
      </c>
      <c r="C301" s="42">
        <v>310</v>
      </c>
      <c r="D301">
        <v>172</v>
      </c>
      <c r="E301" s="42">
        <v>205</v>
      </c>
      <c r="F301">
        <f t="shared" si="15"/>
        <v>0.89197299324831214</v>
      </c>
      <c r="G301">
        <f t="shared" si="16"/>
        <v>0.10802700675168786</v>
      </c>
      <c r="H301" s="42">
        <v>0.71718999999999999</v>
      </c>
      <c r="I301">
        <v>0.43330000000000002</v>
      </c>
    </row>
    <row r="302" spans="1:9">
      <c r="A302">
        <v>14</v>
      </c>
      <c r="B302" s="45">
        <v>105</v>
      </c>
      <c r="C302">
        <v>76</v>
      </c>
      <c r="D302" s="45">
        <v>62</v>
      </c>
      <c r="E302">
        <v>31</v>
      </c>
      <c r="F302">
        <f t="shared" si="15"/>
        <v>0.69078947368421051</v>
      </c>
      <c r="G302">
        <f t="shared" si="16"/>
        <v>0.30921052631578949</v>
      </c>
      <c r="H302" s="42">
        <v>1.9338</v>
      </c>
      <c r="I302" s="105">
        <v>0.18440000000000001</v>
      </c>
    </row>
    <row r="303" spans="1:9">
      <c r="A303">
        <v>15</v>
      </c>
      <c r="B303">
        <v>61</v>
      </c>
      <c r="C303" s="42">
        <v>276</v>
      </c>
      <c r="D303">
        <v>34</v>
      </c>
      <c r="E303" s="42">
        <v>127</v>
      </c>
      <c r="F303">
        <f t="shared" si="15"/>
        <v>0.82555413469735717</v>
      </c>
      <c r="G303">
        <f t="shared" si="16"/>
        <v>0.17444586530264283</v>
      </c>
      <c r="H303" s="42">
        <v>0.64244999999999997</v>
      </c>
      <c r="I303">
        <v>0.46429999999999999</v>
      </c>
    </row>
    <row r="304" spans="1:9">
      <c r="A304">
        <v>16</v>
      </c>
      <c r="B304" s="177">
        <v>129</v>
      </c>
      <c r="C304" s="42">
        <v>358</v>
      </c>
      <c r="D304" s="177">
        <v>44</v>
      </c>
      <c r="E304" s="42">
        <v>200</v>
      </c>
      <c r="F304">
        <f t="shared" si="15"/>
        <v>1.637887252412392</v>
      </c>
      <c r="G304">
        <f t="shared" si="16"/>
        <v>-0.63788725241239197</v>
      </c>
      <c r="H304" s="42">
        <v>6.4339000000000004</v>
      </c>
      <c r="I304" s="189">
        <v>1.299E-2</v>
      </c>
    </row>
    <row r="305" spans="1:11">
      <c r="A305">
        <v>17</v>
      </c>
      <c r="B305">
        <v>46</v>
      </c>
      <c r="C305" s="42">
        <v>124</v>
      </c>
      <c r="D305">
        <v>32</v>
      </c>
      <c r="E305" s="42">
        <v>83</v>
      </c>
      <c r="F305">
        <f t="shared" si="15"/>
        <v>0.96219758064516125</v>
      </c>
      <c r="G305">
        <f t="shared" si="16"/>
        <v>3.7802419354838745E-2</v>
      </c>
      <c r="H305" s="42">
        <v>0.79347999999999996</v>
      </c>
      <c r="I305" s="42">
        <v>0.39629999999999999</v>
      </c>
    </row>
    <row r="306" spans="1:11">
      <c r="A306" t="s">
        <v>2618</v>
      </c>
      <c r="B306" s="42">
        <v>2450</v>
      </c>
      <c r="C306" s="42">
        <v>4859</v>
      </c>
      <c r="D306" s="42">
        <v>1309</v>
      </c>
      <c r="E306" s="42">
        <v>2621</v>
      </c>
      <c r="F306">
        <f t="shared" si="15"/>
        <v>1.0095935322622005</v>
      </c>
      <c r="G306">
        <f t="shared" si="16"/>
        <v>-9.5935322622004993E-3</v>
      </c>
      <c r="H306" s="42">
        <v>5.1811999999999997E-2</v>
      </c>
      <c r="I306" s="42">
        <v>0.8306</v>
      </c>
    </row>
    <row r="307" spans="1:11" s="86" customFormat="1">
      <c r="A307" s="91" t="s">
        <v>2621</v>
      </c>
      <c r="C307" s="91"/>
      <c r="E307" s="91"/>
      <c r="J307" s="91"/>
      <c r="K307" s="91"/>
    </row>
    <row r="308" spans="1:11">
      <c r="A308" s="44" t="s">
        <v>2455</v>
      </c>
      <c r="B308" t="s">
        <v>2459</v>
      </c>
      <c r="C308" s="44" t="s">
        <v>2460</v>
      </c>
      <c r="D308" t="s">
        <v>2461</v>
      </c>
      <c r="E308" s="44" t="s">
        <v>2462</v>
      </c>
      <c r="F308" t="s">
        <v>2463</v>
      </c>
      <c r="G308" t="s">
        <v>2464</v>
      </c>
      <c r="H308" t="s">
        <v>2465</v>
      </c>
      <c r="I308" t="s">
        <v>2468</v>
      </c>
    </row>
    <row r="309" spans="1:11">
      <c r="A309">
        <v>1</v>
      </c>
      <c r="B309" s="42">
        <v>201</v>
      </c>
      <c r="C309" s="42">
        <v>709</v>
      </c>
      <c r="D309" s="42">
        <v>94</v>
      </c>
      <c r="E309" s="42">
        <v>368</v>
      </c>
      <c r="F309">
        <f>(B309/C309)/(D309/E309)</f>
        <v>1.109864057857936</v>
      </c>
      <c r="G309">
        <f>1-F309</f>
        <v>-0.10986405785793596</v>
      </c>
      <c r="H309" s="42">
        <v>0.55066999999999999</v>
      </c>
      <c r="I309" s="42">
        <v>0.4768</v>
      </c>
    </row>
    <row r="310" spans="1:11">
      <c r="A310">
        <v>2</v>
      </c>
      <c r="B310" s="42">
        <v>260</v>
      </c>
      <c r="C310" s="52">
        <v>85</v>
      </c>
      <c r="D310" s="42">
        <v>119</v>
      </c>
      <c r="E310" s="52">
        <v>36</v>
      </c>
      <c r="F310">
        <f t="shared" ref="F310:F326" si="17">(B310/C310)/(D310/E310)</f>
        <v>0.92535837864557591</v>
      </c>
      <c r="G310">
        <f t="shared" ref="G310:G326" si="18">1-F310</f>
        <v>7.4641621354424093E-2</v>
      </c>
      <c r="H310" s="42">
        <v>0.11622</v>
      </c>
      <c r="I310" s="42">
        <v>0.72509999999999997</v>
      </c>
    </row>
    <row r="311" spans="1:11">
      <c r="A311">
        <v>3</v>
      </c>
      <c r="B311" s="42">
        <v>215</v>
      </c>
      <c r="C311">
        <v>94</v>
      </c>
      <c r="D311">
        <v>99</v>
      </c>
      <c r="E311">
        <v>51</v>
      </c>
      <c r="F311">
        <f t="shared" si="17"/>
        <v>1.1782720825274016</v>
      </c>
      <c r="G311">
        <f t="shared" si="18"/>
        <v>-0.17827208252740157</v>
      </c>
      <c r="H311" s="42">
        <v>0.59863</v>
      </c>
      <c r="I311" s="105">
        <v>0.44429999999999997</v>
      </c>
    </row>
    <row r="312" spans="1:11">
      <c r="A312">
        <v>4</v>
      </c>
      <c r="B312" s="42">
        <v>112</v>
      </c>
      <c r="C312">
        <v>248</v>
      </c>
      <c r="D312">
        <v>48</v>
      </c>
      <c r="E312">
        <v>118</v>
      </c>
      <c r="F312">
        <f t="shared" si="17"/>
        <v>1.1102150537634408</v>
      </c>
      <c r="G312">
        <f t="shared" si="18"/>
        <v>-0.11021505376344076</v>
      </c>
      <c r="H312" s="42">
        <v>0.25873000000000002</v>
      </c>
      <c r="I312" s="42">
        <v>0.69120000000000004</v>
      </c>
    </row>
    <row r="313" spans="1:11">
      <c r="A313">
        <v>5</v>
      </c>
      <c r="B313">
        <v>138</v>
      </c>
      <c r="C313">
        <v>137</v>
      </c>
      <c r="D313">
        <v>61</v>
      </c>
      <c r="E313">
        <v>56</v>
      </c>
      <c r="F313">
        <f t="shared" si="17"/>
        <v>0.92473375613258368</v>
      </c>
      <c r="G313">
        <f t="shared" si="18"/>
        <v>7.5266243867416316E-2</v>
      </c>
      <c r="H313" s="42">
        <v>0.1255</v>
      </c>
      <c r="I313" s="105">
        <v>0.75160000000000005</v>
      </c>
    </row>
    <row r="314" spans="1:11">
      <c r="A314">
        <v>6</v>
      </c>
      <c r="B314">
        <v>122</v>
      </c>
      <c r="C314">
        <v>81</v>
      </c>
      <c r="D314" s="42">
        <v>50</v>
      </c>
      <c r="E314">
        <v>40</v>
      </c>
      <c r="F314">
        <f t="shared" si="17"/>
        <v>1.2049382716049384</v>
      </c>
      <c r="G314">
        <f t="shared" si="18"/>
        <v>-0.20493827160493838</v>
      </c>
      <c r="H314" s="42">
        <v>0.53085000000000004</v>
      </c>
      <c r="I314" s="105">
        <v>0.51819999999999999</v>
      </c>
    </row>
    <row r="315" spans="1:11">
      <c r="A315">
        <v>7</v>
      </c>
      <c r="B315">
        <v>161</v>
      </c>
      <c r="C315">
        <v>339</v>
      </c>
      <c r="D315">
        <v>39</v>
      </c>
      <c r="E315">
        <v>164</v>
      </c>
      <c r="F315">
        <f t="shared" si="17"/>
        <v>1.9971257847364041</v>
      </c>
      <c r="G315">
        <f t="shared" si="18"/>
        <v>-0.99712578473640412</v>
      </c>
      <c r="H315" s="42">
        <v>11.965</v>
      </c>
      <c r="I315" s="74">
        <v>9.9949999999999995E-4</v>
      </c>
    </row>
    <row r="316" spans="1:11">
      <c r="A316">
        <v>8</v>
      </c>
      <c r="B316">
        <v>51</v>
      </c>
      <c r="C316">
        <v>339</v>
      </c>
      <c r="D316">
        <v>22</v>
      </c>
      <c r="E316">
        <v>164</v>
      </c>
      <c r="F316">
        <f t="shared" si="17"/>
        <v>1.1214802896218825</v>
      </c>
      <c r="G316">
        <f t="shared" si="18"/>
        <v>-0.12148028962188251</v>
      </c>
      <c r="H316">
        <v>0.17749999999999999</v>
      </c>
      <c r="I316" s="105">
        <v>0.69769999999999999</v>
      </c>
    </row>
    <row r="317" spans="1:11">
      <c r="A317">
        <v>9</v>
      </c>
      <c r="B317">
        <v>32</v>
      </c>
      <c r="C317">
        <v>1217</v>
      </c>
      <c r="D317">
        <v>20</v>
      </c>
      <c r="E317">
        <v>615</v>
      </c>
      <c r="F317">
        <f t="shared" si="17"/>
        <v>0.80854560394412478</v>
      </c>
      <c r="G317">
        <f t="shared" si="18"/>
        <v>0.19145439605587522</v>
      </c>
      <c r="H317" s="42">
        <v>0.54149000000000003</v>
      </c>
      <c r="I317" s="42">
        <v>0.55620000000000003</v>
      </c>
    </row>
    <row r="318" spans="1:11">
      <c r="A318">
        <v>10</v>
      </c>
      <c r="B318">
        <v>359</v>
      </c>
      <c r="C318" s="42">
        <v>226</v>
      </c>
      <c r="D318">
        <v>196</v>
      </c>
      <c r="E318" s="42">
        <v>125</v>
      </c>
      <c r="F318">
        <f t="shared" si="17"/>
        <v>1.0130711576666063</v>
      </c>
      <c r="G318">
        <f t="shared" si="18"/>
        <v>-1.307115766660627E-2</v>
      </c>
      <c r="H318" s="42">
        <v>8.3028000000000008E-3</v>
      </c>
      <c r="I318" s="42">
        <v>0.94099999999999995</v>
      </c>
    </row>
    <row r="319" spans="1:11">
      <c r="A319">
        <v>11</v>
      </c>
      <c r="B319" s="11">
        <v>352</v>
      </c>
      <c r="C319">
        <v>327</v>
      </c>
      <c r="D319" s="11">
        <v>163</v>
      </c>
      <c r="E319">
        <v>184</v>
      </c>
      <c r="F319">
        <f t="shared" si="17"/>
        <v>1.2151366766101948</v>
      </c>
      <c r="G319">
        <f t="shared" si="18"/>
        <v>-0.21513667661019475</v>
      </c>
      <c r="H319" s="42">
        <v>2.1758000000000002</v>
      </c>
      <c r="I319" s="105">
        <v>0.1389</v>
      </c>
    </row>
    <row r="320" spans="1:11">
      <c r="A320">
        <v>12</v>
      </c>
      <c r="B320">
        <v>84</v>
      </c>
      <c r="C320" s="42">
        <v>142</v>
      </c>
      <c r="D320">
        <v>38</v>
      </c>
      <c r="E320" s="42">
        <v>84</v>
      </c>
      <c r="F320">
        <f t="shared" si="17"/>
        <v>1.30763528539659</v>
      </c>
      <c r="G320">
        <f t="shared" si="18"/>
        <v>-0.30763528539659002</v>
      </c>
      <c r="H320" s="42">
        <v>1.2614000000000001</v>
      </c>
      <c r="I320">
        <v>0.28439999999999999</v>
      </c>
    </row>
    <row r="321" spans="1:11">
      <c r="A321">
        <v>13</v>
      </c>
      <c r="B321">
        <v>249</v>
      </c>
      <c r="C321">
        <v>334</v>
      </c>
      <c r="D321">
        <v>171</v>
      </c>
      <c r="E321">
        <v>206</v>
      </c>
      <c r="F321">
        <f t="shared" si="17"/>
        <v>0.89809853976258025</v>
      </c>
      <c r="G321">
        <f t="shared" si="18"/>
        <v>0.10190146023741975</v>
      </c>
      <c r="H321" s="42">
        <v>0.65232999999999997</v>
      </c>
      <c r="I321" s="105">
        <v>0.41980000000000001</v>
      </c>
    </row>
    <row r="322" spans="1:11">
      <c r="A322">
        <v>14</v>
      </c>
      <c r="B322" s="45">
        <v>114</v>
      </c>
      <c r="C322" s="42">
        <v>91</v>
      </c>
      <c r="D322" s="45">
        <v>61</v>
      </c>
      <c r="E322" s="42">
        <v>32</v>
      </c>
      <c r="F322">
        <f t="shared" si="17"/>
        <v>0.65717888668708335</v>
      </c>
      <c r="G322">
        <f t="shared" si="18"/>
        <v>0.34282111331291665</v>
      </c>
      <c r="H322" s="42">
        <v>2.6297000000000001</v>
      </c>
      <c r="I322">
        <v>0.1239</v>
      </c>
    </row>
    <row r="323" spans="1:11">
      <c r="A323">
        <v>15</v>
      </c>
      <c r="B323">
        <v>71</v>
      </c>
      <c r="C323" s="42">
        <v>322</v>
      </c>
      <c r="D323">
        <v>33</v>
      </c>
      <c r="E323" s="42">
        <v>123</v>
      </c>
      <c r="F323">
        <f t="shared" si="17"/>
        <v>0.82185206098249575</v>
      </c>
      <c r="G323">
        <f t="shared" si="18"/>
        <v>0.17814793901750425</v>
      </c>
      <c r="H323" s="42">
        <v>0.69337000000000004</v>
      </c>
      <c r="I323" s="42">
        <v>0.4763</v>
      </c>
    </row>
    <row r="324" spans="1:11">
      <c r="A324">
        <v>16</v>
      </c>
      <c r="B324" s="177">
        <v>133</v>
      </c>
      <c r="C324" s="42">
        <v>389</v>
      </c>
      <c r="D324" s="177">
        <v>44</v>
      </c>
      <c r="E324" s="42">
        <v>199</v>
      </c>
      <c r="F324">
        <f t="shared" si="17"/>
        <v>1.5463309184388874</v>
      </c>
      <c r="G324">
        <f t="shared" si="18"/>
        <v>-0.54633091843888737</v>
      </c>
      <c r="H324" s="42">
        <v>5.0670000000000002</v>
      </c>
      <c r="I324" s="189">
        <v>3.0980000000000001E-2</v>
      </c>
    </row>
    <row r="325" spans="1:11">
      <c r="A325">
        <v>17</v>
      </c>
      <c r="B325">
        <v>48</v>
      </c>
      <c r="C325" s="42">
        <v>126</v>
      </c>
      <c r="D325">
        <v>32</v>
      </c>
      <c r="E325" s="42">
        <v>83</v>
      </c>
      <c r="F325">
        <f t="shared" si="17"/>
        <v>0.98809523809523803</v>
      </c>
      <c r="G325">
        <f t="shared" si="18"/>
        <v>1.1904761904761973E-2</v>
      </c>
      <c r="H325">
        <v>1.1798</v>
      </c>
      <c r="I325">
        <v>0.33429999999999999</v>
      </c>
    </row>
    <row r="326" spans="1:11">
      <c r="A326" t="s">
        <v>2618</v>
      </c>
      <c r="B326">
        <v>2704</v>
      </c>
      <c r="C326" s="42">
        <v>5254</v>
      </c>
      <c r="D326" s="42">
        <v>1290</v>
      </c>
      <c r="E326" s="42">
        <v>2605</v>
      </c>
      <c r="F326">
        <f t="shared" si="17"/>
        <v>1.0392849449515025</v>
      </c>
      <c r="G326">
        <f t="shared" si="18"/>
        <v>-3.9284944951502476E-2</v>
      </c>
      <c r="H326" s="42">
        <v>0.86368</v>
      </c>
      <c r="I326" s="42">
        <v>0.36430000000000001</v>
      </c>
    </row>
    <row r="327" spans="1:11" s="86" customFormat="1">
      <c r="A327" s="91" t="s">
        <v>2622</v>
      </c>
      <c r="C327" s="91"/>
      <c r="E327" s="91"/>
      <c r="J327" s="91"/>
      <c r="K327" s="91"/>
    </row>
    <row r="328" spans="1:11">
      <c r="A328" s="44" t="s">
        <v>2455</v>
      </c>
      <c r="B328" t="s">
        <v>2459</v>
      </c>
      <c r="C328" s="44" t="s">
        <v>2460</v>
      </c>
      <c r="D328" t="s">
        <v>2461</v>
      </c>
      <c r="E328" s="44" t="s">
        <v>2462</v>
      </c>
      <c r="F328" t="s">
        <v>2463</v>
      </c>
      <c r="G328" t="s">
        <v>2464</v>
      </c>
      <c r="H328" t="s">
        <v>2465</v>
      </c>
      <c r="I328" t="s">
        <v>2468</v>
      </c>
    </row>
    <row r="329" spans="1:11">
      <c r="A329">
        <v>1</v>
      </c>
      <c r="B329" s="42">
        <v>168</v>
      </c>
      <c r="C329" s="42">
        <v>600</v>
      </c>
      <c r="D329" s="42">
        <v>97</v>
      </c>
      <c r="E329" s="42">
        <v>374</v>
      </c>
      <c r="F329">
        <f>(B329/C329)/(D329/E329)</f>
        <v>1.0795876288659796</v>
      </c>
      <c r="G329">
        <f>1-F329</f>
        <v>-7.9587628865979587E-2</v>
      </c>
      <c r="H329" s="42">
        <v>0.28471999999999997</v>
      </c>
      <c r="I329" s="42">
        <v>0.61419999999999997</v>
      </c>
    </row>
    <row r="330" spans="1:11">
      <c r="A330">
        <v>2</v>
      </c>
      <c r="B330" s="42">
        <v>233</v>
      </c>
      <c r="C330" s="176">
        <v>78</v>
      </c>
      <c r="D330" s="42">
        <v>118</v>
      </c>
      <c r="E330" s="176">
        <v>34</v>
      </c>
      <c r="F330">
        <f t="shared" ref="F330:F346" si="19">(B330/C330)/(D330/E330)</f>
        <v>0.86071273359408951</v>
      </c>
      <c r="G330">
        <f t="shared" ref="G330:G346" si="20">1-F330</f>
        <v>0.13928726640591049</v>
      </c>
      <c r="H330" s="42">
        <v>0.40948000000000001</v>
      </c>
      <c r="I330" s="42">
        <v>0.56220000000000003</v>
      </c>
    </row>
    <row r="331" spans="1:11">
      <c r="A331">
        <v>3</v>
      </c>
      <c r="B331">
        <v>182</v>
      </c>
      <c r="C331">
        <v>84</v>
      </c>
      <c r="D331" s="42">
        <v>99</v>
      </c>
      <c r="E331">
        <v>51</v>
      </c>
      <c r="F331">
        <f t="shared" si="19"/>
        <v>1.1161616161616161</v>
      </c>
      <c r="G331">
        <f t="shared" si="20"/>
        <v>-0.11616161616161613</v>
      </c>
      <c r="H331" s="42">
        <v>0.25646999999999998</v>
      </c>
      <c r="I331" s="42">
        <v>0.65569999999999995</v>
      </c>
    </row>
    <row r="332" spans="1:11">
      <c r="A332">
        <v>4</v>
      </c>
      <c r="B332">
        <v>91</v>
      </c>
      <c r="C332">
        <v>222</v>
      </c>
      <c r="D332" s="42">
        <v>55</v>
      </c>
      <c r="E332">
        <v>125</v>
      </c>
      <c r="F332">
        <f t="shared" si="19"/>
        <v>0.93161343161343158</v>
      </c>
      <c r="G332">
        <f t="shared" si="20"/>
        <v>6.8386568386568425E-2</v>
      </c>
      <c r="H332" s="42">
        <v>0.12043</v>
      </c>
      <c r="I332" s="188">
        <v>0.74409999999999998</v>
      </c>
    </row>
    <row r="333" spans="1:11">
      <c r="A333">
        <v>5</v>
      </c>
      <c r="B333">
        <v>121</v>
      </c>
      <c r="C333">
        <v>123</v>
      </c>
      <c r="D333">
        <v>62</v>
      </c>
      <c r="E333">
        <v>57</v>
      </c>
      <c r="F333">
        <f t="shared" si="19"/>
        <v>0.90440597954366642</v>
      </c>
      <c r="G333">
        <f t="shared" si="20"/>
        <v>9.5594020456333584E-2</v>
      </c>
      <c r="H333" s="42">
        <v>0.20169999999999999</v>
      </c>
      <c r="I333" s="42">
        <v>0.66569999999999996</v>
      </c>
    </row>
    <row r="334" spans="1:11">
      <c r="A334">
        <v>6</v>
      </c>
      <c r="B334" s="42">
        <v>110</v>
      </c>
      <c r="C334">
        <v>67</v>
      </c>
      <c r="D334">
        <v>50</v>
      </c>
      <c r="E334">
        <v>37</v>
      </c>
      <c r="F334">
        <f t="shared" si="19"/>
        <v>1.2149253731343284</v>
      </c>
      <c r="G334">
        <f t="shared" si="20"/>
        <v>-0.21492537313432836</v>
      </c>
      <c r="H334" s="42">
        <v>0.53410000000000002</v>
      </c>
      <c r="I334" s="188">
        <v>0.50470000000000004</v>
      </c>
    </row>
    <row r="335" spans="1:11">
      <c r="A335">
        <v>7</v>
      </c>
      <c r="B335">
        <v>146</v>
      </c>
      <c r="C335">
        <v>315</v>
      </c>
      <c r="D335">
        <v>39</v>
      </c>
      <c r="E335">
        <v>166</v>
      </c>
      <c r="F335">
        <f t="shared" si="19"/>
        <v>1.9728123728123728</v>
      </c>
      <c r="G335">
        <f t="shared" si="20"/>
        <v>-0.97281237281237276</v>
      </c>
      <c r="H335" s="42">
        <v>11.311</v>
      </c>
      <c r="I335" s="74">
        <v>9.9949999999999995E-4</v>
      </c>
    </row>
    <row r="336" spans="1:11">
      <c r="A336">
        <v>8</v>
      </c>
      <c r="B336">
        <v>47</v>
      </c>
      <c r="C336">
        <v>315</v>
      </c>
      <c r="D336">
        <v>22</v>
      </c>
      <c r="E336">
        <v>166</v>
      </c>
      <c r="F336">
        <f t="shared" si="19"/>
        <v>1.1258297258297256</v>
      </c>
      <c r="G336">
        <f t="shared" si="20"/>
        <v>-0.12582972582972562</v>
      </c>
      <c r="H336" s="42">
        <v>0.18515000000000001</v>
      </c>
      <c r="I336" s="188">
        <v>0.70609999999999995</v>
      </c>
    </row>
    <row r="337" spans="1:11">
      <c r="A337">
        <v>9</v>
      </c>
      <c r="B337">
        <v>30</v>
      </c>
      <c r="C337">
        <v>1104</v>
      </c>
      <c r="D337">
        <v>20</v>
      </c>
      <c r="E337">
        <v>621</v>
      </c>
      <c r="F337">
        <f t="shared" si="19"/>
        <v>0.84375</v>
      </c>
      <c r="G337">
        <f t="shared" si="20"/>
        <v>0.15625</v>
      </c>
      <c r="H337">
        <v>0.33698</v>
      </c>
      <c r="I337" s="188">
        <v>0.66120000000000001</v>
      </c>
    </row>
    <row r="338" spans="1:11">
      <c r="A338">
        <v>10</v>
      </c>
      <c r="B338">
        <v>327</v>
      </c>
      <c r="C338" s="42">
        <v>199</v>
      </c>
      <c r="D338">
        <v>201</v>
      </c>
      <c r="E338" s="42">
        <v>126</v>
      </c>
      <c r="F338">
        <f t="shared" si="19"/>
        <v>1.0300757518937973</v>
      </c>
      <c r="G338">
        <f t="shared" si="20"/>
        <v>-3.0075751893797298E-2</v>
      </c>
      <c r="H338" s="42">
        <v>4.1824E-2</v>
      </c>
      <c r="I338" s="42">
        <v>0.87909999999999999</v>
      </c>
    </row>
    <row r="339" spans="1:11">
      <c r="A339">
        <v>11</v>
      </c>
      <c r="B339" s="11">
        <v>311</v>
      </c>
      <c r="C339">
        <v>305</v>
      </c>
      <c r="D339" s="11">
        <v>163</v>
      </c>
      <c r="E339">
        <v>188</v>
      </c>
      <c r="F339">
        <f t="shared" si="19"/>
        <v>1.1760635623051392</v>
      </c>
      <c r="G339">
        <f t="shared" si="20"/>
        <v>-0.1760635623051392</v>
      </c>
      <c r="H339" s="42">
        <v>1.4662999999999999</v>
      </c>
      <c r="I339" s="42">
        <v>0.2399</v>
      </c>
    </row>
    <row r="340" spans="1:11">
      <c r="A340">
        <v>12</v>
      </c>
      <c r="B340">
        <v>69</v>
      </c>
      <c r="C340" s="42">
        <v>126</v>
      </c>
      <c r="D340">
        <v>37</v>
      </c>
      <c r="E340" s="42">
        <v>84</v>
      </c>
      <c r="F340">
        <f t="shared" si="19"/>
        <v>1.2432432432432434</v>
      </c>
      <c r="G340">
        <f t="shared" si="20"/>
        <v>-0.24324324324324342</v>
      </c>
      <c r="H340" s="42">
        <v>0.77368999999999999</v>
      </c>
      <c r="I340" s="188">
        <v>0.39879999999999999</v>
      </c>
    </row>
    <row r="341" spans="1:11">
      <c r="A341">
        <v>13</v>
      </c>
      <c r="B341">
        <v>225</v>
      </c>
      <c r="C341">
        <v>299</v>
      </c>
      <c r="D341">
        <v>174</v>
      </c>
      <c r="E341">
        <v>204</v>
      </c>
      <c r="F341">
        <f t="shared" si="19"/>
        <v>0.88225118210125719</v>
      </c>
      <c r="G341">
        <f t="shared" si="20"/>
        <v>0.11774881789874281</v>
      </c>
      <c r="H341" s="42">
        <v>0.85152000000000005</v>
      </c>
      <c r="I341">
        <v>0.35730000000000001</v>
      </c>
    </row>
    <row r="342" spans="1:11">
      <c r="A342">
        <v>14</v>
      </c>
      <c r="B342" s="45">
        <v>104</v>
      </c>
      <c r="C342" s="42">
        <v>79</v>
      </c>
      <c r="D342" s="45">
        <v>62</v>
      </c>
      <c r="E342" s="42">
        <v>32</v>
      </c>
      <c r="F342">
        <f t="shared" si="19"/>
        <v>0.67946100449162916</v>
      </c>
      <c r="G342">
        <f t="shared" si="20"/>
        <v>0.32053899550837084</v>
      </c>
      <c r="H342" s="42">
        <v>2.1541000000000001</v>
      </c>
      <c r="I342" s="188">
        <v>0.15240000000000001</v>
      </c>
    </row>
    <row r="343" spans="1:11">
      <c r="A343">
        <v>15</v>
      </c>
      <c r="B343">
        <v>53</v>
      </c>
      <c r="C343" s="42">
        <v>253</v>
      </c>
      <c r="D343">
        <v>34</v>
      </c>
      <c r="E343" s="42">
        <v>125</v>
      </c>
      <c r="F343">
        <f t="shared" si="19"/>
        <v>0.77016972797023941</v>
      </c>
      <c r="G343">
        <f t="shared" si="20"/>
        <v>0.22983027202976059</v>
      </c>
      <c r="H343" s="42">
        <v>1.1358999999999999</v>
      </c>
      <c r="I343">
        <v>0.32329999999999998</v>
      </c>
    </row>
    <row r="344" spans="1:11">
      <c r="A344">
        <v>16</v>
      </c>
      <c r="B344" s="177">
        <v>117</v>
      </c>
      <c r="C344" s="42">
        <v>341</v>
      </c>
      <c r="D344" s="177">
        <v>46</v>
      </c>
      <c r="E344" s="42">
        <v>202</v>
      </c>
      <c r="F344">
        <f t="shared" si="19"/>
        <v>1.5066938671426748</v>
      </c>
      <c r="G344">
        <f t="shared" si="20"/>
        <v>-0.50669386714267484</v>
      </c>
      <c r="H344" s="42">
        <v>4.4362000000000004</v>
      </c>
      <c r="I344" s="189">
        <v>4.2479999999999997E-2</v>
      </c>
    </row>
    <row r="345" spans="1:11">
      <c r="A345">
        <v>17</v>
      </c>
      <c r="B345">
        <v>47</v>
      </c>
      <c r="C345" s="42">
        <v>113</v>
      </c>
      <c r="D345">
        <v>32</v>
      </c>
      <c r="E345" s="42">
        <v>83</v>
      </c>
      <c r="F345">
        <f t="shared" si="19"/>
        <v>1.0788163716814159</v>
      </c>
      <c r="G345">
        <f t="shared" si="20"/>
        <v>-7.8816371681415864E-2</v>
      </c>
      <c r="H345" s="42">
        <v>0.32112000000000002</v>
      </c>
      <c r="I345" s="42">
        <v>0.59870000000000001</v>
      </c>
    </row>
    <row r="346" spans="1:11">
      <c r="A346" t="s">
        <v>2618</v>
      </c>
      <c r="B346" s="42">
        <v>2704</v>
      </c>
      <c r="C346" s="42">
        <v>4650</v>
      </c>
      <c r="D346">
        <v>1290</v>
      </c>
      <c r="E346" s="42">
        <v>2630</v>
      </c>
      <c r="F346">
        <f t="shared" si="19"/>
        <v>1.1855497207635244</v>
      </c>
      <c r="G346">
        <f t="shared" si="20"/>
        <v>-0.18554972076352438</v>
      </c>
      <c r="H346" s="42">
        <v>16.661999999999999</v>
      </c>
      <c r="I346" s="74">
        <v>4.9980000000000001E-4</v>
      </c>
    </row>
    <row r="347" spans="1:11" s="86" customFormat="1">
      <c r="A347" s="91" t="s">
        <v>2623</v>
      </c>
      <c r="C347" s="91"/>
      <c r="E347" s="91"/>
      <c r="J347" s="91"/>
      <c r="K347" s="91"/>
    </row>
    <row r="348" spans="1:11">
      <c r="A348" s="44" t="s">
        <v>2455</v>
      </c>
      <c r="B348" t="s">
        <v>2459</v>
      </c>
      <c r="C348" s="44" t="s">
        <v>2460</v>
      </c>
      <c r="D348" t="s">
        <v>2461</v>
      </c>
      <c r="E348" s="44" t="s">
        <v>2462</v>
      </c>
      <c r="F348" t="s">
        <v>2463</v>
      </c>
      <c r="G348" t="s">
        <v>2464</v>
      </c>
      <c r="H348" t="s">
        <v>2465</v>
      </c>
      <c r="I348" t="s">
        <v>2468</v>
      </c>
    </row>
    <row r="349" spans="1:11">
      <c r="A349">
        <v>1</v>
      </c>
      <c r="B349" s="42">
        <v>180</v>
      </c>
      <c r="C349" s="42">
        <v>611</v>
      </c>
      <c r="D349" s="42">
        <v>98</v>
      </c>
      <c r="E349" s="42">
        <v>373</v>
      </c>
      <c r="F349">
        <f>(B349/C349)/(D349/E349)</f>
        <v>1.1212799358696015</v>
      </c>
      <c r="G349">
        <f>1-F349</f>
        <v>-0.12127993586960151</v>
      </c>
      <c r="H349" s="42">
        <v>0.65303</v>
      </c>
      <c r="I349" s="42">
        <v>0.43430000000000002</v>
      </c>
    </row>
    <row r="350" spans="1:11">
      <c r="A350">
        <v>2</v>
      </c>
      <c r="B350" s="42">
        <v>226</v>
      </c>
      <c r="C350" s="176">
        <v>75</v>
      </c>
      <c r="D350" s="42">
        <v>119</v>
      </c>
      <c r="E350" s="176">
        <v>35</v>
      </c>
      <c r="F350">
        <f t="shared" ref="F350:F366" si="21">(B350/C350)/(D350/E350)</f>
        <v>0.88627450980392153</v>
      </c>
      <c r="G350">
        <f t="shared" ref="G350:G366" si="22">1-F350</f>
        <v>0.11372549019607847</v>
      </c>
      <c r="H350" s="42">
        <v>0.26646999999999998</v>
      </c>
      <c r="I350" s="42">
        <v>0.63719999999999999</v>
      </c>
    </row>
    <row r="351" spans="1:11">
      <c r="A351">
        <v>3</v>
      </c>
      <c r="B351" s="42">
        <v>195</v>
      </c>
      <c r="C351">
        <v>88</v>
      </c>
      <c r="D351" s="42">
        <v>99</v>
      </c>
      <c r="E351">
        <v>52</v>
      </c>
      <c r="F351">
        <f t="shared" si="21"/>
        <v>1.1639118457300275</v>
      </c>
      <c r="G351">
        <f t="shared" si="22"/>
        <v>-0.16391184573002748</v>
      </c>
      <c r="H351" s="42">
        <v>0.50316000000000005</v>
      </c>
      <c r="I351" s="42">
        <v>0.5212</v>
      </c>
    </row>
    <row r="352" spans="1:11">
      <c r="A352">
        <v>4</v>
      </c>
      <c r="B352" s="42">
        <v>95</v>
      </c>
      <c r="C352">
        <v>225</v>
      </c>
      <c r="D352" s="42">
        <v>56</v>
      </c>
      <c r="E352">
        <v>125</v>
      </c>
      <c r="F352">
        <f t="shared" si="21"/>
        <v>0.94246031746031744</v>
      </c>
      <c r="G352">
        <f t="shared" si="22"/>
        <v>5.7539682539682557E-2</v>
      </c>
      <c r="H352" s="42">
        <v>8.6027999999999993E-2</v>
      </c>
      <c r="I352" s="188">
        <v>0.83260000000000001</v>
      </c>
    </row>
    <row r="353" spans="1:9">
      <c r="A353">
        <v>5</v>
      </c>
      <c r="B353">
        <v>123</v>
      </c>
      <c r="C353">
        <v>128</v>
      </c>
      <c r="D353">
        <v>60</v>
      </c>
      <c r="E353">
        <v>58</v>
      </c>
      <c r="F353">
        <f t="shared" si="21"/>
        <v>0.92890624999999993</v>
      </c>
      <c r="G353">
        <f t="shared" si="22"/>
        <v>7.1093750000000067E-2</v>
      </c>
      <c r="H353" s="42">
        <v>0.10911999999999999</v>
      </c>
      <c r="I353" s="42">
        <v>0.81859999999999999</v>
      </c>
    </row>
    <row r="354" spans="1:9">
      <c r="A354">
        <v>6</v>
      </c>
      <c r="B354">
        <v>94</v>
      </c>
      <c r="C354">
        <v>65</v>
      </c>
      <c r="D354" s="42">
        <v>52</v>
      </c>
      <c r="E354">
        <v>39</v>
      </c>
      <c r="F354">
        <f t="shared" si="21"/>
        <v>1.0846153846153848</v>
      </c>
      <c r="G354">
        <f t="shared" si="22"/>
        <v>-8.4615384615384759E-2</v>
      </c>
      <c r="H354" s="42">
        <v>9.3077999999999994E-2</v>
      </c>
      <c r="I354" s="188">
        <v>0.79810000000000003</v>
      </c>
    </row>
    <row r="355" spans="1:9">
      <c r="A355">
        <v>7</v>
      </c>
      <c r="B355">
        <v>138</v>
      </c>
      <c r="C355">
        <v>315</v>
      </c>
      <c r="D355">
        <v>39</v>
      </c>
      <c r="E355">
        <v>165</v>
      </c>
      <c r="F355">
        <f t="shared" si="21"/>
        <v>1.8534798534798536</v>
      </c>
      <c r="G355">
        <f t="shared" si="22"/>
        <v>-0.85347985347985356</v>
      </c>
      <c r="H355" s="42">
        <v>9.1994000000000007</v>
      </c>
      <c r="I355" s="74">
        <v>5.9969999999999997E-3</v>
      </c>
    </row>
    <row r="356" spans="1:9">
      <c r="A356">
        <v>8</v>
      </c>
      <c r="B356">
        <v>42</v>
      </c>
      <c r="C356">
        <v>315</v>
      </c>
      <c r="D356">
        <v>22</v>
      </c>
      <c r="E356">
        <v>165</v>
      </c>
      <c r="F356">
        <f t="shared" si="21"/>
        <v>1</v>
      </c>
      <c r="G356">
        <f t="shared" si="22"/>
        <v>0</v>
      </c>
      <c r="H356" s="42">
        <v>0</v>
      </c>
      <c r="I356" s="188">
        <v>1</v>
      </c>
    </row>
    <row r="357" spans="1:9">
      <c r="A357">
        <v>9</v>
      </c>
      <c r="B357">
        <v>26</v>
      </c>
      <c r="C357" s="42">
        <v>1053</v>
      </c>
      <c r="D357">
        <v>20</v>
      </c>
      <c r="E357" s="42">
        <v>655</v>
      </c>
      <c r="F357">
        <f t="shared" si="21"/>
        <v>0.80864197530864201</v>
      </c>
      <c r="G357">
        <f t="shared" si="22"/>
        <v>0.19135802469135799</v>
      </c>
      <c r="H357">
        <v>0.49781999999999998</v>
      </c>
      <c r="I357" s="188">
        <v>0.55269999999999997</v>
      </c>
    </row>
    <row r="358" spans="1:9">
      <c r="A358">
        <v>10</v>
      </c>
      <c r="B358">
        <v>329</v>
      </c>
      <c r="C358">
        <v>204</v>
      </c>
      <c r="D358">
        <v>199</v>
      </c>
      <c r="E358">
        <v>128</v>
      </c>
      <c r="F358">
        <f t="shared" si="21"/>
        <v>1.0373435806483398</v>
      </c>
      <c r="G358">
        <f t="shared" si="22"/>
        <v>-3.7343580648339758E-2</v>
      </c>
      <c r="H358" s="42">
        <v>6.4692E-2</v>
      </c>
      <c r="I358" s="42">
        <v>0.82609999999999995</v>
      </c>
    </row>
    <row r="359" spans="1:9">
      <c r="A359">
        <v>11</v>
      </c>
      <c r="B359" s="11">
        <v>318</v>
      </c>
      <c r="C359">
        <v>327</v>
      </c>
      <c r="D359" s="11">
        <v>164</v>
      </c>
      <c r="E359">
        <v>187</v>
      </c>
      <c r="F359">
        <f t="shared" si="21"/>
        <v>1.1088610427388679</v>
      </c>
      <c r="G359">
        <f t="shared" si="22"/>
        <v>-0.10886104273886787</v>
      </c>
      <c r="H359" s="42">
        <v>1.6140000000000001</v>
      </c>
      <c r="I359" s="42">
        <v>0.21390000000000001</v>
      </c>
    </row>
    <row r="360" spans="1:9">
      <c r="A360">
        <v>12</v>
      </c>
      <c r="B360">
        <v>75</v>
      </c>
      <c r="C360" s="42">
        <v>123</v>
      </c>
      <c r="D360">
        <v>38</v>
      </c>
      <c r="E360" s="42">
        <v>84</v>
      </c>
      <c r="F360">
        <f t="shared" si="21"/>
        <v>1.3478818998716302</v>
      </c>
      <c r="G360">
        <f t="shared" si="22"/>
        <v>-0.34788189987163021</v>
      </c>
      <c r="H360" s="42">
        <v>1.4973000000000001</v>
      </c>
      <c r="I360" s="188">
        <v>0.21840000000000001</v>
      </c>
    </row>
    <row r="361" spans="1:9">
      <c r="A361">
        <v>13</v>
      </c>
      <c r="B361">
        <v>247</v>
      </c>
      <c r="C361">
        <v>305</v>
      </c>
      <c r="D361">
        <v>173</v>
      </c>
      <c r="E361">
        <v>205</v>
      </c>
      <c r="F361">
        <f t="shared" si="21"/>
        <v>0.95963233203828302</v>
      </c>
      <c r="G361">
        <f t="shared" si="22"/>
        <v>4.036766796171698E-2</v>
      </c>
      <c r="H361" s="42">
        <v>9.4404000000000002E-2</v>
      </c>
      <c r="I361">
        <v>0.79110000000000003</v>
      </c>
    </row>
    <row r="362" spans="1:9">
      <c r="A362">
        <v>14</v>
      </c>
      <c r="B362" s="45">
        <v>101</v>
      </c>
      <c r="C362" s="42">
        <v>88</v>
      </c>
      <c r="D362" s="45">
        <v>62</v>
      </c>
      <c r="E362" s="42">
        <v>32</v>
      </c>
      <c r="F362">
        <f t="shared" si="21"/>
        <v>0.59237536656891498</v>
      </c>
      <c r="G362">
        <f t="shared" si="22"/>
        <v>0.40762463343108502</v>
      </c>
      <c r="H362" s="42">
        <v>4.0281000000000002</v>
      </c>
      <c r="I362" s="187">
        <v>5.8470000000000001E-2</v>
      </c>
    </row>
    <row r="363" spans="1:9">
      <c r="A363">
        <v>15</v>
      </c>
      <c r="B363">
        <v>49</v>
      </c>
      <c r="C363" s="42">
        <v>288</v>
      </c>
      <c r="D363">
        <v>34</v>
      </c>
      <c r="E363" s="42">
        <v>128</v>
      </c>
      <c r="F363">
        <f t="shared" si="21"/>
        <v>0.64052287581699352</v>
      </c>
      <c r="G363">
        <f t="shared" si="22"/>
        <v>0.35947712418300648</v>
      </c>
      <c r="H363" s="42">
        <v>3.28</v>
      </c>
      <c r="I363" s="192">
        <v>7.2959999999999997E-2</v>
      </c>
    </row>
    <row r="364" spans="1:9">
      <c r="A364">
        <v>16</v>
      </c>
      <c r="B364" s="177">
        <v>104</v>
      </c>
      <c r="C364" s="42">
        <v>345</v>
      </c>
      <c r="D364" s="177">
        <v>50</v>
      </c>
      <c r="E364" s="42">
        <v>206</v>
      </c>
      <c r="F364">
        <f t="shared" si="21"/>
        <v>1.2419710144927536</v>
      </c>
      <c r="G364">
        <f t="shared" si="22"/>
        <v>-0.2419710144927536</v>
      </c>
      <c r="H364" s="42">
        <v>1.2593000000000001</v>
      </c>
      <c r="I364" s="42">
        <v>0.29239999999999999</v>
      </c>
    </row>
    <row r="365" spans="1:9">
      <c r="A365">
        <v>17</v>
      </c>
      <c r="B365">
        <v>48</v>
      </c>
      <c r="C365" s="42">
        <v>116</v>
      </c>
      <c r="D365">
        <v>32</v>
      </c>
      <c r="E365" s="42">
        <v>81</v>
      </c>
      <c r="F365">
        <f t="shared" si="21"/>
        <v>1.0474137931034484</v>
      </c>
      <c r="G365">
        <f t="shared" si="22"/>
        <v>-4.7413793103448398E-2</v>
      </c>
      <c r="H365" s="42">
        <v>0.78102000000000005</v>
      </c>
      <c r="I365" s="42">
        <v>0.4713</v>
      </c>
    </row>
    <row r="366" spans="1:9">
      <c r="A366" t="s">
        <v>2618</v>
      </c>
      <c r="B366">
        <v>2386</v>
      </c>
      <c r="C366" s="42">
        <v>4679</v>
      </c>
      <c r="D366" s="42">
        <v>1317</v>
      </c>
      <c r="E366" s="42">
        <v>2674</v>
      </c>
      <c r="F366">
        <f t="shared" si="21"/>
        <v>1.0353639088883706</v>
      </c>
      <c r="G366">
        <f t="shared" si="22"/>
        <v>-3.5363908888370599E-2</v>
      </c>
      <c r="H366" s="42">
        <v>0.68389</v>
      </c>
      <c r="I366">
        <v>0.4103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299"/>
  <sheetViews>
    <sheetView zoomScale="79" zoomScaleNormal="79" zoomScalePageLayoutView="79" workbookViewId="0">
      <selection activeCell="B191" sqref="B191"/>
    </sheetView>
  </sheetViews>
  <sheetFormatPr baseColWidth="10" defaultColWidth="8.83203125" defaultRowHeight="14" x14ac:dyDescent="0"/>
  <cols>
    <col min="1" max="1" width="29.1640625" customWidth="1"/>
    <col min="2" max="2" width="13.1640625" customWidth="1"/>
    <col min="3" max="3" width="13.6640625" customWidth="1"/>
    <col min="4" max="4" width="15" customWidth="1"/>
    <col min="5" max="5" width="19.33203125" customWidth="1"/>
    <col min="6" max="6" width="17.33203125" customWidth="1"/>
    <col min="7" max="7" width="14.33203125" customWidth="1"/>
    <col min="8" max="9" width="16.5" customWidth="1"/>
    <col min="10" max="10" width="14.33203125" customWidth="1"/>
    <col min="11" max="11" width="13" customWidth="1"/>
    <col min="12" max="12" width="13.83203125" customWidth="1"/>
    <col min="13" max="13" width="13.6640625" customWidth="1"/>
    <col min="14" max="14" width="21" customWidth="1"/>
    <col min="15" max="15" width="13.1640625" customWidth="1"/>
    <col min="16" max="16" width="20.6640625" customWidth="1"/>
    <col min="17" max="17" width="17.33203125" customWidth="1"/>
    <col min="18" max="18" width="13.5" customWidth="1"/>
    <col min="19" max="19" width="12.6640625" customWidth="1"/>
    <col min="20" max="21" width="8.83203125" customWidth="1"/>
    <col min="22" max="22" width="11" customWidth="1"/>
    <col min="23" max="30" width="8.83203125" customWidth="1"/>
    <col min="31" max="31" width="15" customWidth="1"/>
    <col min="32" max="1025" width="8.83203125" customWidth="1"/>
  </cols>
  <sheetData>
    <row r="1" spans="1:21" s="32" customFormat="1">
      <c r="A1" s="31" t="s">
        <v>2469</v>
      </c>
      <c r="N1" s="33"/>
      <c r="O1" s="34"/>
      <c r="P1" s="35"/>
      <c r="Q1" s="33"/>
      <c r="R1" s="36"/>
    </row>
    <row r="2" spans="1:21" s="40" customFormat="1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38" t="s">
        <v>2475</v>
      </c>
      <c r="H2" s="38" t="s">
        <v>2476</v>
      </c>
      <c r="I2" s="38" t="s">
        <v>2477</v>
      </c>
      <c r="J2" s="40" t="s">
        <v>2478</v>
      </c>
      <c r="K2" s="39" t="s">
        <v>2479</v>
      </c>
      <c r="L2" s="38" t="s">
        <v>2480</v>
      </c>
      <c r="M2" s="40" t="s">
        <v>2587</v>
      </c>
      <c r="N2" s="38" t="s">
        <v>2588</v>
      </c>
      <c r="O2" s="38"/>
      <c r="P2" s="38"/>
      <c r="Q2" s="38"/>
      <c r="S2" s="38"/>
      <c r="U2" s="38"/>
    </row>
    <row r="3" spans="1:21">
      <c r="A3" s="41" t="s">
        <v>2307</v>
      </c>
      <c r="B3" s="42">
        <f>SUM(C3:N3)</f>
        <v>51255</v>
      </c>
      <c r="C3">
        <v>212</v>
      </c>
      <c r="D3">
        <v>643</v>
      </c>
      <c r="E3">
        <v>7684</v>
      </c>
      <c r="F3">
        <v>355</v>
      </c>
      <c r="G3">
        <v>3383</v>
      </c>
      <c r="H3">
        <v>15016</v>
      </c>
      <c r="I3">
        <v>4957</v>
      </c>
      <c r="J3">
        <v>8414</v>
      </c>
      <c r="K3">
        <v>2423</v>
      </c>
      <c r="L3">
        <v>2355</v>
      </c>
      <c r="M3">
        <v>2402</v>
      </c>
      <c r="N3">
        <v>3411</v>
      </c>
      <c r="O3" s="42"/>
      <c r="P3" s="43"/>
      <c r="Q3" s="42"/>
      <c r="R3" s="42"/>
      <c r="S3" s="42"/>
      <c r="T3" s="42"/>
      <c r="U3" s="42"/>
    </row>
    <row r="4" spans="1:21" ht="18" customHeight="1">
      <c r="A4" s="41" t="s">
        <v>2481</v>
      </c>
      <c r="B4" s="42">
        <v>2409</v>
      </c>
      <c r="C4" s="42">
        <v>8</v>
      </c>
      <c r="D4" s="42">
        <v>24</v>
      </c>
      <c r="E4">
        <v>279</v>
      </c>
      <c r="F4" s="42">
        <v>19</v>
      </c>
      <c r="G4" s="42">
        <v>155</v>
      </c>
      <c r="H4" s="43">
        <v>915</v>
      </c>
      <c r="I4" s="42">
        <v>399</v>
      </c>
      <c r="J4" s="42">
        <v>257</v>
      </c>
      <c r="K4" s="42">
        <v>16</v>
      </c>
      <c r="L4" s="42">
        <v>82</v>
      </c>
      <c r="M4" s="42">
        <v>95</v>
      </c>
      <c r="N4" s="42">
        <v>160</v>
      </c>
      <c r="O4" s="42"/>
      <c r="P4" s="43"/>
      <c r="Q4" s="42"/>
      <c r="R4" s="42"/>
      <c r="S4" s="42"/>
      <c r="T4" s="42"/>
      <c r="U4" s="42"/>
    </row>
    <row r="5" spans="1:21" ht="19" customHeight="1">
      <c r="A5" s="41" t="s">
        <v>2482</v>
      </c>
      <c r="B5" s="42">
        <v>27</v>
      </c>
      <c r="C5">
        <v>0</v>
      </c>
      <c r="D5">
        <v>0</v>
      </c>
      <c r="E5">
        <v>2</v>
      </c>
      <c r="F5">
        <v>0</v>
      </c>
      <c r="G5">
        <v>0</v>
      </c>
      <c r="H5" s="13">
        <v>13</v>
      </c>
      <c r="I5">
        <v>6</v>
      </c>
      <c r="J5">
        <v>0</v>
      </c>
      <c r="K5">
        <v>0</v>
      </c>
      <c r="L5">
        <v>1</v>
      </c>
      <c r="M5" s="11">
        <v>4</v>
      </c>
      <c r="N5">
        <v>1</v>
      </c>
      <c r="P5" s="13"/>
      <c r="R5" s="71"/>
    </row>
    <row r="6" spans="1:21" ht="16" customHeight="1">
      <c r="A6" s="41" t="s">
        <v>2483</v>
      </c>
      <c r="B6" s="42">
        <v>2.19496</v>
      </c>
      <c r="C6" s="42">
        <v>3</v>
      </c>
      <c r="D6">
        <v>1.4</v>
      </c>
      <c r="E6" s="42">
        <v>3.1641789999999999</v>
      </c>
      <c r="F6" s="42">
        <v>2.8</v>
      </c>
      <c r="G6" s="42">
        <v>3.0789469999999999</v>
      </c>
      <c r="H6" s="43">
        <v>1.841615</v>
      </c>
      <c r="I6" s="42">
        <v>2.7289720000000002</v>
      </c>
      <c r="J6" s="42">
        <v>2.7246380000000001</v>
      </c>
      <c r="K6" s="42">
        <v>3</v>
      </c>
      <c r="L6" s="42">
        <v>1.2777780000000001</v>
      </c>
      <c r="M6" s="42">
        <v>1.2619050000000001</v>
      </c>
      <c r="N6" s="42">
        <v>2.0769229999999999</v>
      </c>
      <c r="O6" s="42"/>
      <c r="P6" s="111"/>
      <c r="Q6" s="42"/>
      <c r="R6" s="42"/>
      <c r="S6" s="42"/>
      <c r="T6" s="42"/>
    </row>
    <row r="7" spans="1:21" ht="17" customHeight="1">
      <c r="A7" s="11" t="s">
        <v>2484</v>
      </c>
      <c r="B7" s="42">
        <v>795</v>
      </c>
      <c r="C7">
        <v>0</v>
      </c>
      <c r="D7" s="42">
        <v>4</v>
      </c>
      <c r="E7" s="42">
        <v>89</v>
      </c>
      <c r="F7" s="42">
        <v>5</v>
      </c>
      <c r="G7" s="42">
        <v>0</v>
      </c>
      <c r="H7" s="43">
        <v>352</v>
      </c>
      <c r="I7" s="42">
        <v>147</v>
      </c>
      <c r="J7" s="42">
        <v>60</v>
      </c>
      <c r="K7" s="42">
        <v>16</v>
      </c>
      <c r="L7" s="42">
        <v>24</v>
      </c>
      <c r="M7" s="42">
        <v>31</v>
      </c>
      <c r="N7" s="42">
        <v>67</v>
      </c>
      <c r="O7" s="42"/>
      <c r="P7" s="43"/>
      <c r="Q7" s="42"/>
      <c r="R7" s="42"/>
      <c r="S7" s="42"/>
      <c r="T7" s="42"/>
      <c r="U7" s="42"/>
    </row>
    <row r="8" spans="1:21" ht="17" customHeight="1">
      <c r="A8" s="11" t="s">
        <v>2485</v>
      </c>
      <c r="B8" s="42">
        <v>1.5510680000000001E-2</v>
      </c>
      <c r="C8" s="42">
        <v>0</v>
      </c>
      <c r="D8" s="42">
        <v>6.2208400000000001E-3</v>
      </c>
      <c r="E8" s="42">
        <v>1.1582510000000001E-2</v>
      </c>
      <c r="F8" s="42">
        <v>1.408451E-2</v>
      </c>
      <c r="G8" s="42">
        <v>0</v>
      </c>
      <c r="H8" s="43">
        <v>2.344166E-2</v>
      </c>
      <c r="I8" s="42">
        <v>2.9655029999999999E-2</v>
      </c>
      <c r="J8" s="42">
        <v>7.1309720000000002E-3</v>
      </c>
      <c r="K8" s="42">
        <v>6.6033840000000003E-3</v>
      </c>
      <c r="L8" s="42">
        <v>1.019108E-2</v>
      </c>
      <c r="M8" s="42">
        <v>1.290591E-2</v>
      </c>
      <c r="N8" s="42">
        <v>1.964233E-2</v>
      </c>
      <c r="O8" s="42"/>
      <c r="P8" s="43"/>
      <c r="Q8" s="42"/>
      <c r="R8" s="42"/>
      <c r="S8" s="42"/>
      <c r="T8" s="42"/>
      <c r="U8" s="42"/>
    </row>
    <row r="9" spans="1:21" s="86" customFormat="1">
      <c r="A9" s="90" t="s">
        <v>2486</v>
      </c>
      <c r="B9" s="91"/>
      <c r="C9" s="92" t="s">
        <v>2471</v>
      </c>
      <c r="D9" s="91" t="s">
        <v>2472</v>
      </c>
      <c r="E9" s="86" t="s">
        <v>2473</v>
      </c>
      <c r="F9" s="91" t="s">
        <v>2474</v>
      </c>
      <c r="G9" s="91" t="s">
        <v>2475</v>
      </c>
      <c r="H9" s="91" t="s">
        <v>2476</v>
      </c>
      <c r="I9" s="91" t="s">
        <v>2477</v>
      </c>
      <c r="J9" s="86" t="s">
        <v>2478</v>
      </c>
      <c r="K9" s="92" t="s">
        <v>2479</v>
      </c>
      <c r="L9" s="91" t="s">
        <v>2480</v>
      </c>
      <c r="M9" s="86" t="s">
        <v>2587</v>
      </c>
      <c r="N9" s="91" t="s">
        <v>2588</v>
      </c>
      <c r="O9" s="91"/>
      <c r="P9" s="91"/>
      <c r="Q9" s="91"/>
      <c r="S9" s="91"/>
      <c r="U9" s="91"/>
    </row>
    <row r="10" spans="1:21" ht="18" customHeight="1">
      <c r="A10" s="41" t="s">
        <v>2481</v>
      </c>
      <c r="B10" s="42">
        <v>1696</v>
      </c>
      <c r="C10" s="42">
        <v>6</v>
      </c>
      <c r="D10" s="42">
        <v>14</v>
      </c>
      <c r="E10">
        <v>191</v>
      </c>
      <c r="F10" s="42">
        <v>14</v>
      </c>
      <c r="G10" s="42">
        <v>84</v>
      </c>
      <c r="H10" s="43">
        <v>690</v>
      </c>
      <c r="I10" s="42">
        <v>287</v>
      </c>
      <c r="J10" s="42">
        <v>155</v>
      </c>
      <c r="K10" s="42">
        <v>16</v>
      </c>
      <c r="L10" s="42">
        <v>58</v>
      </c>
      <c r="M10" s="42">
        <v>68</v>
      </c>
      <c r="N10" s="42">
        <v>113</v>
      </c>
      <c r="O10" s="42"/>
      <c r="P10" s="43"/>
      <c r="Q10" s="42"/>
      <c r="R10" s="42"/>
      <c r="S10" s="42"/>
      <c r="T10" s="42"/>
      <c r="U10" s="42"/>
    </row>
    <row r="11" spans="1:21" ht="19" customHeight="1">
      <c r="A11" s="41" t="s">
        <v>2482</v>
      </c>
      <c r="B11" s="42">
        <v>15</v>
      </c>
      <c r="C11" s="42">
        <v>0</v>
      </c>
      <c r="D11" s="42">
        <v>0</v>
      </c>
      <c r="E11" s="42">
        <v>0</v>
      </c>
      <c r="F11" s="42">
        <v>0</v>
      </c>
      <c r="G11" s="42">
        <v>0</v>
      </c>
      <c r="H11" s="13">
        <v>8</v>
      </c>
      <c r="I11" s="42">
        <v>4</v>
      </c>
      <c r="J11" s="42">
        <v>0</v>
      </c>
      <c r="K11" s="42">
        <v>0</v>
      </c>
      <c r="L11" s="42">
        <v>1</v>
      </c>
      <c r="M11" s="11">
        <v>2</v>
      </c>
      <c r="N11" s="42">
        <v>0</v>
      </c>
      <c r="P11" s="13"/>
      <c r="R11" s="71"/>
    </row>
    <row r="12" spans="1:21" ht="16" customHeight="1">
      <c r="A12" s="41" t="s">
        <v>2483</v>
      </c>
      <c r="B12" s="42">
        <v>2.170093</v>
      </c>
      <c r="C12" s="42">
        <v>2</v>
      </c>
      <c r="D12">
        <v>0.75</v>
      </c>
      <c r="E12" s="42">
        <v>3.152174</v>
      </c>
      <c r="F12" s="42">
        <v>3.6666669999999999</v>
      </c>
      <c r="G12" s="42">
        <v>5.461538</v>
      </c>
      <c r="H12" s="43">
        <v>1.827869</v>
      </c>
      <c r="I12" s="42">
        <v>2.5</v>
      </c>
      <c r="J12" s="42">
        <v>2.875</v>
      </c>
      <c r="K12" s="42">
        <v>3</v>
      </c>
      <c r="L12" s="42">
        <v>1.071429</v>
      </c>
      <c r="M12" s="42">
        <v>1.266667</v>
      </c>
      <c r="N12" s="42">
        <v>2.2285710000000001</v>
      </c>
      <c r="O12" s="42"/>
      <c r="P12" s="111"/>
      <c r="Q12" s="42"/>
      <c r="R12" s="42"/>
      <c r="S12" s="42"/>
      <c r="T12" s="42"/>
    </row>
    <row r="13" spans="1:21" ht="17" customHeight="1">
      <c r="A13" s="11" t="s">
        <v>2484</v>
      </c>
      <c r="B13" s="42">
        <v>818</v>
      </c>
      <c r="C13" s="42">
        <v>0</v>
      </c>
      <c r="D13" s="42">
        <v>4</v>
      </c>
      <c r="E13" s="42">
        <v>94</v>
      </c>
      <c r="F13" s="42">
        <v>5</v>
      </c>
      <c r="G13" s="42">
        <v>0</v>
      </c>
      <c r="H13" s="43">
        <v>362</v>
      </c>
      <c r="I13" s="42">
        <v>150</v>
      </c>
      <c r="J13" s="42">
        <v>62</v>
      </c>
      <c r="K13" s="42">
        <v>16</v>
      </c>
      <c r="L13" s="42">
        <v>24</v>
      </c>
      <c r="M13" s="42">
        <v>32</v>
      </c>
      <c r="N13" s="42">
        <v>69</v>
      </c>
      <c r="O13" s="42"/>
      <c r="P13" s="43"/>
      <c r="Q13" s="42"/>
      <c r="R13" s="42"/>
      <c r="S13" s="42"/>
      <c r="T13" s="42"/>
      <c r="U13" s="42"/>
    </row>
    <row r="14" spans="1:21" ht="17" customHeight="1">
      <c r="A14" s="11" t="s">
        <v>2485</v>
      </c>
      <c r="B14" s="42">
        <v>1.5959419999999998E-2</v>
      </c>
      <c r="C14" s="42">
        <v>0</v>
      </c>
      <c r="D14" s="42">
        <v>6.2208400000000001E-3</v>
      </c>
      <c r="E14" s="42">
        <v>1.223321E-2</v>
      </c>
      <c r="F14" s="42">
        <v>1.408451E-2</v>
      </c>
      <c r="G14" s="42">
        <v>0</v>
      </c>
      <c r="H14" s="43">
        <v>2.410762E-2</v>
      </c>
      <c r="I14" s="42">
        <v>3.0260240000000001E-2</v>
      </c>
      <c r="J14" s="42">
        <v>7.3686710000000002E-3</v>
      </c>
      <c r="K14" s="42">
        <v>6.6033840000000003E-3</v>
      </c>
      <c r="L14" s="42">
        <v>1.019108E-2</v>
      </c>
      <c r="M14" s="42">
        <v>1.3322229999999999E-2</v>
      </c>
      <c r="N14" s="42">
        <v>2.0228670000000001E-2</v>
      </c>
      <c r="O14" s="42"/>
      <c r="P14" s="43"/>
      <c r="Q14" s="42"/>
      <c r="R14" s="42"/>
      <c r="S14" s="42"/>
      <c r="T14" s="42"/>
      <c r="U14" s="42"/>
    </row>
    <row r="15" spans="1:21" s="86" customFormat="1">
      <c r="A15" s="90" t="s">
        <v>2487</v>
      </c>
      <c r="B15" s="91"/>
      <c r="C15" s="92" t="s">
        <v>2471</v>
      </c>
      <c r="D15" s="91" t="s">
        <v>2472</v>
      </c>
      <c r="E15" s="86" t="s">
        <v>2473</v>
      </c>
      <c r="F15" s="91" t="s">
        <v>2474</v>
      </c>
      <c r="G15" s="91" t="s">
        <v>2475</v>
      </c>
      <c r="H15" s="91" t="s">
        <v>2476</v>
      </c>
      <c r="I15" s="91" t="s">
        <v>2477</v>
      </c>
      <c r="J15" s="86" t="s">
        <v>2478</v>
      </c>
      <c r="K15" s="92" t="s">
        <v>2479</v>
      </c>
      <c r="L15" s="91" t="s">
        <v>2480</v>
      </c>
      <c r="M15" s="86" t="s">
        <v>2587</v>
      </c>
      <c r="N15" s="91" t="s">
        <v>2588</v>
      </c>
      <c r="O15" s="91"/>
      <c r="P15" s="91"/>
      <c r="Q15" s="91"/>
      <c r="S15" s="91"/>
      <c r="U15" s="91"/>
    </row>
    <row r="16" spans="1:21" ht="18" customHeight="1">
      <c r="A16" s="41" t="s">
        <v>2481</v>
      </c>
      <c r="B16" s="42">
        <v>1458</v>
      </c>
      <c r="C16" s="42">
        <v>3</v>
      </c>
      <c r="D16" s="42">
        <v>12</v>
      </c>
      <c r="E16">
        <v>159</v>
      </c>
      <c r="F16" s="42">
        <v>14</v>
      </c>
      <c r="G16" s="42">
        <v>56</v>
      </c>
      <c r="H16" s="43">
        <v>615</v>
      </c>
      <c r="I16" s="42">
        <v>260</v>
      </c>
      <c r="J16" s="42">
        <v>123</v>
      </c>
      <c r="K16" s="42">
        <v>16</v>
      </c>
      <c r="L16" s="42">
        <v>43</v>
      </c>
      <c r="M16" s="42">
        <v>56</v>
      </c>
      <c r="N16" s="42">
        <v>104</v>
      </c>
      <c r="O16" s="42"/>
      <c r="P16" s="43"/>
      <c r="Q16" s="42"/>
      <c r="R16" s="42"/>
      <c r="S16" s="42"/>
      <c r="T16" s="42"/>
      <c r="U16" s="42"/>
    </row>
    <row r="17" spans="1:21" ht="19" customHeight="1">
      <c r="A17" s="41" t="s">
        <v>2482</v>
      </c>
      <c r="B17" s="42">
        <v>13</v>
      </c>
      <c r="C17" s="42">
        <v>0</v>
      </c>
      <c r="D17" s="42">
        <v>0</v>
      </c>
      <c r="E17" s="42">
        <v>0</v>
      </c>
      <c r="F17" s="42">
        <v>0</v>
      </c>
      <c r="G17" s="42">
        <v>0</v>
      </c>
      <c r="H17" s="13">
        <v>8</v>
      </c>
      <c r="I17" s="42">
        <v>2</v>
      </c>
      <c r="J17" s="42">
        <v>0</v>
      </c>
      <c r="K17" s="42">
        <v>0</v>
      </c>
      <c r="L17" s="42">
        <v>1</v>
      </c>
      <c r="M17" s="11">
        <v>2</v>
      </c>
      <c r="N17" s="42">
        <v>0</v>
      </c>
      <c r="P17" s="13"/>
      <c r="R17" s="71"/>
    </row>
    <row r="18" spans="1:21" ht="16" customHeight="1">
      <c r="A18" s="41" t="s">
        <v>2483</v>
      </c>
      <c r="B18" s="42">
        <v>2.2328160000000001</v>
      </c>
      <c r="C18" s="42" t="s">
        <v>2671</v>
      </c>
      <c r="D18">
        <v>0.5</v>
      </c>
      <c r="E18" s="42">
        <v>2.6136360000000001</v>
      </c>
      <c r="F18" s="42">
        <v>3.6666669999999999</v>
      </c>
      <c r="G18" s="42">
        <v>5.2222220000000004</v>
      </c>
      <c r="H18" s="43">
        <v>2.1377549999999998</v>
      </c>
      <c r="I18" s="42">
        <v>2.5616439999999998</v>
      </c>
      <c r="J18" s="42">
        <v>2.6176469999999998</v>
      </c>
      <c r="K18" s="42">
        <v>3</v>
      </c>
      <c r="L18" s="42">
        <v>0.79166669999999995</v>
      </c>
      <c r="M18" s="42">
        <v>1.24</v>
      </c>
      <c r="N18" s="42">
        <v>2.25</v>
      </c>
      <c r="O18" s="42"/>
      <c r="P18" s="111"/>
      <c r="Q18" s="42"/>
      <c r="R18" s="42"/>
      <c r="S18" s="42"/>
      <c r="T18" s="42"/>
    </row>
    <row r="19" spans="1:21" ht="17" customHeight="1">
      <c r="A19" s="11" t="s">
        <v>2484</v>
      </c>
      <c r="B19" s="42">
        <v>827</v>
      </c>
      <c r="C19" s="42">
        <v>0</v>
      </c>
      <c r="D19" s="42">
        <v>4</v>
      </c>
      <c r="E19" s="42">
        <v>96</v>
      </c>
      <c r="F19" s="42">
        <v>5</v>
      </c>
      <c r="G19" s="42">
        <v>0</v>
      </c>
      <c r="H19" s="43">
        <v>365</v>
      </c>
      <c r="I19" s="42">
        <v>151</v>
      </c>
      <c r="J19" s="42">
        <v>63</v>
      </c>
      <c r="K19" s="42">
        <v>16</v>
      </c>
      <c r="L19" s="42">
        <v>24</v>
      </c>
      <c r="M19" s="42">
        <v>33</v>
      </c>
      <c r="N19" s="42">
        <v>70</v>
      </c>
      <c r="O19" s="42"/>
      <c r="P19" s="43"/>
      <c r="Q19" s="42"/>
      <c r="R19" s="42"/>
      <c r="S19" s="42"/>
      <c r="T19" s="42"/>
      <c r="U19" s="42"/>
    </row>
    <row r="20" spans="1:21" ht="17" customHeight="1">
      <c r="A20" s="11" t="s">
        <v>2485</v>
      </c>
      <c r="B20" s="42">
        <v>1.6135010000000002E-2</v>
      </c>
      <c r="C20" s="42">
        <v>0</v>
      </c>
      <c r="D20" s="42">
        <v>6.2208400000000001E-3</v>
      </c>
      <c r="E20" s="42">
        <v>1.2493489999999999E-2</v>
      </c>
      <c r="F20" s="42">
        <v>1.408451E-2</v>
      </c>
      <c r="G20" s="42">
        <v>0</v>
      </c>
      <c r="H20" s="43">
        <v>2.4307410000000002E-2</v>
      </c>
      <c r="I20" s="42">
        <v>3.0461970000000001E-2</v>
      </c>
      <c r="J20" s="42">
        <v>7.4875209999999996E-3</v>
      </c>
      <c r="K20" s="42">
        <v>6.6033840000000003E-3</v>
      </c>
      <c r="L20" s="42">
        <v>1.019108E-2</v>
      </c>
      <c r="M20" s="42">
        <v>1.373855E-2</v>
      </c>
      <c r="N20" s="42">
        <v>2.052184E-2</v>
      </c>
      <c r="O20" s="42"/>
      <c r="P20" s="43"/>
      <c r="Q20" s="42"/>
      <c r="R20" s="42"/>
      <c r="S20" s="42"/>
      <c r="T20" s="42"/>
      <c r="U20" s="42"/>
    </row>
    <row r="21" spans="1:21" s="86" customFormat="1">
      <c r="A21" s="90" t="s">
        <v>2488</v>
      </c>
      <c r="B21" s="91"/>
      <c r="C21" s="92" t="s">
        <v>2471</v>
      </c>
      <c r="D21" s="91" t="s">
        <v>2472</v>
      </c>
      <c r="E21" s="86" t="s">
        <v>2473</v>
      </c>
      <c r="F21" s="91" t="s">
        <v>2474</v>
      </c>
      <c r="G21" s="91" t="s">
        <v>2475</v>
      </c>
      <c r="H21" s="91" t="s">
        <v>2476</v>
      </c>
      <c r="I21" s="91" t="s">
        <v>2477</v>
      </c>
      <c r="J21" s="86" t="s">
        <v>2478</v>
      </c>
      <c r="K21" s="92" t="s">
        <v>2479</v>
      </c>
      <c r="L21" s="91" t="s">
        <v>2480</v>
      </c>
      <c r="M21" s="86" t="s">
        <v>2587</v>
      </c>
      <c r="N21" s="91" t="s">
        <v>2588</v>
      </c>
      <c r="O21" s="91"/>
      <c r="P21" s="91"/>
      <c r="Q21" s="91"/>
      <c r="S21" s="91"/>
      <c r="U21" s="91"/>
    </row>
    <row r="22" spans="1:21" ht="18" customHeight="1">
      <c r="A22" s="41" t="s">
        <v>2481</v>
      </c>
      <c r="B22" s="42">
        <v>1504</v>
      </c>
      <c r="C22" s="42">
        <v>4</v>
      </c>
      <c r="D22" s="42">
        <v>11</v>
      </c>
      <c r="E22">
        <v>166</v>
      </c>
      <c r="F22" s="42">
        <v>15</v>
      </c>
      <c r="G22" s="42">
        <v>59</v>
      </c>
      <c r="H22" s="43">
        <v>617</v>
      </c>
      <c r="I22" s="42">
        <v>270</v>
      </c>
      <c r="J22" s="42">
        <v>133</v>
      </c>
      <c r="K22" s="42">
        <v>16</v>
      </c>
      <c r="L22" s="42">
        <v>49</v>
      </c>
      <c r="M22" s="42">
        <v>63</v>
      </c>
      <c r="N22" s="42">
        <v>101</v>
      </c>
      <c r="O22" s="42"/>
      <c r="P22" s="43"/>
      <c r="Q22" s="42"/>
      <c r="R22" s="42"/>
      <c r="S22" s="42"/>
      <c r="T22" s="42"/>
      <c r="U22" s="42"/>
    </row>
    <row r="23" spans="1:21" ht="19" customHeight="1">
      <c r="A23" s="41" t="s">
        <v>2482</v>
      </c>
      <c r="B23" s="42">
        <v>10</v>
      </c>
      <c r="C23" s="42">
        <v>0</v>
      </c>
      <c r="D23" s="42">
        <v>0</v>
      </c>
      <c r="E23" s="42">
        <v>1</v>
      </c>
      <c r="F23" s="42">
        <v>0</v>
      </c>
      <c r="G23" s="42">
        <v>0</v>
      </c>
      <c r="H23" s="13">
        <v>4</v>
      </c>
      <c r="I23" s="42">
        <v>3</v>
      </c>
      <c r="J23" s="42">
        <v>0</v>
      </c>
      <c r="K23" s="42">
        <v>0</v>
      </c>
      <c r="L23" s="42">
        <v>0</v>
      </c>
      <c r="M23" s="11">
        <v>2</v>
      </c>
      <c r="N23" s="42">
        <v>0</v>
      </c>
      <c r="P23" s="13"/>
      <c r="R23" s="71"/>
    </row>
    <row r="24" spans="1:21" ht="16" customHeight="1">
      <c r="A24" s="41" t="s">
        <v>2483</v>
      </c>
      <c r="B24" s="42">
        <v>2.1333329999999999</v>
      </c>
      <c r="C24" s="42">
        <v>3</v>
      </c>
      <c r="D24">
        <v>0.57142859999999995</v>
      </c>
      <c r="E24" s="42">
        <v>3.2564099999999998</v>
      </c>
      <c r="F24" s="42">
        <v>2.75</v>
      </c>
      <c r="G24" s="42">
        <v>4.3636359999999996</v>
      </c>
      <c r="H24" s="43">
        <v>1.883178</v>
      </c>
      <c r="I24" s="42">
        <v>2.461538</v>
      </c>
      <c r="J24" s="42">
        <v>2.410256</v>
      </c>
      <c r="K24" s="42">
        <v>3</v>
      </c>
      <c r="L24" s="42">
        <v>1.0416669999999999</v>
      </c>
      <c r="M24" s="42">
        <v>1.3333330000000001</v>
      </c>
      <c r="N24" s="42">
        <v>2.15625</v>
      </c>
      <c r="O24" s="42"/>
      <c r="P24" s="111"/>
      <c r="Q24" s="42"/>
      <c r="R24" s="42"/>
      <c r="S24" s="42"/>
      <c r="T24" s="42"/>
    </row>
    <row r="25" spans="1:21" ht="17" customHeight="1">
      <c r="A25" s="11" t="s">
        <v>2484</v>
      </c>
      <c r="B25" s="42">
        <v>822</v>
      </c>
      <c r="C25" s="42">
        <v>0</v>
      </c>
      <c r="D25" s="42">
        <v>4</v>
      </c>
      <c r="E25" s="42">
        <v>94</v>
      </c>
      <c r="F25" s="42">
        <v>5</v>
      </c>
      <c r="G25" s="42">
        <v>0</v>
      </c>
      <c r="H25" s="43">
        <v>364</v>
      </c>
      <c r="I25" s="42">
        <v>152</v>
      </c>
      <c r="J25" s="42">
        <v>61</v>
      </c>
      <c r="K25" s="42">
        <v>16</v>
      </c>
      <c r="L25" s="42">
        <v>24</v>
      </c>
      <c r="M25" s="42">
        <v>33</v>
      </c>
      <c r="N25" s="42">
        <v>69</v>
      </c>
      <c r="O25" s="42"/>
      <c r="P25" s="43"/>
      <c r="Q25" s="42"/>
      <c r="R25" s="42"/>
      <c r="S25" s="42"/>
      <c r="T25" s="42"/>
      <c r="U25" s="42"/>
    </row>
    <row r="26" spans="1:21" ht="17" customHeight="1">
      <c r="A26" s="11" t="s">
        <v>2485</v>
      </c>
      <c r="B26" s="42">
        <v>1.603746E-2</v>
      </c>
      <c r="C26" s="42">
        <v>0</v>
      </c>
      <c r="D26" s="42">
        <v>6.2208400000000001E-3</v>
      </c>
      <c r="E26" s="42">
        <v>1.223321E-2</v>
      </c>
      <c r="F26" s="42">
        <v>1.408451E-2</v>
      </c>
      <c r="G26" s="42">
        <v>0</v>
      </c>
      <c r="H26" s="43">
        <v>2.4240810000000002E-2</v>
      </c>
      <c r="I26" s="42">
        <v>3.066371E-2</v>
      </c>
      <c r="J26" s="42">
        <v>7.2498220000000004E-3</v>
      </c>
      <c r="K26" s="42">
        <v>6.6033840000000003E-3</v>
      </c>
      <c r="L26" s="42">
        <v>1.019108E-2</v>
      </c>
      <c r="M26" s="42">
        <v>1.373855E-2</v>
      </c>
      <c r="N26" s="42">
        <v>2.0228670000000001E-2</v>
      </c>
      <c r="O26" s="42"/>
      <c r="P26" s="43"/>
      <c r="Q26" s="42"/>
      <c r="R26" s="42"/>
      <c r="S26" s="42"/>
      <c r="T26" s="42"/>
      <c r="U26" s="42"/>
    </row>
    <row r="27" spans="1:21" s="86" customFormat="1">
      <c r="A27" s="90" t="s">
        <v>2489</v>
      </c>
      <c r="B27" s="91"/>
      <c r="C27" s="92" t="s">
        <v>2471</v>
      </c>
      <c r="D27" s="91" t="s">
        <v>2472</v>
      </c>
      <c r="E27" s="86" t="s">
        <v>2473</v>
      </c>
      <c r="F27" s="91" t="s">
        <v>2474</v>
      </c>
      <c r="G27" s="91" t="s">
        <v>2475</v>
      </c>
      <c r="H27" s="91" t="s">
        <v>2476</v>
      </c>
      <c r="I27" s="91" t="s">
        <v>2477</v>
      </c>
      <c r="J27" s="86" t="s">
        <v>2478</v>
      </c>
      <c r="K27" s="92" t="s">
        <v>2479</v>
      </c>
      <c r="L27" s="91" t="s">
        <v>2480</v>
      </c>
      <c r="M27" s="86" t="s">
        <v>2587</v>
      </c>
      <c r="N27" s="91" t="s">
        <v>2588</v>
      </c>
      <c r="O27" s="91"/>
      <c r="P27" s="91"/>
      <c r="Q27" s="91"/>
      <c r="S27" s="91"/>
      <c r="U27" s="91"/>
    </row>
    <row r="28" spans="1:21" ht="18" customHeight="1">
      <c r="A28" s="41" t="s">
        <v>2481</v>
      </c>
      <c r="B28" s="42">
        <v>1336</v>
      </c>
      <c r="C28" s="42">
        <v>1</v>
      </c>
      <c r="D28" s="42">
        <v>16</v>
      </c>
      <c r="E28">
        <v>144</v>
      </c>
      <c r="F28" s="42">
        <v>10</v>
      </c>
      <c r="G28" s="42">
        <v>42</v>
      </c>
      <c r="H28">
        <v>543</v>
      </c>
      <c r="I28" s="42">
        <v>237</v>
      </c>
      <c r="J28" s="42">
        <v>129</v>
      </c>
      <c r="K28" s="42">
        <v>16</v>
      </c>
      <c r="L28" s="42">
        <v>36</v>
      </c>
      <c r="M28" s="42">
        <v>60</v>
      </c>
      <c r="N28" s="42">
        <v>102</v>
      </c>
      <c r="O28" s="42"/>
      <c r="P28" s="43"/>
      <c r="Q28" s="42"/>
      <c r="R28" s="42"/>
      <c r="S28" s="42"/>
      <c r="T28" s="42"/>
      <c r="U28" s="42"/>
    </row>
    <row r="29" spans="1:21" ht="19" customHeight="1">
      <c r="A29" s="41" t="s">
        <v>2482</v>
      </c>
      <c r="B29" s="42">
        <v>13</v>
      </c>
      <c r="C29" s="42">
        <v>0</v>
      </c>
      <c r="D29" s="42">
        <v>0</v>
      </c>
      <c r="E29" s="42">
        <v>1</v>
      </c>
      <c r="F29" s="42">
        <v>0</v>
      </c>
      <c r="G29" s="42">
        <v>0</v>
      </c>
      <c r="H29" s="13">
        <v>9</v>
      </c>
      <c r="I29" s="42">
        <v>1</v>
      </c>
      <c r="J29" s="42">
        <v>0</v>
      </c>
      <c r="K29" s="42">
        <v>0</v>
      </c>
      <c r="L29" s="42">
        <v>0</v>
      </c>
      <c r="M29" s="11">
        <v>1</v>
      </c>
      <c r="N29" s="42">
        <v>1</v>
      </c>
      <c r="P29" s="13"/>
      <c r="R29" s="71"/>
    </row>
    <row r="30" spans="1:21" ht="16" customHeight="1">
      <c r="A30" s="41" t="s">
        <v>2483</v>
      </c>
      <c r="B30" s="42">
        <v>2.2348669999999999</v>
      </c>
      <c r="C30" s="42" t="s">
        <v>2671</v>
      </c>
      <c r="D30">
        <v>1.285714</v>
      </c>
      <c r="E30" s="42">
        <v>3</v>
      </c>
      <c r="F30" s="42">
        <v>2.3333330000000001</v>
      </c>
      <c r="G30" s="42">
        <v>3.6666669999999999</v>
      </c>
      <c r="H30" s="43">
        <v>2.0852270000000002</v>
      </c>
      <c r="I30" s="42">
        <v>2.4347829999999999</v>
      </c>
      <c r="J30" s="42">
        <v>2.9090910000000001</v>
      </c>
      <c r="K30" s="42">
        <v>3</v>
      </c>
      <c r="L30" s="42">
        <v>1.1176470000000001</v>
      </c>
      <c r="M30" s="42">
        <v>1.2222219999999999</v>
      </c>
      <c r="N30" s="42">
        <v>2.1875</v>
      </c>
      <c r="O30" s="42"/>
      <c r="P30" s="111"/>
      <c r="Q30" s="42"/>
      <c r="R30" s="42"/>
      <c r="S30" s="42"/>
      <c r="T30" s="42"/>
    </row>
    <row r="31" spans="1:21" ht="17" customHeight="1">
      <c r="A31" s="11" t="s">
        <v>2484</v>
      </c>
      <c r="B31" s="42">
        <v>832</v>
      </c>
      <c r="C31" s="42">
        <v>0</v>
      </c>
      <c r="D31" s="42">
        <v>4</v>
      </c>
      <c r="E31" s="42">
        <v>95</v>
      </c>
      <c r="F31" s="42">
        <v>5</v>
      </c>
      <c r="G31" s="42">
        <v>0</v>
      </c>
      <c r="H31" s="43">
        <v>364</v>
      </c>
      <c r="I31" s="42">
        <v>155</v>
      </c>
      <c r="J31" s="42">
        <v>64</v>
      </c>
      <c r="K31" s="42">
        <v>16</v>
      </c>
      <c r="L31" s="42">
        <v>26</v>
      </c>
      <c r="M31" s="42">
        <v>33</v>
      </c>
      <c r="N31" s="42">
        <v>70</v>
      </c>
      <c r="O31" s="42"/>
      <c r="P31" s="43"/>
      <c r="Q31" s="42"/>
      <c r="R31" s="42"/>
      <c r="S31" s="42"/>
      <c r="T31" s="42"/>
      <c r="U31" s="42"/>
    </row>
    <row r="32" spans="1:21" ht="17" customHeight="1">
      <c r="A32" s="11" t="s">
        <v>2485</v>
      </c>
      <c r="B32" s="42">
        <v>1.623256E-2</v>
      </c>
      <c r="C32" s="42">
        <v>0</v>
      </c>
      <c r="D32" s="42">
        <v>6.2208400000000001E-3</v>
      </c>
      <c r="E32" s="42">
        <v>1.236335E-2</v>
      </c>
      <c r="F32" s="42">
        <v>1.408451E-2</v>
      </c>
      <c r="G32" s="42">
        <v>0</v>
      </c>
      <c r="H32" s="43">
        <v>2.4240810000000002E-2</v>
      </c>
      <c r="I32" s="42">
        <v>3.1268909999999997E-2</v>
      </c>
      <c r="J32" s="42">
        <v>7.6063700000000003E-3</v>
      </c>
      <c r="K32" s="42">
        <v>6.6033840000000003E-3</v>
      </c>
      <c r="L32" s="42">
        <v>1.1040339999999999E-2</v>
      </c>
      <c r="M32" s="42">
        <v>1.373855E-2</v>
      </c>
      <c r="N32" s="42">
        <v>2.052184E-2</v>
      </c>
      <c r="O32" s="42"/>
      <c r="P32" s="43"/>
      <c r="Q32" s="42"/>
      <c r="R32" s="42"/>
      <c r="S32" s="42"/>
      <c r="T32" s="42"/>
      <c r="U32" s="42"/>
    </row>
    <row r="33" spans="1:21" s="86" customFormat="1">
      <c r="A33" s="90" t="s">
        <v>2490</v>
      </c>
      <c r="B33" s="91"/>
      <c r="C33" s="92" t="s">
        <v>2471</v>
      </c>
      <c r="D33" s="91" t="s">
        <v>2472</v>
      </c>
      <c r="E33" s="86" t="s">
        <v>2473</v>
      </c>
      <c r="F33" s="91" t="s">
        <v>2474</v>
      </c>
      <c r="G33" s="91" t="s">
        <v>2475</v>
      </c>
      <c r="H33" s="91" t="s">
        <v>2476</v>
      </c>
      <c r="I33" s="91" t="s">
        <v>2477</v>
      </c>
      <c r="J33" s="86" t="s">
        <v>2478</v>
      </c>
      <c r="K33" s="92" t="s">
        <v>2479</v>
      </c>
      <c r="L33" s="91" t="s">
        <v>2480</v>
      </c>
      <c r="M33" s="86" t="s">
        <v>2587</v>
      </c>
      <c r="N33" s="91" t="s">
        <v>2588</v>
      </c>
      <c r="O33" s="91"/>
      <c r="P33" s="91"/>
      <c r="Q33" s="91"/>
      <c r="S33" s="91"/>
      <c r="U33" s="91"/>
    </row>
    <row r="34" spans="1:21" ht="18" customHeight="1">
      <c r="A34" s="41" t="s">
        <v>2481</v>
      </c>
      <c r="B34" s="42">
        <v>1402</v>
      </c>
      <c r="C34" s="42">
        <v>2</v>
      </c>
      <c r="D34">
        <v>13</v>
      </c>
      <c r="E34" s="42">
        <v>156</v>
      </c>
      <c r="F34" s="42">
        <v>9</v>
      </c>
      <c r="G34" s="42">
        <v>53</v>
      </c>
      <c r="H34" s="43">
        <v>580</v>
      </c>
      <c r="I34" s="42">
        <v>261</v>
      </c>
      <c r="J34" s="42">
        <v>122</v>
      </c>
      <c r="K34" s="42">
        <v>16</v>
      </c>
      <c r="L34" s="42">
        <v>35</v>
      </c>
      <c r="M34" s="42">
        <v>53</v>
      </c>
      <c r="N34" s="42">
        <v>102</v>
      </c>
      <c r="O34" s="42"/>
      <c r="P34" s="43"/>
      <c r="Q34" s="42"/>
      <c r="R34" s="42"/>
      <c r="S34" s="42"/>
      <c r="T34" s="42"/>
      <c r="U34" s="42"/>
    </row>
    <row r="35" spans="1:21" ht="19" customHeight="1">
      <c r="A35" s="41" t="s">
        <v>2482</v>
      </c>
      <c r="B35" s="42">
        <v>14</v>
      </c>
      <c r="C35" s="42">
        <v>0</v>
      </c>
      <c r="D35" s="42">
        <v>0</v>
      </c>
      <c r="E35" s="42">
        <v>0</v>
      </c>
      <c r="F35" s="42">
        <v>0</v>
      </c>
      <c r="G35" s="42">
        <v>0</v>
      </c>
      <c r="H35" s="13">
        <v>8</v>
      </c>
      <c r="I35" s="42">
        <v>3</v>
      </c>
      <c r="J35" s="42">
        <v>0</v>
      </c>
      <c r="K35" s="42">
        <v>0</v>
      </c>
      <c r="L35" s="42">
        <v>0</v>
      </c>
      <c r="M35" s="11">
        <v>3</v>
      </c>
      <c r="N35" s="42">
        <v>0</v>
      </c>
      <c r="P35" s="13"/>
      <c r="R35" s="71"/>
    </row>
    <row r="36" spans="1:21" ht="16" customHeight="1">
      <c r="A36" s="41" t="s">
        <v>2483</v>
      </c>
      <c r="B36" s="42">
        <v>2.268065</v>
      </c>
      <c r="C36" s="42" t="s">
        <v>2671</v>
      </c>
      <c r="D36" s="42">
        <v>1.1666669999999999</v>
      </c>
      <c r="E36" s="42">
        <v>2.804878</v>
      </c>
      <c r="F36">
        <v>3.5</v>
      </c>
      <c r="G36" s="42">
        <v>3.4166669999999999</v>
      </c>
      <c r="H36" s="43">
        <v>2.1693989999999999</v>
      </c>
      <c r="I36" s="42">
        <v>2.575342</v>
      </c>
      <c r="J36" s="42">
        <v>2.3888889999999998</v>
      </c>
      <c r="K36" s="42">
        <v>3</v>
      </c>
      <c r="L36" s="42">
        <v>1.1875</v>
      </c>
      <c r="M36" s="42">
        <v>1.4090910000000001</v>
      </c>
      <c r="N36" s="42">
        <v>2</v>
      </c>
      <c r="O36" s="42"/>
      <c r="P36" s="111"/>
      <c r="Q36" s="42"/>
      <c r="R36" s="42"/>
      <c r="S36" s="42"/>
      <c r="T36" s="42"/>
    </row>
    <row r="37" spans="1:21" ht="17" customHeight="1">
      <c r="A37" s="11" t="s">
        <v>2484</v>
      </c>
      <c r="B37" s="42">
        <v>828</v>
      </c>
      <c r="C37" s="42">
        <v>0</v>
      </c>
      <c r="D37" s="42">
        <v>4</v>
      </c>
      <c r="E37" s="42">
        <v>95</v>
      </c>
      <c r="F37" s="42">
        <v>5</v>
      </c>
      <c r="G37" s="42">
        <v>0</v>
      </c>
      <c r="H37" s="43">
        <v>364</v>
      </c>
      <c r="I37" s="42">
        <v>151</v>
      </c>
      <c r="J37" s="42">
        <v>63</v>
      </c>
      <c r="K37" s="42">
        <v>16</v>
      </c>
      <c r="L37" s="42">
        <v>27</v>
      </c>
      <c r="M37" s="42">
        <v>32</v>
      </c>
      <c r="N37" s="42">
        <v>71</v>
      </c>
      <c r="O37" s="42"/>
      <c r="P37" s="43"/>
      <c r="Q37" s="42"/>
      <c r="R37" s="42"/>
      <c r="S37" s="42"/>
      <c r="T37" s="42"/>
      <c r="U37" s="42"/>
    </row>
    <row r="38" spans="1:21" ht="17" customHeight="1">
      <c r="A38" s="11" t="s">
        <v>2485</v>
      </c>
      <c r="B38" s="42">
        <v>1.6154519999999999E-2</v>
      </c>
      <c r="C38" s="42">
        <v>0</v>
      </c>
      <c r="D38" s="42">
        <v>6.2208400000000001E-3</v>
      </c>
      <c r="E38" s="42">
        <v>1.236335E-2</v>
      </c>
      <c r="F38">
        <v>1.408451E-2</v>
      </c>
      <c r="G38" s="42">
        <v>0</v>
      </c>
      <c r="H38" s="43">
        <v>2.4240810000000002E-2</v>
      </c>
      <c r="I38" s="42">
        <v>3.0461970000000001E-2</v>
      </c>
      <c r="J38" s="42">
        <v>7.4875209999999996E-3</v>
      </c>
      <c r="K38" s="42">
        <v>6.6033840000000003E-3</v>
      </c>
      <c r="L38" s="42">
        <v>1.146497E-2</v>
      </c>
      <c r="M38" s="42">
        <v>1.3322229999999999E-2</v>
      </c>
      <c r="N38" s="42">
        <v>2.0815009999999998E-2</v>
      </c>
      <c r="O38" s="42"/>
      <c r="P38" s="43"/>
      <c r="Q38" s="42"/>
      <c r="R38" s="42"/>
      <c r="S38" s="42"/>
      <c r="T38" s="42"/>
      <c r="U38" s="42"/>
    </row>
    <row r="39" spans="1:21" s="40" customFormat="1" ht="14.25" customHeight="1">
      <c r="A39" s="40" t="s">
        <v>2553</v>
      </c>
      <c r="D39" s="39" t="s">
        <v>2492</v>
      </c>
      <c r="E39" s="38"/>
      <c r="G39" s="38"/>
      <c r="H39" s="50"/>
      <c r="M39" s="37"/>
      <c r="N39" s="38"/>
      <c r="O39" s="38"/>
      <c r="P39" s="77"/>
      <c r="R39" s="51"/>
    </row>
    <row r="40" spans="1:21" ht="16" customHeight="1">
      <c r="A40" s="11" t="s">
        <v>2493</v>
      </c>
      <c r="B40" s="42">
        <v>-2.0686779999999998</v>
      </c>
      <c r="D40" s="52" t="s">
        <v>2494</v>
      </c>
      <c r="E40" s="52"/>
      <c r="F40" t="s">
        <v>2307</v>
      </c>
      <c r="G40" s="11" t="s">
        <v>2493</v>
      </c>
      <c r="H40" s="11" t="s">
        <v>2504</v>
      </c>
      <c r="I40" s="42" t="s">
        <v>2497</v>
      </c>
      <c r="J40" s="11" t="s">
        <v>2505</v>
      </c>
      <c r="K40" s="11" t="s">
        <v>2506</v>
      </c>
      <c r="L40" s="42" t="s">
        <v>2507</v>
      </c>
      <c r="N40" s="42" t="s">
        <v>2508</v>
      </c>
      <c r="P40" s="23" t="s">
        <v>2509</v>
      </c>
      <c r="Q40" s="23" t="s">
        <v>2503</v>
      </c>
    </row>
    <row r="41" spans="1:21" ht="16" customHeight="1">
      <c r="A41" s="11" t="s">
        <v>2504</v>
      </c>
      <c r="B41" s="42">
        <v>2175</v>
      </c>
      <c r="D41">
        <v>6198867</v>
      </c>
      <c r="E41">
        <v>6207568</v>
      </c>
      <c r="F41">
        <v>212</v>
      </c>
      <c r="G41">
        <v>-1.133543</v>
      </c>
      <c r="H41">
        <v>8</v>
      </c>
      <c r="I41">
        <v>1.7923153899999999E-2</v>
      </c>
      <c r="J41">
        <v>-3.219774165</v>
      </c>
      <c r="K41">
        <v>-3.4643860000000002</v>
      </c>
      <c r="L41">
        <v>0.28231020000000001</v>
      </c>
      <c r="M41">
        <f>L41/F41</f>
        <v>1.3316518867924529E-3</v>
      </c>
      <c r="N41">
        <v>0.88945649999999998</v>
      </c>
      <c r="O41">
        <f>N41/F41</f>
        <v>4.1955495283018864E-3</v>
      </c>
      <c r="P41" s="73">
        <v>1.048887E-7</v>
      </c>
    </row>
    <row r="42" spans="1:21" ht="19" customHeight="1">
      <c r="A42" s="42" t="s">
        <v>2497</v>
      </c>
      <c r="B42" s="42">
        <v>1.4119710000000001E-2</v>
      </c>
      <c r="D42">
        <v>6617659</v>
      </c>
      <c r="E42">
        <v>6633659</v>
      </c>
      <c r="F42">
        <v>643</v>
      </c>
      <c r="G42" s="11">
        <v>-1.020651</v>
      </c>
      <c r="H42" s="101">
        <v>24</v>
      </c>
      <c r="I42" s="54">
        <v>2.9775685400000002E-2</v>
      </c>
      <c r="J42" s="44">
        <v>-2.0343707040000001</v>
      </c>
      <c r="K42" s="79">
        <v>-2.0964866999999998</v>
      </c>
      <c r="L42">
        <v>1.4300307699999999</v>
      </c>
      <c r="M42">
        <f t="shared" ref="M42:M105" si="0">L42/F42</f>
        <v>2.223998087091757E-3</v>
      </c>
      <c r="N42">
        <v>2.6683694</v>
      </c>
      <c r="O42">
        <f t="shared" ref="O42:O105" si="1">N42/F42</f>
        <v>4.1498746500777603E-3</v>
      </c>
      <c r="P42" s="73">
        <v>1.037469E-7</v>
      </c>
    </row>
    <row r="43" spans="1:21">
      <c r="A43" s="11" t="s">
        <v>2505</v>
      </c>
      <c r="B43" s="42">
        <v>-4.0746659999999997</v>
      </c>
      <c r="D43">
        <v>27493034</v>
      </c>
      <c r="E43">
        <v>27502607</v>
      </c>
      <c r="F43">
        <v>7684</v>
      </c>
      <c r="G43" s="11">
        <v>-2.101826</v>
      </c>
      <c r="H43" s="101">
        <v>278</v>
      </c>
      <c r="I43" s="54">
        <v>1.25272836E-2</v>
      </c>
      <c r="J43" s="44">
        <v>-4.1038717819999997</v>
      </c>
      <c r="K43" s="79">
        <v>-5.8750992999999996</v>
      </c>
      <c r="L43">
        <v>6.99262782</v>
      </c>
      <c r="M43">
        <f t="shared" si="0"/>
        <v>9.1002444299843833E-4</v>
      </c>
      <c r="N43">
        <v>31.019799599999999</v>
      </c>
      <c r="O43">
        <f t="shared" si="1"/>
        <v>4.0369338365434668E-3</v>
      </c>
      <c r="P43" s="73">
        <v>1.009233E-7</v>
      </c>
    </row>
    <row r="44" spans="1:21">
      <c r="A44" s="11" t="s">
        <v>2506</v>
      </c>
      <c r="B44" s="42">
        <v>-7.36327</v>
      </c>
      <c r="D44">
        <v>35732666</v>
      </c>
      <c r="E44">
        <v>35739378</v>
      </c>
      <c r="F44">
        <v>355</v>
      </c>
      <c r="G44" s="11">
        <v>-1.110884</v>
      </c>
      <c r="H44" s="101">
        <v>19</v>
      </c>
      <c r="I44" s="54">
        <v>2.61519957E-2</v>
      </c>
      <c r="J44" s="44">
        <v>-2.5900522079999999</v>
      </c>
      <c r="K44" s="79">
        <v>-2.7677782999999998</v>
      </c>
      <c r="L44">
        <v>0.99375917999999996</v>
      </c>
      <c r="M44">
        <f t="shared" si="0"/>
        <v>2.7993216338028167E-3</v>
      </c>
      <c r="N44">
        <v>2.1124591000000001</v>
      </c>
      <c r="O44">
        <f t="shared" si="1"/>
        <v>5.9505890140845071E-3</v>
      </c>
      <c r="P44" s="73">
        <v>1.4876469999999999E-7</v>
      </c>
    </row>
    <row r="45" spans="1:21">
      <c r="A45" s="42" t="s">
        <v>2507</v>
      </c>
      <c r="B45" s="42">
        <v>61.69097</v>
      </c>
      <c r="C45">
        <f>B45/B3</f>
        <v>1.2036088186518389E-3</v>
      </c>
      <c r="D45">
        <v>56870712</v>
      </c>
      <c r="E45">
        <v>56905707</v>
      </c>
      <c r="F45">
        <v>3383</v>
      </c>
      <c r="G45" s="11">
        <v>-1.9425509999999999</v>
      </c>
      <c r="H45" s="101">
        <v>146</v>
      </c>
      <c r="I45" s="54">
        <v>1.48844128E-2</v>
      </c>
      <c r="J45" s="44">
        <v>-6.0247447699999999</v>
      </c>
      <c r="K45" s="79">
        <v>-9.2648034999999993</v>
      </c>
      <c r="L45">
        <v>4.3665437599999999</v>
      </c>
      <c r="M45">
        <f t="shared" si="0"/>
        <v>1.2907312326337569E-3</v>
      </c>
      <c r="N45">
        <v>17.233268200000001</v>
      </c>
      <c r="O45">
        <f t="shared" si="1"/>
        <v>5.0940786875554242E-3</v>
      </c>
      <c r="P45" s="73">
        <v>1.2735199999999999E-7</v>
      </c>
    </row>
    <row r="46" spans="1:21">
      <c r="A46" s="42" t="s">
        <v>2508</v>
      </c>
      <c r="B46" s="42">
        <v>267.83890000000002</v>
      </c>
      <c r="C46">
        <f>B46/B3</f>
        <v>5.2256150619451767E-3</v>
      </c>
      <c r="D46">
        <v>63200389</v>
      </c>
      <c r="E46">
        <v>63215405</v>
      </c>
      <c r="F46">
        <v>15016</v>
      </c>
      <c r="G46" s="11">
        <v>-2.0438879999999999</v>
      </c>
      <c r="H46" s="101">
        <v>905</v>
      </c>
      <c r="I46" s="54">
        <v>1.4445068300000001E-2</v>
      </c>
      <c r="J46" s="44">
        <v>-3.1630888829999999</v>
      </c>
      <c r="K46" s="79">
        <v>-4.4565045000000003</v>
      </c>
      <c r="L46">
        <v>26.223493130000001</v>
      </c>
      <c r="M46">
        <f t="shared" si="0"/>
        <v>1.7463700805807141E-3</v>
      </c>
      <c r="N46">
        <v>101.73163769999999</v>
      </c>
      <c r="O46">
        <f t="shared" si="1"/>
        <v>6.7748826385189125E-3</v>
      </c>
      <c r="P46" s="73">
        <v>1.6937210000000001E-7</v>
      </c>
    </row>
    <row r="47" spans="1:21">
      <c r="A47" s="23" t="s">
        <v>2509</v>
      </c>
      <c r="B47" s="109">
        <v>1.3064040000000001E-7</v>
      </c>
      <c r="D47">
        <v>64293379</v>
      </c>
      <c r="E47">
        <v>64300618</v>
      </c>
      <c r="F47">
        <v>4957</v>
      </c>
      <c r="G47" s="11">
        <v>-1.0723800000000001</v>
      </c>
      <c r="H47" s="101">
        <v>186</v>
      </c>
      <c r="I47" s="54">
        <v>3.3268234200000003E-2</v>
      </c>
      <c r="J47" s="44">
        <v>-0.32542036099999999</v>
      </c>
      <c r="K47" s="79">
        <v>0.88516240000000002</v>
      </c>
      <c r="L47">
        <v>12.41674224</v>
      </c>
      <c r="M47">
        <f t="shared" si="0"/>
        <v>2.5048905063546501E-3</v>
      </c>
      <c r="N47">
        <v>44.362805600000002</v>
      </c>
      <c r="O47">
        <f t="shared" si="1"/>
        <v>8.9495270526528149E-3</v>
      </c>
      <c r="P47" s="73">
        <v>2.237382E-7</v>
      </c>
    </row>
    <row r="48" spans="1:21">
      <c r="A48" s="23" t="s">
        <v>2503</v>
      </c>
      <c r="B48" s="42"/>
      <c r="D48">
        <v>66362919</v>
      </c>
      <c r="E48">
        <v>66374773</v>
      </c>
      <c r="F48">
        <v>8414</v>
      </c>
      <c r="G48" s="11">
        <v>-2.426015</v>
      </c>
      <c r="H48" s="101">
        <v>256</v>
      </c>
      <c r="I48" s="54">
        <v>5.7899516999999996E-3</v>
      </c>
      <c r="J48" s="44">
        <v>-6.3328684600000003</v>
      </c>
      <c r="K48" s="79">
        <v>-10.242589300000001</v>
      </c>
      <c r="L48">
        <v>2.9880509499999999</v>
      </c>
      <c r="M48">
        <f t="shared" si="0"/>
        <v>3.5512847040646537E-4</v>
      </c>
      <c r="N48">
        <v>28.573794299999999</v>
      </c>
      <c r="O48">
        <f t="shared" si="1"/>
        <v>3.3959822082243879E-3</v>
      </c>
      <c r="P48" s="73">
        <v>8.4899560000000005E-8</v>
      </c>
    </row>
    <row r="49" spans="1:18">
      <c r="D49">
        <v>74437156</v>
      </c>
      <c r="E49">
        <v>74447091</v>
      </c>
      <c r="F49">
        <v>2423</v>
      </c>
      <c r="G49" s="11">
        <v>-2.001325</v>
      </c>
      <c r="H49" s="101">
        <v>16</v>
      </c>
      <c r="I49" s="54">
        <v>4.4198890000000002E-4</v>
      </c>
      <c r="J49" s="44">
        <v>8.1451279999999997E-3</v>
      </c>
      <c r="K49" s="44">
        <v>1.3857402999999999</v>
      </c>
      <c r="L49">
        <v>1.4143650000000001E-2</v>
      </c>
      <c r="M49">
        <f t="shared" si="0"/>
        <v>5.8372472141972767E-6</v>
      </c>
      <c r="N49">
        <v>1.7789128999999999</v>
      </c>
      <c r="O49">
        <f t="shared" si="1"/>
        <v>7.341778373916632E-4</v>
      </c>
      <c r="P49" s="73">
        <v>1.8354450000000001E-8</v>
      </c>
    </row>
    <row r="50" spans="1:18">
      <c r="A50" s="42"/>
      <c r="B50" s="42"/>
      <c r="D50">
        <v>102908736</v>
      </c>
      <c r="E50">
        <v>102923212</v>
      </c>
      <c r="F50">
        <v>2355</v>
      </c>
      <c r="G50">
        <v>-2.46088</v>
      </c>
      <c r="H50">
        <v>82</v>
      </c>
      <c r="I50" s="44">
        <v>2.4134393E-3</v>
      </c>
      <c r="J50">
        <v>-3.7517555319999998</v>
      </c>
      <c r="K50">
        <v>-3.7666727</v>
      </c>
      <c r="L50">
        <v>0.38100870999999997</v>
      </c>
      <c r="M50">
        <f t="shared" si="0"/>
        <v>1.6178713800424628E-4</v>
      </c>
      <c r="N50">
        <v>9.1169287000000008</v>
      </c>
      <c r="O50">
        <f t="shared" si="1"/>
        <v>3.8713073036093421E-3</v>
      </c>
      <c r="P50" s="73">
        <v>9.6782680000000004E-8</v>
      </c>
    </row>
    <row r="51" spans="1:18">
      <c r="A51" s="42"/>
      <c r="B51" s="42"/>
      <c r="D51">
        <v>117852321</v>
      </c>
      <c r="E51">
        <v>117869066</v>
      </c>
      <c r="F51">
        <v>2402</v>
      </c>
      <c r="G51">
        <v>-1.871299</v>
      </c>
      <c r="H51">
        <v>95</v>
      </c>
      <c r="I51" s="44">
        <v>1.54551081E-2</v>
      </c>
      <c r="J51">
        <v>-4.6911242870000001</v>
      </c>
      <c r="K51">
        <v>-6.2211584000000002</v>
      </c>
      <c r="L51">
        <v>2.9458298699999999</v>
      </c>
      <c r="M51">
        <f t="shared" si="0"/>
        <v>1.2264071065778517E-3</v>
      </c>
      <c r="N51">
        <v>10.562295499999999</v>
      </c>
      <c r="O51">
        <f t="shared" si="1"/>
        <v>4.3972920482930888E-3</v>
      </c>
      <c r="P51" s="73">
        <v>1.099323E-7</v>
      </c>
    </row>
    <row r="52" spans="1:18">
      <c r="A52" s="42"/>
      <c r="B52" s="42"/>
      <c r="D52">
        <v>148943506</v>
      </c>
      <c r="E52">
        <v>148956111</v>
      </c>
      <c r="F52">
        <v>3411</v>
      </c>
      <c r="G52">
        <v>-2.2695210000000001</v>
      </c>
      <c r="H52">
        <v>160</v>
      </c>
      <c r="I52" s="44">
        <v>8.2708212000000003E-3</v>
      </c>
      <c r="J52">
        <v>-3.7696662189999999</v>
      </c>
      <c r="K52">
        <v>-4.4329103999999999</v>
      </c>
      <c r="L52">
        <v>2.65643319</v>
      </c>
      <c r="M52">
        <f t="shared" si="0"/>
        <v>7.7878428320140723E-4</v>
      </c>
      <c r="N52">
        <v>17.789129299999999</v>
      </c>
      <c r="O52">
        <f t="shared" si="1"/>
        <v>5.2152240691879211E-3</v>
      </c>
      <c r="P52" s="73">
        <v>1.3038060000000001E-7</v>
      </c>
    </row>
    <row r="53" spans="1:18" s="86" customFormat="1" ht="14.25" customHeight="1">
      <c r="A53" s="86" t="s">
        <v>2569</v>
      </c>
      <c r="D53" s="92" t="s">
        <v>2492</v>
      </c>
      <c r="E53" s="92"/>
      <c r="F53" s="91"/>
      <c r="H53" s="91"/>
      <c r="I53" s="93"/>
      <c r="P53" s="91"/>
      <c r="Q53" s="91"/>
      <c r="R53" s="95"/>
    </row>
    <row r="54" spans="1:18" ht="16" customHeight="1">
      <c r="A54" s="11" t="s">
        <v>2493</v>
      </c>
      <c r="B54" s="42">
        <v>-1.9994780000000001</v>
      </c>
      <c r="D54" s="52" t="s">
        <v>2494</v>
      </c>
      <c r="E54" s="52"/>
      <c r="F54" t="s">
        <v>2307</v>
      </c>
      <c r="G54" s="11" t="s">
        <v>2493</v>
      </c>
      <c r="H54" s="11" t="s">
        <v>2504</v>
      </c>
      <c r="I54" s="42" t="s">
        <v>2497</v>
      </c>
      <c r="J54" s="11" t="s">
        <v>2505</v>
      </c>
      <c r="K54" s="11" t="s">
        <v>2506</v>
      </c>
      <c r="L54" s="42" t="s">
        <v>2507</v>
      </c>
      <c r="N54" s="42" t="s">
        <v>2508</v>
      </c>
      <c r="P54" s="23" t="s">
        <v>2509</v>
      </c>
      <c r="Q54" s="23" t="s">
        <v>2503</v>
      </c>
    </row>
    <row r="55" spans="1:18" ht="16" customHeight="1">
      <c r="A55" s="11" t="s">
        <v>2504</v>
      </c>
      <c r="B55" s="42">
        <v>1566</v>
      </c>
      <c r="D55">
        <v>6198867</v>
      </c>
      <c r="E55">
        <v>6207568</v>
      </c>
      <c r="F55">
        <v>212</v>
      </c>
      <c r="G55">
        <v>-0.5915859</v>
      </c>
      <c r="H55">
        <v>6</v>
      </c>
      <c r="I55">
        <v>4.2718141000000001E-2</v>
      </c>
      <c r="J55">
        <v>-1.39054134</v>
      </c>
      <c r="K55">
        <v>-1.448923</v>
      </c>
      <c r="L55">
        <v>0.50929462999999997</v>
      </c>
      <c r="M55">
        <f t="shared" si="0"/>
        <v>2.4023331603773585E-3</v>
      </c>
      <c r="N55">
        <v>0.78642069999999997</v>
      </c>
      <c r="O55">
        <f t="shared" si="1"/>
        <v>3.7095316037735848E-3</v>
      </c>
      <c r="P55" s="73">
        <v>9.2738289999999999E-8</v>
      </c>
    </row>
    <row r="56" spans="1:18" ht="19" customHeight="1">
      <c r="A56" s="42" t="s">
        <v>2497</v>
      </c>
      <c r="B56" s="42">
        <v>2.0558759999999999E-2</v>
      </c>
      <c r="D56">
        <v>6617659</v>
      </c>
      <c r="E56">
        <v>6633659</v>
      </c>
      <c r="F56">
        <v>643</v>
      </c>
      <c r="G56" s="11">
        <v>-0.39433760000000001</v>
      </c>
      <c r="H56" s="101">
        <v>14</v>
      </c>
      <c r="I56" s="54">
        <v>5.3455397000000002E-2</v>
      </c>
      <c r="J56" s="44">
        <v>-1.41874535</v>
      </c>
      <c r="K56" s="79">
        <v>-1.6581585999999999</v>
      </c>
      <c r="L56">
        <v>1.4967360199999999</v>
      </c>
      <c r="M56">
        <f t="shared" si="0"/>
        <v>2.3277387558320374E-3</v>
      </c>
      <c r="N56">
        <v>1.8349816000000001</v>
      </c>
      <c r="O56">
        <f t="shared" si="1"/>
        <v>2.8537816485225509E-3</v>
      </c>
      <c r="P56" s="73">
        <v>7.1344539999999994E-8</v>
      </c>
    </row>
    <row r="57" spans="1:18">
      <c r="A57" s="11" t="s">
        <v>2505</v>
      </c>
      <c r="B57" s="42">
        <v>-1.3819900000000001</v>
      </c>
      <c r="D57">
        <v>27493034</v>
      </c>
      <c r="E57">
        <v>27502607</v>
      </c>
      <c r="F57">
        <v>7684</v>
      </c>
      <c r="G57" s="11">
        <v>-1.9833638</v>
      </c>
      <c r="H57" s="101">
        <v>190</v>
      </c>
      <c r="I57" s="54">
        <v>1.9707078999999999E-2</v>
      </c>
      <c r="J57" s="44">
        <v>-1.2592807699999999</v>
      </c>
      <c r="K57" s="79">
        <v>0.13752249999999999</v>
      </c>
      <c r="L57">
        <v>7.52582723</v>
      </c>
      <c r="M57">
        <f t="shared" si="0"/>
        <v>9.794153084331078E-4</v>
      </c>
      <c r="N57">
        <v>25.034422200000002</v>
      </c>
      <c r="O57">
        <f t="shared" si="1"/>
        <v>3.2579935190005208E-3</v>
      </c>
      <c r="P57" s="73">
        <v>8.1449839999999993E-8</v>
      </c>
    </row>
    <row r="58" spans="1:18">
      <c r="A58" s="11" t="s">
        <v>2506</v>
      </c>
      <c r="B58" s="42">
        <v>0.1048843</v>
      </c>
      <c r="D58">
        <v>35732666</v>
      </c>
      <c r="E58">
        <v>35739378</v>
      </c>
      <c r="F58">
        <v>355</v>
      </c>
      <c r="G58" s="11">
        <v>-1.0295406</v>
      </c>
      <c r="H58" s="101">
        <v>14</v>
      </c>
      <c r="I58" s="54">
        <v>3.4002196999999998E-2</v>
      </c>
      <c r="J58" s="44">
        <v>-0.59402683000000001</v>
      </c>
      <c r="K58" s="79">
        <v>-0.12638540000000001</v>
      </c>
      <c r="L58">
        <v>0.95188664000000001</v>
      </c>
      <c r="M58">
        <f t="shared" si="0"/>
        <v>2.6813708169014083E-3</v>
      </c>
      <c r="N58">
        <v>1.8349816000000001</v>
      </c>
      <c r="O58">
        <f t="shared" si="1"/>
        <v>5.1689622535211269E-3</v>
      </c>
      <c r="P58" s="73">
        <v>1.2922410000000001E-7</v>
      </c>
    </row>
    <row r="59" spans="1:18">
      <c r="A59" s="42" t="s">
        <v>2507</v>
      </c>
      <c r="B59" s="42">
        <v>64.777919999999995</v>
      </c>
      <c r="C59">
        <f>B59/B3</f>
        <v>1.2638361135498975E-3</v>
      </c>
      <c r="D59">
        <v>56870712</v>
      </c>
      <c r="E59">
        <v>56905707</v>
      </c>
      <c r="F59">
        <v>3383</v>
      </c>
      <c r="G59" s="11">
        <v>-1.1587822000000001</v>
      </c>
      <c r="H59" s="101">
        <v>77</v>
      </c>
      <c r="I59" s="54">
        <v>3.7475689999999999E-2</v>
      </c>
      <c r="J59" s="44">
        <v>-2.2057001299999999</v>
      </c>
      <c r="K59" s="79">
        <v>-2.5375624000000001</v>
      </c>
      <c r="L59">
        <v>5.79852335</v>
      </c>
      <c r="M59">
        <f t="shared" si="0"/>
        <v>1.7140181347916051E-3</v>
      </c>
      <c r="N59">
        <v>11.0100982</v>
      </c>
      <c r="O59">
        <f t="shared" si="1"/>
        <v>3.2545368607744605E-3</v>
      </c>
      <c r="P59" s="73">
        <v>8.136342E-8</v>
      </c>
    </row>
    <row r="60" spans="1:18">
      <c r="A60" s="42" t="s">
        <v>2508</v>
      </c>
      <c r="B60" s="42">
        <v>222.2988</v>
      </c>
      <c r="C60">
        <f>B60/B3</f>
        <v>4.3371144278606969E-3</v>
      </c>
      <c r="D60">
        <v>63200389</v>
      </c>
      <c r="E60">
        <v>63215405</v>
      </c>
      <c r="F60">
        <v>15016</v>
      </c>
      <c r="G60" s="11">
        <v>-2.0930485000000001</v>
      </c>
      <c r="H60" s="101">
        <v>684</v>
      </c>
      <c r="I60" s="54">
        <v>1.8266521000000001E-2</v>
      </c>
      <c r="J60" s="44">
        <v>-0.93378760000000005</v>
      </c>
      <c r="K60" s="79">
        <v>1.2450496</v>
      </c>
      <c r="L60">
        <v>25.09973871</v>
      </c>
      <c r="M60">
        <f t="shared" si="0"/>
        <v>1.6715329455247736E-3</v>
      </c>
      <c r="N60">
        <v>90.438559499999997</v>
      </c>
      <c r="O60">
        <f t="shared" si="1"/>
        <v>6.0228129661694194E-3</v>
      </c>
      <c r="P60" s="73">
        <v>1.5057030000000001E-7</v>
      </c>
    </row>
    <row r="61" spans="1:18">
      <c r="A61" s="23" t="s">
        <v>2509</v>
      </c>
      <c r="B61" s="109">
        <v>1.084279E-7</v>
      </c>
      <c r="D61">
        <v>64293379</v>
      </c>
      <c r="E61">
        <v>64300618</v>
      </c>
      <c r="F61">
        <v>4957</v>
      </c>
      <c r="G61" s="11">
        <v>-1.0088976000000001</v>
      </c>
      <c r="H61" s="101">
        <v>172</v>
      </c>
      <c r="I61" s="54">
        <v>4.2067524000000002E-2</v>
      </c>
      <c r="J61" s="44">
        <v>0.79591173000000004</v>
      </c>
      <c r="K61" s="79">
        <v>2.8680897999999999</v>
      </c>
      <c r="L61">
        <v>14.51772398</v>
      </c>
      <c r="M61">
        <f t="shared" si="0"/>
        <v>2.9287318902562033E-3</v>
      </c>
      <c r="N61">
        <v>37.620546900000001</v>
      </c>
      <c r="O61">
        <f t="shared" si="1"/>
        <v>7.5893780310671783E-3</v>
      </c>
      <c r="P61" s="73">
        <v>1.8973450000000001E-7</v>
      </c>
    </row>
    <row r="62" spans="1:18">
      <c r="A62" s="23" t="s">
        <v>2503</v>
      </c>
      <c r="B62" s="42"/>
      <c r="D62">
        <v>66362919</v>
      </c>
      <c r="E62">
        <v>66374773</v>
      </c>
      <c r="F62">
        <v>8414</v>
      </c>
      <c r="G62" s="11">
        <v>-2.5200828</v>
      </c>
      <c r="H62" s="101">
        <v>154</v>
      </c>
      <c r="I62" s="54">
        <v>6.9895620000000004E-3</v>
      </c>
      <c r="J62" s="44">
        <v>-3.3084014800000001</v>
      </c>
      <c r="K62" s="79">
        <v>-3.1573945999999999</v>
      </c>
      <c r="L62">
        <v>2.16089807</v>
      </c>
      <c r="M62">
        <f t="shared" si="0"/>
        <v>2.5682173401473735E-4</v>
      </c>
      <c r="N62">
        <v>20.3158979</v>
      </c>
      <c r="O62">
        <f t="shared" si="1"/>
        <v>2.4145350487283098E-3</v>
      </c>
      <c r="P62" s="73">
        <v>6.0363379999999998E-8</v>
      </c>
    </row>
    <row r="63" spans="1:18">
      <c r="B63" s="42"/>
      <c r="D63">
        <v>74437156</v>
      </c>
      <c r="E63">
        <v>74447091</v>
      </c>
      <c r="F63">
        <v>2423</v>
      </c>
      <c r="G63" s="11">
        <v>-2.1465706999999998</v>
      </c>
      <c r="H63" s="101">
        <v>16</v>
      </c>
      <c r="I63" s="54">
        <v>1.7286059999999999E-3</v>
      </c>
      <c r="J63" s="44">
        <v>2.8830310000000001E-2</v>
      </c>
      <c r="K63" s="44">
        <v>1.4949994</v>
      </c>
      <c r="L63">
        <v>5.5315389999999999E-2</v>
      </c>
      <c r="M63">
        <f t="shared" si="0"/>
        <v>2.2829298390425092E-5</v>
      </c>
      <c r="N63">
        <v>2.0971218999999999</v>
      </c>
      <c r="O63">
        <f t="shared" si="1"/>
        <v>8.6550635575732555E-4</v>
      </c>
      <c r="P63" s="73">
        <v>2.1637659999999999E-8</v>
      </c>
    </row>
    <row r="64" spans="1:18">
      <c r="A64" s="42"/>
      <c r="B64" s="42"/>
      <c r="D64">
        <v>102908736</v>
      </c>
      <c r="E64">
        <v>102923212</v>
      </c>
      <c r="F64">
        <v>2355</v>
      </c>
      <c r="G64">
        <v>-2.2851531</v>
      </c>
      <c r="H64">
        <v>58</v>
      </c>
      <c r="I64" s="44">
        <v>9.3003440000000003E-3</v>
      </c>
      <c r="J64">
        <v>-1.8708731199999999</v>
      </c>
      <c r="K64">
        <v>-0.81723190000000001</v>
      </c>
      <c r="L64">
        <v>1.0801240299999999</v>
      </c>
      <c r="M64">
        <f t="shared" si="0"/>
        <v>4.5865139278131628E-4</v>
      </c>
      <c r="N64">
        <v>7.6020668000000002</v>
      </c>
      <c r="O64">
        <f t="shared" si="1"/>
        <v>3.2280538428874736E-3</v>
      </c>
      <c r="P64" s="73">
        <v>8.0701350000000002E-8</v>
      </c>
    </row>
    <row r="65" spans="1:18">
      <c r="A65" s="42"/>
      <c r="B65" s="42"/>
      <c r="D65">
        <v>117852321</v>
      </c>
      <c r="E65">
        <v>117869066</v>
      </c>
      <c r="F65">
        <v>2402</v>
      </c>
      <c r="G65">
        <v>-1.7251320999999999</v>
      </c>
      <c r="H65">
        <v>68</v>
      </c>
      <c r="I65" s="44">
        <v>2.3517069000000002E-2</v>
      </c>
      <c r="J65">
        <v>-1.9934171199999999</v>
      </c>
      <c r="K65">
        <v>-1.5694897000000001</v>
      </c>
      <c r="L65">
        <v>3.2150526500000001</v>
      </c>
      <c r="M65">
        <f t="shared" si="0"/>
        <v>1.3384898626144879E-3</v>
      </c>
      <c r="N65">
        <v>8.9127679999999998</v>
      </c>
      <c r="O65">
        <f t="shared" si="1"/>
        <v>3.7105611990008325E-3</v>
      </c>
      <c r="P65" s="73">
        <v>9.2764029999999999E-8</v>
      </c>
    </row>
    <row r="66" spans="1:18">
      <c r="A66" s="42"/>
      <c r="B66" s="42"/>
      <c r="D66">
        <v>148943506</v>
      </c>
      <c r="E66">
        <v>148956111</v>
      </c>
      <c r="F66">
        <v>3411</v>
      </c>
      <c r="G66">
        <v>-2.3398775000000001</v>
      </c>
      <c r="H66">
        <v>113</v>
      </c>
      <c r="I66" s="44">
        <v>1.040366E-2</v>
      </c>
      <c r="J66">
        <v>-1.7714555599999999</v>
      </c>
      <c r="K66">
        <v>-0.48300169999999998</v>
      </c>
      <c r="L66">
        <v>2.3668014799999999</v>
      </c>
      <c r="M66">
        <f t="shared" si="0"/>
        <v>6.9387319847552032E-4</v>
      </c>
      <c r="N66">
        <v>14.8109232</v>
      </c>
      <c r="O66">
        <f t="shared" si="1"/>
        <v>4.3421058927000881E-3</v>
      </c>
      <c r="P66" s="73">
        <v>1.085526E-7</v>
      </c>
    </row>
    <row r="67" spans="1:18" s="86" customFormat="1" ht="14.25" customHeight="1">
      <c r="A67" s="86" t="s">
        <v>2570</v>
      </c>
      <c r="D67" s="92" t="s">
        <v>2492</v>
      </c>
      <c r="E67" s="92"/>
      <c r="F67" s="91"/>
      <c r="H67" s="91"/>
      <c r="I67" s="93"/>
      <c r="P67" s="91"/>
      <c r="Q67" s="91"/>
      <c r="R67" s="95"/>
    </row>
    <row r="68" spans="1:18" ht="16" customHeight="1">
      <c r="A68" s="11" t="s">
        <v>2493</v>
      </c>
      <c r="B68" s="42">
        <v>-2.013487</v>
      </c>
      <c r="D68" s="52" t="s">
        <v>2494</v>
      </c>
      <c r="E68" s="52"/>
      <c r="F68" t="s">
        <v>2307</v>
      </c>
      <c r="G68" s="11" t="s">
        <v>2493</v>
      </c>
      <c r="H68" s="11" t="s">
        <v>2504</v>
      </c>
      <c r="I68" s="42" t="s">
        <v>2497</v>
      </c>
      <c r="J68" s="11" t="s">
        <v>2505</v>
      </c>
      <c r="K68" s="11" t="s">
        <v>2506</v>
      </c>
      <c r="L68" s="42" t="s">
        <v>2507</v>
      </c>
      <c r="N68" s="42" t="s">
        <v>2508</v>
      </c>
      <c r="P68" s="23" t="s">
        <v>2509</v>
      </c>
      <c r="Q68" s="23" t="s">
        <v>2503</v>
      </c>
    </row>
    <row r="69" spans="1:18" ht="16" customHeight="1">
      <c r="A69" s="11" t="s">
        <v>2504</v>
      </c>
      <c r="B69" s="42">
        <v>1351</v>
      </c>
      <c r="D69">
        <v>6198867</v>
      </c>
      <c r="E69">
        <v>6207568</v>
      </c>
      <c r="F69">
        <v>212</v>
      </c>
      <c r="G69">
        <v>-0.51582689999999998</v>
      </c>
      <c r="H69">
        <v>3</v>
      </c>
      <c r="I69">
        <v>4.73499E-2</v>
      </c>
      <c r="J69">
        <v>-2.2683736300000001</v>
      </c>
      <c r="K69">
        <v>-2.5818039000000002</v>
      </c>
      <c r="L69">
        <v>0.26738970000000001</v>
      </c>
      <c r="M69">
        <f t="shared" si="0"/>
        <v>1.2612721698113207E-3</v>
      </c>
      <c r="N69">
        <v>0.42664370000000001</v>
      </c>
      <c r="O69">
        <f t="shared" si="1"/>
        <v>2.012470283018868E-3</v>
      </c>
      <c r="P69" s="73">
        <v>5.0311759999999997E-8</v>
      </c>
    </row>
    <row r="70" spans="1:18" ht="19" customHeight="1">
      <c r="A70" s="42" t="s">
        <v>2497</v>
      </c>
      <c r="B70" s="42">
        <v>2.3226110000000001E-2</v>
      </c>
      <c r="D70">
        <v>6617659</v>
      </c>
      <c r="E70">
        <v>6633659</v>
      </c>
      <c r="F70">
        <v>643</v>
      </c>
      <c r="G70" s="11">
        <v>-0.2258532</v>
      </c>
      <c r="H70" s="101">
        <v>12</v>
      </c>
      <c r="I70" s="54">
        <v>6.3599501000000003E-2</v>
      </c>
      <c r="J70" s="44">
        <v>-0.28014673000000001</v>
      </c>
      <c r="K70" s="79">
        <v>-0.2332359</v>
      </c>
      <c r="L70">
        <v>1.5285644</v>
      </c>
      <c r="M70">
        <f t="shared" si="0"/>
        <v>2.377238569206843E-3</v>
      </c>
      <c r="N70">
        <v>1.706575</v>
      </c>
      <c r="O70">
        <f t="shared" si="1"/>
        <v>2.6540824261275272E-3</v>
      </c>
      <c r="P70" s="73">
        <v>6.6352060000000003E-8</v>
      </c>
    </row>
    <row r="71" spans="1:18">
      <c r="A71" s="11" t="s">
        <v>2505</v>
      </c>
      <c r="B71" s="42">
        <v>-1.349008</v>
      </c>
      <c r="D71">
        <v>27493034</v>
      </c>
      <c r="E71">
        <v>27502607</v>
      </c>
      <c r="F71">
        <v>7684</v>
      </c>
      <c r="G71" s="11">
        <v>-1.9828345000000001</v>
      </c>
      <c r="H71" s="101">
        <v>159</v>
      </c>
      <c r="I71" s="54">
        <v>2.2541998000000001E-2</v>
      </c>
      <c r="J71" s="44">
        <v>-1.47370074</v>
      </c>
      <c r="K71" s="79">
        <v>-0.36839569999999999</v>
      </c>
      <c r="L71">
        <v>7.2329124</v>
      </c>
      <c r="M71">
        <f t="shared" si="0"/>
        <v>9.4129521082769393E-4</v>
      </c>
      <c r="N71">
        <v>22.612118200000001</v>
      </c>
      <c r="O71">
        <f t="shared" si="1"/>
        <v>2.942753539823009E-3</v>
      </c>
      <c r="P71" s="73">
        <v>7.3568840000000004E-8</v>
      </c>
    </row>
    <row r="72" spans="1:18">
      <c r="A72" s="11" t="s">
        <v>2506</v>
      </c>
      <c r="B72" s="42">
        <v>7.4666940000000001E-2</v>
      </c>
      <c r="D72">
        <v>35732666</v>
      </c>
      <c r="E72">
        <v>35739378</v>
      </c>
      <c r="F72">
        <v>355</v>
      </c>
      <c r="G72" s="11">
        <v>-0.69699270000000002</v>
      </c>
      <c r="H72" s="101">
        <v>11</v>
      </c>
      <c r="I72" s="54">
        <v>4.7705040999999997E-2</v>
      </c>
      <c r="J72" s="44">
        <v>-0.59560071000000003</v>
      </c>
      <c r="K72" s="79">
        <v>-0.36291699999999999</v>
      </c>
      <c r="L72">
        <v>1.0498092999999999</v>
      </c>
      <c r="M72">
        <f t="shared" si="0"/>
        <v>2.9572092957746475E-3</v>
      </c>
      <c r="N72">
        <v>1.5643604</v>
      </c>
      <c r="O72">
        <f t="shared" si="1"/>
        <v>4.4066490140845073E-3</v>
      </c>
      <c r="P72" s="73">
        <v>1.1016620000000001E-7</v>
      </c>
    </row>
    <row r="73" spans="1:18">
      <c r="A73" s="42" t="s">
        <v>2507</v>
      </c>
      <c r="B73" s="42">
        <v>63.405070000000002</v>
      </c>
      <c r="C73">
        <f>B73/B3</f>
        <v>1.2370514096185737E-3</v>
      </c>
      <c r="D73">
        <v>56870712</v>
      </c>
      <c r="E73">
        <v>56905707</v>
      </c>
      <c r="F73">
        <v>3383</v>
      </c>
      <c r="G73" s="11">
        <v>-1.5513029</v>
      </c>
      <c r="H73" s="101">
        <v>49</v>
      </c>
      <c r="I73" s="54">
        <v>3.0195366000000001E-2</v>
      </c>
      <c r="J73" s="44">
        <v>-2.91281123</v>
      </c>
      <c r="K73" s="79">
        <v>-3.1732288</v>
      </c>
      <c r="L73">
        <v>2.9949642000000001</v>
      </c>
      <c r="M73">
        <f t="shared" si="0"/>
        <v>8.8529831510493647E-4</v>
      </c>
      <c r="N73">
        <v>7.9644629</v>
      </c>
      <c r="O73">
        <f t="shared" si="1"/>
        <v>2.3542603901862253E-3</v>
      </c>
      <c r="P73" s="73">
        <v>5.8856509999999998E-8</v>
      </c>
    </row>
    <row r="74" spans="1:18">
      <c r="A74" s="42" t="s">
        <v>2508</v>
      </c>
      <c r="B74" s="42">
        <v>207.35570000000001</v>
      </c>
      <c r="C74">
        <f>B74/B3</f>
        <v>4.0455701882743146E-3</v>
      </c>
      <c r="D74">
        <v>63200389</v>
      </c>
      <c r="E74">
        <v>63215405</v>
      </c>
      <c r="F74">
        <v>15016</v>
      </c>
      <c r="G74" s="11">
        <v>-2.0733546999999999</v>
      </c>
      <c r="H74" s="101">
        <v>610</v>
      </c>
      <c r="I74" s="54">
        <v>2.1612381E-2</v>
      </c>
      <c r="J74" s="44">
        <v>-1.29593994</v>
      </c>
      <c r="K74" s="79">
        <v>0.23584649999999999</v>
      </c>
      <c r="L74">
        <v>26.598926800000001</v>
      </c>
      <c r="M74">
        <f t="shared" si="0"/>
        <v>1.7713723228556207E-3</v>
      </c>
      <c r="N74">
        <v>87.462285399999999</v>
      </c>
      <c r="O74">
        <f t="shared" si="1"/>
        <v>5.8246061134789558E-3</v>
      </c>
      <c r="P74" s="73">
        <v>1.4561520000000001E-7</v>
      </c>
    </row>
    <row r="75" spans="1:18">
      <c r="A75" s="23" t="s">
        <v>2509</v>
      </c>
      <c r="B75" s="109">
        <v>1.011392E-7</v>
      </c>
      <c r="D75">
        <v>64293379</v>
      </c>
      <c r="E75">
        <v>64300618</v>
      </c>
      <c r="F75">
        <v>4957</v>
      </c>
      <c r="G75" s="11">
        <v>-1.3293096</v>
      </c>
      <c r="H75" s="101">
        <v>166</v>
      </c>
      <c r="I75" s="54">
        <v>3.8527183999999999E-2</v>
      </c>
      <c r="J75" s="44">
        <v>0.70688914000000003</v>
      </c>
      <c r="K75" s="79">
        <v>2.9257453</v>
      </c>
      <c r="L75">
        <v>12.8622596</v>
      </c>
      <c r="M75">
        <f t="shared" si="0"/>
        <v>2.5947669154730685E-3</v>
      </c>
      <c r="N75">
        <v>36.981786</v>
      </c>
      <c r="O75">
        <f t="shared" si="1"/>
        <v>7.4605176518055278E-3</v>
      </c>
      <c r="P75" s="73">
        <v>1.8651290000000001E-7</v>
      </c>
    </row>
    <row r="76" spans="1:18">
      <c r="A76" s="23" t="s">
        <v>2503</v>
      </c>
      <c r="B76" s="42"/>
      <c r="D76">
        <v>66362919</v>
      </c>
      <c r="E76">
        <v>66374773</v>
      </c>
      <c r="F76">
        <v>8414</v>
      </c>
      <c r="G76" s="11">
        <v>-2.2953082</v>
      </c>
      <c r="H76" s="101">
        <v>122</v>
      </c>
      <c r="I76" s="54">
        <v>1.4399418000000001E-2</v>
      </c>
      <c r="J76" s="44">
        <v>-2.7761855400000002</v>
      </c>
      <c r="K76" s="79">
        <v>-2.3820100000000002</v>
      </c>
      <c r="L76">
        <v>3.5554697000000002</v>
      </c>
      <c r="M76">
        <f t="shared" si="0"/>
        <v>4.2256592583788923E-4</v>
      </c>
      <c r="N76">
        <v>17.492457099999999</v>
      </c>
      <c r="O76">
        <f t="shared" si="1"/>
        <v>2.0789704183503685E-3</v>
      </c>
      <c r="P76" s="73">
        <v>5.1974260000000003E-8</v>
      </c>
    </row>
    <row r="77" spans="1:18">
      <c r="D77">
        <v>74437156</v>
      </c>
      <c r="E77">
        <v>74447091</v>
      </c>
      <c r="F77">
        <v>2423</v>
      </c>
      <c r="G77" s="11">
        <v>-2.2078072</v>
      </c>
      <c r="H77" s="101">
        <v>16</v>
      </c>
      <c r="I77" s="54">
        <v>3.1397019999999999E-3</v>
      </c>
      <c r="J77" s="44">
        <v>4.9794730000000002E-2</v>
      </c>
      <c r="K77" s="44">
        <v>1.5454087999999999</v>
      </c>
      <c r="L77">
        <v>0.1004705</v>
      </c>
      <c r="M77">
        <f t="shared" si="0"/>
        <v>4.1465332232769294E-5</v>
      </c>
      <c r="N77">
        <v>2.2754333</v>
      </c>
      <c r="O77">
        <f t="shared" si="1"/>
        <v>9.3909752373091211E-4</v>
      </c>
      <c r="P77" s="73">
        <v>2.347744E-8</v>
      </c>
    </row>
    <row r="78" spans="1:18">
      <c r="A78" s="42"/>
      <c r="B78" s="42"/>
      <c r="D78">
        <v>102908736</v>
      </c>
      <c r="E78">
        <v>102923212</v>
      </c>
      <c r="F78">
        <v>2355</v>
      </c>
      <c r="G78">
        <v>-2.5356793999999998</v>
      </c>
      <c r="H78">
        <v>43</v>
      </c>
      <c r="I78" s="44">
        <v>4.5471499999999998E-3</v>
      </c>
      <c r="J78">
        <v>-2.1451881500000001</v>
      </c>
      <c r="K78">
        <v>-1.1004866</v>
      </c>
      <c r="L78">
        <v>0.33994449999999998</v>
      </c>
      <c r="M78">
        <f t="shared" si="0"/>
        <v>1.4435010615711252E-4</v>
      </c>
      <c r="N78">
        <v>6.1152268999999997</v>
      </c>
      <c r="O78">
        <f t="shared" si="1"/>
        <v>2.5966993205944798E-3</v>
      </c>
      <c r="P78" s="73">
        <v>6.4917480000000006E-8</v>
      </c>
    </row>
    <row r="79" spans="1:18">
      <c r="A79" s="42"/>
      <c r="B79" s="42"/>
      <c r="D79">
        <v>117852321</v>
      </c>
      <c r="E79">
        <v>117869066</v>
      </c>
      <c r="F79">
        <v>2402</v>
      </c>
      <c r="G79">
        <v>-1.4585239999999999</v>
      </c>
      <c r="H79">
        <v>56</v>
      </c>
      <c r="I79" s="44">
        <v>3.3342273999999998E-2</v>
      </c>
      <c r="J79">
        <v>-5.172061E-2</v>
      </c>
      <c r="K79">
        <v>1.2790870000000001</v>
      </c>
      <c r="L79">
        <v>3.7435646</v>
      </c>
      <c r="M79">
        <f t="shared" si="0"/>
        <v>1.5585198168193172E-3</v>
      </c>
      <c r="N79">
        <v>7.9640164999999996</v>
      </c>
      <c r="O79">
        <f t="shared" si="1"/>
        <v>3.3155772273105746E-3</v>
      </c>
      <c r="P79" s="73">
        <v>8.2889429999999993E-8</v>
      </c>
    </row>
    <row r="80" spans="1:18">
      <c r="A80" s="42"/>
      <c r="B80" s="42"/>
      <c r="D80">
        <v>148943506</v>
      </c>
      <c r="E80">
        <v>148956111</v>
      </c>
      <c r="F80">
        <v>3411</v>
      </c>
      <c r="G80">
        <v>-2.2589530999999998</v>
      </c>
      <c r="H80">
        <v>104</v>
      </c>
      <c r="I80" s="44">
        <v>1.4917524999999999E-2</v>
      </c>
      <c r="J80">
        <v>-1.1908497300000001</v>
      </c>
      <c r="K80">
        <v>0.37885580000000002</v>
      </c>
      <c r="L80">
        <v>3.1307928</v>
      </c>
      <c r="M80">
        <f t="shared" si="0"/>
        <v>9.17851890941073E-4</v>
      </c>
      <c r="N80">
        <v>14.790316300000001</v>
      </c>
      <c r="O80">
        <f t="shared" si="1"/>
        <v>4.3360645851656405E-3</v>
      </c>
      <c r="P80" s="73">
        <v>1.084016E-7</v>
      </c>
    </row>
    <row r="81" spans="1:18" s="86" customFormat="1" ht="14.25" customHeight="1">
      <c r="A81" s="86" t="s">
        <v>2571</v>
      </c>
      <c r="D81" s="92" t="s">
        <v>2492</v>
      </c>
      <c r="E81" s="92"/>
      <c r="F81" s="91"/>
      <c r="H81" s="91"/>
      <c r="I81" s="93"/>
      <c r="P81" s="91"/>
      <c r="Q81" s="91"/>
      <c r="R81" s="95"/>
    </row>
    <row r="82" spans="1:18" ht="16" customHeight="1">
      <c r="A82" s="11" t="s">
        <v>2493</v>
      </c>
      <c r="B82" s="42">
        <v>-1.926256</v>
      </c>
      <c r="D82" s="52" t="s">
        <v>2494</v>
      </c>
      <c r="E82" s="52"/>
      <c r="F82" t="s">
        <v>2307</v>
      </c>
      <c r="G82" s="11" t="s">
        <v>2493</v>
      </c>
      <c r="H82" s="11" t="s">
        <v>2504</v>
      </c>
      <c r="I82" s="42" t="s">
        <v>2497</v>
      </c>
      <c r="J82" s="11" t="s">
        <v>2505</v>
      </c>
      <c r="K82" s="11" t="s">
        <v>2506</v>
      </c>
      <c r="L82" s="42" t="s">
        <v>2507</v>
      </c>
      <c r="N82" s="42" t="s">
        <v>2508</v>
      </c>
      <c r="P82" s="23" t="s">
        <v>2509</v>
      </c>
      <c r="Q82" s="23" t="s">
        <v>2503</v>
      </c>
    </row>
    <row r="83" spans="1:18" ht="16" customHeight="1">
      <c r="A83" s="11" t="s">
        <v>2504</v>
      </c>
      <c r="B83">
        <v>1387</v>
      </c>
      <c r="D83">
        <v>6198867</v>
      </c>
      <c r="E83">
        <v>6207568</v>
      </c>
      <c r="F83">
        <v>212</v>
      </c>
      <c r="G83">
        <v>-1.3058993000000001</v>
      </c>
      <c r="H83">
        <v>4</v>
      </c>
      <c r="I83">
        <v>1.3154058E-2</v>
      </c>
      <c r="J83">
        <v>-2.2420632999999999</v>
      </c>
      <c r="K83">
        <v>-2.1373028000000001</v>
      </c>
      <c r="L83">
        <v>6.0120819999999998E-2</v>
      </c>
      <c r="M83">
        <f t="shared" si="0"/>
        <v>2.8358877358490564E-4</v>
      </c>
      <c r="N83">
        <v>0.53387130000000005</v>
      </c>
      <c r="O83">
        <f t="shared" si="1"/>
        <v>2.5182608490566041E-3</v>
      </c>
      <c r="P83" s="73">
        <v>6.2956520000000005E-8</v>
      </c>
    </row>
    <row r="84" spans="1:18" ht="19" customHeight="1">
      <c r="A84" s="42" t="s">
        <v>2497</v>
      </c>
      <c r="B84" s="42">
        <v>2.2821640000000001E-2</v>
      </c>
      <c r="D84">
        <v>6617659</v>
      </c>
      <c r="E84">
        <v>6633659</v>
      </c>
      <c r="F84">
        <v>643</v>
      </c>
      <c r="G84" s="11">
        <v>-0.36330990000000002</v>
      </c>
      <c r="H84" s="101">
        <v>11</v>
      </c>
      <c r="I84" s="54">
        <v>5.4831637000000003E-2</v>
      </c>
      <c r="J84" s="44">
        <v>0.78401679999999996</v>
      </c>
      <c r="K84" s="79">
        <v>1.2659342</v>
      </c>
      <c r="L84">
        <v>1.20629601</v>
      </c>
      <c r="M84">
        <f t="shared" si="0"/>
        <v>1.8760435614307931E-3</v>
      </c>
      <c r="N84">
        <v>1.468146</v>
      </c>
      <c r="O84">
        <f t="shared" si="1"/>
        <v>2.2832752721617419E-3</v>
      </c>
      <c r="P84" s="73">
        <v>5.7081880000000003E-8</v>
      </c>
    </row>
    <row r="85" spans="1:18">
      <c r="A85" s="11" t="s">
        <v>2505</v>
      </c>
      <c r="B85" s="42">
        <v>-1.5839840000000001</v>
      </c>
      <c r="D85">
        <v>27493034</v>
      </c>
      <c r="E85">
        <v>27502607</v>
      </c>
      <c r="F85">
        <v>7684</v>
      </c>
      <c r="G85" s="11">
        <v>-1.9555990999999999</v>
      </c>
      <c r="H85" s="101">
        <v>166</v>
      </c>
      <c r="I85" s="54">
        <v>2.0796485999999999E-2</v>
      </c>
      <c r="J85" s="44">
        <v>-1.6168498</v>
      </c>
      <c r="K85" s="79">
        <v>-0.62927219999999995</v>
      </c>
      <c r="L85">
        <v>6.9470117900000004</v>
      </c>
      <c r="M85">
        <f t="shared" si="0"/>
        <v>9.0408794768349822E-4</v>
      </c>
      <c r="N85">
        <v>22.155657399999999</v>
      </c>
      <c r="O85">
        <f t="shared" si="1"/>
        <v>2.8833494794377927E-3</v>
      </c>
      <c r="P85" s="73">
        <v>7.2083739999999995E-8</v>
      </c>
    </row>
    <row r="86" spans="1:18">
      <c r="A86" s="11" t="s">
        <v>2506</v>
      </c>
      <c r="B86" s="42">
        <v>-0.52451550000000002</v>
      </c>
      <c r="D86">
        <v>35732666</v>
      </c>
      <c r="E86">
        <v>35739378</v>
      </c>
      <c r="F86">
        <v>355</v>
      </c>
      <c r="G86" s="11">
        <v>-1.2815802999999999</v>
      </c>
      <c r="H86" s="101">
        <v>15</v>
      </c>
      <c r="I86" s="54">
        <v>2.7867810999999999E-2</v>
      </c>
      <c r="J86" s="44">
        <v>-2.7739658</v>
      </c>
      <c r="K86" s="79">
        <v>-2.9206745999999999</v>
      </c>
      <c r="L86">
        <v>0.83366238000000004</v>
      </c>
      <c r="M86">
        <f t="shared" si="0"/>
        <v>2.3483447323943661E-3</v>
      </c>
      <c r="N86">
        <v>2.0020172000000001</v>
      </c>
      <c r="O86">
        <f t="shared" si="1"/>
        <v>5.6394850704225355E-3</v>
      </c>
      <c r="P86" s="73">
        <v>1.4098710000000001E-7</v>
      </c>
    </row>
    <row r="87" spans="1:18">
      <c r="A87" s="42" t="s">
        <v>2507</v>
      </c>
      <c r="B87" s="42">
        <v>63.761209999999998</v>
      </c>
      <c r="C87">
        <f>B87/B3</f>
        <v>1.2439998048970832E-3</v>
      </c>
      <c r="D87">
        <v>56870712</v>
      </c>
      <c r="E87">
        <v>56905707</v>
      </c>
      <c r="F87">
        <v>3383</v>
      </c>
      <c r="G87" s="11">
        <v>-1.1677774000000001</v>
      </c>
      <c r="H87" s="101">
        <v>53</v>
      </c>
      <c r="I87" s="54">
        <v>3.7160246000000001E-2</v>
      </c>
      <c r="J87" s="44">
        <v>-3.9979648999999999</v>
      </c>
      <c r="K87" s="79">
        <v>-5.2918506000000001</v>
      </c>
      <c r="L87">
        <v>3.9722731499999999</v>
      </c>
      <c r="M87">
        <f t="shared" si="0"/>
        <v>1.1741865651788354E-3</v>
      </c>
      <c r="N87">
        <v>7.8748136000000004</v>
      </c>
      <c r="O87">
        <f t="shared" si="1"/>
        <v>2.3277604493053502E-3</v>
      </c>
      <c r="P87" s="73">
        <v>5.8194010000000001E-8</v>
      </c>
    </row>
    <row r="88" spans="1:18">
      <c r="A88" s="42" t="s">
        <v>2508</v>
      </c>
      <c r="B88" s="42">
        <v>200.7397</v>
      </c>
      <c r="C88">
        <f>B88/B3</f>
        <v>3.9164900985269729E-3</v>
      </c>
      <c r="D88">
        <v>63200389</v>
      </c>
      <c r="E88">
        <v>63215405</v>
      </c>
      <c r="F88">
        <v>15016</v>
      </c>
      <c r="G88" s="11">
        <v>-1.9164534</v>
      </c>
      <c r="H88" s="101">
        <v>612</v>
      </c>
      <c r="I88" s="54">
        <v>2.2854705999999999E-2</v>
      </c>
      <c r="J88" s="44">
        <v>-1.1447886</v>
      </c>
      <c r="K88" s="79">
        <v>0.4311951</v>
      </c>
      <c r="L88">
        <v>28.116059509999999</v>
      </c>
      <c r="M88">
        <f t="shared" si="0"/>
        <v>1.8724067334842834E-3</v>
      </c>
      <c r="N88">
        <v>82.349819199999999</v>
      </c>
      <c r="O88">
        <f t="shared" si="1"/>
        <v>5.4841381992541292E-3</v>
      </c>
      <c r="P88" s="73">
        <v>1.3710349999999999E-7</v>
      </c>
    </row>
    <row r="89" spans="1:18">
      <c r="A89" s="23" t="s">
        <v>2509</v>
      </c>
      <c r="B89" s="109">
        <v>9.7912269999999997E-8</v>
      </c>
      <c r="D89">
        <v>64293379</v>
      </c>
      <c r="E89">
        <v>64300618</v>
      </c>
      <c r="F89">
        <v>4957</v>
      </c>
      <c r="G89" s="11">
        <v>-1.2257838000000001</v>
      </c>
      <c r="H89" s="101">
        <v>164</v>
      </c>
      <c r="I89" s="54">
        <v>3.7848671E-2</v>
      </c>
      <c r="J89" s="44">
        <v>0.89800290000000005</v>
      </c>
      <c r="K89" s="79">
        <v>3.2849301</v>
      </c>
      <c r="L89">
        <v>12.46891523</v>
      </c>
      <c r="M89">
        <f t="shared" si="0"/>
        <v>2.5154156203348798E-3</v>
      </c>
      <c r="N89">
        <v>36.0400633</v>
      </c>
      <c r="O89">
        <f t="shared" si="1"/>
        <v>7.2705392979624771E-3</v>
      </c>
      <c r="P89" s="73">
        <v>1.817635E-7</v>
      </c>
    </row>
    <row r="90" spans="1:18">
      <c r="A90" s="23" t="s">
        <v>2503</v>
      </c>
      <c r="B90" s="42"/>
      <c r="D90">
        <v>66362919</v>
      </c>
      <c r="E90">
        <v>66374773</v>
      </c>
      <c r="F90">
        <v>8414</v>
      </c>
      <c r="G90" s="11">
        <v>-2.2110612000000001</v>
      </c>
      <c r="H90" s="101">
        <v>133</v>
      </c>
      <c r="I90" s="54">
        <v>1.4393316999999999E-2</v>
      </c>
      <c r="J90" s="44">
        <v>-3.0110687</v>
      </c>
      <c r="K90" s="79">
        <v>-2.9347067999999998</v>
      </c>
      <c r="L90">
        <v>3.85873686</v>
      </c>
      <c r="M90">
        <f t="shared" si="0"/>
        <v>4.5860908723555977E-4</v>
      </c>
      <c r="N90">
        <v>17.751219500000001</v>
      </c>
      <c r="O90">
        <f t="shared" si="1"/>
        <v>2.1097242096505824E-3</v>
      </c>
      <c r="P90" s="73">
        <v>5.274311E-8</v>
      </c>
    </row>
    <row r="91" spans="1:18">
      <c r="B91" s="42"/>
      <c r="D91">
        <v>74437156</v>
      </c>
      <c r="E91">
        <v>74447091</v>
      </c>
      <c r="F91">
        <v>2423</v>
      </c>
      <c r="G91" s="11">
        <v>-2.1611473999999999</v>
      </c>
      <c r="H91" s="101">
        <v>16</v>
      </c>
      <c r="I91" s="54">
        <v>1.982157E-3</v>
      </c>
      <c r="J91" s="44">
        <v>3.2693399999999997E-2</v>
      </c>
      <c r="K91" s="44">
        <v>1.5065280999999999</v>
      </c>
      <c r="L91">
        <v>6.3429009999999994E-2</v>
      </c>
      <c r="M91">
        <f t="shared" si="0"/>
        <v>2.6177882789929838E-5</v>
      </c>
      <c r="N91">
        <v>2.1354850000000001</v>
      </c>
      <c r="O91">
        <f t="shared" si="1"/>
        <v>8.8133924886504335E-4</v>
      </c>
      <c r="P91" s="73">
        <v>2.203348E-8</v>
      </c>
    </row>
    <row r="92" spans="1:18">
      <c r="A92" s="42"/>
      <c r="B92" s="42"/>
      <c r="D92">
        <v>102908736</v>
      </c>
      <c r="E92">
        <v>102923212</v>
      </c>
      <c r="F92">
        <v>2355</v>
      </c>
      <c r="G92">
        <v>-2.5296620000000001</v>
      </c>
      <c r="H92">
        <v>49</v>
      </c>
      <c r="I92" s="44">
        <v>4.0577030000000002E-3</v>
      </c>
      <c r="J92">
        <v>-3.2329943000000001</v>
      </c>
      <c r="K92">
        <v>-2.7757111000000001</v>
      </c>
      <c r="L92">
        <v>0.28009292000000002</v>
      </c>
      <c r="M92">
        <f t="shared" si="0"/>
        <v>1.1893542250530787E-4</v>
      </c>
      <c r="N92">
        <v>6.5399229999999999</v>
      </c>
      <c r="O92">
        <f t="shared" si="1"/>
        <v>2.7770373673036094E-3</v>
      </c>
      <c r="P92" s="73">
        <v>6.942593E-8</v>
      </c>
    </row>
    <row r="93" spans="1:18">
      <c r="A93" s="42"/>
      <c r="B93" s="42"/>
      <c r="D93">
        <v>117852321</v>
      </c>
      <c r="E93">
        <v>117869066</v>
      </c>
      <c r="F93">
        <v>2402</v>
      </c>
      <c r="G93">
        <v>-1.6505163</v>
      </c>
      <c r="H93">
        <v>63</v>
      </c>
      <c r="I93" s="44">
        <v>2.5840807E-2</v>
      </c>
      <c r="J93">
        <v>-1.8826244999999999</v>
      </c>
      <c r="K93">
        <v>-1.4614431000000001</v>
      </c>
      <c r="L93">
        <v>3.2739060699999998</v>
      </c>
      <c r="M93">
        <f t="shared" si="0"/>
        <v>1.3629917027477101E-3</v>
      </c>
      <c r="N93">
        <v>8.4084724000000008</v>
      </c>
      <c r="O93">
        <f t="shared" si="1"/>
        <v>3.5006129891756873E-3</v>
      </c>
      <c r="P93" s="73">
        <v>8.7515319999999996E-8</v>
      </c>
    </row>
    <row r="94" spans="1:18">
      <c r="A94" s="42"/>
      <c r="B94" s="42"/>
      <c r="D94">
        <v>148943506</v>
      </c>
      <c r="E94">
        <v>148956111</v>
      </c>
      <c r="F94">
        <v>3411</v>
      </c>
      <c r="G94">
        <v>-2.2340958</v>
      </c>
      <c r="H94">
        <v>101</v>
      </c>
      <c r="I94" s="44">
        <v>1.3212608000000001E-2</v>
      </c>
      <c r="J94">
        <v>-1.3529697000000001</v>
      </c>
      <c r="K94">
        <v>0.1120681</v>
      </c>
      <c r="L94">
        <v>2.6807033300000001</v>
      </c>
      <c r="M94">
        <f t="shared" si="0"/>
        <v>7.8589953972442103E-4</v>
      </c>
      <c r="N94">
        <v>13.4802494</v>
      </c>
      <c r="O94">
        <f t="shared" si="1"/>
        <v>3.9519933743770155E-3</v>
      </c>
      <c r="P94" s="73">
        <v>9.8799830000000003E-8</v>
      </c>
    </row>
    <row r="95" spans="1:18" s="86" customFormat="1" ht="14.25" customHeight="1">
      <c r="A95" s="86" t="s">
        <v>2581</v>
      </c>
      <c r="D95" s="92" t="s">
        <v>2492</v>
      </c>
      <c r="E95" s="92"/>
      <c r="F95" s="91"/>
      <c r="H95" s="91"/>
      <c r="I95" s="93"/>
      <c r="P95" s="91"/>
      <c r="Q95" s="91"/>
      <c r="R95" s="95"/>
    </row>
    <row r="96" spans="1:18" ht="16" customHeight="1">
      <c r="A96" s="11" t="s">
        <v>2493</v>
      </c>
      <c r="B96" s="42">
        <v>-1.9568589999999999</v>
      </c>
      <c r="D96" s="52" t="s">
        <v>2494</v>
      </c>
      <c r="E96" s="52"/>
      <c r="F96" t="s">
        <v>2307</v>
      </c>
      <c r="G96" s="11" t="s">
        <v>2493</v>
      </c>
      <c r="H96" s="11" t="s">
        <v>2504</v>
      </c>
      <c r="I96" s="42" t="s">
        <v>2497</v>
      </c>
      <c r="J96" s="11" t="s">
        <v>2505</v>
      </c>
      <c r="K96" s="11" t="s">
        <v>2506</v>
      </c>
      <c r="L96" s="42" t="s">
        <v>2507</v>
      </c>
      <c r="N96" s="42" t="s">
        <v>2508</v>
      </c>
      <c r="P96" s="23" t="s">
        <v>2509</v>
      </c>
      <c r="Q96" s="23" t="s">
        <v>2503</v>
      </c>
    </row>
    <row r="97" spans="1:18" ht="16" customHeight="1">
      <c r="A97" s="11" t="s">
        <v>2504</v>
      </c>
      <c r="B97" s="42">
        <v>1257</v>
      </c>
      <c r="D97">
        <v>6198867</v>
      </c>
      <c r="E97">
        <v>6207568</v>
      </c>
      <c r="F97">
        <v>212</v>
      </c>
      <c r="G97" t="s">
        <v>2549</v>
      </c>
      <c r="H97">
        <v>0</v>
      </c>
      <c r="I97" t="s">
        <v>2549</v>
      </c>
      <c r="J97" t="s">
        <v>2549</v>
      </c>
      <c r="K97" t="s">
        <v>2549</v>
      </c>
      <c r="L97">
        <v>0</v>
      </c>
      <c r="M97">
        <f t="shared" si="0"/>
        <v>0</v>
      </c>
      <c r="N97">
        <v>0</v>
      </c>
      <c r="O97">
        <f t="shared" si="1"/>
        <v>0</v>
      </c>
      <c r="P97" s="73">
        <v>0</v>
      </c>
    </row>
    <row r="98" spans="1:18" ht="19" customHeight="1">
      <c r="A98" s="42" t="s">
        <v>2497</v>
      </c>
      <c r="B98" s="42">
        <v>2.227109E-2</v>
      </c>
      <c r="D98">
        <v>6617659</v>
      </c>
      <c r="E98">
        <v>6633659</v>
      </c>
      <c r="F98">
        <v>643</v>
      </c>
      <c r="G98" s="11">
        <v>-0.73863409999999996</v>
      </c>
      <c r="H98" s="101">
        <v>16</v>
      </c>
      <c r="I98" s="54">
        <v>4.4760848999999998E-2</v>
      </c>
      <c r="J98" s="44">
        <v>-0.80519627999999999</v>
      </c>
      <c r="K98" s="79">
        <v>-0.60288021000000003</v>
      </c>
      <c r="L98">
        <v>1.4342019100000001</v>
      </c>
      <c r="M98">
        <f t="shared" si="0"/>
        <v>2.2304850855365474E-3</v>
      </c>
      <c r="N98">
        <v>2.1435490000000001</v>
      </c>
      <c r="O98">
        <f t="shared" si="1"/>
        <v>3.3336687402799382E-3</v>
      </c>
      <c r="P98" s="73">
        <v>8.3341700000000003E-8</v>
      </c>
    </row>
    <row r="99" spans="1:18">
      <c r="A99" s="11" t="s">
        <v>2505</v>
      </c>
      <c r="B99" s="42">
        <v>-1.2386410000000001</v>
      </c>
      <c r="D99">
        <v>27493034</v>
      </c>
      <c r="E99">
        <v>27502607</v>
      </c>
      <c r="F99">
        <v>7684</v>
      </c>
      <c r="G99" s="11">
        <v>-1.9312809</v>
      </c>
      <c r="H99" s="101">
        <v>144</v>
      </c>
      <c r="I99" s="54">
        <v>2.1305302000000002E-2</v>
      </c>
      <c r="J99" s="44">
        <v>-1.0400479600000001</v>
      </c>
      <c r="K99" s="79">
        <v>0.41443595999999999</v>
      </c>
      <c r="L99">
        <v>6.1650622300000002</v>
      </c>
      <c r="M99">
        <f t="shared" si="0"/>
        <v>8.0232460046850607E-4</v>
      </c>
      <c r="N99">
        <v>19.291937999999998</v>
      </c>
      <c r="O99">
        <f t="shared" si="1"/>
        <v>2.5106634565330555E-3</v>
      </c>
      <c r="P99" s="73">
        <v>6.2766590000000004E-8</v>
      </c>
    </row>
    <row r="100" spans="1:18">
      <c r="A100" s="11" t="s">
        <v>2506</v>
      </c>
      <c r="B100" s="42">
        <v>0.32842979999999999</v>
      </c>
      <c r="D100">
        <v>35732666</v>
      </c>
      <c r="E100">
        <v>35739378</v>
      </c>
      <c r="F100">
        <v>355</v>
      </c>
      <c r="G100" s="11">
        <v>-0.31039830000000002</v>
      </c>
      <c r="H100" s="101">
        <v>10</v>
      </c>
      <c r="I100" s="54">
        <v>5.6515966000000001E-2</v>
      </c>
      <c r="J100" s="44">
        <v>-0.59683956999999999</v>
      </c>
      <c r="K100" s="79">
        <v>-0.59757534000000001</v>
      </c>
      <c r="L100">
        <v>1.13079152</v>
      </c>
      <c r="M100">
        <f t="shared" si="0"/>
        <v>3.1853282253521127E-3</v>
      </c>
      <c r="N100">
        <v>1.339718</v>
      </c>
      <c r="O100">
        <f t="shared" si="1"/>
        <v>3.7738535211267604E-3</v>
      </c>
      <c r="P100" s="73">
        <v>9.4346329999999996E-8</v>
      </c>
    </row>
    <row r="101" spans="1:18">
      <c r="A101" s="42" t="s">
        <v>2507</v>
      </c>
      <c r="B101" s="42">
        <v>56.345889999999997</v>
      </c>
      <c r="C101">
        <f>B101/B3</f>
        <v>1.0993247488049946E-3</v>
      </c>
      <c r="D101">
        <v>56870712</v>
      </c>
      <c r="E101">
        <v>56905707</v>
      </c>
      <c r="F101">
        <v>3383</v>
      </c>
      <c r="G101" s="11">
        <v>-1.0664723</v>
      </c>
      <c r="H101" s="101">
        <v>39</v>
      </c>
      <c r="I101" s="54">
        <v>3.9067629E-2</v>
      </c>
      <c r="J101" s="44">
        <v>-3.6082111499999998</v>
      </c>
      <c r="K101" s="79">
        <v>-4.5839864199999996</v>
      </c>
      <c r="L101">
        <v>3.06802492</v>
      </c>
      <c r="M101">
        <f t="shared" si="0"/>
        <v>9.0689474430978427E-4</v>
      </c>
      <c r="N101">
        <v>5.626925</v>
      </c>
      <c r="O101">
        <f t="shared" si="1"/>
        <v>1.6632944132426841E-3</v>
      </c>
      <c r="P101" s="193">
        <v>4.1582359999999997E-8</v>
      </c>
    </row>
    <row r="102" spans="1:18">
      <c r="A102" s="42" t="s">
        <v>2508</v>
      </c>
      <c r="B102" s="42">
        <v>178.98920000000001</v>
      </c>
      <c r="C102">
        <f>B102/B3</f>
        <v>3.4921314993659157E-3</v>
      </c>
      <c r="D102">
        <v>63200389</v>
      </c>
      <c r="E102">
        <v>63215405</v>
      </c>
      <c r="F102">
        <v>15016</v>
      </c>
      <c r="G102" s="11">
        <v>-1.9666657000000001</v>
      </c>
      <c r="H102" s="101">
        <v>539</v>
      </c>
      <c r="I102" s="54">
        <v>2.1813127000000002E-2</v>
      </c>
      <c r="J102" s="44">
        <v>-1.0502465599999999</v>
      </c>
      <c r="K102" s="79">
        <v>0.69851788000000004</v>
      </c>
      <c r="L102">
        <v>23.616119189999999</v>
      </c>
      <c r="M102">
        <f t="shared" si="0"/>
        <v>1.5727303669419285E-3</v>
      </c>
      <c r="N102">
        <v>72.746829000000005</v>
      </c>
      <c r="O102">
        <f t="shared" si="1"/>
        <v>4.8446210042621205E-3</v>
      </c>
      <c r="P102" s="73">
        <v>1.211155E-7</v>
      </c>
    </row>
    <row r="103" spans="1:18">
      <c r="A103" s="23" t="s">
        <v>2509</v>
      </c>
      <c r="B103" s="109">
        <v>8.7303290000000004E-8</v>
      </c>
      <c r="D103">
        <v>64293379</v>
      </c>
      <c r="E103">
        <v>64300618</v>
      </c>
      <c r="F103">
        <v>4957</v>
      </c>
      <c r="G103" s="11">
        <v>-1.3356882000000001</v>
      </c>
      <c r="H103" s="101">
        <v>165</v>
      </c>
      <c r="I103" s="54">
        <v>3.5472380999999997E-2</v>
      </c>
      <c r="J103" s="44">
        <v>0.74430052000000002</v>
      </c>
      <c r="K103" s="79">
        <v>3.1249110899999999</v>
      </c>
      <c r="L103">
        <v>11.75606067</v>
      </c>
      <c r="M103">
        <f t="shared" si="0"/>
        <v>2.3716079624773049E-3</v>
      </c>
      <c r="N103">
        <v>31.753955999999999</v>
      </c>
      <c r="O103">
        <f t="shared" si="1"/>
        <v>6.4058817833366954E-3</v>
      </c>
      <c r="P103" s="73">
        <v>1.6014700000000001E-7</v>
      </c>
    </row>
    <row r="104" spans="1:18">
      <c r="A104" s="23" t="s">
        <v>2503</v>
      </c>
      <c r="B104" s="42"/>
      <c r="D104">
        <v>66362919</v>
      </c>
      <c r="E104">
        <v>66374773</v>
      </c>
      <c r="F104">
        <v>8414</v>
      </c>
      <c r="G104" s="11">
        <v>-2.3122604</v>
      </c>
      <c r="H104" s="101">
        <v>129</v>
      </c>
      <c r="I104" s="54">
        <v>1.2044187E-2</v>
      </c>
      <c r="J104" s="44">
        <v>-2.7349516700000001</v>
      </c>
      <c r="K104" s="79">
        <v>-2.2938750899999998</v>
      </c>
      <c r="L104">
        <v>3.1401075600000001</v>
      </c>
      <c r="M104">
        <f t="shared" si="0"/>
        <v>3.7320032802472074E-4</v>
      </c>
      <c r="N104">
        <v>17.282361000000002</v>
      </c>
      <c r="O104">
        <f t="shared" si="1"/>
        <v>2.0540005942476826E-3</v>
      </c>
      <c r="P104" s="73">
        <v>5.1350010000000003E-8</v>
      </c>
    </row>
    <row r="105" spans="1:18">
      <c r="B105" s="42"/>
      <c r="D105">
        <v>74437156</v>
      </c>
      <c r="E105">
        <v>74447091</v>
      </c>
      <c r="F105">
        <v>2423</v>
      </c>
      <c r="G105" s="11">
        <v>-2.1641181</v>
      </c>
      <c r="H105" s="101">
        <v>16</v>
      </c>
      <c r="I105" s="54">
        <v>2.0387320000000001E-3</v>
      </c>
      <c r="J105" s="44">
        <v>3.3548729999999999E-2</v>
      </c>
      <c r="K105" s="44">
        <v>1.5089041999999999</v>
      </c>
      <c r="L105">
        <v>6.5239420000000006E-2</v>
      </c>
      <c r="M105">
        <f t="shared" si="0"/>
        <v>2.6925059843169629E-5</v>
      </c>
      <c r="N105">
        <v>2.1435490000000001</v>
      </c>
      <c r="O105">
        <f t="shared" si="1"/>
        <v>8.8466735451919114E-4</v>
      </c>
      <c r="P105" s="73">
        <v>2.2116679999999999E-8</v>
      </c>
    </row>
    <row r="106" spans="1:18">
      <c r="A106" s="42"/>
      <c r="B106" s="42"/>
      <c r="D106">
        <v>102908736</v>
      </c>
      <c r="E106">
        <v>102923212</v>
      </c>
      <c r="F106">
        <v>2355</v>
      </c>
      <c r="G106">
        <v>-2.4575675000000001</v>
      </c>
      <c r="H106">
        <v>36</v>
      </c>
      <c r="I106" s="44">
        <v>3.1751510000000002E-3</v>
      </c>
      <c r="J106">
        <v>-1.4237527999999999</v>
      </c>
      <c r="K106">
        <v>-7.8959360000000006E-2</v>
      </c>
      <c r="L106">
        <v>0.18897459</v>
      </c>
      <c r="M106">
        <f t="shared" ref="M106:M122" si="2">L106/F106</f>
        <v>8.0243987261146503E-5</v>
      </c>
      <c r="N106">
        <v>4.8229839999999999</v>
      </c>
      <c r="O106">
        <f t="shared" ref="O106:O122" si="3">N106/F106</f>
        <v>2.0479762208067938E-3</v>
      </c>
      <c r="P106" s="73">
        <v>5.1199409999999999E-8</v>
      </c>
    </row>
    <row r="107" spans="1:18">
      <c r="A107" s="42"/>
      <c r="B107" s="42"/>
      <c r="D107">
        <v>117852321</v>
      </c>
      <c r="E107">
        <v>117869066</v>
      </c>
      <c r="F107">
        <v>2402</v>
      </c>
      <c r="G107">
        <v>-1.8288689</v>
      </c>
      <c r="H107">
        <v>60</v>
      </c>
      <c r="I107" s="44">
        <v>2.1458831000000001E-2</v>
      </c>
      <c r="J107">
        <v>-1.28657881</v>
      </c>
      <c r="K107">
        <v>-0.31455907</v>
      </c>
      <c r="L107">
        <v>2.5863500899999998</v>
      </c>
      <c r="M107">
        <f t="shared" si="2"/>
        <v>1.0767485803497086E-3</v>
      </c>
      <c r="N107">
        <v>8.0383069999999996</v>
      </c>
      <c r="O107">
        <f t="shared" si="3"/>
        <v>3.3465058284762698E-3</v>
      </c>
      <c r="P107" s="73">
        <v>8.366265E-8</v>
      </c>
    </row>
    <row r="108" spans="1:18">
      <c r="A108" s="42"/>
      <c r="B108" s="42"/>
      <c r="D108">
        <v>148943506</v>
      </c>
      <c r="E108">
        <v>148956111</v>
      </c>
      <c r="F108">
        <v>3411</v>
      </c>
      <c r="G108">
        <v>-2.1949071999999998</v>
      </c>
      <c r="H108">
        <v>102</v>
      </c>
      <c r="I108" s="44">
        <v>1.4296158E-2</v>
      </c>
      <c r="J108">
        <v>-1.1750899100000001</v>
      </c>
      <c r="K108">
        <v>0.38427090000000003</v>
      </c>
      <c r="L108">
        <v>2.9311959299999999</v>
      </c>
      <c r="M108">
        <f t="shared" si="2"/>
        <v>8.593362445030782E-4</v>
      </c>
      <c r="N108">
        <v>13.665122999999999</v>
      </c>
      <c r="O108">
        <f t="shared" si="3"/>
        <v>4.0061926121372033E-3</v>
      </c>
      <c r="P108" s="73">
        <v>1.001548E-7</v>
      </c>
    </row>
    <row r="109" spans="1:18" s="86" customFormat="1" ht="14.25" customHeight="1">
      <c r="A109" s="86" t="s">
        <v>2582</v>
      </c>
      <c r="D109" s="92" t="s">
        <v>2492</v>
      </c>
      <c r="E109" s="92"/>
      <c r="F109" s="91"/>
      <c r="H109" s="91"/>
      <c r="I109" s="93"/>
      <c r="P109" s="91"/>
      <c r="Q109" s="91"/>
      <c r="R109" s="95"/>
    </row>
    <row r="110" spans="1:18" ht="16" customHeight="1">
      <c r="A110" s="11" t="s">
        <v>2493</v>
      </c>
      <c r="B110" s="42">
        <v>-2.0381779999999998</v>
      </c>
      <c r="D110" s="52" t="s">
        <v>2494</v>
      </c>
      <c r="E110" s="52"/>
      <c r="F110" t="s">
        <v>2307</v>
      </c>
      <c r="G110" s="11" t="s">
        <v>2493</v>
      </c>
      <c r="H110" s="11" t="s">
        <v>2504</v>
      </c>
      <c r="I110" s="42" t="s">
        <v>2497</v>
      </c>
      <c r="J110" s="11" t="s">
        <v>2505</v>
      </c>
      <c r="K110" s="11" t="s">
        <v>2506</v>
      </c>
      <c r="L110" s="42" t="s">
        <v>2507</v>
      </c>
      <c r="N110" s="42" t="s">
        <v>2508</v>
      </c>
      <c r="P110" s="23" t="s">
        <v>2509</v>
      </c>
      <c r="Q110" s="23" t="s">
        <v>2503</v>
      </c>
    </row>
    <row r="111" spans="1:18" ht="16" customHeight="1">
      <c r="A111" s="11" t="s">
        <v>2504</v>
      </c>
      <c r="B111" s="42">
        <v>1298</v>
      </c>
      <c r="D111">
        <v>6198867</v>
      </c>
      <c r="E111">
        <v>6207568</v>
      </c>
      <c r="F111">
        <v>212</v>
      </c>
      <c r="G111">
        <v>-1.3058993000000001</v>
      </c>
      <c r="H111">
        <v>4</v>
      </c>
      <c r="I111">
        <v>1.3154058E-2</v>
      </c>
      <c r="J111">
        <v>-2.2420632999999999</v>
      </c>
      <c r="K111">
        <v>-2.1373028000000001</v>
      </c>
      <c r="L111">
        <v>6.0120819999999998E-2</v>
      </c>
      <c r="M111">
        <f t="shared" si="2"/>
        <v>2.8358877358490564E-4</v>
      </c>
      <c r="N111">
        <v>0.53387130000000005</v>
      </c>
      <c r="O111">
        <f t="shared" si="3"/>
        <v>2.5182608490566041E-3</v>
      </c>
      <c r="P111" s="73">
        <v>3.2503169999999998E-8</v>
      </c>
    </row>
    <row r="112" spans="1:18" ht="19" customHeight="1">
      <c r="A112" s="42" t="s">
        <v>2497</v>
      </c>
      <c r="B112" s="42">
        <v>2.1448430000000001E-2</v>
      </c>
      <c r="D112">
        <v>6617659</v>
      </c>
      <c r="E112">
        <v>6633659</v>
      </c>
      <c r="F112">
        <v>643</v>
      </c>
      <c r="G112" s="11">
        <v>-0.36330990000000002</v>
      </c>
      <c r="H112" s="101">
        <v>11</v>
      </c>
      <c r="I112" s="54">
        <v>5.4831637000000003E-2</v>
      </c>
      <c r="J112" s="44">
        <v>0.78401679999999996</v>
      </c>
      <c r="K112" s="79">
        <v>1.2659342</v>
      </c>
      <c r="L112">
        <v>1.20629601</v>
      </c>
      <c r="M112">
        <f t="shared" si="2"/>
        <v>1.8760435614307931E-3</v>
      </c>
      <c r="N112">
        <v>1.468146</v>
      </c>
      <c r="O112">
        <f t="shared" si="3"/>
        <v>2.2832752721617419E-3</v>
      </c>
      <c r="P112" s="73">
        <v>6.9656870000000005E-8</v>
      </c>
    </row>
    <row r="113" spans="1:1024">
      <c r="A113" s="11" t="s">
        <v>2505</v>
      </c>
      <c r="B113" s="42">
        <v>-1.2587729999999999</v>
      </c>
      <c r="D113">
        <v>27493034</v>
      </c>
      <c r="E113">
        <v>27502607</v>
      </c>
      <c r="F113">
        <v>7684</v>
      </c>
      <c r="G113" s="11">
        <v>-1.9555990999999999</v>
      </c>
      <c r="H113" s="101">
        <v>166</v>
      </c>
      <c r="I113" s="54">
        <v>2.0796485999999999E-2</v>
      </c>
      <c r="J113" s="44">
        <v>-1.6168498</v>
      </c>
      <c r="K113" s="79">
        <v>-0.62927219999999995</v>
      </c>
      <c r="L113">
        <v>6.9470117900000004</v>
      </c>
      <c r="M113">
        <f t="shared" si="2"/>
        <v>9.0408794768349822E-4</v>
      </c>
      <c r="N113">
        <v>22.155657399999999</v>
      </c>
      <c r="O113">
        <f t="shared" si="3"/>
        <v>2.8833494794377927E-3</v>
      </c>
      <c r="P113" s="73">
        <v>6.9946950000000002E-8</v>
      </c>
    </row>
    <row r="114" spans="1:1024">
      <c r="A114" s="11" t="s">
        <v>2506</v>
      </c>
      <c r="B114" s="42">
        <v>0.36459720000000001</v>
      </c>
      <c r="D114">
        <v>35732666</v>
      </c>
      <c r="E114">
        <v>35739378</v>
      </c>
      <c r="F114">
        <v>355</v>
      </c>
      <c r="G114" s="11">
        <v>-1.2815802999999999</v>
      </c>
      <c r="H114" s="101">
        <v>15</v>
      </c>
      <c r="I114" s="54">
        <v>2.7867810999999999E-2</v>
      </c>
      <c r="J114" s="44">
        <v>-2.7739658</v>
      </c>
      <c r="K114" s="79">
        <v>-2.9206745999999999</v>
      </c>
      <c r="L114">
        <v>0.83366238000000004</v>
      </c>
      <c r="M114">
        <f t="shared" si="2"/>
        <v>2.3483447323943661E-3</v>
      </c>
      <c r="N114">
        <v>2.0020172000000001</v>
      </c>
      <c r="O114">
        <f t="shared" si="3"/>
        <v>5.6394850704225355E-3</v>
      </c>
      <c r="P114" s="73">
        <v>8.7346539999999994E-8</v>
      </c>
    </row>
    <row r="115" spans="1:1024">
      <c r="A115" s="42" t="s">
        <v>2507</v>
      </c>
      <c r="B115" s="42">
        <v>56.152889999999999</v>
      </c>
      <c r="C115">
        <f>B115/B3</f>
        <v>1.0955592625109746E-3</v>
      </c>
      <c r="D115">
        <v>56870712</v>
      </c>
      <c r="E115">
        <v>56905707</v>
      </c>
      <c r="F115">
        <v>3383</v>
      </c>
      <c r="G115" s="11">
        <v>-1.1677774000000001</v>
      </c>
      <c r="H115" s="101">
        <v>53</v>
      </c>
      <c r="I115" s="54">
        <v>3.7160246000000001E-2</v>
      </c>
      <c r="J115" s="44">
        <v>-3.9979648999999999</v>
      </c>
      <c r="K115" s="79">
        <v>-5.2918506000000001</v>
      </c>
      <c r="L115">
        <v>3.9722731499999999</v>
      </c>
      <c r="M115">
        <f t="shared" si="2"/>
        <v>1.1741865651788354E-3</v>
      </c>
      <c r="N115">
        <v>7.8748136000000004</v>
      </c>
      <c r="O115">
        <f t="shared" si="3"/>
        <v>2.3277604493053502E-3</v>
      </c>
      <c r="P115" s="73">
        <v>5.3978359999999998E-8</v>
      </c>
    </row>
    <row r="116" spans="1:1024">
      <c r="A116" s="42" t="s">
        <v>2508</v>
      </c>
      <c r="B116" s="42">
        <v>193.21940000000001</v>
      </c>
      <c r="C116">
        <f>B116/B3</f>
        <v>3.7697668520144377E-3</v>
      </c>
      <c r="D116">
        <v>63200389</v>
      </c>
      <c r="E116">
        <v>63215405</v>
      </c>
      <c r="F116">
        <v>15016</v>
      </c>
      <c r="G116" s="11">
        <v>-1.9164534</v>
      </c>
      <c r="H116" s="101">
        <v>612</v>
      </c>
      <c r="I116" s="54">
        <v>2.2854705999999999E-2</v>
      </c>
      <c r="J116" s="44">
        <v>-1.1447886</v>
      </c>
      <c r="K116" s="79">
        <v>0.4311951</v>
      </c>
      <c r="L116">
        <v>28.116059509999999</v>
      </c>
      <c r="M116">
        <f t="shared" si="2"/>
        <v>1.8724067334842834E-3</v>
      </c>
      <c r="N116">
        <v>82.349819199999999</v>
      </c>
      <c r="O116">
        <f t="shared" si="3"/>
        <v>5.4841381992541292E-3</v>
      </c>
      <c r="P116" s="73">
        <v>1.330779E-7</v>
      </c>
    </row>
    <row r="117" spans="1:1024">
      <c r="A117" s="23" t="s">
        <v>2509</v>
      </c>
      <c r="B117" s="109">
        <v>9.4244179999999998E-8</v>
      </c>
      <c r="D117">
        <v>64293379</v>
      </c>
      <c r="E117">
        <v>64300618</v>
      </c>
      <c r="F117">
        <v>4957</v>
      </c>
      <c r="G117" s="11">
        <v>-1.2257838000000001</v>
      </c>
      <c r="H117" s="101">
        <v>164</v>
      </c>
      <c r="I117" s="54">
        <v>3.7848671E-2</v>
      </c>
      <c r="J117" s="44">
        <v>0.89800290000000005</v>
      </c>
      <c r="K117" s="79">
        <v>3.2849301</v>
      </c>
      <c r="L117">
        <v>12.46891523</v>
      </c>
      <c r="M117">
        <f t="shared" si="2"/>
        <v>2.5154156203348798E-3</v>
      </c>
      <c r="N117">
        <v>36.0400633</v>
      </c>
      <c r="O117">
        <f t="shared" si="3"/>
        <v>7.2705392979624771E-3</v>
      </c>
      <c r="P117" s="73">
        <v>1.8142979999999999E-7</v>
      </c>
    </row>
    <row r="118" spans="1:1024">
      <c r="A118" s="23" t="s">
        <v>2503</v>
      </c>
      <c r="B118" s="42"/>
      <c r="D118">
        <v>66362919</v>
      </c>
      <c r="E118">
        <v>66374773</v>
      </c>
      <c r="F118">
        <v>8414</v>
      </c>
      <c r="G118" s="11">
        <v>-2.2110612000000001</v>
      </c>
      <c r="H118" s="101">
        <v>133</v>
      </c>
      <c r="I118" s="54">
        <v>1.4393316999999999E-2</v>
      </c>
      <c r="J118" s="44">
        <v>-3.0110687</v>
      </c>
      <c r="K118" s="79">
        <v>-2.9347067999999998</v>
      </c>
      <c r="L118">
        <v>3.85873686</v>
      </c>
      <c r="M118">
        <f t="shared" si="2"/>
        <v>4.5860908723555977E-4</v>
      </c>
      <c r="N118">
        <v>17.751219500000001</v>
      </c>
      <c r="O118">
        <f t="shared" si="3"/>
        <v>2.1097242096505824E-3</v>
      </c>
      <c r="P118" s="73">
        <v>4.9956139999999999E-8</v>
      </c>
    </row>
    <row r="119" spans="1:1024">
      <c r="B119" s="42"/>
      <c r="D119">
        <v>74437156</v>
      </c>
      <c r="E119">
        <v>74447091</v>
      </c>
      <c r="F119">
        <v>2423</v>
      </c>
      <c r="G119" s="11">
        <v>-2.1611473999999999</v>
      </c>
      <c r="H119" s="101">
        <v>16</v>
      </c>
      <c r="I119" s="54">
        <v>1.982157E-3</v>
      </c>
      <c r="J119" s="44">
        <v>3.2693399999999997E-2</v>
      </c>
      <c r="K119" s="44">
        <v>1.5065280999999999</v>
      </c>
      <c r="L119">
        <v>6.3429009999999994E-2</v>
      </c>
      <c r="M119">
        <f t="shared" si="2"/>
        <v>2.6177882789929838E-5</v>
      </c>
      <c r="N119">
        <v>2.1354850000000001</v>
      </c>
      <c r="O119">
        <f t="shared" si="3"/>
        <v>8.8133924886504335E-4</v>
      </c>
      <c r="P119" s="73">
        <v>2.2750880000000001E-8</v>
      </c>
    </row>
    <row r="120" spans="1:1024">
      <c r="A120" s="42"/>
      <c r="B120" s="42"/>
      <c r="D120">
        <v>102908736</v>
      </c>
      <c r="E120">
        <v>102923212</v>
      </c>
      <c r="F120">
        <v>2355</v>
      </c>
      <c r="G120">
        <v>-2.5296620000000001</v>
      </c>
      <c r="H120">
        <v>49</v>
      </c>
      <c r="I120" s="44">
        <v>4.0577030000000002E-3</v>
      </c>
      <c r="J120">
        <v>-3.2329943000000001</v>
      </c>
      <c r="K120">
        <v>-2.7757111000000001</v>
      </c>
      <c r="L120">
        <v>0.28009292000000002</v>
      </c>
      <c r="M120">
        <f t="shared" si="2"/>
        <v>1.1893542250530787E-4</v>
      </c>
      <c r="N120">
        <v>6.5399229999999999</v>
      </c>
      <c r="O120">
        <f t="shared" si="3"/>
        <v>2.7770373673036094E-3</v>
      </c>
      <c r="P120" s="73">
        <v>5.1204570000000003E-8</v>
      </c>
    </row>
    <row r="121" spans="1:1024">
      <c r="A121" s="42"/>
      <c r="B121" s="42"/>
      <c r="D121">
        <v>117852321</v>
      </c>
      <c r="E121">
        <v>117869066</v>
      </c>
      <c r="F121">
        <v>2402</v>
      </c>
      <c r="G121">
        <v>-1.6505163</v>
      </c>
      <c r="H121">
        <v>63</v>
      </c>
      <c r="I121" s="44">
        <v>2.5840807E-2</v>
      </c>
      <c r="J121">
        <v>-1.8826244999999999</v>
      </c>
      <c r="K121">
        <v>-1.4614431000000001</v>
      </c>
      <c r="L121">
        <v>3.2739060699999998</v>
      </c>
      <c r="M121">
        <f t="shared" si="2"/>
        <v>1.3629917027477101E-3</v>
      </c>
      <c r="N121">
        <v>8.4084724000000008</v>
      </c>
      <c r="O121">
        <f t="shared" si="3"/>
        <v>3.5006129891756873E-3</v>
      </c>
      <c r="P121" s="73">
        <v>7.6021150000000004E-8</v>
      </c>
    </row>
    <row r="122" spans="1:1024">
      <c r="A122" s="42"/>
      <c r="B122" s="42"/>
      <c r="D122">
        <v>148943506</v>
      </c>
      <c r="E122">
        <v>148956111</v>
      </c>
      <c r="F122">
        <v>3411</v>
      </c>
      <c r="G122">
        <v>-2.2340958</v>
      </c>
      <c r="H122">
        <v>101</v>
      </c>
      <c r="I122" s="44">
        <v>1.3212608000000001E-2</v>
      </c>
      <c r="J122">
        <v>-1.3529697000000001</v>
      </c>
      <c r="K122">
        <v>0.1120681</v>
      </c>
      <c r="L122">
        <v>2.6807033300000001</v>
      </c>
      <c r="M122">
        <f t="shared" si="2"/>
        <v>7.8589953972442103E-4</v>
      </c>
      <c r="N122">
        <v>13.4802494</v>
      </c>
      <c r="O122">
        <f t="shared" si="3"/>
        <v>3.9519933743770155E-3</v>
      </c>
      <c r="P122" s="73">
        <v>1.030268E-7</v>
      </c>
    </row>
    <row r="123" spans="1:1024" s="40" customFormat="1" ht="15">
      <c r="A123" s="58" t="s">
        <v>2516</v>
      </c>
      <c r="H123" s="60" t="s">
        <v>4</v>
      </c>
      <c r="I123" s="60"/>
      <c r="J123" s="60"/>
      <c r="K123" s="60"/>
      <c r="L123" s="59"/>
      <c r="M123" s="60" t="s">
        <v>9</v>
      </c>
      <c r="N123" s="60"/>
      <c r="O123" s="60"/>
      <c r="P123" s="59"/>
      <c r="Q123" s="60"/>
      <c r="R123" s="60" t="s">
        <v>15</v>
      </c>
      <c r="S123" s="60"/>
      <c r="T123" s="60"/>
      <c r="U123" s="60"/>
      <c r="V123" s="60"/>
      <c r="W123" s="60" t="s">
        <v>12</v>
      </c>
      <c r="X123" s="59"/>
      <c r="AB123" s="60" t="s">
        <v>1010</v>
      </c>
      <c r="AMJ123" s="59"/>
    </row>
    <row r="124" spans="1:1024" s="61" customFormat="1">
      <c r="A124" s="61" t="s">
        <v>2313</v>
      </c>
      <c r="C124" s="61" t="s">
        <v>2517</v>
      </c>
      <c r="D124" s="61" t="s">
        <v>2518</v>
      </c>
      <c r="E124" s="61" t="s">
        <v>2308</v>
      </c>
      <c r="G124" s="61" t="s">
        <v>2520</v>
      </c>
      <c r="H124" s="61" t="s">
        <v>2517</v>
      </c>
      <c r="I124" s="61" t="s">
        <v>2518</v>
      </c>
      <c r="J124" s="61" t="s">
        <v>2308</v>
      </c>
      <c r="L124" s="61" t="s">
        <v>2520</v>
      </c>
      <c r="M124" s="61" t="s">
        <v>2517</v>
      </c>
      <c r="N124" s="61" t="s">
        <v>2518</v>
      </c>
      <c r="O124" s="61" t="s">
        <v>2308</v>
      </c>
      <c r="Q124" s="61" t="s">
        <v>2520</v>
      </c>
      <c r="R124" s="61" t="s">
        <v>2517</v>
      </c>
      <c r="S124" s="61" t="s">
        <v>2518</v>
      </c>
      <c r="T124" s="61" t="s">
        <v>2308</v>
      </c>
      <c r="V124" s="61" t="s">
        <v>2520</v>
      </c>
      <c r="W124" s="61" t="s">
        <v>2517</v>
      </c>
      <c r="X124" s="61" t="s">
        <v>2518</v>
      </c>
      <c r="Y124" s="61" t="s">
        <v>2308</v>
      </c>
      <c r="AA124" s="61" t="s">
        <v>2520</v>
      </c>
      <c r="AB124" s="61" t="s">
        <v>2517</v>
      </c>
      <c r="AC124" s="61" t="s">
        <v>2518</v>
      </c>
      <c r="AD124" s="61" t="s">
        <v>2308</v>
      </c>
      <c r="AF124" s="61" t="s">
        <v>2520</v>
      </c>
    </row>
    <row r="125" spans="1:1024">
      <c r="A125">
        <v>6198867</v>
      </c>
      <c r="B125">
        <v>6207568</v>
      </c>
      <c r="C125">
        <v>0.28231020000000001</v>
      </c>
      <c r="D125">
        <v>0.2799245159</v>
      </c>
      <c r="E125">
        <v>0.28231020000000001</v>
      </c>
      <c r="F125">
        <f>E125/F111</f>
        <v>1.3316518867924529E-3</v>
      </c>
      <c r="G125">
        <v>1.3293000000000001E-3</v>
      </c>
      <c r="H125">
        <v>0.50929462999999997</v>
      </c>
      <c r="I125">
        <v>0.49297323199999998</v>
      </c>
      <c r="J125">
        <v>0.50929462999999997</v>
      </c>
      <c r="K125">
        <f>J125/F111</f>
        <v>2.4023331603773585E-3</v>
      </c>
      <c r="L125">
        <v>2.3999999999999998E-3</v>
      </c>
      <c r="M125">
        <v>0.26738970000000001</v>
      </c>
      <c r="N125">
        <v>0.26424008300000001</v>
      </c>
      <c r="O125">
        <v>0.26738970000000001</v>
      </c>
      <c r="P125">
        <f>O125/F111</f>
        <v>1.2612721698113207E-3</v>
      </c>
      <c r="Q125">
        <v>1.2439E-3</v>
      </c>
      <c r="R125">
        <v>6.0120819999999998E-2</v>
      </c>
      <c r="S125">
        <v>5.9898172999999999E-2</v>
      </c>
      <c r="T125">
        <v>6.0120819999999998E-2</v>
      </c>
      <c r="U125">
        <f>T125/F111</f>
        <v>2.8358877358490564E-4</v>
      </c>
      <c r="V125">
        <v>2.6630000000000002E-4</v>
      </c>
      <c r="W125">
        <v>0.26376560999999998</v>
      </c>
      <c r="X125">
        <v>0.26376560799999998</v>
      </c>
      <c r="Y125">
        <v>0.26376560999999998</v>
      </c>
      <c r="Z125">
        <f>Y125/F111</f>
        <v>1.2441774056603772E-3</v>
      </c>
      <c r="AA125">
        <v>1.2329000000000001E-3</v>
      </c>
      <c r="AB125">
        <v>6.0120819999999998E-2</v>
      </c>
      <c r="AC125">
        <v>5.9898172999999999E-2</v>
      </c>
      <c r="AD125">
        <v>6.0120819999999998E-2</v>
      </c>
      <c r="AE125">
        <f>AD125/F111</f>
        <v>2.8358877358490564E-4</v>
      </c>
      <c r="AF125">
        <v>5.063E-4</v>
      </c>
    </row>
    <row r="126" spans="1:1024">
      <c r="A126">
        <v>6617659</v>
      </c>
      <c r="B126">
        <v>6633659</v>
      </c>
      <c r="C126">
        <v>1.4300307699999999</v>
      </c>
      <c r="D126">
        <v>0.70260861419999998</v>
      </c>
      <c r="E126">
        <v>1.4300307699999999</v>
      </c>
      <c r="F126">
        <f t="shared" ref="F126:F136" si="4">E126/F112</f>
        <v>2.223998087091757E-3</v>
      </c>
      <c r="G126">
        <v>2.2182E-3</v>
      </c>
      <c r="H126">
        <v>1.4967360199999999</v>
      </c>
      <c r="I126">
        <v>0.71413142799999996</v>
      </c>
      <c r="J126">
        <v>1.4967360199999999</v>
      </c>
      <c r="K126">
        <f t="shared" ref="K126:K136" si="5">J126/F112</f>
        <v>2.3277387558320374E-3</v>
      </c>
      <c r="L126">
        <v>2.3069000000000002E-3</v>
      </c>
      <c r="M126">
        <v>1.5285644</v>
      </c>
      <c r="N126">
        <v>0.65906502300000003</v>
      </c>
      <c r="O126">
        <v>1.5285644</v>
      </c>
      <c r="P126">
        <f t="shared" ref="P126:P136" si="6">O126/F112</f>
        <v>2.377238569206843E-3</v>
      </c>
      <c r="Q126">
        <v>2.3375000000000002E-3</v>
      </c>
      <c r="R126">
        <v>1.20629601</v>
      </c>
      <c r="S126">
        <v>0.65729181400000003</v>
      </c>
      <c r="T126">
        <v>1.20629601</v>
      </c>
      <c r="U126">
        <f t="shared" ref="U126:U136" si="7">T126/F112</f>
        <v>1.8760435614307931E-3</v>
      </c>
      <c r="V126">
        <v>1.8475E-3</v>
      </c>
      <c r="W126">
        <v>1.4342019100000001</v>
      </c>
      <c r="X126">
        <v>0.60230347500000003</v>
      </c>
      <c r="Y126">
        <v>1.4342019100000001</v>
      </c>
      <c r="Z126">
        <f t="shared" ref="Z126:Z136" si="8">Y126/F112</f>
        <v>2.2304850855365474E-3</v>
      </c>
      <c r="AA126">
        <v>2.202E-3</v>
      </c>
      <c r="AB126">
        <v>1.20629601</v>
      </c>
      <c r="AC126">
        <v>0.65729181400000003</v>
      </c>
      <c r="AD126">
        <v>1.20629601</v>
      </c>
      <c r="AE126">
        <f t="shared" ref="AE126:AE136" si="9">AD126/F112</f>
        <v>1.8760435614307931E-3</v>
      </c>
      <c r="AF126">
        <v>1.9155000000000001E-3</v>
      </c>
    </row>
    <row r="127" spans="1:1024">
      <c r="A127">
        <v>27493034</v>
      </c>
      <c r="B127">
        <v>27502607</v>
      </c>
      <c r="C127">
        <v>6.99262782</v>
      </c>
      <c r="D127">
        <v>0.92926672259999998</v>
      </c>
      <c r="E127">
        <v>7.0818520999999999</v>
      </c>
      <c r="F127">
        <f t="shared" si="4"/>
        <v>9.2163614003123366E-4</v>
      </c>
      <c r="G127">
        <v>8.9939999999999996E-4</v>
      </c>
      <c r="H127">
        <v>7.52582723</v>
      </c>
      <c r="I127">
        <v>0.95197801000000004</v>
      </c>
      <c r="J127">
        <v>7.8839572200000001</v>
      </c>
      <c r="K127">
        <f t="shared" si="5"/>
        <v>1.0260225429463822E-3</v>
      </c>
      <c r="L127">
        <v>9.3599999999999998E-4</v>
      </c>
      <c r="M127">
        <v>7.2329124</v>
      </c>
      <c r="N127">
        <v>0.91374733799999996</v>
      </c>
      <c r="O127">
        <v>7.2329124</v>
      </c>
      <c r="P127">
        <f t="shared" si="6"/>
        <v>9.4129521082769393E-4</v>
      </c>
      <c r="Q127">
        <v>8.6269999999999999E-4</v>
      </c>
      <c r="R127">
        <v>6.9470117900000004</v>
      </c>
      <c r="S127">
        <v>0.871715452</v>
      </c>
      <c r="T127">
        <v>6.9470117900000004</v>
      </c>
      <c r="U127">
        <f t="shared" si="7"/>
        <v>9.0408794768349822E-4</v>
      </c>
      <c r="V127">
        <v>8.5490000000000002E-4</v>
      </c>
      <c r="W127">
        <v>6.1650622300000002</v>
      </c>
      <c r="X127">
        <v>0.84660107100000004</v>
      </c>
      <c r="Y127">
        <v>6.1650622300000002</v>
      </c>
      <c r="Z127">
        <f t="shared" si="8"/>
        <v>8.0232460046850607E-4</v>
      </c>
      <c r="AA127">
        <v>7.517E-4</v>
      </c>
      <c r="AB127">
        <v>6.9470117900000004</v>
      </c>
      <c r="AC127">
        <v>0.871715452</v>
      </c>
      <c r="AD127">
        <v>6.9470117900000004</v>
      </c>
      <c r="AE127">
        <f t="shared" si="9"/>
        <v>9.0408794768349822E-4</v>
      </c>
      <c r="AF127">
        <v>8.5389999999999999E-4</v>
      </c>
    </row>
    <row r="128" spans="1:1024">
      <c r="A128">
        <v>35732666</v>
      </c>
      <c r="B128">
        <v>35739378</v>
      </c>
      <c r="C128">
        <v>0.99375917999999996</v>
      </c>
      <c r="D128">
        <v>0.52065970709999998</v>
      </c>
      <c r="E128">
        <v>0.99375917999999996</v>
      </c>
      <c r="F128">
        <f t="shared" si="4"/>
        <v>2.7993216338028167E-3</v>
      </c>
      <c r="G128">
        <v>2.7866000000000002E-3</v>
      </c>
      <c r="H128">
        <v>0.95188664000000001</v>
      </c>
      <c r="I128">
        <v>0.51962282199999998</v>
      </c>
      <c r="J128">
        <v>0.95188664000000001</v>
      </c>
      <c r="K128">
        <f t="shared" si="5"/>
        <v>2.6813708169014083E-3</v>
      </c>
      <c r="L128">
        <v>2.6308999999999998E-3</v>
      </c>
      <c r="M128">
        <v>1.0498092999999999</v>
      </c>
      <c r="N128">
        <v>0.53463081300000004</v>
      </c>
      <c r="O128">
        <v>1.0498092999999999</v>
      </c>
      <c r="P128">
        <f t="shared" si="6"/>
        <v>2.9572092957746475E-3</v>
      </c>
      <c r="Q128">
        <v>2.8676999999999999E-3</v>
      </c>
      <c r="R128">
        <v>0.83366238000000004</v>
      </c>
      <c r="S128">
        <v>0.413789978</v>
      </c>
      <c r="T128">
        <v>0.83366238000000004</v>
      </c>
      <c r="U128">
        <f t="shared" si="7"/>
        <v>2.3483447323943661E-3</v>
      </c>
      <c r="V128">
        <v>2.2902999999999999E-3</v>
      </c>
      <c r="W128">
        <v>1.13079152</v>
      </c>
      <c r="X128">
        <v>0.57182047499999999</v>
      </c>
      <c r="Y128">
        <v>1.13079152</v>
      </c>
      <c r="Z128">
        <f t="shared" si="8"/>
        <v>3.1853282253521127E-3</v>
      </c>
      <c r="AA128">
        <v>3.1280000000000001E-3</v>
      </c>
      <c r="AB128">
        <v>0.83366238000000004</v>
      </c>
      <c r="AC128">
        <v>0.413789978</v>
      </c>
      <c r="AD128">
        <v>0.83366238000000004</v>
      </c>
      <c r="AE128">
        <f t="shared" si="9"/>
        <v>2.3483447323943661E-3</v>
      </c>
      <c r="AF128">
        <v>2.8923999999999998E-3</v>
      </c>
    </row>
    <row r="129" spans="1:32">
      <c r="A129">
        <v>56870712</v>
      </c>
      <c r="B129">
        <v>56905707</v>
      </c>
      <c r="C129">
        <v>4.3665437599999999</v>
      </c>
      <c r="D129">
        <v>0.75861844160000003</v>
      </c>
      <c r="E129">
        <v>4.3675873799999998</v>
      </c>
      <c r="F129">
        <f t="shared" si="4"/>
        <v>1.2910397221401124E-3</v>
      </c>
      <c r="G129">
        <v>1.2907999999999999E-3</v>
      </c>
      <c r="H129">
        <v>5.79852335</v>
      </c>
      <c r="I129">
        <v>0.93352207200000004</v>
      </c>
      <c r="J129">
        <v>5.8079045499999999</v>
      </c>
      <c r="K129">
        <f t="shared" si="5"/>
        <v>1.7167911764705882E-3</v>
      </c>
      <c r="L129">
        <v>1.7144E-3</v>
      </c>
      <c r="M129">
        <v>2.9949642000000001</v>
      </c>
      <c r="N129">
        <v>0.55071064199999997</v>
      </c>
      <c r="O129">
        <v>3.0006141</v>
      </c>
      <c r="P129">
        <f t="shared" si="6"/>
        <v>8.8696840082766774E-4</v>
      </c>
      <c r="Q129">
        <v>8.853E-4</v>
      </c>
      <c r="R129">
        <v>3.9722731499999999</v>
      </c>
      <c r="S129">
        <v>0.73355558700000001</v>
      </c>
      <c r="T129">
        <v>3.9769746700000002</v>
      </c>
      <c r="U129">
        <f t="shared" si="7"/>
        <v>1.175576313922554E-3</v>
      </c>
      <c r="V129">
        <v>1.1747999999999999E-3</v>
      </c>
      <c r="W129">
        <v>3.06802492</v>
      </c>
      <c r="X129">
        <v>0.60970377899999995</v>
      </c>
      <c r="Y129">
        <v>3.07134727</v>
      </c>
      <c r="Z129">
        <f t="shared" si="8"/>
        <v>9.0787681643511673E-4</v>
      </c>
      <c r="AA129">
        <v>9.0669999999999998E-4</v>
      </c>
      <c r="AB129">
        <v>3.9722731499999999</v>
      </c>
      <c r="AC129">
        <v>0.73355558700000001</v>
      </c>
      <c r="AD129">
        <v>3.9769746700000002</v>
      </c>
      <c r="AE129">
        <f t="shared" si="9"/>
        <v>1.175576313922554E-3</v>
      </c>
      <c r="AF129">
        <v>8.0139999999999996E-4</v>
      </c>
    </row>
    <row r="130" spans="1:32">
      <c r="A130">
        <v>63200389</v>
      </c>
      <c r="B130">
        <v>63215405</v>
      </c>
      <c r="C130">
        <v>26.223493130000001</v>
      </c>
      <c r="D130">
        <v>0.99315220189999998</v>
      </c>
      <c r="E130">
        <v>26.565767699999999</v>
      </c>
      <c r="F130">
        <f t="shared" si="4"/>
        <v>1.7691640716568993E-3</v>
      </c>
      <c r="G130">
        <v>1.7265E-3</v>
      </c>
      <c r="H130">
        <v>25.09973871</v>
      </c>
      <c r="I130">
        <v>0.99791488800000006</v>
      </c>
      <c r="J130">
        <v>26.443833789999999</v>
      </c>
      <c r="K130">
        <f t="shared" si="5"/>
        <v>1.7610438059403302E-3</v>
      </c>
      <c r="L130">
        <v>1.5881000000000001E-3</v>
      </c>
      <c r="M130">
        <v>26.598926800000001</v>
      </c>
      <c r="N130">
        <v>0.98335066599999998</v>
      </c>
      <c r="O130">
        <v>29.0598475</v>
      </c>
      <c r="P130">
        <f t="shared" si="6"/>
        <v>1.9352588905167821E-3</v>
      </c>
      <c r="Q130">
        <v>1.6180999999999999E-3</v>
      </c>
      <c r="R130">
        <v>28.116059509999999</v>
      </c>
      <c r="S130">
        <v>0.98731695600000002</v>
      </c>
      <c r="T130">
        <v>29.68242146</v>
      </c>
      <c r="U130">
        <f t="shared" si="7"/>
        <v>1.9767195964304741E-3</v>
      </c>
      <c r="V130">
        <v>1.7755E-3</v>
      </c>
      <c r="W130">
        <v>23.616119189999999</v>
      </c>
      <c r="X130">
        <v>0.99329803400000005</v>
      </c>
      <c r="Y130">
        <v>25.201857369999999</v>
      </c>
      <c r="Z130">
        <f t="shared" si="8"/>
        <v>1.6783336021576984E-3</v>
      </c>
      <c r="AA130">
        <v>1.4737000000000001E-3</v>
      </c>
      <c r="AB130">
        <v>28.116059509999999</v>
      </c>
      <c r="AC130">
        <v>0.98731695600000002</v>
      </c>
      <c r="AD130">
        <v>29.68242146</v>
      </c>
      <c r="AE130">
        <f t="shared" si="9"/>
        <v>1.9767195964304741E-3</v>
      </c>
      <c r="AF130">
        <v>1.4364E-3</v>
      </c>
    </row>
    <row r="131" spans="1:32">
      <c r="A131">
        <v>64293379</v>
      </c>
      <c r="B131">
        <v>64300618</v>
      </c>
      <c r="C131">
        <v>12.41674224</v>
      </c>
      <c r="D131">
        <v>0.89427033030000003</v>
      </c>
      <c r="E131">
        <v>12.54268985</v>
      </c>
      <c r="F131">
        <f t="shared" si="4"/>
        <v>2.5302985374218278E-3</v>
      </c>
      <c r="G131">
        <v>2.4807000000000002E-3</v>
      </c>
      <c r="H131">
        <v>14.51772398</v>
      </c>
      <c r="I131">
        <v>0.94475501399999995</v>
      </c>
      <c r="J131">
        <v>15.01190851</v>
      </c>
      <c r="K131">
        <f t="shared" si="5"/>
        <v>3.0284261670365138E-3</v>
      </c>
      <c r="L131">
        <v>2.8234000000000002E-3</v>
      </c>
      <c r="M131">
        <v>12.8622596</v>
      </c>
      <c r="N131">
        <v>0.88477195099999995</v>
      </c>
      <c r="O131">
        <v>13.7767593</v>
      </c>
      <c r="P131">
        <f t="shared" si="6"/>
        <v>2.7792534395803914E-3</v>
      </c>
      <c r="Q131">
        <v>2.3990999999999999E-3</v>
      </c>
      <c r="R131">
        <v>12.46891523</v>
      </c>
      <c r="S131">
        <v>0.86670686100000005</v>
      </c>
      <c r="T131">
        <v>13.044330560000001</v>
      </c>
      <c r="U131">
        <f t="shared" si="7"/>
        <v>2.6314969860802904E-3</v>
      </c>
      <c r="V131">
        <v>2.3933000000000001E-3</v>
      </c>
      <c r="W131">
        <v>11.75606067</v>
      </c>
      <c r="X131">
        <v>0.77283567200000003</v>
      </c>
      <c r="Y131">
        <v>12.35682808</v>
      </c>
      <c r="Z131">
        <f t="shared" si="8"/>
        <v>2.4928037280613274E-3</v>
      </c>
      <c r="AA131">
        <v>2.2436000000000001E-3</v>
      </c>
      <c r="AB131">
        <v>12.46891523</v>
      </c>
      <c r="AC131">
        <v>0.86670686100000005</v>
      </c>
      <c r="AD131">
        <v>13.044330560000001</v>
      </c>
      <c r="AE131">
        <f t="shared" si="9"/>
        <v>2.6314969860802904E-3</v>
      </c>
      <c r="AF131">
        <v>2.0942000000000001E-3</v>
      </c>
    </row>
    <row r="132" spans="1:32">
      <c r="A132">
        <v>66362919</v>
      </c>
      <c r="B132">
        <v>66374773</v>
      </c>
      <c r="C132">
        <v>2.9880509499999999</v>
      </c>
      <c r="D132">
        <v>0.71495810879999999</v>
      </c>
      <c r="E132">
        <v>3.0476213200000002</v>
      </c>
      <c r="F132">
        <f t="shared" si="4"/>
        <v>3.6220838126931309E-4</v>
      </c>
      <c r="G132">
        <v>3.4840000000000001E-4</v>
      </c>
      <c r="H132">
        <v>2.16089807</v>
      </c>
      <c r="I132">
        <v>0.63666771499999997</v>
      </c>
      <c r="J132">
        <v>2.3939004499999998</v>
      </c>
      <c r="K132">
        <f t="shared" si="5"/>
        <v>2.8451395887806036E-4</v>
      </c>
      <c r="L132">
        <v>2.299E-4</v>
      </c>
      <c r="M132">
        <v>3.5554697000000002</v>
      </c>
      <c r="N132">
        <v>0.71737235700000002</v>
      </c>
      <c r="O132">
        <v>3.978656</v>
      </c>
      <c r="P132">
        <f t="shared" si="6"/>
        <v>4.7286142144045636E-4</v>
      </c>
      <c r="Q132">
        <v>3.746E-4</v>
      </c>
      <c r="R132">
        <v>3.85873686</v>
      </c>
      <c r="S132">
        <v>0.744613105</v>
      </c>
      <c r="T132">
        <v>3.85873686</v>
      </c>
      <c r="U132">
        <f t="shared" si="7"/>
        <v>4.5860908723555977E-4</v>
      </c>
      <c r="V132">
        <v>4.2860000000000001E-4</v>
      </c>
      <c r="W132">
        <v>3.1401075600000001</v>
      </c>
      <c r="X132">
        <v>0.66596902300000005</v>
      </c>
      <c r="Y132">
        <v>3.1401075600000001</v>
      </c>
      <c r="Z132">
        <f t="shared" si="8"/>
        <v>3.7320032802472074E-4</v>
      </c>
      <c r="AA132">
        <v>3.4190000000000002E-4</v>
      </c>
      <c r="AB132">
        <v>3.85873686</v>
      </c>
      <c r="AC132">
        <v>0.744613105</v>
      </c>
      <c r="AD132">
        <v>3.85873686</v>
      </c>
      <c r="AE132">
        <f t="shared" si="9"/>
        <v>4.5860908723555977E-4</v>
      </c>
      <c r="AF132">
        <v>3.4600000000000001E-4</v>
      </c>
    </row>
    <row r="133" spans="1:32">
      <c r="A133">
        <v>74437156</v>
      </c>
      <c r="B133">
        <v>74447091</v>
      </c>
      <c r="C133">
        <v>1.4143650000000001E-2</v>
      </c>
      <c r="D133">
        <v>8.8397780000000004E-4</v>
      </c>
      <c r="E133">
        <v>1.4143650000000001E-2</v>
      </c>
      <c r="F133">
        <f t="shared" si="4"/>
        <v>5.8372472141972767E-6</v>
      </c>
      <c r="G133">
        <v>1.2097E-3</v>
      </c>
      <c r="H133">
        <v>5.5315389999999999E-2</v>
      </c>
      <c r="I133">
        <v>3.4572119999999999E-3</v>
      </c>
      <c r="J133">
        <v>5.5315389999999999E-2</v>
      </c>
      <c r="K133">
        <f t="shared" si="5"/>
        <v>2.2829298390425092E-5</v>
      </c>
      <c r="L133">
        <v>7.984E-4</v>
      </c>
      <c r="M133">
        <v>0.1004705</v>
      </c>
      <c r="N133">
        <v>6.2794039999999997E-3</v>
      </c>
      <c r="O133">
        <v>0.1004705</v>
      </c>
      <c r="P133">
        <f t="shared" si="6"/>
        <v>4.1465332232769294E-5</v>
      </c>
      <c r="Q133">
        <v>1.3009E-3</v>
      </c>
      <c r="R133">
        <v>6.3429009999999994E-2</v>
      </c>
      <c r="S133">
        <v>3.9643129999999997E-3</v>
      </c>
      <c r="T133">
        <v>6.3429009999999994E-2</v>
      </c>
      <c r="U133">
        <f t="shared" si="7"/>
        <v>2.6177882789929838E-5</v>
      </c>
      <c r="V133">
        <v>1.4882999999999999E-3</v>
      </c>
      <c r="W133">
        <v>6.5239420000000006E-2</v>
      </c>
      <c r="X133">
        <v>4.0774629999999999E-3</v>
      </c>
      <c r="Y133">
        <v>6.5239420000000006E-2</v>
      </c>
      <c r="Z133">
        <f t="shared" si="8"/>
        <v>2.6925059843169629E-5</v>
      </c>
      <c r="AA133">
        <v>1.1873999999999999E-3</v>
      </c>
      <c r="AB133">
        <v>6.3429009999999994E-2</v>
      </c>
      <c r="AC133">
        <v>3.9643129999999997E-3</v>
      </c>
      <c r="AD133">
        <v>6.3429009999999994E-2</v>
      </c>
      <c r="AE133">
        <f t="shared" si="9"/>
        <v>2.6177882789929838E-5</v>
      </c>
      <c r="AF133">
        <v>1.2015000000000001E-3</v>
      </c>
    </row>
    <row r="134" spans="1:32">
      <c r="A134">
        <v>102908736</v>
      </c>
      <c r="B134">
        <v>102923212</v>
      </c>
      <c r="C134">
        <v>0.38100870999999997</v>
      </c>
      <c r="D134">
        <v>0.26166349300000002</v>
      </c>
      <c r="E134">
        <v>0.38100870999999997</v>
      </c>
      <c r="F134">
        <f t="shared" si="4"/>
        <v>1.6178713800424628E-4</v>
      </c>
      <c r="G134">
        <v>1.5220000000000001E-4</v>
      </c>
      <c r="H134">
        <v>1.0801240299999999</v>
      </c>
      <c r="I134">
        <v>0.58373253000000003</v>
      </c>
      <c r="J134">
        <v>1.0801240299999999</v>
      </c>
      <c r="K134">
        <f t="shared" si="5"/>
        <v>4.5865139278131628E-4</v>
      </c>
      <c r="L134">
        <v>4.2180000000000001E-4</v>
      </c>
      <c r="M134">
        <v>0.33994449999999998</v>
      </c>
      <c r="N134">
        <v>0.172936166</v>
      </c>
      <c r="O134">
        <v>0.33994449999999998</v>
      </c>
      <c r="P134">
        <f t="shared" si="6"/>
        <v>1.4435010615711252E-4</v>
      </c>
      <c r="Q134" s="73">
        <v>7.5300000000000001E-5</v>
      </c>
      <c r="R134">
        <v>0.28009292000000002</v>
      </c>
      <c r="S134">
        <v>0.154423007</v>
      </c>
      <c r="T134">
        <v>0.28009292000000002</v>
      </c>
      <c r="U134">
        <f t="shared" si="7"/>
        <v>1.1893542250530787E-4</v>
      </c>
      <c r="V134" s="73">
        <v>7.3700000000000002E-5</v>
      </c>
      <c r="W134">
        <v>0.18897459</v>
      </c>
      <c r="X134">
        <v>8.1611806999999995E-2</v>
      </c>
      <c r="Y134">
        <v>0.18897459</v>
      </c>
      <c r="Z134">
        <f t="shared" si="8"/>
        <v>8.0243987261146503E-5</v>
      </c>
      <c r="AA134" s="73">
        <v>3.3599999999999997E-5</v>
      </c>
      <c r="AB134">
        <v>0.28009292000000002</v>
      </c>
      <c r="AC134">
        <v>0.154423007</v>
      </c>
      <c r="AD134">
        <v>0.28009292000000002</v>
      </c>
      <c r="AE134">
        <f t="shared" si="9"/>
        <v>1.1893542250530787E-4</v>
      </c>
      <c r="AF134" s="73">
        <v>5.8499999999999999E-5</v>
      </c>
    </row>
    <row r="135" spans="1:32">
      <c r="A135">
        <v>117852321</v>
      </c>
      <c r="B135">
        <v>117869066</v>
      </c>
      <c r="C135">
        <v>2.9458298699999999</v>
      </c>
      <c r="D135">
        <v>0.77301572689999998</v>
      </c>
      <c r="E135">
        <v>2.9458298699999999</v>
      </c>
      <c r="F135">
        <f t="shared" si="4"/>
        <v>1.2264071065778517E-3</v>
      </c>
      <c r="G135">
        <v>1.2164000000000001E-3</v>
      </c>
      <c r="H135">
        <v>3.2150526500000001</v>
      </c>
      <c r="I135">
        <v>0.76644647200000005</v>
      </c>
      <c r="J135">
        <v>3.2150526500000001</v>
      </c>
      <c r="K135">
        <f t="shared" si="5"/>
        <v>1.3384898626144879E-3</v>
      </c>
      <c r="L135">
        <v>1.291E-3</v>
      </c>
      <c r="M135">
        <v>3.7435646</v>
      </c>
      <c r="N135">
        <v>0.73533402699999995</v>
      </c>
      <c r="O135">
        <v>3.7435646</v>
      </c>
      <c r="P135">
        <f t="shared" si="6"/>
        <v>1.5585198168193172E-3</v>
      </c>
      <c r="Q135">
        <v>1.4704E-3</v>
      </c>
      <c r="R135">
        <v>3.2739060699999998</v>
      </c>
      <c r="S135">
        <v>0.74824246100000003</v>
      </c>
      <c r="T135">
        <v>3.2739060699999998</v>
      </c>
      <c r="U135">
        <f t="shared" si="7"/>
        <v>1.3629917027477101E-3</v>
      </c>
      <c r="V135">
        <v>1.3071999999999999E-3</v>
      </c>
      <c r="W135">
        <v>2.5863500899999998</v>
      </c>
      <c r="X135">
        <v>0.59248295799999995</v>
      </c>
      <c r="Y135">
        <v>2.5863500899999998</v>
      </c>
      <c r="Z135">
        <f t="shared" si="8"/>
        <v>1.0767485803497086E-3</v>
      </c>
      <c r="AA135">
        <v>1.0169000000000001E-3</v>
      </c>
      <c r="AB135">
        <v>3.2739060699999998</v>
      </c>
      <c r="AC135">
        <v>0.74824246100000003</v>
      </c>
      <c r="AD135">
        <v>3.2739060699999998</v>
      </c>
      <c r="AE135">
        <f t="shared" si="9"/>
        <v>1.3629917027477101E-3</v>
      </c>
      <c r="AF135">
        <v>1.0498E-3</v>
      </c>
    </row>
    <row r="136" spans="1:32">
      <c r="A136">
        <v>148943506</v>
      </c>
      <c r="B136">
        <v>148956111</v>
      </c>
      <c r="C136">
        <v>2.65643319</v>
      </c>
      <c r="D136">
        <v>0.80673736929999995</v>
      </c>
      <c r="E136">
        <v>2.65643319</v>
      </c>
      <c r="F136">
        <f t="shared" si="4"/>
        <v>7.7878428320140723E-4</v>
      </c>
      <c r="G136">
        <v>7.6079999999999995E-4</v>
      </c>
      <c r="H136">
        <v>2.3668014799999999</v>
      </c>
      <c r="I136">
        <v>0.80675264800000002</v>
      </c>
      <c r="J136">
        <v>2.3668014799999999</v>
      </c>
      <c r="K136">
        <f t="shared" si="5"/>
        <v>6.9387319847552032E-4</v>
      </c>
      <c r="L136">
        <v>6.2169999999999999E-4</v>
      </c>
      <c r="M136">
        <v>3.1307928</v>
      </c>
      <c r="N136">
        <v>0.83446739000000003</v>
      </c>
      <c r="O136">
        <v>3.1307928</v>
      </c>
      <c r="P136">
        <f t="shared" si="6"/>
        <v>9.17851890941073E-4</v>
      </c>
      <c r="Q136">
        <v>7.8680000000000004E-4</v>
      </c>
      <c r="R136">
        <v>2.6807033300000001</v>
      </c>
      <c r="S136">
        <v>0.67547406300000001</v>
      </c>
      <c r="T136">
        <v>2.6807033300000001</v>
      </c>
      <c r="U136">
        <f t="shared" si="7"/>
        <v>7.8589953972442103E-4</v>
      </c>
      <c r="V136">
        <v>7.027E-4</v>
      </c>
      <c r="W136">
        <v>2.9311959299999999</v>
      </c>
      <c r="X136">
        <v>0.80924933799999998</v>
      </c>
      <c r="Y136">
        <v>2.9311959299999999</v>
      </c>
      <c r="Z136">
        <f t="shared" si="8"/>
        <v>8.593362445030782E-4</v>
      </c>
      <c r="AA136">
        <v>7.7550000000000004E-4</v>
      </c>
      <c r="AB136">
        <v>2.6807033300000001</v>
      </c>
      <c r="AC136">
        <v>0.67547406300000001</v>
      </c>
      <c r="AD136">
        <v>2.6807033300000001</v>
      </c>
      <c r="AE136">
        <f t="shared" si="9"/>
        <v>7.8589953972442103E-4</v>
      </c>
      <c r="AF136">
        <v>8.1220000000000001E-4</v>
      </c>
    </row>
    <row r="137" spans="1:32">
      <c r="A137" t="s">
        <v>2522</v>
      </c>
      <c r="G137">
        <v>1.1900000000000001E-3</v>
      </c>
      <c r="H137">
        <v>64.777919999999995</v>
      </c>
      <c r="I137">
        <v>1.0034620000000001</v>
      </c>
      <c r="J137">
        <v>67.785520000000005</v>
      </c>
      <c r="K137">
        <f>J137/B3</f>
        <v>1.3225152668032388E-3</v>
      </c>
      <c r="L137">
        <v>1.2076999999999999E-3</v>
      </c>
      <c r="M137">
        <v>63.405070000000002</v>
      </c>
      <c r="N137">
        <v>1.006289</v>
      </c>
      <c r="O137">
        <v>68.898650000000004</v>
      </c>
      <c r="P137">
        <f>O137/B3</f>
        <v>1.3442327577797288E-3</v>
      </c>
      <c r="Q137">
        <v>1.1343E-3</v>
      </c>
      <c r="R137">
        <v>63.761209999999998</v>
      </c>
      <c r="S137">
        <v>1.00397</v>
      </c>
      <c r="T137">
        <v>67.243340000000003</v>
      </c>
      <c r="U137">
        <f>T137/B3</f>
        <v>1.3119371768607942E-3</v>
      </c>
      <c r="V137">
        <v>1.1791E-3</v>
      </c>
      <c r="W137">
        <v>56.345889999999997</v>
      </c>
      <c r="X137">
        <v>1.004084</v>
      </c>
      <c r="Y137">
        <v>59.903619999999997</v>
      </c>
      <c r="Z137">
        <f>Y137/B3</f>
        <v>1.1687370988196274E-3</v>
      </c>
      <c r="AA137">
        <v>1.0325E-3</v>
      </c>
      <c r="AB137">
        <v>56.152889999999999</v>
      </c>
      <c r="AC137">
        <v>1.005028</v>
      </c>
      <c r="AD137">
        <v>60.550379999999997</v>
      </c>
      <c r="AE137">
        <f>AD137/B3</f>
        <v>1.1813555750658472E-3</v>
      </c>
      <c r="AF137">
        <v>1.013E-3</v>
      </c>
    </row>
    <row r="138" spans="1:32" s="40" customFormat="1">
      <c r="A138" s="40" t="s">
        <v>2444</v>
      </c>
    </row>
    <row r="139" spans="1:32" s="61" customFormat="1">
      <c r="A139" s="61" t="s">
        <v>2522</v>
      </c>
      <c r="B139" s="61" t="s">
        <v>2445</v>
      </c>
      <c r="C139" s="61" t="s">
        <v>2446</v>
      </c>
      <c r="D139" s="62" t="s">
        <v>2447</v>
      </c>
      <c r="E139" s="61" t="s">
        <v>2448</v>
      </c>
      <c r="F139" s="61" t="s">
        <v>2449</v>
      </c>
      <c r="G139" s="63" t="s">
        <v>2450</v>
      </c>
      <c r="H139" s="61" t="s">
        <v>2451</v>
      </c>
      <c r="I139" s="61" t="s">
        <v>2452</v>
      </c>
      <c r="J139" s="61" t="s">
        <v>2453</v>
      </c>
      <c r="K139" s="61" t="s">
        <v>2454</v>
      </c>
      <c r="L139" s="26" t="s">
        <v>2523</v>
      </c>
      <c r="M139" s="26" t="s">
        <v>2524</v>
      </c>
      <c r="N139" s="26" t="s">
        <v>2525</v>
      </c>
      <c r="O139" s="26" t="s">
        <v>2526</v>
      </c>
      <c r="P139" s="26" t="s">
        <v>2527</v>
      </c>
    </row>
    <row r="140" spans="1:32">
      <c r="B140">
        <v>9.3606540000000002E-2</v>
      </c>
      <c r="C140">
        <v>9.0789460000000002E-2</v>
      </c>
      <c r="D140">
        <v>0.113014</v>
      </c>
      <c r="E140">
        <v>0.13887189999999999</v>
      </c>
      <c r="F140">
        <v>3.8179100000000001E-2</v>
      </c>
      <c r="G140">
        <v>1.548591E-2</v>
      </c>
      <c r="H140">
        <v>1.998546E-2</v>
      </c>
      <c r="I140">
        <v>7.9088829999999999E-2</v>
      </c>
      <c r="J140">
        <v>7.3927000000000007E-2</v>
      </c>
      <c r="K140">
        <v>2.3493279999999998E-2</v>
      </c>
      <c r="L140" s="42">
        <v>0.1089413</v>
      </c>
      <c r="M140" s="42">
        <v>4.4029779999999998E-2</v>
      </c>
      <c r="N140" s="42">
        <v>7.0992139999999995E-2</v>
      </c>
      <c r="O140" s="42">
        <v>6.077196E-2</v>
      </c>
      <c r="P140" s="42">
        <v>6.8063680000000001E-2</v>
      </c>
    </row>
    <row r="141" spans="1:32" s="61" customFormat="1">
      <c r="A141" s="63" t="s">
        <v>2455</v>
      </c>
      <c r="B141" s="61" t="s">
        <v>2445</v>
      </c>
      <c r="C141" s="61" t="s">
        <v>2446</v>
      </c>
      <c r="D141" s="62" t="s">
        <v>2447</v>
      </c>
      <c r="E141" s="61" t="s">
        <v>2448</v>
      </c>
      <c r="F141" s="61" t="s">
        <v>2449</v>
      </c>
      <c r="G141" s="63" t="s">
        <v>2450</v>
      </c>
      <c r="H141" s="61" t="s">
        <v>2451</v>
      </c>
      <c r="I141" s="61" t="s">
        <v>2452</v>
      </c>
      <c r="J141" s="61" t="s">
        <v>2453</v>
      </c>
      <c r="K141" s="61" t="s">
        <v>2454</v>
      </c>
      <c r="L141" s="26" t="s">
        <v>2523</v>
      </c>
      <c r="M141" s="26" t="s">
        <v>2524</v>
      </c>
      <c r="N141" s="26" t="s">
        <v>2525</v>
      </c>
      <c r="O141" s="26" t="s">
        <v>2526</v>
      </c>
      <c r="P141" s="26" t="s">
        <v>2527</v>
      </c>
    </row>
    <row r="142" spans="1:32">
      <c r="A142" t="s">
        <v>2528</v>
      </c>
      <c r="B142">
        <v>7.654379E-2</v>
      </c>
      <c r="C142">
        <v>0.30943441999999999</v>
      </c>
      <c r="D142">
        <v>8.6387569999999997E-2</v>
      </c>
      <c r="E142">
        <v>0.23073384</v>
      </c>
      <c r="F142">
        <v>0.14132304800000001</v>
      </c>
      <c r="G142">
        <v>-2.1915419999999999E-3</v>
      </c>
      <c r="H142">
        <v>6.5296363999999996E-2</v>
      </c>
      <c r="I142">
        <v>0.13546768000000001</v>
      </c>
      <c r="J142">
        <v>2.680592E-2</v>
      </c>
      <c r="K142">
        <v>5.9145758999999999E-2</v>
      </c>
      <c r="L142">
        <v>0.17063539999999999</v>
      </c>
      <c r="M142">
        <v>6.4920220000000001E-2</v>
      </c>
      <c r="N142">
        <v>0.2133873</v>
      </c>
      <c r="O142">
        <v>6.5851350000000003E-2</v>
      </c>
      <c r="P142">
        <v>0.13765820000000001</v>
      </c>
    </row>
    <row r="143" spans="1:32">
      <c r="A143" t="s">
        <v>2572</v>
      </c>
      <c r="B143">
        <v>1.127333E-2</v>
      </c>
      <c r="C143">
        <v>0.1018896</v>
      </c>
      <c r="D143">
        <v>7.3620779999999997E-2</v>
      </c>
      <c r="E143">
        <v>7.8429559999999995E-2</v>
      </c>
      <c r="F143">
        <v>6.4149192999999993E-2</v>
      </c>
      <c r="G143">
        <v>3.1995706999999998E-2</v>
      </c>
      <c r="H143">
        <v>5.7214526000000002E-2</v>
      </c>
      <c r="I143">
        <v>4.5292039999999999E-2</v>
      </c>
      <c r="J143">
        <v>1.408389E-2</v>
      </c>
      <c r="K143">
        <v>7.9421591999999999E-2</v>
      </c>
      <c r="L143">
        <v>6.6090289999999996E-2</v>
      </c>
      <c r="M143">
        <v>4.063402E-2</v>
      </c>
      <c r="N143">
        <v>5.8630880000000003E-2</v>
      </c>
      <c r="O143">
        <v>5.7688870000000003E-2</v>
      </c>
      <c r="P143">
        <v>5.9146740000000003E-2</v>
      </c>
    </row>
    <row r="144" spans="1:32">
      <c r="A144" t="s">
        <v>2573</v>
      </c>
      <c r="B144">
        <v>3.3302070000000003E-2</v>
      </c>
      <c r="C144">
        <v>0.12192172</v>
      </c>
      <c r="D144">
        <v>5.5663730000000002E-2</v>
      </c>
      <c r="E144">
        <v>4.3012710000000003E-2</v>
      </c>
      <c r="F144">
        <v>6.4856406000000005E-2</v>
      </c>
      <c r="G144">
        <v>1.8223372000000002E-2</v>
      </c>
      <c r="H144">
        <v>8.8835589999999992E-3</v>
      </c>
      <c r="I144">
        <v>0.1378682</v>
      </c>
      <c r="J144">
        <v>8.6448449999999996E-2</v>
      </c>
      <c r="K144">
        <v>1.6152591000000001E-2</v>
      </c>
      <c r="L144">
        <v>6.4779519999999993E-2</v>
      </c>
      <c r="M144">
        <v>3.1959069999999999E-2</v>
      </c>
      <c r="N144">
        <v>0.1032787</v>
      </c>
      <c r="O144">
        <v>5.9378849999999997E-2</v>
      </c>
      <c r="P144">
        <v>3.9856540000000003E-2</v>
      </c>
    </row>
    <row r="145" spans="1:21">
      <c r="A145" t="s">
        <v>2574</v>
      </c>
      <c r="B145">
        <v>3.2401619999999999E-2</v>
      </c>
      <c r="C145">
        <v>1.690185E-2</v>
      </c>
      <c r="D145">
        <v>5.9182989999999998E-2</v>
      </c>
      <c r="E145">
        <v>3.7135509999999997E-2</v>
      </c>
      <c r="F145">
        <v>1.0401860000000001E-2</v>
      </c>
      <c r="G145">
        <v>2.7757329999999998E-3</v>
      </c>
      <c r="H145">
        <v>-2.7455130000000002E-3</v>
      </c>
      <c r="I145">
        <v>3.1827609999999999E-2</v>
      </c>
      <c r="J145">
        <v>1.3452240000000001E-2</v>
      </c>
      <c r="K145">
        <v>1.24573E-3</v>
      </c>
      <c r="L145">
        <v>3.7539999999999997E-2</v>
      </c>
      <c r="M145">
        <v>1.0558140000000001E-2</v>
      </c>
      <c r="N145">
        <v>1.840435E-2</v>
      </c>
      <c r="O145">
        <v>2.3721079999999999E-2</v>
      </c>
      <c r="P145">
        <v>1.209096E-2</v>
      </c>
    </row>
    <row r="146" spans="1:21">
      <c r="A146" t="s">
        <v>2575</v>
      </c>
      <c r="B146">
        <v>0.21688358999999999</v>
      </c>
      <c r="C146">
        <v>0.17738092</v>
      </c>
      <c r="D146">
        <v>0.18757718000000001</v>
      </c>
      <c r="E146">
        <v>0.26072832000000001</v>
      </c>
      <c r="F146">
        <v>6.0710636999999998E-2</v>
      </c>
      <c r="G146">
        <v>9.6240800000000001E-3</v>
      </c>
      <c r="H146">
        <v>6.5622550000000003E-3</v>
      </c>
      <c r="I146">
        <v>5.6732240000000003E-2</v>
      </c>
      <c r="J146">
        <v>6.5441680000000002E-2</v>
      </c>
      <c r="K146">
        <v>3.1777344999999999E-2</v>
      </c>
      <c r="L146">
        <v>0.21047099999999999</v>
      </c>
      <c r="M146">
        <v>9.9040119999999995E-2</v>
      </c>
      <c r="N146">
        <v>0.1023834</v>
      </c>
      <c r="O146">
        <v>9.0300279999999997E-2</v>
      </c>
      <c r="P146">
        <v>0.12330049999999999</v>
      </c>
    </row>
    <row r="147" spans="1:21">
      <c r="A147" t="s">
        <v>2576</v>
      </c>
      <c r="B147">
        <v>0.12597731000000001</v>
      </c>
      <c r="C147">
        <v>9.598698E-2</v>
      </c>
      <c r="D147">
        <v>0.14532292999999999</v>
      </c>
      <c r="E147">
        <v>0.19524854</v>
      </c>
      <c r="F147">
        <v>3.9221787000000001E-2</v>
      </c>
      <c r="G147">
        <v>1.5778482E-2</v>
      </c>
      <c r="H147">
        <v>2.7679999E-2</v>
      </c>
      <c r="I147">
        <v>8.4966390000000003E-2</v>
      </c>
      <c r="J147">
        <v>0.1015872</v>
      </c>
      <c r="K147">
        <v>2.2422252E-2</v>
      </c>
      <c r="L147">
        <v>0.1407784</v>
      </c>
      <c r="M147">
        <v>5.4929499999999999E-2</v>
      </c>
      <c r="N147">
        <v>8.0789760000000002E-2</v>
      </c>
      <c r="O147">
        <v>7.1129849999999994E-2</v>
      </c>
      <c r="P147">
        <v>9.3475230000000006E-2</v>
      </c>
    </row>
    <row r="148" spans="1:21">
      <c r="A148" t="s">
        <v>2577</v>
      </c>
      <c r="B148">
        <v>4.6312989999999998E-2</v>
      </c>
      <c r="C148">
        <v>4.1509980000000002E-2</v>
      </c>
      <c r="D148">
        <v>7.4315229999999996E-2</v>
      </c>
      <c r="E148">
        <v>6.2058099999999998E-2</v>
      </c>
      <c r="F148">
        <v>2.8257300999999999E-2</v>
      </c>
      <c r="G148">
        <v>1.0300139999999999E-2</v>
      </c>
      <c r="H148">
        <v>7.7184239999999998E-3</v>
      </c>
      <c r="I148">
        <v>6.5015489999999995E-2</v>
      </c>
      <c r="J148">
        <v>3.4743690000000001E-2</v>
      </c>
      <c r="K148">
        <v>2.3581693000000001E-2</v>
      </c>
      <c r="L148">
        <v>5.6029959999999997E-2</v>
      </c>
      <c r="M148">
        <v>2.4415800000000001E-2</v>
      </c>
      <c r="N148">
        <v>4.2582639999999998E-2</v>
      </c>
      <c r="O148">
        <v>4.5341329999999999E-2</v>
      </c>
      <c r="P148">
        <v>3.3384789999999998E-2</v>
      </c>
    </row>
    <row r="149" spans="1:21">
      <c r="A149" t="s">
        <v>2669</v>
      </c>
      <c r="B149">
        <v>6.3021900000000006E-2</v>
      </c>
      <c r="C149">
        <v>8.1671659999999993E-2</v>
      </c>
      <c r="D149">
        <v>3.6774929999999997E-2</v>
      </c>
      <c r="E149">
        <v>5.2282820000000001E-2</v>
      </c>
      <c r="F149">
        <v>9.1915910000000007E-3</v>
      </c>
      <c r="G149">
        <v>1.0979852999999999E-2</v>
      </c>
      <c r="H149">
        <v>1.2364826000000001E-2</v>
      </c>
      <c r="I149">
        <v>1.860158E-2</v>
      </c>
      <c r="J149">
        <v>3.2464899999999998E-2</v>
      </c>
      <c r="K149">
        <v>1.1375389E-2</v>
      </c>
      <c r="L149">
        <v>5.9784379999999998E-2</v>
      </c>
      <c r="M149">
        <v>2.2467589999999999E-2</v>
      </c>
      <c r="N149">
        <v>3.4262269999999997E-2</v>
      </c>
      <c r="O149">
        <v>1.8691760000000002E-2</v>
      </c>
      <c r="P149">
        <v>2.6372980000000001E-2</v>
      </c>
    </row>
    <row r="150" spans="1:21">
      <c r="A150" t="s">
        <v>2670</v>
      </c>
      <c r="B150" t="s">
        <v>2549</v>
      </c>
      <c r="C150" t="s">
        <v>2549</v>
      </c>
      <c r="D150" t="s">
        <v>2549</v>
      </c>
      <c r="E150" t="s">
        <v>2549</v>
      </c>
      <c r="F150" t="s">
        <v>2549</v>
      </c>
      <c r="G150" t="s">
        <v>2549</v>
      </c>
      <c r="H150" t="s">
        <v>2549</v>
      </c>
      <c r="I150" t="s">
        <v>2549</v>
      </c>
      <c r="J150" t="s">
        <v>2549</v>
      </c>
      <c r="K150" t="s">
        <v>2549</v>
      </c>
      <c r="L150" t="s">
        <v>2549</v>
      </c>
      <c r="M150" t="s">
        <v>2549</v>
      </c>
      <c r="N150" t="s">
        <v>2549</v>
      </c>
      <c r="O150" t="s">
        <v>2549</v>
      </c>
      <c r="P150" t="s">
        <v>2549</v>
      </c>
    </row>
    <row r="151" spans="1:21">
      <c r="A151" t="s">
        <v>2537</v>
      </c>
      <c r="B151">
        <v>4.167564E-2</v>
      </c>
      <c r="C151">
        <v>5.0571289999999998E-2</v>
      </c>
      <c r="D151">
        <v>4.986558E-2</v>
      </c>
      <c r="E151">
        <v>5.0272629999999999E-2</v>
      </c>
      <c r="F151">
        <v>1.7948169E-2</v>
      </c>
      <c r="G151">
        <v>3.5812449999999998E-3</v>
      </c>
      <c r="H151">
        <v>2.5152170000000001E-3</v>
      </c>
      <c r="I151">
        <v>1.872097E-2</v>
      </c>
      <c r="J151">
        <v>2.8674890000000001E-2</v>
      </c>
      <c r="K151">
        <v>8.3453869999999993E-3</v>
      </c>
      <c r="L151">
        <v>4.799962E-2</v>
      </c>
      <c r="M151">
        <v>2.7157540000000001E-2</v>
      </c>
      <c r="N151">
        <v>3.8620870000000002E-2</v>
      </c>
      <c r="O151">
        <v>3.4135239999999997E-2</v>
      </c>
      <c r="P151">
        <v>3.4837220000000002E-2</v>
      </c>
    </row>
    <row r="152" spans="1:21">
      <c r="A152" t="s">
        <v>2596</v>
      </c>
      <c r="B152">
        <v>6.8772959999999994E-2</v>
      </c>
      <c r="C152">
        <v>2.5632950000000002E-2</v>
      </c>
      <c r="D152">
        <v>0.16916349</v>
      </c>
      <c r="E152">
        <v>0.13933786000000001</v>
      </c>
      <c r="F152">
        <v>1.5380595E-2</v>
      </c>
      <c r="G152">
        <v>2.7300063999999999E-2</v>
      </c>
      <c r="H152">
        <v>3.8758134E-2</v>
      </c>
      <c r="I152">
        <v>7.6973449999999999E-2</v>
      </c>
      <c r="J152">
        <v>6.721046E-2</v>
      </c>
      <c r="K152">
        <v>4.4687078999999998E-2</v>
      </c>
      <c r="L152">
        <v>9.9981310000000004E-2</v>
      </c>
      <c r="M152">
        <v>3.7916730000000003E-2</v>
      </c>
      <c r="N152">
        <v>4.5383809999999997E-2</v>
      </c>
      <c r="O152">
        <v>8.1983520000000004E-2</v>
      </c>
      <c r="P152">
        <v>7.434259E-2</v>
      </c>
    </row>
    <row r="153" spans="1:21">
      <c r="A153" t="s">
        <v>2597</v>
      </c>
      <c r="B153">
        <v>4.2029370000000003E-2</v>
      </c>
      <c r="C153">
        <v>7.9412679999999999E-2</v>
      </c>
      <c r="D153">
        <v>4.4555379999999999E-2</v>
      </c>
      <c r="E153">
        <v>5.8023209999999999E-2</v>
      </c>
      <c r="F153">
        <v>2.7445773999999999E-2</v>
      </c>
      <c r="G153">
        <v>2.5991899999999998E-2</v>
      </c>
      <c r="H153">
        <v>1.6756901000000001E-2</v>
      </c>
      <c r="I153">
        <v>7.1528090000000003E-2</v>
      </c>
      <c r="J153">
        <v>4.5344750000000003E-2</v>
      </c>
      <c r="K153">
        <v>1.1220311E-2</v>
      </c>
      <c r="L153">
        <v>5.591687E-2</v>
      </c>
      <c r="M153">
        <v>2.7798090000000001E-2</v>
      </c>
      <c r="N153">
        <v>5.5814549999999997E-2</v>
      </c>
      <c r="O153">
        <v>3.8181189999999997E-2</v>
      </c>
      <c r="P153">
        <v>3.2526470000000002E-2</v>
      </c>
    </row>
    <row r="154" spans="1:21" s="32" customFormat="1">
      <c r="A154" s="64" t="s">
        <v>2538</v>
      </c>
      <c r="D154" s="65"/>
      <c r="E154" s="33"/>
      <c r="G154" s="33"/>
      <c r="I154" s="33"/>
      <c r="N154" s="33"/>
      <c r="O154" s="33"/>
    </row>
    <row r="155" spans="1:21" s="66" customFormat="1">
      <c r="A155" s="66" t="s">
        <v>2470</v>
      </c>
      <c r="C155" s="40" t="s">
        <v>2539</v>
      </c>
      <c r="D155" s="40" t="s">
        <v>2540</v>
      </c>
      <c r="E155" s="66" t="s">
        <v>2541</v>
      </c>
      <c r="F155" s="67" t="s">
        <v>2542</v>
      </c>
      <c r="G155" s="67" t="s">
        <v>2543</v>
      </c>
      <c r="H155" s="67" t="s">
        <v>2544</v>
      </c>
      <c r="I155" s="67" t="s">
        <v>2545</v>
      </c>
      <c r="J155" s="66" t="s">
        <v>2546</v>
      </c>
      <c r="K155" s="40" t="s">
        <v>2547</v>
      </c>
      <c r="L155" s="40" t="s">
        <v>2548</v>
      </c>
      <c r="M155" s="66" t="s">
        <v>2603</v>
      </c>
      <c r="N155" s="67" t="s">
        <v>2604</v>
      </c>
      <c r="O155" s="67"/>
      <c r="P155" s="67"/>
      <c r="Q155" s="67"/>
      <c r="R155" s="67"/>
      <c r="T155" s="67"/>
    </row>
    <row r="156" spans="1:21">
      <c r="A156" s="41" t="s">
        <v>2307</v>
      </c>
      <c r="B156" s="42">
        <f>SUM('chr7'!C156:N156)</f>
        <v>294984</v>
      </c>
      <c r="C156">
        <v>11799</v>
      </c>
      <c r="D156">
        <v>25992</v>
      </c>
      <c r="E156">
        <v>37490</v>
      </c>
      <c r="F156">
        <v>15259</v>
      </c>
      <c r="G156">
        <v>64114</v>
      </c>
      <c r="H156">
        <v>39569</v>
      </c>
      <c r="I156">
        <v>12150</v>
      </c>
      <c r="J156">
        <v>1619</v>
      </c>
      <c r="K156">
        <v>49744</v>
      </c>
      <c r="L156">
        <v>14656</v>
      </c>
      <c r="M156">
        <v>19442</v>
      </c>
      <c r="N156">
        <v>3150</v>
      </c>
      <c r="O156" s="42"/>
      <c r="P156" s="42"/>
      <c r="Q156" s="42"/>
      <c r="S156" s="42"/>
      <c r="T156" s="42"/>
      <c r="U156" s="42"/>
    </row>
    <row r="157" spans="1:21">
      <c r="A157" s="41" t="s">
        <v>2481</v>
      </c>
      <c r="B157" s="42">
        <v>12186</v>
      </c>
      <c r="C157">
        <v>438</v>
      </c>
      <c r="D157" s="42">
        <v>1078</v>
      </c>
      <c r="E157" s="42">
        <v>1302</v>
      </c>
      <c r="F157" s="42">
        <v>442</v>
      </c>
      <c r="G157" s="42">
        <v>1894</v>
      </c>
      <c r="H157" s="42">
        <v>1604</v>
      </c>
      <c r="I157">
        <v>1661</v>
      </c>
      <c r="J157" s="42">
        <v>37</v>
      </c>
      <c r="K157" s="42">
        <v>1246</v>
      </c>
      <c r="L157">
        <v>488</v>
      </c>
      <c r="M157" s="42">
        <v>555</v>
      </c>
      <c r="N157" s="42">
        <v>136</v>
      </c>
      <c r="O157" s="42"/>
      <c r="P157" s="42"/>
      <c r="Q157" s="42"/>
      <c r="R157" s="42"/>
      <c r="S157" s="42"/>
      <c r="T157" s="42"/>
      <c r="U157" s="42"/>
    </row>
    <row r="158" spans="1:21">
      <c r="A158" s="41" t="s">
        <v>2482</v>
      </c>
      <c r="B158" s="42">
        <v>94</v>
      </c>
      <c r="C158">
        <v>3</v>
      </c>
      <c r="D158">
        <v>4</v>
      </c>
      <c r="E158" s="42">
        <v>13</v>
      </c>
      <c r="F158" s="42">
        <v>4</v>
      </c>
      <c r="G158" s="42">
        <v>7</v>
      </c>
      <c r="H158">
        <v>13</v>
      </c>
      <c r="I158">
        <v>27</v>
      </c>
      <c r="J158" s="42">
        <v>0</v>
      </c>
      <c r="K158" s="42">
        <v>4</v>
      </c>
      <c r="L158" s="42">
        <v>4</v>
      </c>
      <c r="M158" s="42">
        <v>5</v>
      </c>
      <c r="N158" s="42">
        <v>1</v>
      </c>
    </row>
    <row r="159" spans="1:21">
      <c r="A159" s="41" t="s">
        <v>2483</v>
      </c>
      <c r="B159" s="42" t="s">
        <v>2549</v>
      </c>
      <c r="C159" s="42">
        <v>1.8815789999999999</v>
      </c>
      <c r="D159" s="71">
        <v>1.867021</v>
      </c>
      <c r="E159" s="42">
        <v>2.4353560000000001</v>
      </c>
      <c r="F159" s="42">
        <v>2.2262770000000001</v>
      </c>
      <c r="G159" s="42">
        <v>2.265517</v>
      </c>
      <c r="H159" s="42">
        <v>1.9594100000000001</v>
      </c>
      <c r="I159" s="42">
        <v>1.731908</v>
      </c>
      <c r="J159">
        <v>1.176471</v>
      </c>
      <c r="K159" s="42">
        <v>2.4611109999999998</v>
      </c>
      <c r="L159">
        <v>2.4609930000000002</v>
      </c>
      <c r="M159" s="42">
        <v>1.707317</v>
      </c>
      <c r="N159" s="42">
        <v>1.6153850000000001</v>
      </c>
      <c r="O159" s="42"/>
      <c r="P159" s="42"/>
      <c r="Q159" s="42"/>
      <c r="S159" s="42"/>
      <c r="T159" s="42"/>
      <c r="U159" s="42"/>
    </row>
    <row r="160" spans="1:21">
      <c r="A160" s="11" t="s">
        <v>2484</v>
      </c>
      <c r="B160" s="42">
        <v>4852</v>
      </c>
      <c r="C160" s="42">
        <v>124</v>
      </c>
      <c r="D160" s="42">
        <v>241</v>
      </c>
      <c r="E160">
        <v>393</v>
      </c>
      <c r="F160">
        <v>102</v>
      </c>
      <c r="G160" s="42">
        <v>264</v>
      </c>
      <c r="H160" s="42">
        <v>787</v>
      </c>
      <c r="I160" s="42">
        <v>1341</v>
      </c>
      <c r="J160" s="42">
        <v>8</v>
      </c>
      <c r="K160" s="42">
        <v>826</v>
      </c>
      <c r="L160" s="42">
        <v>185</v>
      </c>
      <c r="M160" s="42">
        <v>133</v>
      </c>
      <c r="N160" s="42">
        <v>48</v>
      </c>
      <c r="O160" s="42"/>
      <c r="P160" s="42"/>
      <c r="S160" s="42"/>
      <c r="T160" s="42"/>
    </row>
    <row r="161" spans="1:20">
      <c r="A161" s="11" t="s">
        <v>2485</v>
      </c>
      <c r="B161" s="42">
        <v>1.644835E-2</v>
      </c>
      <c r="C161" s="42">
        <v>1.0509370000000001E-2</v>
      </c>
      <c r="D161" s="42">
        <v>9.2720839999999999E-3</v>
      </c>
      <c r="E161">
        <v>1.04828E-2</v>
      </c>
      <c r="F161">
        <v>6.6845799999999999E-3</v>
      </c>
      <c r="G161" s="42">
        <v>4.1176650000000004E-3</v>
      </c>
      <c r="H161" s="42">
        <v>1.988931E-2</v>
      </c>
      <c r="I161" s="42">
        <v>0.11037039999999999</v>
      </c>
      <c r="J161" s="42">
        <v>4.9413219999999997E-3</v>
      </c>
      <c r="K161" s="42">
        <v>1.6605020000000002E-2</v>
      </c>
      <c r="L161" s="42">
        <v>1.262282E-2</v>
      </c>
      <c r="M161" s="42">
        <v>6.8408599999999998E-3</v>
      </c>
      <c r="N161" s="42">
        <v>1.5238099999999999E-2</v>
      </c>
      <c r="O161" s="42"/>
      <c r="P161" s="42"/>
      <c r="S161" s="42"/>
      <c r="T161" s="42"/>
    </row>
    <row r="162" spans="1:20" s="96" customFormat="1">
      <c r="A162" s="96" t="s">
        <v>2486</v>
      </c>
      <c r="C162" s="86" t="s">
        <v>2539</v>
      </c>
      <c r="D162" s="86" t="s">
        <v>2540</v>
      </c>
      <c r="E162" s="96" t="s">
        <v>2541</v>
      </c>
      <c r="F162" s="97" t="s">
        <v>2542</v>
      </c>
      <c r="G162" s="97" t="s">
        <v>2543</v>
      </c>
      <c r="H162" s="97" t="s">
        <v>2544</v>
      </c>
      <c r="I162" s="97" t="s">
        <v>2545</v>
      </c>
      <c r="J162" s="96" t="s">
        <v>2546</v>
      </c>
      <c r="K162" s="86" t="s">
        <v>2547</v>
      </c>
      <c r="L162" s="86" t="s">
        <v>2548</v>
      </c>
      <c r="M162" s="96" t="s">
        <v>2603</v>
      </c>
      <c r="N162" s="97" t="s">
        <v>2604</v>
      </c>
      <c r="O162" s="97"/>
      <c r="P162" s="97"/>
      <c r="Q162" s="97"/>
      <c r="R162" s="97"/>
      <c r="T162" s="97"/>
    </row>
    <row r="163" spans="1:20">
      <c r="A163" s="41" t="s">
        <v>2481</v>
      </c>
      <c r="B163">
        <v>8804</v>
      </c>
      <c r="C163" s="42">
        <v>268</v>
      </c>
      <c r="D163" s="42">
        <v>679</v>
      </c>
      <c r="E163">
        <v>867</v>
      </c>
      <c r="F163">
        <v>261</v>
      </c>
      <c r="G163" s="42">
        <v>1153</v>
      </c>
      <c r="H163" s="42">
        <v>1262</v>
      </c>
      <c r="I163" s="42">
        <v>1561</v>
      </c>
      <c r="J163" s="42">
        <v>21</v>
      </c>
      <c r="K163" s="42">
        <v>1056</v>
      </c>
      <c r="L163" s="42">
        <v>336</v>
      </c>
      <c r="M163" s="42">
        <v>367</v>
      </c>
      <c r="N163" s="42">
        <v>87</v>
      </c>
      <c r="O163" s="42"/>
      <c r="P163" s="42"/>
      <c r="S163" s="42"/>
      <c r="T163" s="42"/>
    </row>
    <row r="164" spans="1:20">
      <c r="A164" s="41" t="s">
        <v>2482</v>
      </c>
      <c r="B164">
        <v>45</v>
      </c>
      <c r="C164" s="42">
        <v>2</v>
      </c>
      <c r="D164" s="42">
        <v>2</v>
      </c>
      <c r="E164">
        <v>4</v>
      </c>
      <c r="F164">
        <v>3</v>
      </c>
      <c r="G164" s="42">
        <v>5</v>
      </c>
      <c r="H164" s="42">
        <v>9</v>
      </c>
      <c r="I164" s="42">
        <v>10</v>
      </c>
      <c r="J164" s="42">
        <v>0</v>
      </c>
      <c r="K164" s="42">
        <v>2</v>
      </c>
      <c r="L164" s="42">
        <v>2</v>
      </c>
      <c r="M164" s="42">
        <v>2</v>
      </c>
      <c r="N164" s="42">
        <v>1</v>
      </c>
      <c r="O164" s="42"/>
      <c r="P164" s="42"/>
      <c r="S164" s="42"/>
      <c r="T164" s="42"/>
    </row>
    <row r="165" spans="1:20">
      <c r="A165" s="41" t="s">
        <v>2483</v>
      </c>
      <c r="B165" t="s">
        <v>2549</v>
      </c>
      <c r="C165" s="42">
        <v>1.7916669999999999</v>
      </c>
      <c r="D165" s="42">
        <v>1.652344</v>
      </c>
      <c r="E165">
        <v>2.5101209999999998</v>
      </c>
      <c r="F165">
        <v>2.0705879999999999</v>
      </c>
      <c r="G165" s="42">
        <v>2.4011800000000001</v>
      </c>
      <c r="H165" s="42">
        <v>1.9280740000000001</v>
      </c>
      <c r="I165" s="42">
        <v>1.686747</v>
      </c>
      <c r="J165" s="42">
        <v>1.625</v>
      </c>
      <c r="K165" s="42">
        <v>2.473684</v>
      </c>
      <c r="L165" s="42">
        <v>2.393939</v>
      </c>
      <c r="M165" s="42">
        <v>1.531034</v>
      </c>
      <c r="N165" s="42">
        <v>2</v>
      </c>
      <c r="O165" s="42"/>
      <c r="P165" s="42"/>
      <c r="S165" s="42"/>
      <c r="T165" s="42"/>
    </row>
    <row r="166" spans="1:20">
      <c r="A166" s="11" t="s">
        <v>2484</v>
      </c>
      <c r="B166">
        <v>4973</v>
      </c>
      <c r="C166" s="42">
        <v>126</v>
      </c>
      <c r="D166" s="42">
        <v>246</v>
      </c>
      <c r="E166">
        <v>412</v>
      </c>
      <c r="F166">
        <v>106</v>
      </c>
      <c r="G166" s="42">
        <v>282</v>
      </c>
      <c r="H166" s="42">
        <v>803</v>
      </c>
      <c r="I166" s="42">
        <v>1369</v>
      </c>
      <c r="J166" s="42">
        <v>8</v>
      </c>
      <c r="K166" s="42">
        <v>832</v>
      </c>
      <c r="L166" s="42">
        <v>192</v>
      </c>
      <c r="M166" s="42">
        <v>139</v>
      </c>
      <c r="N166" s="42">
        <v>48</v>
      </c>
      <c r="O166" s="42"/>
      <c r="P166" s="42"/>
      <c r="S166" s="42"/>
      <c r="T166" s="42"/>
    </row>
    <row r="167" spans="1:20">
      <c r="A167" s="11" t="s">
        <v>2485</v>
      </c>
      <c r="B167">
        <f>B166/B156</f>
        <v>1.6858541480215875E-2</v>
      </c>
      <c r="C167" s="42">
        <v>1.067887E-2</v>
      </c>
      <c r="D167" s="42">
        <v>9.4644510000000005E-3</v>
      </c>
      <c r="E167">
        <v>1.09896E-2</v>
      </c>
      <c r="F167">
        <v>6.94672E-3</v>
      </c>
      <c r="G167" s="42">
        <v>4.3984150000000001E-3</v>
      </c>
      <c r="H167" s="42">
        <v>2.0293660000000002E-2</v>
      </c>
      <c r="I167" s="42">
        <v>0.11267489999999999</v>
      </c>
      <c r="J167" s="42">
        <v>4.9413219999999997E-3</v>
      </c>
      <c r="K167" s="42">
        <v>1.672564E-2</v>
      </c>
      <c r="L167" s="42">
        <v>1.310044E-2</v>
      </c>
      <c r="M167" s="42">
        <v>7.1494699999999998E-3</v>
      </c>
      <c r="N167" s="42">
        <v>1.5238099999999999E-2</v>
      </c>
      <c r="O167" s="42"/>
      <c r="P167" s="42"/>
      <c r="S167" s="42"/>
      <c r="T167" s="42"/>
    </row>
    <row r="168" spans="1:20" s="96" customFormat="1">
      <c r="A168" s="96" t="s">
        <v>2487</v>
      </c>
      <c r="C168" s="86" t="s">
        <v>2539</v>
      </c>
      <c r="D168" s="86" t="s">
        <v>2540</v>
      </c>
      <c r="E168" s="96" t="s">
        <v>2541</v>
      </c>
      <c r="F168" s="97" t="s">
        <v>2542</v>
      </c>
      <c r="G168" s="97" t="s">
        <v>2543</v>
      </c>
      <c r="H168" s="97" t="s">
        <v>2544</v>
      </c>
      <c r="I168" s="97" t="s">
        <v>2545</v>
      </c>
      <c r="J168" s="96" t="s">
        <v>2546</v>
      </c>
      <c r="K168" s="86" t="s">
        <v>2547</v>
      </c>
      <c r="L168" s="86" t="s">
        <v>2548</v>
      </c>
      <c r="M168" s="96" t="s">
        <v>2603</v>
      </c>
      <c r="N168" s="97" t="s">
        <v>2604</v>
      </c>
      <c r="O168" s="97"/>
      <c r="P168" s="97"/>
      <c r="Q168" s="97"/>
      <c r="R168" s="97"/>
      <c r="T168" s="97"/>
    </row>
    <row r="169" spans="1:20">
      <c r="A169" s="41" t="s">
        <v>2481</v>
      </c>
      <c r="B169" s="42">
        <v>7648</v>
      </c>
      <c r="C169" s="42">
        <v>221</v>
      </c>
      <c r="D169" s="42">
        <v>531</v>
      </c>
      <c r="E169">
        <v>721</v>
      </c>
      <c r="F169">
        <v>214</v>
      </c>
      <c r="G169" s="42">
        <v>869</v>
      </c>
      <c r="H169" s="42">
        <v>1148</v>
      </c>
      <c r="I169" s="42">
        <v>1533</v>
      </c>
      <c r="J169" s="42">
        <v>21</v>
      </c>
      <c r="K169" s="42">
        <v>994</v>
      </c>
      <c r="L169" s="42">
        <v>284</v>
      </c>
      <c r="M169" s="42">
        <v>322</v>
      </c>
      <c r="N169" s="42">
        <v>77</v>
      </c>
      <c r="O169" s="42"/>
      <c r="P169" s="42"/>
      <c r="S169" s="42"/>
      <c r="T169" s="42"/>
    </row>
    <row r="170" spans="1:20">
      <c r="A170" s="41" t="s">
        <v>2482</v>
      </c>
      <c r="B170" s="42">
        <v>30</v>
      </c>
      <c r="C170" s="42">
        <v>1</v>
      </c>
      <c r="D170" s="42">
        <v>1</v>
      </c>
      <c r="E170">
        <v>5</v>
      </c>
      <c r="F170" s="42">
        <v>1</v>
      </c>
      <c r="G170" s="42">
        <v>2</v>
      </c>
      <c r="H170" s="42">
        <v>4</v>
      </c>
      <c r="I170" s="42">
        <v>7</v>
      </c>
      <c r="J170" s="42">
        <v>0</v>
      </c>
      <c r="K170" s="42">
        <v>2</v>
      </c>
      <c r="L170" s="42">
        <v>1</v>
      </c>
      <c r="M170" s="42">
        <v>3</v>
      </c>
      <c r="N170" s="42">
        <v>0</v>
      </c>
      <c r="O170" s="42"/>
      <c r="P170" s="42"/>
      <c r="S170" s="42"/>
      <c r="T170" s="42"/>
    </row>
    <row r="171" spans="1:20">
      <c r="A171" s="41" t="s">
        <v>2483</v>
      </c>
      <c r="B171" s="42" t="s">
        <v>2549</v>
      </c>
      <c r="C171" s="42">
        <v>1.986486</v>
      </c>
      <c r="D171" s="42">
        <v>1.765625</v>
      </c>
      <c r="E171">
        <v>2.5</v>
      </c>
      <c r="F171">
        <v>2.1940300000000001</v>
      </c>
      <c r="G171" s="42">
        <v>2.3813230000000001</v>
      </c>
      <c r="H171" s="42">
        <v>1.9137059999999999</v>
      </c>
      <c r="I171" s="42">
        <v>1.6847639999999999</v>
      </c>
      <c r="J171" s="42">
        <v>1.625</v>
      </c>
      <c r="K171" s="42">
        <v>2.4877189999999998</v>
      </c>
      <c r="L171" s="42">
        <v>2.4634149999999999</v>
      </c>
      <c r="M171" s="42">
        <v>1.5760000000000001</v>
      </c>
      <c r="N171" s="42">
        <v>1.4838709999999999</v>
      </c>
      <c r="O171" s="42"/>
      <c r="P171" s="42"/>
      <c r="S171" s="42"/>
      <c r="T171" s="42"/>
    </row>
    <row r="172" spans="1:20">
      <c r="A172" s="11" t="s">
        <v>2484</v>
      </c>
      <c r="B172" s="42">
        <v>5023</v>
      </c>
      <c r="C172" s="42">
        <v>128</v>
      </c>
      <c r="D172" s="42">
        <v>252</v>
      </c>
      <c r="E172">
        <v>412</v>
      </c>
      <c r="F172">
        <v>109</v>
      </c>
      <c r="G172" s="42">
        <v>286</v>
      </c>
      <c r="H172" s="42">
        <v>812</v>
      </c>
      <c r="I172" s="42">
        <v>1375</v>
      </c>
      <c r="J172" s="42">
        <v>8</v>
      </c>
      <c r="K172" s="42">
        <v>834</v>
      </c>
      <c r="L172" s="42">
        <v>203</v>
      </c>
      <c r="M172" s="42">
        <v>140</v>
      </c>
      <c r="N172" s="42">
        <v>50</v>
      </c>
      <c r="O172" s="42"/>
      <c r="P172" s="42"/>
      <c r="S172" s="42"/>
      <c r="T172" s="42"/>
    </row>
    <row r="173" spans="1:20">
      <c r="A173" s="11" t="s">
        <v>2485</v>
      </c>
      <c r="B173" s="42">
        <f>B172/B156</f>
        <v>1.7028042198898922E-2</v>
      </c>
      <c r="C173" s="42">
        <v>1.0848379999999999E-2</v>
      </c>
      <c r="D173" s="42">
        <v>9.695291E-3</v>
      </c>
      <c r="E173">
        <v>1.09896E-2</v>
      </c>
      <c r="F173">
        <v>7.1433249999999998E-3</v>
      </c>
      <c r="G173" s="42">
        <v>4.4608039999999996E-3</v>
      </c>
      <c r="H173" s="42">
        <v>2.052112E-2</v>
      </c>
      <c r="I173" s="42">
        <v>0.1131687</v>
      </c>
      <c r="J173" s="42">
        <v>4.9413219999999997E-3</v>
      </c>
      <c r="K173" s="42">
        <v>1.6765840000000001E-2</v>
      </c>
      <c r="L173" s="42">
        <v>1.3850980000000001E-2</v>
      </c>
      <c r="M173" s="42">
        <v>7.2009049999999996E-3</v>
      </c>
      <c r="N173" s="42">
        <v>1.5873020000000002E-2</v>
      </c>
      <c r="O173" s="42"/>
      <c r="P173" s="42"/>
      <c r="S173" s="42"/>
      <c r="T173" s="42"/>
    </row>
    <row r="174" spans="1:20" s="96" customFormat="1">
      <c r="A174" s="96" t="s">
        <v>2488</v>
      </c>
      <c r="C174" s="86" t="s">
        <v>2539</v>
      </c>
      <c r="D174" s="86" t="s">
        <v>2540</v>
      </c>
      <c r="E174" s="96" t="s">
        <v>2541</v>
      </c>
      <c r="F174" s="97" t="s">
        <v>2542</v>
      </c>
      <c r="G174" s="97" t="s">
        <v>2543</v>
      </c>
      <c r="H174" s="97" t="s">
        <v>2544</v>
      </c>
      <c r="I174" s="97" t="s">
        <v>2545</v>
      </c>
      <c r="J174" s="96" t="s">
        <v>2546</v>
      </c>
      <c r="K174" s="86" t="s">
        <v>2547</v>
      </c>
      <c r="L174" s="86" t="s">
        <v>2548</v>
      </c>
      <c r="M174" s="96" t="s">
        <v>2603</v>
      </c>
      <c r="N174" s="97" t="s">
        <v>2604</v>
      </c>
      <c r="O174" s="97"/>
      <c r="P174" s="97"/>
      <c r="Q174" s="97"/>
      <c r="R174" s="97"/>
      <c r="T174" s="97"/>
    </row>
    <row r="175" spans="1:20">
      <c r="A175" s="41" t="s">
        <v>2481</v>
      </c>
      <c r="B175" s="42">
        <v>7949</v>
      </c>
      <c r="C175" s="42">
        <v>234</v>
      </c>
      <c r="D175" s="42">
        <v>564</v>
      </c>
      <c r="E175">
        <v>760</v>
      </c>
      <c r="F175">
        <v>234</v>
      </c>
      <c r="G175" s="42">
        <v>981</v>
      </c>
      <c r="H175" s="42">
        <v>1138</v>
      </c>
      <c r="I175" s="42">
        <v>1544</v>
      </c>
      <c r="J175" s="42">
        <v>16</v>
      </c>
      <c r="K175" s="42">
        <v>1011</v>
      </c>
      <c r="L175" s="42">
        <v>318</v>
      </c>
      <c r="M175" s="42">
        <v>303</v>
      </c>
      <c r="N175" s="42">
        <v>85</v>
      </c>
      <c r="O175" s="42"/>
      <c r="P175" s="42"/>
      <c r="S175" s="42"/>
      <c r="T175" s="42"/>
    </row>
    <row r="176" spans="1:20">
      <c r="A176" s="41" t="s">
        <v>2482</v>
      </c>
      <c r="B176" s="42">
        <v>35</v>
      </c>
      <c r="C176" s="42">
        <v>0</v>
      </c>
      <c r="D176" s="42">
        <v>1</v>
      </c>
      <c r="E176">
        <v>5</v>
      </c>
      <c r="F176" s="42">
        <v>3</v>
      </c>
      <c r="G176" s="42">
        <v>2</v>
      </c>
      <c r="H176" s="42">
        <v>3</v>
      </c>
      <c r="I176" s="42">
        <v>12</v>
      </c>
      <c r="J176" s="42">
        <v>0</v>
      </c>
      <c r="K176" s="42">
        <v>2</v>
      </c>
      <c r="L176" s="42">
        <v>2</v>
      </c>
      <c r="M176" s="42">
        <v>2</v>
      </c>
      <c r="N176" s="42">
        <v>0</v>
      </c>
      <c r="O176" s="42"/>
      <c r="P176" s="42"/>
      <c r="S176" s="42"/>
      <c r="T176" s="42"/>
    </row>
    <row r="177" spans="1:20">
      <c r="A177" s="41" t="s">
        <v>2483</v>
      </c>
      <c r="B177" s="42" t="s">
        <v>2549</v>
      </c>
      <c r="C177" s="42">
        <v>1.819277</v>
      </c>
      <c r="D177" s="42">
        <v>1.7647060000000001</v>
      </c>
      <c r="E177">
        <v>2.2900429999999998</v>
      </c>
      <c r="F177">
        <v>2.1621619999999999</v>
      </c>
      <c r="G177" s="42">
        <v>2.3827590000000001</v>
      </c>
      <c r="H177" s="42">
        <v>1.8664989999999999</v>
      </c>
      <c r="I177" s="42">
        <v>1.6898949999999999</v>
      </c>
      <c r="J177" s="42">
        <v>1</v>
      </c>
      <c r="K177" s="42">
        <v>2.5226479999999998</v>
      </c>
      <c r="L177" s="42">
        <v>2.2448980000000001</v>
      </c>
      <c r="M177" s="42">
        <v>1.705357</v>
      </c>
      <c r="N177" s="42">
        <v>1.575758</v>
      </c>
      <c r="O177" s="42"/>
      <c r="P177" s="42"/>
      <c r="S177" s="42"/>
      <c r="T177" s="42"/>
    </row>
    <row r="178" spans="1:20">
      <c r="A178" s="11" t="s">
        <v>2484</v>
      </c>
      <c r="B178" s="42">
        <v>4994</v>
      </c>
      <c r="C178" s="42">
        <v>129</v>
      </c>
      <c r="D178" s="42">
        <v>248</v>
      </c>
      <c r="E178">
        <v>412</v>
      </c>
      <c r="F178">
        <v>107</v>
      </c>
      <c r="G178" s="42">
        <v>285</v>
      </c>
      <c r="H178" s="42">
        <v>811</v>
      </c>
      <c r="I178" s="42">
        <v>1369</v>
      </c>
      <c r="J178" s="42">
        <v>8</v>
      </c>
      <c r="K178" s="42">
        <v>831</v>
      </c>
      <c r="L178" s="42">
        <v>193</v>
      </c>
      <c r="M178" s="42">
        <v>140</v>
      </c>
      <c r="N178" s="42">
        <v>50</v>
      </c>
      <c r="O178" s="42"/>
      <c r="P178" s="42"/>
      <c r="S178" s="42"/>
      <c r="T178" s="42"/>
    </row>
    <row r="179" spans="1:20">
      <c r="A179" s="11" t="s">
        <v>2485</v>
      </c>
      <c r="B179" s="42">
        <f>B178/B156</f>
        <v>1.6929731782062755E-2</v>
      </c>
      <c r="C179" s="42">
        <v>1.0933129999999999E-2</v>
      </c>
      <c r="D179" s="42">
        <v>9.5413970000000001E-3</v>
      </c>
      <c r="E179">
        <v>1.09896E-2</v>
      </c>
      <c r="F179">
        <v>7.0122550000000002E-3</v>
      </c>
      <c r="G179" s="42">
        <v>4.4452069999999996E-3</v>
      </c>
      <c r="H179" s="42">
        <v>2.0495840000000001E-2</v>
      </c>
      <c r="I179" s="42">
        <v>0.11267489999999999</v>
      </c>
      <c r="J179" s="42">
        <v>4.9413219999999997E-3</v>
      </c>
      <c r="K179" s="42">
        <v>1.670553E-2</v>
      </c>
      <c r="L179" s="42">
        <v>1.316867E-2</v>
      </c>
      <c r="M179" s="42">
        <v>7.2009049999999996E-3</v>
      </c>
      <c r="N179" s="42">
        <v>1.5873020000000002E-2</v>
      </c>
      <c r="O179" s="42"/>
      <c r="P179" s="42"/>
      <c r="S179" s="42"/>
      <c r="T179" s="42"/>
    </row>
    <row r="180" spans="1:20" s="96" customFormat="1">
      <c r="A180" s="96" t="s">
        <v>2489</v>
      </c>
      <c r="C180" s="86" t="s">
        <v>2539</v>
      </c>
      <c r="D180" s="86" t="s">
        <v>2540</v>
      </c>
      <c r="E180" s="96" t="s">
        <v>2541</v>
      </c>
      <c r="F180" s="97" t="s">
        <v>2542</v>
      </c>
      <c r="G180" s="97" t="s">
        <v>2543</v>
      </c>
      <c r="H180" s="97" t="s">
        <v>2544</v>
      </c>
      <c r="I180" s="97" t="s">
        <v>2545</v>
      </c>
      <c r="J180" s="96" t="s">
        <v>2546</v>
      </c>
      <c r="K180" s="86" t="s">
        <v>2547</v>
      </c>
      <c r="L180" s="86" t="s">
        <v>2548</v>
      </c>
      <c r="M180" s="96" t="s">
        <v>2603</v>
      </c>
      <c r="N180" s="97" t="s">
        <v>2604</v>
      </c>
      <c r="O180" s="97"/>
      <c r="P180" s="97"/>
      <c r="Q180" s="97"/>
      <c r="R180" s="97"/>
      <c r="T180" s="97"/>
    </row>
    <row r="181" spans="1:20">
      <c r="A181" s="41" t="s">
        <v>2481</v>
      </c>
      <c r="B181" s="42">
        <v>7388</v>
      </c>
      <c r="C181" s="42">
        <v>215</v>
      </c>
      <c r="D181" s="42">
        <v>480</v>
      </c>
      <c r="E181">
        <v>706</v>
      </c>
      <c r="F181">
        <v>200</v>
      </c>
      <c r="G181" s="42">
        <v>865</v>
      </c>
      <c r="H181" s="42">
        <v>1063</v>
      </c>
      <c r="I181" s="42">
        <v>1488</v>
      </c>
      <c r="J181" s="42">
        <v>15</v>
      </c>
      <c r="K181" s="42">
        <v>978</v>
      </c>
      <c r="L181" s="42">
        <v>292</v>
      </c>
      <c r="M181" s="42">
        <v>290</v>
      </c>
      <c r="N181" s="42">
        <v>77</v>
      </c>
      <c r="O181" s="42"/>
      <c r="P181" s="42"/>
      <c r="S181" s="42"/>
      <c r="T181" s="42"/>
    </row>
    <row r="182" spans="1:20">
      <c r="A182" s="41" t="s">
        <v>2482</v>
      </c>
      <c r="B182" s="42">
        <v>30</v>
      </c>
      <c r="C182" s="42">
        <v>1</v>
      </c>
      <c r="D182" s="42">
        <v>1</v>
      </c>
      <c r="E182">
        <v>4</v>
      </c>
      <c r="F182" s="42">
        <v>1</v>
      </c>
      <c r="G182" s="42">
        <v>0</v>
      </c>
      <c r="H182" s="42">
        <v>5</v>
      </c>
      <c r="I182" s="42">
        <v>8</v>
      </c>
      <c r="J182" s="42">
        <v>0</v>
      </c>
      <c r="K182" s="42">
        <v>2</v>
      </c>
      <c r="L182" s="42">
        <v>1</v>
      </c>
      <c r="M182" s="42">
        <v>3</v>
      </c>
      <c r="N182" s="42">
        <v>0</v>
      </c>
      <c r="O182" s="42"/>
      <c r="P182" s="42"/>
      <c r="S182" s="42"/>
      <c r="T182" s="42"/>
    </row>
    <row r="183" spans="1:20">
      <c r="A183" s="41" t="s">
        <v>2483</v>
      </c>
      <c r="B183" s="42" t="s">
        <v>2549</v>
      </c>
      <c r="C183" s="42">
        <v>1.792208</v>
      </c>
      <c r="D183" s="42">
        <v>2</v>
      </c>
      <c r="E183">
        <v>2.6205129999999999</v>
      </c>
      <c r="F183">
        <v>1.9850749999999999</v>
      </c>
      <c r="G183" s="42">
        <v>2.2397</v>
      </c>
      <c r="H183" s="42">
        <v>1.904372</v>
      </c>
      <c r="I183" s="42">
        <v>1.6666669999999999</v>
      </c>
      <c r="J183" s="42">
        <v>0.875</v>
      </c>
      <c r="K183" s="42">
        <v>2.5306860000000002</v>
      </c>
      <c r="L183" s="42">
        <v>2.65</v>
      </c>
      <c r="M183" s="42">
        <v>1.7619050000000001</v>
      </c>
      <c r="N183" s="42">
        <v>1.4838709999999999</v>
      </c>
      <c r="O183" s="42"/>
      <c r="P183" s="42"/>
      <c r="S183" s="42"/>
      <c r="T183" s="42"/>
    </row>
    <row r="184" spans="1:20">
      <c r="A184" s="11" t="s">
        <v>2484</v>
      </c>
      <c r="B184" s="42">
        <v>5037</v>
      </c>
      <c r="C184" s="42">
        <v>128</v>
      </c>
      <c r="D184" s="42">
        <v>255</v>
      </c>
      <c r="E184">
        <v>414</v>
      </c>
      <c r="F184">
        <v>110</v>
      </c>
      <c r="G184" s="42">
        <v>291</v>
      </c>
      <c r="H184" s="42">
        <v>810</v>
      </c>
      <c r="I184" s="42">
        <v>1382</v>
      </c>
      <c r="J184" s="42">
        <v>8</v>
      </c>
      <c r="K184" s="42">
        <v>834</v>
      </c>
      <c r="L184" s="42">
        <v>203</v>
      </c>
      <c r="M184" s="42">
        <v>140</v>
      </c>
      <c r="N184" s="42">
        <v>50</v>
      </c>
      <c r="O184" s="42"/>
      <c r="P184" s="42"/>
      <c r="S184" s="42"/>
      <c r="T184" s="42"/>
    </row>
    <row r="185" spans="1:20">
      <c r="A185" s="11" t="s">
        <v>2485</v>
      </c>
      <c r="B185" s="42">
        <f>B184/B156</f>
        <v>1.7075502400130175E-2</v>
      </c>
      <c r="C185" s="42">
        <v>1.0848379999999999E-2</v>
      </c>
      <c r="D185" s="42">
        <v>9.8107109999999997E-3</v>
      </c>
      <c r="E185">
        <v>1.1042939999999999E-2</v>
      </c>
      <c r="F185">
        <v>7.2088600000000001E-3</v>
      </c>
      <c r="G185" s="42">
        <v>4.53879E-3</v>
      </c>
      <c r="H185" s="42">
        <v>2.047057E-2</v>
      </c>
      <c r="I185" s="42">
        <v>0.1137449</v>
      </c>
      <c r="J185" s="42">
        <v>4.9413219999999997E-3</v>
      </c>
      <c r="K185" s="42">
        <v>1.6765840000000001E-2</v>
      </c>
      <c r="L185" s="42">
        <v>1.3850980000000001E-2</v>
      </c>
      <c r="M185" s="42">
        <v>7.2009049999999996E-3</v>
      </c>
      <c r="N185" s="42">
        <v>1.5873020000000002E-2</v>
      </c>
      <c r="O185" s="42"/>
      <c r="P185" s="42"/>
      <c r="S185" s="42"/>
      <c r="T185" s="42"/>
    </row>
    <row r="186" spans="1:20" s="96" customFormat="1">
      <c r="A186" s="96" t="s">
        <v>2490</v>
      </c>
      <c r="C186" s="86" t="s">
        <v>2539</v>
      </c>
      <c r="D186" s="86" t="s">
        <v>2540</v>
      </c>
      <c r="E186" s="96" t="s">
        <v>2541</v>
      </c>
      <c r="F186" s="97" t="s">
        <v>2542</v>
      </c>
      <c r="G186" s="97" t="s">
        <v>2543</v>
      </c>
      <c r="H186" s="97" t="s">
        <v>2544</v>
      </c>
      <c r="I186" s="97" t="s">
        <v>2545</v>
      </c>
      <c r="J186" s="96" t="s">
        <v>2546</v>
      </c>
      <c r="K186" s="86" t="s">
        <v>2547</v>
      </c>
      <c r="L186" s="86" t="s">
        <v>2548</v>
      </c>
      <c r="M186" s="96" t="s">
        <v>2603</v>
      </c>
      <c r="N186" s="97" t="s">
        <v>2604</v>
      </c>
      <c r="O186" s="97"/>
      <c r="P186" s="97"/>
      <c r="Q186" s="97"/>
      <c r="R186" s="97"/>
      <c r="T186" s="97"/>
    </row>
    <row r="187" spans="1:20">
      <c r="A187" s="41" t="s">
        <v>2481</v>
      </c>
      <c r="B187" s="42">
        <v>7445</v>
      </c>
      <c r="C187" s="42">
        <v>216</v>
      </c>
      <c r="D187" s="42">
        <v>493</v>
      </c>
      <c r="E187">
        <v>710</v>
      </c>
      <c r="F187">
        <v>209</v>
      </c>
      <c r="G187" s="42">
        <v>868</v>
      </c>
      <c r="H187" s="42">
        <v>1074</v>
      </c>
      <c r="I187" s="42">
        <v>1495</v>
      </c>
      <c r="J187" s="42">
        <v>18</v>
      </c>
      <c r="K187" s="42">
        <v>988</v>
      </c>
      <c r="L187" s="42">
        <v>278</v>
      </c>
      <c r="M187" s="42">
        <v>294</v>
      </c>
      <c r="N187" s="42">
        <v>81</v>
      </c>
      <c r="O187" s="42"/>
      <c r="P187" s="42"/>
      <c r="S187" s="42"/>
      <c r="T187" s="42"/>
    </row>
    <row r="188" spans="1:20">
      <c r="A188" s="41" t="s">
        <v>2482</v>
      </c>
      <c r="B188" s="42">
        <v>31</v>
      </c>
      <c r="C188" s="42">
        <v>1</v>
      </c>
      <c r="D188" s="42">
        <v>2</v>
      </c>
      <c r="E188" s="42">
        <v>3</v>
      </c>
      <c r="F188" s="42">
        <v>1</v>
      </c>
      <c r="G188" s="42">
        <v>0</v>
      </c>
      <c r="H188" s="42">
        <v>5</v>
      </c>
      <c r="I188" s="42">
        <v>10</v>
      </c>
      <c r="J188" s="42">
        <v>0</v>
      </c>
      <c r="K188" s="42">
        <v>3</v>
      </c>
      <c r="L188" s="42">
        <v>0</v>
      </c>
      <c r="M188" s="42">
        <v>3</v>
      </c>
      <c r="N188" s="42">
        <v>0</v>
      </c>
      <c r="O188" s="42"/>
      <c r="P188" s="42"/>
      <c r="S188" s="42"/>
      <c r="T188" s="42"/>
    </row>
    <row r="189" spans="1:20">
      <c r="A189" s="41" t="s">
        <v>2483</v>
      </c>
      <c r="B189" s="42" t="s">
        <v>2549</v>
      </c>
      <c r="C189" s="42">
        <v>1.918919</v>
      </c>
      <c r="D189" s="42">
        <v>1.817143</v>
      </c>
      <c r="E189">
        <v>2.5148510000000002</v>
      </c>
      <c r="F189">
        <v>2.6034480000000002</v>
      </c>
      <c r="G189" s="42">
        <v>2.51417</v>
      </c>
      <c r="H189" s="42">
        <v>1.910569</v>
      </c>
      <c r="I189" s="42">
        <v>1.660142</v>
      </c>
      <c r="J189" s="42">
        <v>1</v>
      </c>
      <c r="K189" s="42">
        <v>2.5160140000000002</v>
      </c>
      <c r="L189" s="42">
        <v>2.390244</v>
      </c>
      <c r="M189" s="42">
        <v>1.8</v>
      </c>
      <c r="N189" s="42">
        <v>1.612903</v>
      </c>
      <c r="O189" s="42"/>
      <c r="P189" s="42"/>
      <c r="S189" s="42"/>
      <c r="T189" s="42"/>
    </row>
    <row r="190" spans="1:20">
      <c r="A190" s="11" t="s">
        <v>2484</v>
      </c>
      <c r="B190" s="42">
        <v>5011</v>
      </c>
      <c r="C190" s="42">
        <v>128</v>
      </c>
      <c r="D190" s="42">
        <v>252</v>
      </c>
      <c r="E190">
        <v>416</v>
      </c>
      <c r="F190">
        <v>112</v>
      </c>
      <c r="G190" s="42">
        <v>274</v>
      </c>
      <c r="H190" s="42">
        <v>808</v>
      </c>
      <c r="I190" s="42">
        <v>1374</v>
      </c>
      <c r="J190" s="42">
        <v>8</v>
      </c>
      <c r="K190" s="42">
        <v>831</v>
      </c>
      <c r="L190" s="42">
        <v>203</v>
      </c>
      <c r="M190" s="42">
        <v>141</v>
      </c>
      <c r="N190" s="42">
        <v>50</v>
      </c>
      <c r="O190" s="42"/>
      <c r="P190" s="42"/>
      <c r="S190" s="42"/>
      <c r="T190" s="42"/>
    </row>
    <row r="191" spans="1:20">
      <c r="A191" s="11" t="s">
        <v>2485</v>
      </c>
      <c r="B191" s="42">
        <f>B190/B156</f>
        <v>1.6987362026414991E-2</v>
      </c>
      <c r="C191" s="42">
        <v>1.0848379999999999E-2</v>
      </c>
      <c r="D191" s="42">
        <v>9.695291E-3</v>
      </c>
      <c r="E191">
        <v>1.109629E-2</v>
      </c>
      <c r="F191">
        <v>7.3399310000000001E-3</v>
      </c>
      <c r="G191" s="42">
        <v>4.2736379999999997E-3</v>
      </c>
      <c r="H191" s="42">
        <v>2.0420029999999999E-2</v>
      </c>
      <c r="I191" s="42">
        <v>0.1130864</v>
      </c>
      <c r="J191" s="42">
        <v>4.9413219999999997E-3</v>
      </c>
      <c r="K191" s="42">
        <v>1.670553E-2</v>
      </c>
      <c r="L191" s="42">
        <v>1.3850980000000001E-2</v>
      </c>
      <c r="M191" s="42">
        <v>7.2523400000000003E-3</v>
      </c>
      <c r="N191" s="42">
        <v>1.5873020000000002E-2</v>
      </c>
      <c r="O191" s="42"/>
      <c r="P191" s="42"/>
      <c r="S191" s="42"/>
      <c r="T191" s="42"/>
    </row>
    <row r="192" spans="1:20" s="59" customFormat="1">
      <c r="A192" s="70" t="s">
        <v>2550</v>
      </c>
      <c r="D192" s="60" t="s">
        <v>4</v>
      </c>
      <c r="E192" s="60"/>
      <c r="F192" s="60" t="s">
        <v>9</v>
      </c>
      <c r="H192" s="60" t="s">
        <v>15</v>
      </c>
      <c r="I192" s="60"/>
      <c r="J192" s="60" t="s">
        <v>12</v>
      </c>
      <c r="K192" s="60"/>
      <c r="L192" s="60" t="s">
        <v>1010</v>
      </c>
      <c r="N192" s="60"/>
      <c r="O192" s="60"/>
    </row>
    <row r="193" spans="1:16">
      <c r="A193" s="52" t="s">
        <v>2551</v>
      </c>
      <c r="B193" s="42">
        <v>300.62349999999998</v>
      </c>
      <c r="D193" s="176">
        <v>342.99930000000001</v>
      </c>
      <c r="F193">
        <v>297.30340000000001</v>
      </c>
      <c r="G193" s="52"/>
      <c r="H193">
        <v>286.19470000000001</v>
      </c>
      <c r="J193" s="176">
        <v>297.30340000000001</v>
      </c>
      <c r="L193">
        <v>273.63639999999998</v>
      </c>
      <c r="M193" s="52"/>
      <c r="P193" s="52"/>
    </row>
    <row r="194" spans="1:16">
      <c r="A194" s="52" t="s">
        <v>2552</v>
      </c>
      <c r="B194" s="42">
        <v>1.0008840000000001</v>
      </c>
      <c r="D194" s="176">
        <v>1.0034620000000001</v>
      </c>
      <c r="F194">
        <v>1.006294</v>
      </c>
      <c r="G194" s="52"/>
      <c r="H194">
        <v>1.00397</v>
      </c>
      <c r="J194" s="176">
        <v>1.006294</v>
      </c>
      <c r="L194">
        <v>1.005028</v>
      </c>
      <c r="M194" s="52"/>
      <c r="P194" s="52"/>
    </row>
    <row r="195" spans="1:16">
      <c r="A195" s="52" t="s">
        <v>2308</v>
      </c>
      <c r="B195">
        <v>305.29059999999998</v>
      </c>
      <c r="C195">
        <f>B195/B156</f>
        <v>1.0349395221435737E-3</v>
      </c>
      <c r="D195" s="176">
        <v>361.39100000000002</v>
      </c>
      <c r="E195">
        <f>D195/B156</f>
        <v>1.2251206845117024E-3</v>
      </c>
      <c r="F195">
        <v>330.82089999999999</v>
      </c>
      <c r="G195" s="176">
        <f>F195/B156</f>
        <v>1.1214876061074498E-3</v>
      </c>
      <c r="H195">
        <v>307.2801</v>
      </c>
      <c r="I195">
        <f>H195/B156</f>
        <v>1.0416839557399723E-3</v>
      </c>
      <c r="J195" s="176">
        <v>330.82089999999999</v>
      </c>
      <c r="K195">
        <f>J195/B156</f>
        <v>1.1214876061074498E-3</v>
      </c>
      <c r="L195">
        <v>300.40699999999998</v>
      </c>
      <c r="M195" s="176">
        <f>L195/B156</f>
        <v>1.0183840479483632E-3</v>
      </c>
      <c r="P195" s="52"/>
    </row>
    <row r="196" spans="1:16" s="59" customFormat="1">
      <c r="A196" s="70" t="s">
        <v>2672</v>
      </c>
      <c r="D196" s="60" t="s">
        <v>4</v>
      </c>
      <c r="E196" s="60"/>
      <c r="F196" s="60" t="s">
        <v>9</v>
      </c>
      <c r="H196" s="60" t="s">
        <v>15</v>
      </c>
      <c r="I196" s="60"/>
      <c r="J196" s="194" t="s">
        <v>12</v>
      </c>
      <c r="K196" s="60"/>
      <c r="L196" s="60" t="s">
        <v>1010</v>
      </c>
      <c r="N196" s="60"/>
      <c r="O196" s="60"/>
    </row>
    <row r="197" spans="1:16">
      <c r="A197" s="11" t="s">
        <v>2493</v>
      </c>
      <c r="B197" s="42">
        <v>-2.1562130000000002</v>
      </c>
      <c r="C197" s="44"/>
      <c r="D197" s="11">
        <v>-2.0484629999999999</v>
      </c>
      <c r="E197" s="44"/>
      <c r="F197">
        <v>-2.1818279999999999</v>
      </c>
      <c r="G197" s="11"/>
      <c r="H197" s="44">
        <v>-2.1438839999999999</v>
      </c>
      <c r="I197" s="44"/>
      <c r="J197" s="180">
        <v>-2.1818279999999999</v>
      </c>
      <c r="L197">
        <v>-2.1777039999999999</v>
      </c>
      <c r="M197" s="11"/>
      <c r="N197" s="44"/>
      <c r="O197" s="44"/>
      <c r="P197" s="11"/>
    </row>
    <row r="198" spans="1:16">
      <c r="A198" s="11" t="s">
        <v>2504</v>
      </c>
      <c r="B198" s="42">
        <v>11980</v>
      </c>
      <c r="C198" s="72"/>
      <c r="D198" s="11">
        <v>8692</v>
      </c>
      <c r="E198" s="44"/>
      <c r="F198">
        <v>7562</v>
      </c>
      <c r="G198" s="11"/>
      <c r="H198">
        <v>7856</v>
      </c>
      <c r="I198" s="44"/>
      <c r="J198" s="180">
        <v>7562</v>
      </c>
      <c r="L198">
        <v>7364</v>
      </c>
      <c r="M198" s="11"/>
      <c r="N198" s="44"/>
      <c r="O198" s="44"/>
      <c r="P198" s="11"/>
    </row>
    <row r="199" spans="1:16">
      <c r="A199" s="42" t="s">
        <v>2497</v>
      </c>
      <c r="B199" s="42">
        <v>1.249049E-2</v>
      </c>
      <c r="C199" s="72"/>
      <c r="D199" s="11">
        <v>1.9619259999999999E-2</v>
      </c>
      <c r="E199" s="44"/>
      <c r="F199">
        <v>1.9483150000000001E-2</v>
      </c>
      <c r="G199" s="11"/>
      <c r="H199">
        <v>1.80647E-2</v>
      </c>
      <c r="I199" s="44"/>
      <c r="J199" s="180">
        <v>1.9483150000000001E-2</v>
      </c>
      <c r="L199">
        <v>1.8437700000000001E-2</v>
      </c>
      <c r="M199" s="11"/>
      <c r="N199" s="44"/>
      <c r="O199" s="44"/>
      <c r="P199" s="11"/>
    </row>
    <row r="200" spans="1:16">
      <c r="A200" s="11" t="s">
        <v>2505</v>
      </c>
      <c r="B200" s="42">
        <v>-4.2887700000000004</v>
      </c>
      <c r="C200" s="72"/>
      <c r="D200" s="11">
        <v>-1.390069</v>
      </c>
      <c r="E200" s="44"/>
      <c r="F200">
        <v>-1.016775</v>
      </c>
      <c r="G200" s="11"/>
      <c r="H200">
        <v>-1.807968</v>
      </c>
      <c r="I200" s="44"/>
      <c r="J200" s="180">
        <v>-1.016775</v>
      </c>
      <c r="L200">
        <v>-1.119739</v>
      </c>
      <c r="M200" s="11"/>
      <c r="N200" s="44"/>
      <c r="O200" s="44"/>
      <c r="P200" s="11"/>
    </row>
    <row r="201" spans="1:16">
      <c r="A201" s="11" t="s">
        <v>2506</v>
      </c>
      <c r="B201" s="42">
        <v>-8.168787</v>
      </c>
      <c r="C201" s="72"/>
      <c r="D201" s="11">
        <v>0.20520330000000001</v>
      </c>
      <c r="E201" s="44"/>
      <c r="F201">
        <v>1.112163</v>
      </c>
      <c r="G201" s="11"/>
      <c r="H201">
        <v>-0.68187019999999998</v>
      </c>
      <c r="I201" s="44"/>
      <c r="J201" s="180">
        <v>1.112163</v>
      </c>
      <c r="L201">
        <v>0.96202299999999996</v>
      </c>
      <c r="M201" s="11"/>
      <c r="N201" s="44"/>
      <c r="O201" s="44"/>
      <c r="P201" s="11"/>
    </row>
    <row r="202" spans="1:16">
      <c r="A202" s="42" t="s">
        <v>2507</v>
      </c>
      <c r="B202" s="42">
        <v>300.62349999999998</v>
      </c>
      <c r="C202" s="72">
        <f>B202/B156</f>
        <v>1.0191179860602607E-3</v>
      </c>
      <c r="D202" s="11">
        <v>342.99930000000001</v>
      </c>
      <c r="E202" s="44">
        <f>D202/B156</f>
        <v>1.1627725571556424E-3</v>
      </c>
      <c r="F202">
        <v>297.30340000000001</v>
      </c>
      <c r="G202" s="11">
        <f>F202/B156</f>
        <v>1.0078627993382692E-3</v>
      </c>
      <c r="H202">
        <v>286.19470000000001</v>
      </c>
      <c r="I202" s="44">
        <f>H202/B156</f>
        <v>9.7020414666558192E-4</v>
      </c>
      <c r="J202" s="180">
        <v>297.30340000000001</v>
      </c>
      <c r="K202">
        <f>J202/B156</f>
        <v>1.0078627993382692E-3</v>
      </c>
      <c r="L202">
        <v>273.63639999999998</v>
      </c>
      <c r="M202" s="11">
        <f>L202/B156</f>
        <v>9.2763132915683552E-4</v>
      </c>
      <c r="N202" s="44"/>
      <c r="O202" s="44"/>
      <c r="P202" s="11"/>
    </row>
    <row r="203" spans="1:16">
      <c r="A203" s="42" t="s">
        <v>2508</v>
      </c>
      <c r="B203" s="42">
        <v>1354.866</v>
      </c>
      <c r="C203" s="72">
        <f>B203/B156</f>
        <v>4.593015214384509E-3</v>
      </c>
      <c r="D203" s="42">
        <v>1153.9449999999999</v>
      </c>
      <c r="E203" s="44">
        <f>D203/B156</f>
        <v>3.911890136414178E-3</v>
      </c>
      <c r="F203">
        <v>1087.663</v>
      </c>
      <c r="G203" s="42">
        <f>F203/B156</f>
        <v>3.6871932036991839E-3</v>
      </c>
      <c r="H203">
        <v>1060.9390000000001</v>
      </c>
      <c r="I203" s="44">
        <f>H203/B156</f>
        <v>3.5965984595774689E-3</v>
      </c>
      <c r="J203" s="181">
        <v>1087.663</v>
      </c>
      <c r="K203">
        <f>J203/B156</f>
        <v>3.6871932036991839E-3</v>
      </c>
      <c r="L203">
        <v>1026.0250000000001</v>
      </c>
      <c r="M203" s="42">
        <f>L203/B156</f>
        <v>3.4782394977354706E-3</v>
      </c>
      <c r="N203" s="44"/>
      <c r="O203" s="44"/>
      <c r="P203" s="42"/>
    </row>
    <row r="204" spans="1:16">
      <c r="A204" s="23" t="s">
        <v>2509</v>
      </c>
      <c r="B204" s="109">
        <v>1.1482540000000001E-7</v>
      </c>
      <c r="C204" s="72"/>
      <c r="D204" s="109">
        <v>2.4450069999999999E-6</v>
      </c>
      <c r="E204" s="44"/>
      <c r="F204" s="73">
        <v>2.3045659999999998E-6</v>
      </c>
      <c r="G204" s="42"/>
      <c r="H204" s="73">
        <v>2.2479429999999998E-6</v>
      </c>
      <c r="I204" s="44"/>
      <c r="J204" s="181">
        <v>2.3045659999999998E-6</v>
      </c>
      <c r="L204" s="73">
        <v>2.1739660000000002E-6</v>
      </c>
      <c r="M204" s="42"/>
      <c r="N204" s="44"/>
      <c r="O204" s="44"/>
      <c r="P204" s="42"/>
    </row>
    <row r="205" spans="1:16">
      <c r="A205" s="23" t="s">
        <v>2503</v>
      </c>
      <c r="B205" s="42"/>
      <c r="C205" s="72"/>
      <c r="D205" s="42"/>
      <c r="E205" s="44"/>
      <c r="G205" s="42"/>
      <c r="I205" s="44"/>
      <c r="J205" s="42"/>
      <c r="M205" s="42"/>
      <c r="N205" s="44"/>
      <c r="O205" s="44"/>
      <c r="P205" s="42"/>
    </row>
    <row r="206" spans="1:16" s="40" customFormat="1">
      <c r="A206" s="37" t="s">
        <v>2555</v>
      </c>
      <c r="B206" s="38"/>
      <c r="C206" s="51"/>
      <c r="D206" s="39"/>
      <c r="E206" s="38" t="s">
        <v>2492</v>
      </c>
      <c r="F206" s="38"/>
      <c r="H206" s="38"/>
      <c r="J206" s="38"/>
      <c r="N206" s="38"/>
      <c r="O206" s="38"/>
    </row>
    <row r="207" spans="1:16">
      <c r="A207" t="s">
        <v>2556</v>
      </c>
      <c r="B207" s="44"/>
      <c r="C207" s="72"/>
      <c r="D207" s="52"/>
      <c r="E207" s="44" t="s">
        <v>2455</v>
      </c>
      <c r="F207" t="s">
        <v>2459</v>
      </c>
      <c r="G207" s="44" t="s">
        <v>2460</v>
      </c>
      <c r="H207" t="s">
        <v>2461</v>
      </c>
      <c r="I207" s="44" t="s">
        <v>2462</v>
      </c>
      <c r="J207" t="s">
        <v>2463</v>
      </c>
      <c r="K207" t="s">
        <v>2464</v>
      </c>
      <c r="L207" t="s">
        <v>2465</v>
      </c>
      <c r="M207" t="s">
        <v>2468</v>
      </c>
      <c r="N207" s="44"/>
      <c r="O207" s="44"/>
    </row>
    <row r="208" spans="1:16">
      <c r="A208" t="s">
        <v>2558</v>
      </c>
      <c r="B208" s="44"/>
      <c r="C208" s="72"/>
      <c r="D208" s="52"/>
      <c r="E208">
        <v>1</v>
      </c>
      <c r="F208" s="42">
        <v>8</v>
      </c>
      <c r="G208">
        <v>438</v>
      </c>
      <c r="H208" s="192">
        <v>1</v>
      </c>
      <c r="I208" s="42">
        <v>124</v>
      </c>
      <c r="J208">
        <f>(F208/G208)/(H208/I208)</f>
        <v>2.2648401826484017</v>
      </c>
      <c r="K208">
        <f>1-J208</f>
        <v>-1.2648401826484017</v>
      </c>
      <c r="L208" s="42">
        <v>2.2559</v>
      </c>
      <c r="M208" s="188">
        <v>0.2039</v>
      </c>
      <c r="N208" s="44"/>
      <c r="O208" s="44"/>
    </row>
    <row r="209" spans="1:13">
      <c r="B209" s="44"/>
      <c r="E209">
        <v>2</v>
      </c>
      <c r="F209" s="42">
        <v>24</v>
      </c>
      <c r="G209" s="42">
        <v>1078</v>
      </c>
      <c r="H209" s="42">
        <v>4</v>
      </c>
      <c r="I209" s="42">
        <v>241</v>
      </c>
      <c r="J209">
        <f t="shared" ref="J209:J220" si="10">(F209/G209)/(H209/I209)</f>
        <v>1.3413729128014842</v>
      </c>
      <c r="K209">
        <f t="shared" ref="K209:K220" si="11">1-J209</f>
        <v>-0.34137291280148419</v>
      </c>
      <c r="L209" s="42">
        <v>0.29271000000000003</v>
      </c>
      <c r="M209">
        <v>0.62719999999999998</v>
      </c>
    </row>
    <row r="210" spans="1:13">
      <c r="A210" t="s">
        <v>2559</v>
      </c>
      <c r="B210" s="44"/>
      <c r="E210">
        <v>3</v>
      </c>
      <c r="F210">
        <v>279</v>
      </c>
      <c r="G210" s="42">
        <v>1302</v>
      </c>
      <c r="H210" s="42">
        <v>89</v>
      </c>
      <c r="I210">
        <v>393</v>
      </c>
      <c r="J210">
        <f t="shared" si="10"/>
        <v>0.9462279293739968</v>
      </c>
      <c r="K210">
        <f t="shared" si="11"/>
        <v>5.3772070626003199E-2</v>
      </c>
      <c r="L210" s="42">
        <v>0.16850999999999999</v>
      </c>
      <c r="M210" s="42">
        <v>0.69820000000000004</v>
      </c>
    </row>
    <row r="211" spans="1:13">
      <c r="A211" t="s">
        <v>2560</v>
      </c>
      <c r="B211" s="44"/>
      <c r="E211">
        <v>4</v>
      </c>
      <c r="F211" s="42">
        <v>19</v>
      </c>
      <c r="G211" s="42">
        <v>442</v>
      </c>
      <c r="H211" s="42">
        <v>5</v>
      </c>
      <c r="I211">
        <v>102</v>
      </c>
      <c r="J211">
        <f t="shared" si="10"/>
        <v>0.87692307692307692</v>
      </c>
      <c r="K211">
        <f t="shared" si="11"/>
        <v>0.12307692307692308</v>
      </c>
      <c r="L211">
        <v>6.5252000000000004E-2</v>
      </c>
      <c r="M211" s="42">
        <v>1</v>
      </c>
    </row>
    <row r="212" spans="1:13">
      <c r="B212" s="44"/>
      <c r="E212">
        <v>5</v>
      </c>
      <c r="F212" s="42">
        <v>155</v>
      </c>
      <c r="G212" s="42">
        <v>1894</v>
      </c>
      <c r="H212" s="187">
        <v>1</v>
      </c>
      <c r="I212" s="42">
        <v>264</v>
      </c>
      <c r="J212">
        <f t="shared" si="10"/>
        <v>21.605068637803591</v>
      </c>
      <c r="K212">
        <f t="shared" si="11"/>
        <v>-20.605068637803591</v>
      </c>
      <c r="L212">
        <v>21.405000000000001</v>
      </c>
      <c r="M212" s="189">
        <v>4.9980000000000001E-4</v>
      </c>
    </row>
    <row r="213" spans="1:13">
      <c r="A213" t="s">
        <v>2561</v>
      </c>
      <c r="B213" s="44"/>
      <c r="E213">
        <v>6</v>
      </c>
      <c r="F213" s="43">
        <v>915</v>
      </c>
      <c r="G213" s="42">
        <v>1604</v>
      </c>
      <c r="H213" s="43">
        <v>352</v>
      </c>
      <c r="I213" s="42">
        <v>787</v>
      </c>
      <c r="J213">
        <f t="shared" si="10"/>
        <v>1.2754070080480615</v>
      </c>
      <c r="K213">
        <f t="shared" si="11"/>
        <v>-0.27540700804806151</v>
      </c>
      <c r="L213" s="42">
        <v>10.176</v>
      </c>
      <c r="M213" s="189">
        <v>1.9989999999999999E-3</v>
      </c>
    </row>
    <row r="214" spans="1:13">
      <c r="A214" t="s">
        <v>2562</v>
      </c>
      <c r="B214" s="44"/>
      <c r="E214">
        <v>7</v>
      </c>
      <c r="F214" s="42">
        <v>399</v>
      </c>
      <c r="G214">
        <v>1661</v>
      </c>
      <c r="H214" s="42">
        <v>147</v>
      </c>
      <c r="I214" s="42">
        <v>1341</v>
      </c>
      <c r="J214">
        <f t="shared" si="10"/>
        <v>2.1913649264642641</v>
      </c>
      <c r="K214">
        <f t="shared" si="11"/>
        <v>-1.1913649264642641</v>
      </c>
      <c r="L214" s="42">
        <v>59.755000000000003</v>
      </c>
      <c r="M214" s="98">
        <v>4.9980000000000001E-4</v>
      </c>
    </row>
    <row r="215" spans="1:13">
      <c r="E215">
        <v>8</v>
      </c>
      <c r="F215" s="42">
        <v>257</v>
      </c>
      <c r="G215" s="42">
        <v>37</v>
      </c>
      <c r="H215" s="42">
        <v>60</v>
      </c>
      <c r="I215" s="42">
        <v>8</v>
      </c>
      <c r="J215">
        <f t="shared" si="10"/>
        <v>0.9261261261261261</v>
      </c>
      <c r="K215">
        <f t="shared" si="11"/>
        <v>7.3873873873873896E-2</v>
      </c>
      <c r="L215" s="42">
        <v>3.4139999999999997E-2</v>
      </c>
      <c r="M215" s="188">
        <v>1</v>
      </c>
    </row>
    <row r="216" spans="1:13">
      <c r="A216" t="s">
        <v>2610</v>
      </c>
      <c r="E216">
        <v>9</v>
      </c>
      <c r="F216" s="42">
        <v>16</v>
      </c>
      <c r="G216" s="42">
        <v>1246</v>
      </c>
      <c r="H216" s="42">
        <v>16</v>
      </c>
      <c r="I216" s="42">
        <v>826</v>
      </c>
      <c r="J216">
        <f t="shared" si="10"/>
        <v>0.6629213483146067</v>
      </c>
      <c r="K216">
        <f t="shared" si="11"/>
        <v>0.3370786516853933</v>
      </c>
      <c r="L216" s="42">
        <v>1.3486</v>
      </c>
      <c r="M216" s="195">
        <v>0.27639999999999998</v>
      </c>
    </row>
    <row r="217" spans="1:13">
      <c r="B217" t="s">
        <v>2611</v>
      </c>
      <c r="C217" t="s">
        <v>2612</v>
      </c>
      <c r="D217" t="s">
        <v>2613</v>
      </c>
      <c r="E217">
        <v>10</v>
      </c>
      <c r="F217" s="42">
        <v>82</v>
      </c>
      <c r="G217">
        <v>488</v>
      </c>
      <c r="H217" s="42">
        <v>24</v>
      </c>
      <c r="I217" s="42">
        <v>185</v>
      </c>
      <c r="J217">
        <f t="shared" si="10"/>
        <v>1.295252732240437</v>
      </c>
      <c r="K217">
        <f t="shared" si="11"/>
        <v>-0.29525273224043702</v>
      </c>
      <c r="L217" s="42">
        <v>1.0961000000000001</v>
      </c>
      <c r="M217" s="188">
        <v>0.3483</v>
      </c>
    </row>
    <row r="218" spans="1:13">
      <c r="A218" t="s">
        <v>2614</v>
      </c>
      <c r="B218" s="42"/>
      <c r="C218" s="42"/>
      <c r="E218">
        <v>11</v>
      </c>
      <c r="F218" s="42">
        <v>95</v>
      </c>
      <c r="G218" s="42">
        <v>555</v>
      </c>
      <c r="H218" s="42">
        <v>31</v>
      </c>
      <c r="I218" s="42">
        <v>133</v>
      </c>
      <c r="J218">
        <f t="shared" si="10"/>
        <v>0.73437954083115375</v>
      </c>
      <c r="K218">
        <f t="shared" si="11"/>
        <v>0.26562045916884625</v>
      </c>
      <c r="L218" s="42">
        <v>1.8396999999999999</v>
      </c>
      <c r="M218" s="195">
        <v>0.18490000000000001</v>
      </c>
    </row>
    <row r="219" spans="1:13">
      <c r="A219" t="s">
        <v>2615</v>
      </c>
      <c r="B219" s="42"/>
      <c r="C219" s="42"/>
      <c r="E219">
        <v>12</v>
      </c>
      <c r="F219" s="42">
        <v>160</v>
      </c>
      <c r="G219" s="42">
        <v>136</v>
      </c>
      <c r="H219" s="42">
        <v>67</v>
      </c>
      <c r="I219" s="42">
        <v>48</v>
      </c>
      <c r="J219">
        <f t="shared" si="10"/>
        <v>0.8428446005267779</v>
      </c>
      <c r="K219">
        <f t="shared" si="11"/>
        <v>0.1571553994732221</v>
      </c>
      <c r="L219" s="42">
        <v>0.59277999999999997</v>
      </c>
      <c r="M219" s="42">
        <v>0.50819999999999999</v>
      </c>
    </row>
    <row r="220" spans="1:13">
      <c r="A220" t="s">
        <v>2613</v>
      </c>
      <c r="E220" t="s">
        <v>2522</v>
      </c>
      <c r="F220" s="42">
        <v>2409</v>
      </c>
      <c r="G220" s="42">
        <v>12186</v>
      </c>
      <c r="H220" s="42">
        <v>795</v>
      </c>
      <c r="I220" s="42">
        <v>4852</v>
      </c>
      <c r="J220">
        <f t="shared" si="10"/>
        <v>1.2065054547594052</v>
      </c>
      <c r="K220">
        <f t="shared" si="11"/>
        <v>-0.20650545475940518</v>
      </c>
      <c r="L220" s="42">
        <v>18.007000000000001</v>
      </c>
      <c r="M220" s="189">
        <v>4.9980000000000001E-4</v>
      </c>
    </row>
    <row r="221" spans="1:13">
      <c r="F221" s="43"/>
      <c r="G221" s="42"/>
      <c r="H221" s="43"/>
      <c r="I221" s="42"/>
      <c r="L221" s="42"/>
      <c r="M221" s="42"/>
    </row>
    <row r="222" spans="1:13">
      <c r="A222" t="s">
        <v>2624</v>
      </c>
      <c r="F222" s="42"/>
      <c r="G222" s="42"/>
      <c r="H222" s="42"/>
      <c r="L222" s="42"/>
      <c r="M222" s="42"/>
    </row>
    <row r="223" spans="1:13">
      <c r="F223" s="42"/>
      <c r="G223" s="42"/>
      <c r="H223" s="42"/>
      <c r="L223" s="42"/>
    </row>
    <row r="224" spans="1:13">
      <c r="A224" s="98" t="s">
        <v>2625</v>
      </c>
      <c r="F224" s="42"/>
      <c r="G224" s="42"/>
      <c r="H224" s="42"/>
      <c r="I224" s="42"/>
      <c r="M224" s="98"/>
    </row>
    <row r="225" spans="1:15" s="86" customFormat="1">
      <c r="A225" s="90" t="s">
        <v>2619</v>
      </c>
      <c r="B225" s="91"/>
      <c r="C225" s="94"/>
      <c r="D225" s="92"/>
      <c r="E225" s="91"/>
      <c r="F225" s="91"/>
      <c r="H225" s="91"/>
      <c r="J225" s="91"/>
      <c r="N225" s="91"/>
      <c r="O225" s="91"/>
    </row>
    <row r="226" spans="1:15">
      <c r="A226" s="44" t="s">
        <v>2455</v>
      </c>
      <c r="B226" t="s">
        <v>2459</v>
      </c>
      <c r="C226" s="44" t="s">
        <v>2460</v>
      </c>
      <c r="D226" t="s">
        <v>2461</v>
      </c>
      <c r="E226" s="44" t="s">
        <v>2462</v>
      </c>
      <c r="F226" t="s">
        <v>2463</v>
      </c>
      <c r="G226" t="s">
        <v>2464</v>
      </c>
      <c r="H226" t="s">
        <v>2465</v>
      </c>
      <c r="I226" t="s">
        <v>2468</v>
      </c>
    </row>
    <row r="227" spans="1:15">
      <c r="A227">
        <v>1</v>
      </c>
      <c r="B227" s="42">
        <v>6</v>
      </c>
      <c r="C227" s="42">
        <v>268</v>
      </c>
      <c r="D227" s="187">
        <v>1</v>
      </c>
      <c r="E227" s="42">
        <v>126</v>
      </c>
      <c r="F227">
        <f>(B227/C227)/(D227/E227)</f>
        <v>2.8208955223880596</v>
      </c>
      <c r="G227">
        <f>1-F227</f>
        <v>-1.8208955223880596</v>
      </c>
      <c r="H227" s="42">
        <v>2.8010999999999999</v>
      </c>
      <c r="I227" s="188">
        <v>0.18640000000000001</v>
      </c>
    </row>
    <row r="228" spans="1:15">
      <c r="A228">
        <v>2</v>
      </c>
      <c r="B228" s="42">
        <v>14</v>
      </c>
      <c r="C228" s="42">
        <v>679</v>
      </c>
      <c r="D228" s="42">
        <v>4</v>
      </c>
      <c r="E228" s="42">
        <v>246</v>
      </c>
      <c r="F228">
        <f t="shared" ref="F228:F239" si="12">(B228/C228)/(D228/E228)</f>
        <v>1.268041237113402</v>
      </c>
      <c r="G228">
        <f t="shared" ref="G228:G239" si="13">1-F228</f>
        <v>-0.268041237113402</v>
      </c>
      <c r="H228" s="42">
        <v>0.17326</v>
      </c>
      <c r="I228">
        <v>0.78510000000000002</v>
      </c>
    </row>
    <row r="229" spans="1:15">
      <c r="A229">
        <v>3</v>
      </c>
      <c r="B229">
        <v>191</v>
      </c>
      <c r="C229">
        <v>867</v>
      </c>
      <c r="D229" s="42">
        <v>94</v>
      </c>
      <c r="E229">
        <v>412</v>
      </c>
      <c r="F229">
        <f t="shared" si="12"/>
        <v>0.96556970723207936</v>
      </c>
      <c r="G229">
        <f t="shared" si="13"/>
        <v>3.4430292767920645E-2</v>
      </c>
      <c r="H229" s="42">
        <v>6.3104999999999994E-2</v>
      </c>
      <c r="I229" s="42">
        <v>0.8306</v>
      </c>
    </row>
    <row r="230" spans="1:15">
      <c r="A230">
        <v>4</v>
      </c>
      <c r="B230" s="42">
        <v>14</v>
      </c>
      <c r="C230">
        <v>261</v>
      </c>
      <c r="D230" s="42">
        <v>5</v>
      </c>
      <c r="E230">
        <v>106</v>
      </c>
      <c r="F230">
        <f t="shared" si="12"/>
        <v>1.1371647509578544</v>
      </c>
      <c r="G230">
        <f t="shared" si="13"/>
        <v>-0.13716475095785441</v>
      </c>
      <c r="H230">
        <v>5.8105999999999998E-2</v>
      </c>
      <c r="I230" s="42">
        <v>1</v>
      </c>
    </row>
    <row r="231" spans="1:15">
      <c r="A231">
        <v>5</v>
      </c>
      <c r="B231" s="42">
        <v>84</v>
      </c>
      <c r="C231" s="42">
        <v>1153</v>
      </c>
      <c r="D231" s="187">
        <v>1</v>
      </c>
      <c r="E231" s="42">
        <v>282</v>
      </c>
      <c r="F231">
        <f t="shared" si="12"/>
        <v>20.544666088464872</v>
      </c>
      <c r="G231">
        <f t="shared" si="13"/>
        <v>-19.544666088464872</v>
      </c>
      <c r="H231">
        <v>20.271000000000001</v>
      </c>
      <c r="I231" s="189">
        <v>4.9980000000000001E-4</v>
      </c>
    </row>
    <row r="232" spans="1:15">
      <c r="A232">
        <v>6</v>
      </c>
      <c r="B232" s="43">
        <v>690</v>
      </c>
      <c r="C232" s="42">
        <v>1262</v>
      </c>
      <c r="D232" s="43">
        <v>362</v>
      </c>
      <c r="E232" s="42">
        <v>803</v>
      </c>
      <c r="F232">
        <f t="shared" si="12"/>
        <v>1.2128210067331517</v>
      </c>
      <c r="G232">
        <f t="shared" si="13"/>
        <v>-0.21282100673315174</v>
      </c>
      <c r="H232" s="42">
        <v>5.9642999999999997</v>
      </c>
      <c r="I232" s="189">
        <v>1.8489999999999999E-2</v>
      </c>
    </row>
    <row r="233" spans="1:15">
      <c r="A233">
        <v>7</v>
      </c>
      <c r="B233" s="42">
        <v>287</v>
      </c>
      <c r="C233" s="42">
        <v>1561</v>
      </c>
      <c r="D233" s="42">
        <v>150</v>
      </c>
      <c r="E233" s="42">
        <v>1369</v>
      </c>
      <c r="F233">
        <f t="shared" si="12"/>
        <v>1.6779970104633783</v>
      </c>
      <c r="G233">
        <f t="shared" si="13"/>
        <v>-0.67799701046337835</v>
      </c>
      <c r="H233" s="42">
        <v>23.609000000000002</v>
      </c>
      <c r="I233" s="190">
        <v>4.9980000000000001E-4</v>
      </c>
    </row>
    <row r="234" spans="1:15">
      <c r="A234">
        <v>8</v>
      </c>
      <c r="B234" s="42">
        <v>155</v>
      </c>
      <c r="C234" s="42">
        <v>21</v>
      </c>
      <c r="D234" s="42">
        <v>62</v>
      </c>
      <c r="E234" s="42">
        <v>8</v>
      </c>
      <c r="F234">
        <f t="shared" si="12"/>
        <v>0.95238095238095244</v>
      </c>
      <c r="G234">
        <f t="shared" si="13"/>
        <v>4.7619047619047561E-2</v>
      </c>
      <c r="H234" s="42">
        <v>1.2197E-2</v>
      </c>
      <c r="I234" s="105">
        <v>1</v>
      </c>
    </row>
    <row r="235" spans="1:15">
      <c r="A235">
        <v>9</v>
      </c>
      <c r="B235" s="42">
        <v>16</v>
      </c>
      <c r="C235" s="42">
        <v>1056</v>
      </c>
      <c r="D235" s="42">
        <v>16</v>
      </c>
      <c r="E235" s="42">
        <v>832</v>
      </c>
      <c r="F235">
        <f t="shared" si="12"/>
        <v>0.78787878787878785</v>
      </c>
      <c r="G235">
        <f t="shared" si="13"/>
        <v>0.21212121212121215</v>
      </c>
      <c r="H235" s="42">
        <v>0.44905</v>
      </c>
      <c r="I235" s="76">
        <v>0.60870000000000002</v>
      </c>
    </row>
    <row r="236" spans="1:15">
      <c r="A236">
        <v>10</v>
      </c>
      <c r="B236" s="42">
        <v>58</v>
      </c>
      <c r="C236" s="42">
        <v>336</v>
      </c>
      <c r="D236" s="42">
        <v>24</v>
      </c>
      <c r="E236" s="42">
        <v>192</v>
      </c>
      <c r="F236">
        <f t="shared" si="12"/>
        <v>1.3809523809523809</v>
      </c>
      <c r="G236">
        <f t="shared" si="13"/>
        <v>-0.38095238095238093</v>
      </c>
      <c r="H236" s="42">
        <v>1.5623</v>
      </c>
      <c r="I236" s="105">
        <v>0.21190000000000001</v>
      </c>
    </row>
    <row r="237" spans="1:15">
      <c r="A237">
        <v>11</v>
      </c>
      <c r="B237" s="42">
        <v>68</v>
      </c>
      <c r="C237" s="42">
        <v>367</v>
      </c>
      <c r="D237" s="42">
        <v>32</v>
      </c>
      <c r="E237" s="42">
        <v>139</v>
      </c>
      <c r="F237">
        <f t="shared" si="12"/>
        <v>0.80483651226158026</v>
      </c>
      <c r="G237">
        <f t="shared" si="13"/>
        <v>0.19516348773841974</v>
      </c>
      <c r="H237" s="42">
        <v>0.8458</v>
      </c>
      <c r="I237" s="76">
        <v>0.39079999999999998</v>
      </c>
    </row>
    <row r="238" spans="1:15">
      <c r="A238">
        <v>12</v>
      </c>
      <c r="B238" s="42">
        <v>113</v>
      </c>
      <c r="C238" s="42">
        <v>87</v>
      </c>
      <c r="D238" s="42">
        <v>69</v>
      </c>
      <c r="E238" s="42">
        <v>48</v>
      </c>
      <c r="F238">
        <f t="shared" si="12"/>
        <v>0.90354822588705652</v>
      </c>
      <c r="G238">
        <f t="shared" si="13"/>
        <v>9.6451774112943478E-2</v>
      </c>
      <c r="H238" s="42">
        <v>0.18484</v>
      </c>
      <c r="I238" s="42">
        <v>0.72560000000000002</v>
      </c>
    </row>
    <row r="239" spans="1:15">
      <c r="A239" t="s">
        <v>2522</v>
      </c>
      <c r="B239" s="42">
        <v>1696</v>
      </c>
      <c r="C239">
        <v>8804</v>
      </c>
      <c r="D239" s="42">
        <v>818</v>
      </c>
      <c r="E239">
        <v>4973</v>
      </c>
      <c r="F239">
        <f t="shared" si="12"/>
        <v>1.1711458116948397</v>
      </c>
      <c r="G239">
        <f t="shared" si="13"/>
        <v>-0.17114581169483967</v>
      </c>
      <c r="H239" s="42">
        <v>11.750999999999999</v>
      </c>
      <c r="I239" s="189">
        <v>1.4989999999999999E-3</v>
      </c>
    </row>
    <row r="240" spans="1:15" s="86" customFormat="1">
      <c r="A240" s="90" t="s">
        <v>2620</v>
      </c>
      <c r="B240" s="91"/>
      <c r="C240" s="94"/>
      <c r="D240" s="92"/>
      <c r="E240" s="91"/>
      <c r="F240" s="91"/>
      <c r="H240" s="91"/>
      <c r="J240" s="91"/>
      <c r="N240" s="91"/>
      <c r="O240" s="91"/>
    </row>
    <row r="241" spans="1:15">
      <c r="A241" s="44" t="s">
        <v>2455</v>
      </c>
      <c r="B241" t="s">
        <v>2459</v>
      </c>
      <c r="C241" s="44" t="s">
        <v>2460</v>
      </c>
      <c r="D241" t="s">
        <v>2461</v>
      </c>
      <c r="E241" s="44" t="s">
        <v>2462</v>
      </c>
      <c r="F241" t="s">
        <v>2463</v>
      </c>
      <c r="G241" t="s">
        <v>2464</v>
      </c>
      <c r="H241" t="s">
        <v>2465</v>
      </c>
      <c r="I241" t="s">
        <v>2468</v>
      </c>
    </row>
    <row r="242" spans="1:15">
      <c r="A242">
        <v>1</v>
      </c>
      <c r="B242" s="42">
        <v>3</v>
      </c>
      <c r="C242" s="42">
        <v>221</v>
      </c>
      <c r="D242" s="187">
        <v>1</v>
      </c>
      <c r="E242" s="42">
        <v>128</v>
      </c>
      <c r="F242">
        <f>(B242/C242)/(D242/E242)</f>
        <v>1.7375565610859729</v>
      </c>
      <c r="G242">
        <f>1-F242</f>
        <v>-0.73755656108597289</v>
      </c>
      <c r="H242" s="42">
        <v>1.7290000000000001</v>
      </c>
      <c r="I242" s="105">
        <v>0.30580000000000002</v>
      </c>
    </row>
    <row r="243" spans="1:15">
      <c r="A243">
        <v>2</v>
      </c>
      <c r="B243" s="42">
        <v>12</v>
      </c>
      <c r="C243" s="42">
        <v>531</v>
      </c>
      <c r="D243" s="42">
        <v>4</v>
      </c>
      <c r="E243" s="42">
        <v>252</v>
      </c>
      <c r="F243">
        <f t="shared" ref="F243:F254" si="14">(B243/C243)/(D243/E243)</f>
        <v>1.423728813559322</v>
      </c>
      <c r="G243">
        <f t="shared" ref="G243:G254" si="15">1-F243</f>
        <v>-0.42372881355932202</v>
      </c>
      <c r="H243" s="42">
        <v>0.37163000000000002</v>
      </c>
      <c r="I243">
        <v>0.61119999999999997</v>
      </c>
    </row>
    <row r="244" spans="1:15">
      <c r="A244">
        <v>3</v>
      </c>
      <c r="B244">
        <v>159</v>
      </c>
      <c r="C244">
        <v>721</v>
      </c>
      <c r="D244" s="42">
        <v>96</v>
      </c>
      <c r="E244">
        <v>412</v>
      </c>
      <c r="F244">
        <f t="shared" si="14"/>
        <v>0.94642857142857151</v>
      </c>
      <c r="G244">
        <f t="shared" si="15"/>
        <v>5.3571428571428492E-2</v>
      </c>
      <c r="H244" s="42">
        <v>0.14776</v>
      </c>
      <c r="I244" s="42">
        <v>0.71709999999999996</v>
      </c>
    </row>
    <row r="245" spans="1:15">
      <c r="A245">
        <v>4</v>
      </c>
      <c r="B245" s="42">
        <v>14</v>
      </c>
      <c r="C245">
        <v>214</v>
      </c>
      <c r="D245" s="42">
        <v>5</v>
      </c>
      <c r="E245">
        <v>109</v>
      </c>
      <c r="F245">
        <f t="shared" si="14"/>
        <v>1.4261682242990652</v>
      </c>
      <c r="G245">
        <f t="shared" si="15"/>
        <v>-0.4261682242990652</v>
      </c>
      <c r="H245">
        <v>4.2556999999999998E-2</v>
      </c>
      <c r="I245" s="42">
        <v>1</v>
      </c>
    </row>
    <row r="246" spans="1:15">
      <c r="A246">
        <v>5</v>
      </c>
      <c r="B246" s="42">
        <v>56</v>
      </c>
      <c r="C246" s="42">
        <v>869</v>
      </c>
      <c r="D246" s="187">
        <v>1</v>
      </c>
      <c r="E246" s="42">
        <v>286</v>
      </c>
      <c r="F246">
        <f t="shared" si="14"/>
        <v>18.430379746835445</v>
      </c>
      <c r="G246">
        <f t="shared" si="15"/>
        <v>-17.430379746835445</v>
      </c>
      <c r="H246">
        <v>18.154</v>
      </c>
      <c r="I246" s="189">
        <v>4.9980000000000001E-4</v>
      </c>
    </row>
    <row r="247" spans="1:15">
      <c r="A247">
        <v>6</v>
      </c>
      <c r="B247" s="43">
        <v>615</v>
      </c>
      <c r="C247" s="42">
        <v>1148</v>
      </c>
      <c r="D247" s="43">
        <v>365</v>
      </c>
      <c r="E247" s="42">
        <v>812</v>
      </c>
      <c r="F247">
        <f t="shared" si="14"/>
        <v>1.1917808219178083</v>
      </c>
      <c r="G247">
        <f t="shared" si="15"/>
        <v>-0.19178082191780832</v>
      </c>
      <c r="H247" s="42">
        <v>4.7633999999999999</v>
      </c>
      <c r="I247" s="189">
        <v>3.2480000000000002E-2</v>
      </c>
    </row>
    <row r="248" spans="1:15">
      <c r="A248">
        <v>7</v>
      </c>
      <c r="B248" s="42">
        <v>260</v>
      </c>
      <c r="C248" s="42">
        <v>1533</v>
      </c>
      <c r="D248" s="42">
        <v>151</v>
      </c>
      <c r="E248" s="42">
        <v>1375</v>
      </c>
      <c r="F248">
        <f t="shared" si="14"/>
        <v>1.5443898688024607</v>
      </c>
      <c r="G248">
        <f t="shared" si="15"/>
        <v>-0.54438986880246065</v>
      </c>
      <c r="H248" s="42">
        <v>16.117000000000001</v>
      </c>
      <c r="I248" s="190">
        <v>4.9980000000000001E-4</v>
      </c>
    </row>
    <row r="249" spans="1:15">
      <c r="A249">
        <v>8</v>
      </c>
      <c r="B249" s="42">
        <v>123</v>
      </c>
      <c r="C249" s="42">
        <v>21</v>
      </c>
      <c r="D249" s="42">
        <v>63</v>
      </c>
      <c r="E249" s="42">
        <v>8</v>
      </c>
      <c r="F249">
        <f t="shared" si="14"/>
        <v>0.74376417233560088</v>
      </c>
      <c r="G249">
        <f t="shared" si="15"/>
        <v>0.25623582766439912</v>
      </c>
      <c r="H249" s="42">
        <v>0.44802999999999998</v>
      </c>
      <c r="I249" s="105">
        <v>0.51819999999999999</v>
      </c>
    </row>
    <row r="250" spans="1:15">
      <c r="A250">
        <v>9</v>
      </c>
      <c r="B250" s="42">
        <v>16</v>
      </c>
      <c r="C250" s="42">
        <v>994</v>
      </c>
      <c r="D250" s="42">
        <v>16</v>
      </c>
      <c r="E250" s="42">
        <v>834</v>
      </c>
      <c r="F250">
        <f t="shared" si="14"/>
        <v>0.8390342052313885</v>
      </c>
      <c r="G250">
        <f t="shared" si="15"/>
        <v>0.1609657947686115</v>
      </c>
      <c r="H250" s="42">
        <v>0.24273</v>
      </c>
      <c r="I250" s="76">
        <v>0.7056</v>
      </c>
    </row>
    <row r="251" spans="1:15">
      <c r="A251">
        <v>10</v>
      </c>
      <c r="B251" s="42">
        <v>43</v>
      </c>
      <c r="C251" s="42">
        <v>284</v>
      </c>
      <c r="D251" s="42">
        <v>24</v>
      </c>
      <c r="E251" s="42">
        <v>203</v>
      </c>
      <c r="F251">
        <f t="shared" si="14"/>
        <v>1.280663145539906</v>
      </c>
      <c r="G251">
        <f t="shared" si="15"/>
        <v>-0.28066314553990601</v>
      </c>
      <c r="H251" s="42">
        <v>0.83706999999999998</v>
      </c>
      <c r="I251" s="105">
        <v>0.43230000000000002</v>
      </c>
    </row>
    <row r="252" spans="1:15">
      <c r="A252">
        <v>11</v>
      </c>
      <c r="B252" s="42">
        <v>56</v>
      </c>
      <c r="C252" s="42">
        <v>322</v>
      </c>
      <c r="D252" s="42">
        <v>33</v>
      </c>
      <c r="E252" s="42">
        <v>140</v>
      </c>
      <c r="F252">
        <f t="shared" si="14"/>
        <v>0.7378129117259552</v>
      </c>
      <c r="G252">
        <f t="shared" si="15"/>
        <v>0.2621870882740448</v>
      </c>
      <c r="H252" s="42">
        <v>1.5905</v>
      </c>
      <c r="I252" s="76">
        <v>0.21690000000000001</v>
      </c>
    </row>
    <row r="253" spans="1:15">
      <c r="A253">
        <v>12</v>
      </c>
      <c r="B253" s="42">
        <v>104</v>
      </c>
      <c r="C253" s="42">
        <v>77</v>
      </c>
      <c r="D253" s="42">
        <v>70</v>
      </c>
      <c r="E253" s="42">
        <v>50</v>
      </c>
      <c r="F253">
        <f t="shared" si="14"/>
        <v>0.96474953617810766</v>
      </c>
      <c r="G253">
        <f t="shared" si="15"/>
        <v>3.5250463821892342E-2</v>
      </c>
      <c r="H253" s="42">
        <v>2.2638999999999999E-2</v>
      </c>
      <c r="I253" s="42">
        <v>0.91200000000000003</v>
      </c>
    </row>
    <row r="254" spans="1:15">
      <c r="A254" t="s">
        <v>2522</v>
      </c>
      <c r="B254" s="42">
        <v>1458</v>
      </c>
      <c r="C254" s="42">
        <v>7648</v>
      </c>
      <c r="D254" s="42">
        <v>827</v>
      </c>
      <c r="E254" s="42">
        <v>5023</v>
      </c>
      <c r="F254">
        <f t="shared" si="14"/>
        <v>1.1578900269664512</v>
      </c>
      <c r="G254">
        <f t="shared" si="15"/>
        <v>-0.15789002696645116</v>
      </c>
      <c r="H254" s="42">
        <v>9.6705000000000005</v>
      </c>
      <c r="I254" s="189">
        <v>2.4989999999999999E-3</v>
      </c>
    </row>
    <row r="255" spans="1:15" s="86" customFormat="1">
      <c r="A255" s="90" t="s">
        <v>2621</v>
      </c>
      <c r="B255" s="91"/>
      <c r="C255" s="94"/>
      <c r="D255" s="92"/>
      <c r="E255" s="91"/>
      <c r="F255" s="91"/>
      <c r="H255" s="91"/>
      <c r="J255" s="91"/>
      <c r="N255" s="91"/>
      <c r="O255" s="91"/>
    </row>
    <row r="256" spans="1:15">
      <c r="A256" s="44" t="s">
        <v>2455</v>
      </c>
      <c r="B256" t="s">
        <v>2459</v>
      </c>
      <c r="C256" s="44" t="s">
        <v>2460</v>
      </c>
      <c r="D256" t="s">
        <v>2461</v>
      </c>
      <c r="E256" s="44" t="s">
        <v>2462</v>
      </c>
      <c r="F256" t="s">
        <v>2463</v>
      </c>
      <c r="G256" t="s">
        <v>2464</v>
      </c>
      <c r="H256" t="s">
        <v>2465</v>
      </c>
      <c r="I256" t="s">
        <v>2468</v>
      </c>
    </row>
    <row r="257" spans="1:15">
      <c r="A257">
        <v>1</v>
      </c>
      <c r="B257" s="42">
        <v>4</v>
      </c>
      <c r="C257" s="42">
        <v>234</v>
      </c>
      <c r="D257" s="187">
        <v>1</v>
      </c>
      <c r="E257" s="42">
        <v>129</v>
      </c>
      <c r="F257">
        <f>(B257/C257)/(D257/E257)</f>
        <v>2.2051282051282053</v>
      </c>
      <c r="G257">
        <f>1-F257</f>
        <v>-1.2051282051282053</v>
      </c>
      <c r="H257" s="42">
        <v>2.1920000000000002</v>
      </c>
      <c r="I257" s="188">
        <v>0.30230000000000001</v>
      </c>
    </row>
    <row r="258" spans="1:15">
      <c r="A258">
        <v>2</v>
      </c>
      <c r="B258" s="42">
        <v>11</v>
      </c>
      <c r="C258" s="42">
        <v>564</v>
      </c>
      <c r="D258" s="42">
        <v>4</v>
      </c>
      <c r="E258" s="42">
        <v>248</v>
      </c>
      <c r="F258">
        <f t="shared" ref="F258:F269" si="16">(B258/C258)/(D258/E258)</f>
        <v>1.2092198581560285</v>
      </c>
      <c r="G258">
        <f t="shared" ref="G258:G269" si="17">1-F258</f>
        <v>-0.2092198581560285</v>
      </c>
      <c r="H258" s="42">
        <v>0.10439</v>
      </c>
      <c r="I258">
        <v>0.79259999999999997</v>
      </c>
    </row>
    <row r="259" spans="1:15">
      <c r="A259">
        <v>3</v>
      </c>
      <c r="B259">
        <v>166</v>
      </c>
      <c r="C259">
        <v>760</v>
      </c>
      <c r="D259" s="42">
        <v>94</v>
      </c>
      <c r="E259">
        <v>412</v>
      </c>
      <c r="F259">
        <f t="shared" si="16"/>
        <v>0.95733482642777157</v>
      </c>
      <c r="G259">
        <f t="shared" si="17"/>
        <v>4.2665173572228432E-2</v>
      </c>
      <c r="H259" s="42">
        <v>9.3176999999999996E-2</v>
      </c>
      <c r="I259" s="42">
        <v>0.7611</v>
      </c>
    </row>
    <row r="260" spans="1:15">
      <c r="A260">
        <v>4</v>
      </c>
      <c r="B260" s="42">
        <v>15</v>
      </c>
      <c r="C260">
        <v>234</v>
      </c>
      <c r="D260" s="42">
        <v>5</v>
      </c>
      <c r="E260">
        <v>107</v>
      </c>
      <c r="F260">
        <f t="shared" si="16"/>
        <v>1.3717948717948718</v>
      </c>
      <c r="G260">
        <f t="shared" si="17"/>
        <v>-0.37179487179487181</v>
      </c>
      <c r="H260">
        <v>0.35915999999999998</v>
      </c>
      <c r="I260" s="42">
        <v>0.62019999999999997</v>
      </c>
    </row>
    <row r="261" spans="1:15">
      <c r="A261">
        <v>5</v>
      </c>
      <c r="B261" s="42">
        <v>59</v>
      </c>
      <c r="C261" s="42">
        <v>981</v>
      </c>
      <c r="D261" s="187">
        <v>1</v>
      </c>
      <c r="E261" s="42">
        <v>285</v>
      </c>
      <c r="F261">
        <f t="shared" si="16"/>
        <v>17.140672782874617</v>
      </c>
      <c r="G261">
        <f t="shared" si="17"/>
        <v>-16.140672782874617</v>
      </c>
      <c r="H261">
        <v>16.922000000000001</v>
      </c>
      <c r="I261" s="189">
        <v>4.9980000000000001E-4</v>
      </c>
    </row>
    <row r="262" spans="1:15">
      <c r="A262">
        <v>6</v>
      </c>
      <c r="B262" s="43">
        <v>617</v>
      </c>
      <c r="C262" s="42">
        <v>1138</v>
      </c>
      <c r="D262" s="43">
        <v>364</v>
      </c>
      <c r="E262" s="42">
        <v>811</v>
      </c>
      <c r="F262">
        <f t="shared" si="16"/>
        <v>1.2079873114583133</v>
      </c>
      <c r="G262">
        <f t="shared" si="17"/>
        <v>-0.20798731145831328</v>
      </c>
      <c r="H262" s="42">
        <v>5.5160999999999998</v>
      </c>
      <c r="I262" s="189">
        <v>2.4989999999999998E-2</v>
      </c>
    </row>
    <row r="263" spans="1:15">
      <c r="A263">
        <v>7</v>
      </c>
      <c r="B263" s="42">
        <v>270</v>
      </c>
      <c r="C263" s="42">
        <v>1544</v>
      </c>
      <c r="D263" s="42">
        <v>152</v>
      </c>
      <c r="E263" s="42">
        <v>1369</v>
      </c>
      <c r="F263">
        <f t="shared" si="16"/>
        <v>1.5749846604854105</v>
      </c>
      <c r="G263">
        <f t="shared" si="17"/>
        <v>-0.57498466048541053</v>
      </c>
      <c r="H263" s="42">
        <v>17.905000000000001</v>
      </c>
      <c r="I263" s="98">
        <v>4.9980000000000001E-4</v>
      </c>
    </row>
    <row r="264" spans="1:15">
      <c r="A264">
        <v>8</v>
      </c>
      <c r="B264" s="42">
        <v>133</v>
      </c>
      <c r="C264" s="42">
        <v>16</v>
      </c>
      <c r="D264" s="42">
        <v>61</v>
      </c>
      <c r="E264" s="42">
        <v>8</v>
      </c>
      <c r="F264">
        <f t="shared" si="16"/>
        <v>1.0901639344262295</v>
      </c>
      <c r="G264">
        <f t="shared" si="17"/>
        <v>-9.0163934426229497E-2</v>
      </c>
      <c r="H264" s="42">
        <v>3.5267E-2</v>
      </c>
      <c r="I264" s="105">
        <v>1</v>
      </c>
    </row>
    <row r="265" spans="1:15">
      <c r="A265">
        <v>9</v>
      </c>
      <c r="B265" s="42">
        <v>16</v>
      </c>
      <c r="C265" s="42">
        <v>1011</v>
      </c>
      <c r="D265" s="42">
        <v>16</v>
      </c>
      <c r="E265" s="42">
        <v>831</v>
      </c>
      <c r="F265">
        <f t="shared" si="16"/>
        <v>0.82195845697329373</v>
      </c>
      <c r="G265">
        <f t="shared" si="17"/>
        <v>0.17804154302670627</v>
      </c>
      <c r="H265" s="42">
        <v>0.30314999999999998</v>
      </c>
      <c r="I265" s="76">
        <v>0.58819999999999995</v>
      </c>
    </row>
    <row r="266" spans="1:15">
      <c r="A266">
        <v>10</v>
      </c>
      <c r="B266" s="42">
        <v>49</v>
      </c>
      <c r="C266" s="42">
        <v>318</v>
      </c>
      <c r="D266" s="42">
        <v>24</v>
      </c>
      <c r="E266" s="42">
        <v>193</v>
      </c>
      <c r="F266">
        <f t="shared" si="16"/>
        <v>1.2391247379454926</v>
      </c>
      <c r="G266">
        <f t="shared" si="17"/>
        <v>-0.2391247379454926</v>
      </c>
      <c r="H266" s="42">
        <v>0.65473999999999999</v>
      </c>
      <c r="I266" s="105">
        <v>0.45379999999999998</v>
      </c>
    </row>
    <row r="267" spans="1:15">
      <c r="A267">
        <v>11</v>
      </c>
      <c r="B267" s="42">
        <v>63</v>
      </c>
      <c r="C267" s="42">
        <v>303</v>
      </c>
      <c r="D267" s="42">
        <v>33</v>
      </c>
      <c r="E267" s="42">
        <v>140</v>
      </c>
      <c r="F267">
        <f t="shared" si="16"/>
        <v>0.88208820882088201</v>
      </c>
      <c r="G267">
        <f t="shared" si="17"/>
        <v>0.11791179117911799</v>
      </c>
      <c r="H267" s="42">
        <v>0.27823999999999999</v>
      </c>
      <c r="I267" s="76">
        <v>0.63919999999999999</v>
      </c>
    </row>
    <row r="268" spans="1:15">
      <c r="A268">
        <v>12</v>
      </c>
      <c r="B268" s="42">
        <v>101</v>
      </c>
      <c r="C268" s="42">
        <v>85</v>
      </c>
      <c r="D268" s="42">
        <v>69</v>
      </c>
      <c r="E268" s="42">
        <v>50</v>
      </c>
      <c r="F268">
        <f t="shared" si="16"/>
        <v>0.86104006820119361</v>
      </c>
      <c r="G268">
        <f t="shared" si="17"/>
        <v>0.13895993179880639</v>
      </c>
      <c r="H268" s="42">
        <v>0.39882000000000001</v>
      </c>
      <c r="I268" s="42">
        <v>0.53769999999999996</v>
      </c>
    </row>
    <row r="269" spans="1:15">
      <c r="A269" t="s">
        <v>2522</v>
      </c>
      <c r="B269" s="42">
        <v>1504</v>
      </c>
      <c r="C269" s="42">
        <v>7949</v>
      </c>
      <c r="D269" s="42">
        <v>822</v>
      </c>
      <c r="E269" s="42">
        <v>4994</v>
      </c>
      <c r="F269">
        <f t="shared" si="16"/>
        <v>1.1495081632022146</v>
      </c>
      <c r="G269">
        <f t="shared" si="17"/>
        <v>-0.14950816320221461</v>
      </c>
      <c r="H269" s="42">
        <v>8.8038000000000007</v>
      </c>
      <c r="I269" s="189">
        <v>4.4980000000000003E-3</v>
      </c>
    </row>
    <row r="270" spans="1:15" s="86" customFormat="1">
      <c r="A270" s="90" t="s">
        <v>2622</v>
      </c>
      <c r="B270" s="91"/>
      <c r="C270" s="94"/>
      <c r="D270" s="92"/>
      <c r="E270" s="91"/>
      <c r="F270" s="91"/>
      <c r="H270" s="91"/>
      <c r="J270" s="91"/>
      <c r="N270" s="91"/>
      <c r="O270" s="91"/>
    </row>
    <row r="271" spans="1:15">
      <c r="A271" s="44" t="s">
        <v>2455</v>
      </c>
      <c r="B271" t="s">
        <v>2459</v>
      </c>
      <c r="C271" s="44" t="s">
        <v>2460</v>
      </c>
      <c r="D271" t="s">
        <v>2461</v>
      </c>
      <c r="E271" s="44" t="s">
        <v>2462</v>
      </c>
      <c r="F271" t="s">
        <v>2463</v>
      </c>
      <c r="G271" t="s">
        <v>2464</v>
      </c>
      <c r="H271" t="s">
        <v>2465</v>
      </c>
      <c r="I271" t="s">
        <v>2468</v>
      </c>
    </row>
    <row r="272" spans="1:15">
      <c r="A272">
        <v>1</v>
      </c>
      <c r="B272" s="42">
        <v>1</v>
      </c>
      <c r="C272" s="42">
        <v>215</v>
      </c>
      <c r="D272" s="187">
        <v>1</v>
      </c>
      <c r="E272" s="42">
        <v>128</v>
      </c>
      <c r="F272">
        <f>(B272/C272)/(D272/E272)</f>
        <v>0.59534883720930232</v>
      </c>
      <c r="G272">
        <f>1-F272</f>
        <v>0.40465116279069768</v>
      </c>
      <c r="H272" s="42">
        <v>0.59431999999999996</v>
      </c>
      <c r="I272" s="105">
        <v>1</v>
      </c>
    </row>
    <row r="273" spans="1:15">
      <c r="A273">
        <v>2</v>
      </c>
      <c r="B273" s="42">
        <v>16</v>
      </c>
      <c r="C273" s="42">
        <v>480</v>
      </c>
      <c r="D273" s="42">
        <v>4</v>
      </c>
      <c r="E273" s="42">
        <v>255</v>
      </c>
      <c r="F273">
        <f t="shared" ref="F273:F284" si="18">(B273/C273)/(D273/E273)</f>
        <v>2.125</v>
      </c>
      <c r="G273">
        <f t="shared" ref="G273:G284" si="19">1-F273</f>
        <v>-1.125</v>
      </c>
      <c r="H273" s="42">
        <v>1.8653</v>
      </c>
      <c r="I273">
        <v>0.2404</v>
      </c>
    </row>
    <row r="274" spans="1:15">
      <c r="A274">
        <v>3</v>
      </c>
      <c r="B274">
        <v>144</v>
      </c>
      <c r="C274">
        <v>706</v>
      </c>
      <c r="D274" s="42">
        <v>95</v>
      </c>
      <c r="E274">
        <v>414</v>
      </c>
      <c r="F274">
        <f t="shared" si="18"/>
        <v>0.88886238258535855</v>
      </c>
      <c r="G274">
        <f t="shared" si="19"/>
        <v>0.11113761741464145</v>
      </c>
      <c r="H274" s="42">
        <v>0.65200000000000002</v>
      </c>
      <c r="I274" s="42">
        <v>0.45779999999999998</v>
      </c>
    </row>
    <row r="275" spans="1:15">
      <c r="A275">
        <v>4</v>
      </c>
      <c r="B275" s="42">
        <v>10</v>
      </c>
      <c r="C275">
        <v>200</v>
      </c>
      <c r="D275" s="42">
        <v>5</v>
      </c>
      <c r="E275">
        <v>110</v>
      </c>
      <c r="F275">
        <f t="shared" si="18"/>
        <v>1.1000000000000001</v>
      </c>
      <c r="G275">
        <f t="shared" si="19"/>
        <v>-0.10000000000000009</v>
      </c>
      <c r="H275">
        <v>2.8941000000000001E-2</v>
      </c>
      <c r="I275" s="42">
        <v>1</v>
      </c>
    </row>
    <row r="276" spans="1:15">
      <c r="A276">
        <v>5</v>
      </c>
      <c r="B276" s="42">
        <v>42</v>
      </c>
      <c r="C276" s="42">
        <v>865</v>
      </c>
      <c r="D276" s="187">
        <v>1</v>
      </c>
      <c r="E276" s="42">
        <v>291</v>
      </c>
      <c r="F276">
        <f t="shared" si="18"/>
        <v>14.129479768786126</v>
      </c>
      <c r="G276">
        <f t="shared" si="19"/>
        <v>-13.129479768786126</v>
      </c>
      <c r="H276">
        <v>13.965</v>
      </c>
      <c r="I276" s="189">
        <v>4.9980000000000001E-4</v>
      </c>
    </row>
    <row r="277" spans="1:15">
      <c r="A277">
        <v>6</v>
      </c>
      <c r="B277">
        <v>543</v>
      </c>
      <c r="C277" s="42">
        <v>1063</v>
      </c>
      <c r="D277" s="43">
        <v>364</v>
      </c>
      <c r="E277" s="42">
        <v>810</v>
      </c>
      <c r="F277">
        <f t="shared" si="18"/>
        <v>1.1367113601356311</v>
      </c>
      <c r="G277">
        <f t="shared" si="19"/>
        <v>-0.13671136013563112</v>
      </c>
      <c r="H277" s="42">
        <v>2.4285999999999999</v>
      </c>
      <c r="I277" s="42">
        <v>0.1094</v>
      </c>
    </row>
    <row r="278" spans="1:15">
      <c r="A278">
        <v>7</v>
      </c>
      <c r="B278" s="42">
        <v>237</v>
      </c>
      <c r="C278" s="42">
        <v>1488</v>
      </c>
      <c r="D278" s="42">
        <v>155</v>
      </c>
      <c r="E278" s="42">
        <v>1382</v>
      </c>
      <c r="F278">
        <f t="shared" si="18"/>
        <v>1.4201092611862642</v>
      </c>
      <c r="G278">
        <f t="shared" si="19"/>
        <v>-0.42010926118626424</v>
      </c>
      <c r="H278" s="42">
        <v>10.266999999999999</v>
      </c>
      <c r="I278" s="98">
        <v>9.9949999999999995E-4</v>
      </c>
    </row>
    <row r="279" spans="1:15">
      <c r="A279">
        <v>8</v>
      </c>
      <c r="B279" s="42">
        <v>129</v>
      </c>
      <c r="C279" s="42">
        <v>15</v>
      </c>
      <c r="D279" s="42">
        <v>64</v>
      </c>
      <c r="E279" s="42">
        <v>8</v>
      </c>
      <c r="F279">
        <f t="shared" si="18"/>
        <v>1.075</v>
      </c>
      <c r="G279">
        <f t="shared" si="19"/>
        <v>-7.4999999999999956E-2</v>
      </c>
      <c r="H279" s="42">
        <v>2.4330000000000001E-2</v>
      </c>
      <c r="I279" s="105">
        <v>1</v>
      </c>
    </row>
    <row r="280" spans="1:15">
      <c r="A280">
        <v>9</v>
      </c>
      <c r="B280" s="42">
        <v>16</v>
      </c>
      <c r="C280" s="42">
        <v>978</v>
      </c>
      <c r="D280" s="42">
        <v>16</v>
      </c>
      <c r="E280" s="42">
        <v>834</v>
      </c>
      <c r="F280">
        <f t="shared" si="18"/>
        <v>0.8527607361963192</v>
      </c>
      <c r="G280">
        <f t="shared" si="19"/>
        <v>0.1472392638036808</v>
      </c>
      <c r="H280" s="42">
        <v>0.19980999999999999</v>
      </c>
      <c r="I280" s="76">
        <v>0.70960000000000001</v>
      </c>
    </row>
    <row r="281" spans="1:15">
      <c r="A281">
        <v>10</v>
      </c>
      <c r="B281" s="42">
        <v>36</v>
      </c>
      <c r="C281" s="42">
        <v>292</v>
      </c>
      <c r="D281" s="42">
        <v>26</v>
      </c>
      <c r="E281" s="42">
        <v>203</v>
      </c>
      <c r="F281">
        <f t="shared" si="18"/>
        <v>0.96259220231822962</v>
      </c>
      <c r="G281">
        <f t="shared" si="19"/>
        <v>3.7407797681770383E-2</v>
      </c>
      <c r="H281" s="42">
        <v>1.9488999999999999E-2</v>
      </c>
      <c r="I281" s="105">
        <v>0.89859999999999995</v>
      </c>
    </row>
    <row r="282" spans="1:15">
      <c r="A282">
        <v>11</v>
      </c>
      <c r="B282" s="42">
        <v>60</v>
      </c>
      <c r="C282" s="42">
        <v>290</v>
      </c>
      <c r="D282" s="42">
        <v>33</v>
      </c>
      <c r="E282" s="42">
        <v>140</v>
      </c>
      <c r="F282">
        <f t="shared" si="18"/>
        <v>0.87774294670846398</v>
      </c>
      <c r="G282">
        <f t="shared" si="19"/>
        <v>0.12225705329153602</v>
      </c>
      <c r="H282" s="42">
        <v>0.29566999999999999</v>
      </c>
      <c r="I282" s="76">
        <v>0.63019999999999998</v>
      </c>
    </row>
    <row r="283" spans="1:15">
      <c r="A283">
        <v>12</v>
      </c>
      <c r="B283" s="42">
        <v>102</v>
      </c>
      <c r="C283" s="42">
        <v>77</v>
      </c>
      <c r="D283" s="42">
        <v>70</v>
      </c>
      <c r="E283" s="42">
        <v>50</v>
      </c>
      <c r="F283">
        <f t="shared" si="18"/>
        <v>0.94619666048237483</v>
      </c>
      <c r="G283">
        <f t="shared" si="19"/>
        <v>5.3803339517625171E-2</v>
      </c>
      <c r="H283" s="42">
        <v>5.3592000000000001E-2</v>
      </c>
      <c r="I283" s="42">
        <v>0.9</v>
      </c>
    </row>
    <row r="284" spans="1:15">
      <c r="A284" t="s">
        <v>2522</v>
      </c>
      <c r="B284" s="42">
        <v>1336</v>
      </c>
      <c r="C284" s="42">
        <v>7388</v>
      </c>
      <c r="D284" s="42">
        <v>832</v>
      </c>
      <c r="E284" s="42">
        <v>5037</v>
      </c>
      <c r="F284">
        <f t="shared" si="18"/>
        <v>1.094783380533922</v>
      </c>
      <c r="G284">
        <f t="shared" si="19"/>
        <v>-9.478338053392199E-2</v>
      </c>
      <c r="H284" s="42">
        <v>3.5914999999999999</v>
      </c>
      <c r="I284" s="187">
        <v>6.8470000000000003E-2</v>
      </c>
    </row>
    <row r="285" spans="1:15" s="86" customFormat="1">
      <c r="A285" s="90" t="s">
        <v>2623</v>
      </c>
      <c r="B285" s="91"/>
      <c r="C285" s="94"/>
      <c r="D285" s="92"/>
      <c r="E285" s="91"/>
      <c r="F285" s="91"/>
      <c r="H285" s="91"/>
      <c r="J285" s="91"/>
      <c r="N285" s="91"/>
      <c r="O285" s="91"/>
    </row>
    <row r="286" spans="1:15">
      <c r="A286" s="44" t="s">
        <v>2455</v>
      </c>
      <c r="B286" t="s">
        <v>2459</v>
      </c>
      <c r="C286" s="44" t="s">
        <v>2460</v>
      </c>
      <c r="D286" t="s">
        <v>2461</v>
      </c>
      <c r="E286" s="44" t="s">
        <v>2462</v>
      </c>
      <c r="F286" t="s">
        <v>2463</v>
      </c>
      <c r="G286" t="s">
        <v>2464</v>
      </c>
      <c r="H286" t="s">
        <v>2465</v>
      </c>
      <c r="I286" t="s">
        <v>2468</v>
      </c>
    </row>
    <row r="287" spans="1:15">
      <c r="A287">
        <v>1</v>
      </c>
      <c r="B287" s="42">
        <v>2</v>
      </c>
      <c r="C287" s="42">
        <v>216</v>
      </c>
      <c r="D287" s="42">
        <v>1</v>
      </c>
      <c r="E287" s="42">
        <v>128</v>
      </c>
      <c r="F287">
        <f>(B287/C287)/(D287/E287)</f>
        <v>1.1851851851851851</v>
      </c>
      <c r="G287">
        <f>1-F287</f>
        <v>-0.18518518518518512</v>
      </c>
      <c r="H287" s="42">
        <v>1.1811</v>
      </c>
      <c r="I287" s="105">
        <v>0.53420000000000001</v>
      </c>
    </row>
    <row r="288" spans="1:15">
      <c r="A288">
        <v>2</v>
      </c>
      <c r="B288">
        <v>13</v>
      </c>
      <c r="C288" s="42">
        <v>493</v>
      </c>
      <c r="D288" s="42">
        <v>4</v>
      </c>
      <c r="E288" s="42">
        <v>252</v>
      </c>
      <c r="F288">
        <f t="shared" ref="F288:F299" si="20">(B288/C288)/(D288/E288)</f>
        <v>1.6612576064908722</v>
      </c>
      <c r="G288">
        <f t="shared" ref="G288:G299" si="21">1-F288</f>
        <v>-0.66125760649087217</v>
      </c>
      <c r="H288" s="42">
        <v>0.78979999999999995</v>
      </c>
      <c r="I288">
        <v>0.45879999999999999</v>
      </c>
    </row>
    <row r="289" spans="1:9">
      <c r="A289">
        <v>3</v>
      </c>
      <c r="B289" s="42">
        <v>156</v>
      </c>
      <c r="C289">
        <v>710</v>
      </c>
      <c r="D289" s="42">
        <v>95</v>
      </c>
      <c r="E289">
        <v>416</v>
      </c>
      <c r="F289">
        <f t="shared" si="20"/>
        <v>0.96213491475166801</v>
      </c>
      <c r="G289">
        <f t="shared" si="21"/>
        <v>3.7865085248331987E-2</v>
      </c>
      <c r="H289" s="42">
        <v>7.1817000000000006E-2</v>
      </c>
      <c r="I289" s="42">
        <v>0.81410000000000005</v>
      </c>
    </row>
    <row r="290" spans="1:9">
      <c r="A290">
        <v>4</v>
      </c>
      <c r="B290" s="42">
        <v>9</v>
      </c>
      <c r="C290">
        <v>209</v>
      </c>
      <c r="D290" s="42">
        <v>5</v>
      </c>
      <c r="E290">
        <v>112</v>
      </c>
      <c r="F290">
        <f t="shared" si="20"/>
        <v>0.96459330143540678</v>
      </c>
      <c r="G290">
        <f t="shared" si="21"/>
        <v>3.540669856459322E-2</v>
      </c>
      <c r="H290">
        <v>4.0010000000000002E-3</v>
      </c>
      <c r="I290" s="42">
        <v>1</v>
      </c>
    </row>
    <row r="291" spans="1:9">
      <c r="A291">
        <v>5</v>
      </c>
      <c r="B291" s="42">
        <v>53</v>
      </c>
      <c r="C291" s="42">
        <v>868</v>
      </c>
      <c r="D291" s="42">
        <v>1</v>
      </c>
      <c r="E291" s="42">
        <v>274</v>
      </c>
      <c r="F291">
        <f t="shared" si="20"/>
        <v>16.730414746543779</v>
      </c>
      <c r="G291">
        <f t="shared" si="21"/>
        <v>-15.730414746543779</v>
      </c>
      <c r="H291">
        <v>16.498999999999999</v>
      </c>
      <c r="I291" s="189">
        <v>4.9980000000000001E-4</v>
      </c>
    </row>
    <row r="292" spans="1:9">
      <c r="A292">
        <v>6</v>
      </c>
      <c r="B292" s="43">
        <v>580</v>
      </c>
      <c r="C292" s="42">
        <v>1074</v>
      </c>
      <c r="D292" s="43">
        <v>364</v>
      </c>
      <c r="E292" s="42">
        <v>808</v>
      </c>
      <c r="F292">
        <f t="shared" si="20"/>
        <v>1.1987639920600814</v>
      </c>
      <c r="G292">
        <f t="shared" si="21"/>
        <v>-0.19876399206008144</v>
      </c>
      <c r="H292" s="42">
        <v>4.9545000000000003</v>
      </c>
      <c r="I292" s="189">
        <v>2.4490000000000001E-2</v>
      </c>
    </row>
    <row r="293" spans="1:9">
      <c r="A293">
        <v>7</v>
      </c>
      <c r="B293" s="42">
        <v>261</v>
      </c>
      <c r="C293" s="42">
        <v>1495</v>
      </c>
      <c r="D293" s="42">
        <v>151</v>
      </c>
      <c r="E293" s="42">
        <v>1374</v>
      </c>
      <c r="F293">
        <f t="shared" si="20"/>
        <v>1.5885800349952379</v>
      </c>
      <c r="G293">
        <f t="shared" si="21"/>
        <v>-0.58858003499523792</v>
      </c>
      <c r="H293" s="42">
        <v>18.298999999999999</v>
      </c>
      <c r="I293" s="190">
        <v>4.9980000000000001E-4</v>
      </c>
    </row>
    <row r="294" spans="1:9">
      <c r="A294">
        <v>8</v>
      </c>
      <c r="B294" s="42">
        <v>122</v>
      </c>
      <c r="C294" s="42">
        <v>18</v>
      </c>
      <c r="D294" s="42">
        <v>63</v>
      </c>
      <c r="E294" s="42">
        <v>8</v>
      </c>
      <c r="F294">
        <f t="shared" si="20"/>
        <v>0.86067019400352729</v>
      </c>
      <c r="G294">
        <f t="shared" si="21"/>
        <v>0.13932980599647271</v>
      </c>
      <c r="H294" s="42">
        <v>0.11017</v>
      </c>
      <c r="I294" s="105">
        <v>0.83160000000000001</v>
      </c>
    </row>
    <row r="295" spans="1:9">
      <c r="A295">
        <v>9</v>
      </c>
      <c r="B295" s="42">
        <v>16</v>
      </c>
      <c r="C295" s="42">
        <v>988</v>
      </c>
      <c r="D295" s="42">
        <v>16</v>
      </c>
      <c r="E295" s="42">
        <v>831</v>
      </c>
      <c r="F295">
        <f t="shared" si="20"/>
        <v>0.84109311740890691</v>
      </c>
      <c r="G295">
        <f t="shared" si="21"/>
        <v>0.15890688259109309</v>
      </c>
      <c r="H295" s="42">
        <v>0.23596</v>
      </c>
      <c r="I295" s="76">
        <v>0.72609999999999997</v>
      </c>
    </row>
    <row r="296" spans="1:9">
      <c r="A296">
        <v>10</v>
      </c>
      <c r="B296" s="42">
        <v>35</v>
      </c>
      <c r="C296" s="42">
        <v>278</v>
      </c>
      <c r="D296" s="42">
        <v>27</v>
      </c>
      <c r="E296" s="42">
        <v>203</v>
      </c>
      <c r="F296">
        <f t="shared" si="20"/>
        <v>0.94657607247535303</v>
      </c>
      <c r="G296">
        <f t="shared" si="21"/>
        <v>5.3423927524646975E-2</v>
      </c>
      <c r="H296" s="42">
        <v>4.0670999999999999E-2</v>
      </c>
      <c r="I296" s="105">
        <v>0.88360000000000005</v>
      </c>
    </row>
    <row r="297" spans="1:9">
      <c r="A297">
        <v>11</v>
      </c>
      <c r="B297" s="42">
        <v>53</v>
      </c>
      <c r="C297" s="42">
        <v>294</v>
      </c>
      <c r="D297" s="42">
        <v>32</v>
      </c>
      <c r="E297" s="42">
        <v>141</v>
      </c>
      <c r="F297">
        <f t="shared" si="20"/>
        <v>0.79432397959183676</v>
      </c>
      <c r="G297">
        <f t="shared" si="21"/>
        <v>0.20567602040816324</v>
      </c>
      <c r="H297" s="42">
        <v>0.87717000000000001</v>
      </c>
      <c r="I297" s="76">
        <v>0.38879999999999998</v>
      </c>
    </row>
    <row r="298" spans="1:9">
      <c r="A298">
        <v>12</v>
      </c>
      <c r="B298" s="42">
        <v>102</v>
      </c>
      <c r="C298" s="42">
        <v>81</v>
      </c>
      <c r="D298" s="42">
        <v>71</v>
      </c>
      <c r="E298" s="42">
        <v>50</v>
      </c>
      <c r="F298">
        <f t="shared" si="20"/>
        <v>0.88680229525299958</v>
      </c>
      <c r="G298">
        <f t="shared" si="21"/>
        <v>0.11319770474700042</v>
      </c>
      <c r="H298" s="42">
        <v>0.25673000000000001</v>
      </c>
      <c r="I298" s="42">
        <v>0.64770000000000005</v>
      </c>
    </row>
    <row r="299" spans="1:9">
      <c r="A299" t="s">
        <v>2522</v>
      </c>
      <c r="B299" s="42">
        <v>1402</v>
      </c>
      <c r="C299" s="42">
        <v>7445</v>
      </c>
      <c r="D299" s="42">
        <v>828</v>
      </c>
      <c r="E299" s="42">
        <v>5011</v>
      </c>
      <c r="F299">
        <f t="shared" si="20"/>
        <v>1.1396654370374697</v>
      </c>
      <c r="G299">
        <f t="shared" si="21"/>
        <v>-0.1396654370374697</v>
      </c>
      <c r="H299" s="42">
        <v>7.5867000000000004</v>
      </c>
      <c r="I299" s="189">
        <v>9.495E-3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99"/>
  <sheetViews>
    <sheetView zoomScale="79" zoomScaleNormal="79" zoomScalePageLayoutView="79" workbookViewId="0">
      <selection activeCell="L162" sqref="L162"/>
    </sheetView>
  </sheetViews>
  <sheetFormatPr baseColWidth="10" defaultColWidth="8.83203125" defaultRowHeight="14" x14ac:dyDescent="0"/>
  <cols>
    <col min="1" max="1" width="28.33203125" customWidth="1"/>
    <col min="2" max="2" width="17" customWidth="1"/>
    <col min="3" max="3" width="16.33203125" customWidth="1"/>
    <col min="4" max="4" width="17.1640625" customWidth="1"/>
    <col min="5" max="5" width="15.6640625" customWidth="1"/>
    <col min="6" max="6" width="14.6640625" customWidth="1"/>
    <col min="7" max="7" width="16.33203125" customWidth="1"/>
    <col min="8" max="8" width="19.33203125" customWidth="1"/>
    <col min="9" max="9" width="15.5" customWidth="1"/>
    <col min="10" max="10" width="16.33203125" customWidth="1"/>
    <col min="11" max="11" width="17.83203125" customWidth="1"/>
    <col min="12" max="12" width="19.6640625" customWidth="1"/>
    <col min="13" max="13" width="19" customWidth="1"/>
    <col min="14" max="14" width="18.1640625" customWidth="1"/>
    <col min="15" max="15" width="19.6640625" customWidth="1"/>
    <col min="16" max="16" width="18.83203125" customWidth="1"/>
    <col min="17" max="17" width="16.33203125" customWidth="1"/>
    <col min="18" max="25" width="8.83203125" customWidth="1"/>
    <col min="26" max="26" width="11.6640625" customWidth="1"/>
    <col min="27" max="30" width="8.83203125" customWidth="1"/>
    <col min="31" max="31" width="13.1640625" customWidth="1"/>
    <col min="32" max="1025" width="8.83203125" customWidth="1"/>
  </cols>
  <sheetData>
    <row r="1" spans="1:21" s="32" customFormat="1">
      <c r="A1" s="31" t="s">
        <v>2469</v>
      </c>
      <c r="N1" s="33"/>
      <c r="O1" s="34"/>
      <c r="P1" s="35"/>
      <c r="Q1" s="33"/>
      <c r="R1" s="36"/>
    </row>
    <row r="2" spans="1:21" s="40" customFormat="1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38" t="s">
        <v>2475</v>
      </c>
      <c r="H2" s="38"/>
      <c r="I2" s="38"/>
      <c r="K2" s="39"/>
      <c r="L2" s="38"/>
      <c r="N2" s="38"/>
      <c r="O2" s="38"/>
      <c r="P2" s="38"/>
      <c r="Q2" s="38"/>
      <c r="S2" s="38"/>
      <c r="U2" s="38"/>
    </row>
    <row r="3" spans="1:21">
      <c r="A3" s="41" t="s">
        <v>2307</v>
      </c>
      <c r="B3" s="42">
        <f>SUM('chr8'!C3:G3)</f>
        <v>15159</v>
      </c>
      <c r="C3">
        <v>7036</v>
      </c>
      <c r="D3">
        <v>1250</v>
      </c>
      <c r="E3">
        <v>2263</v>
      </c>
      <c r="F3">
        <v>2151</v>
      </c>
      <c r="G3">
        <v>2459</v>
      </c>
      <c r="H3" s="43"/>
      <c r="I3" s="42"/>
      <c r="J3" s="42"/>
      <c r="K3" s="42"/>
      <c r="L3" s="42"/>
      <c r="M3" s="42"/>
      <c r="N3" s="44"/>
      <c r="O3" s="44"/>
      <c r="P3" s="88"/>
      <c r="Q3" s="44"/>
      <c r="R3" s="72"/>
    </row>
    <row r="4" spans="1:21" ht="18" customHeight="1">
      <c r="A4" s="41" t="s">
        <v>2481</v>
      </c>
      <c r="B4" s="42">
        <v>750</v>
      </c>
      <c r="C4" s="42">
        <v>361</v>
      </c>
      <c r="D4" s="42">
        <v>51</v>
      </c>
      <c r="E4" s="42">
        <v>100</v>
      </c>
      <c r="F4" s="42">
        <v>113</v>
      </c>
      <c r="G4" s="42">
        <v>125</v>
      </c>
      <c r="H4" s="43"/>
      <c r="J4" s="42"/>
      <c r="L4" s="42"/>
      <c r="M4" s="42"/>
      <c r="N4" s="44"/>
      <c r="O4" s="44"/>
      <c r="P4" s="88"/>
      <c r="Q4" s="44"/>
      <c r="R4" s="72"/>
    </row>
    <row r="5" spans="1:21" ht="19" customHeight="1">
      <c r="A5" s="41" t="s">
        <v>2482</v>
      </c>
      <c r="B5" s="42">
        <v>12</v>
      </c>
      <c r="C5">
        <v>6</v>
      </c>
      <c r="D5">
        <v>0</v>
      </c>
      <c r="E5">
        <v>1</v>
      </c>
      <c r="F5">
        <v>2</v>
      </c>
      <c r="G5">
        <v>3</v>
      </c>
      <c r="H5" s="13"/>
      <c r="M5" s="11"/>
      <c r="N5" s="44"/>
      <c r="O5" s="44"/>
      <c r="P5" s="88"/>
      <c r="Q5" s="44"/>
      <c r="R5" s="72"/>
    </row>
    <row r="6" spans="1:21" ht="16" customHeight="1">
      <c r="A6" s="41" t="s">
        <v>2483</v>
      </c>
      <c r="B6" s="42">
        <v>1.6041669999999999</v>
      </c>
      <c r="C6" s="42">
        <v>1.299363</v>
      </c>
      <c r="D6" s="42">
        <v>2.9230770000000001</v>
      </c>
      <c r="E6" s="42">
        <v>1.564103</v>
      </c>
      <c r="F6" s="42">
        <v>1.8974359999999999</v>
      </c>
      <c r="G6" s="42">
        <v>2.125</v>
      </c>
      <c r="H6" s="43"/>
      <c r="I6" s="42"/>
      <c r="J6" s="42"/>
      <c r="K6" s="42"/>
      <c r="L6" s="42"/>
      <c r="M6" s="42"/>
      <c r="N6" s="44"/>
      <c r="O6" s="44"/>
      <c r="P6" s="89"/>
      <c r="R6" s="72"/>
    </row>
    <row r="7" spans="1:21" ht="17" customHeight="1">
      <c r="A7" s="11" t="s">
        <v>2484</v>
      </c>
      <c r="B7" s="42">
        <v>104</v>
      </c>
      <c r="C7">
        <v>0</v>
      </c>
      <c r="D7" s="42">
        <v>12</v>
      </c>
      <c r="E7" s="42">
        <v>22</v>
      </c>
      <c r="F7" s="42">
        <v>43</v>
      </c>
      <c r="G7" s="42">
        <v>27</v>
      </c>
      <c r="H7" s="43"/>
      <c r="I7" s="42"/>
      <c r="J7" s="42"/>
      <c r="K7" s="42"/>
      <c r="L7" s="42"/>
      <c r="M7" s="11"/>
      <c r="P7" s="89"/>
      <c r="R7" s="57"/>
    </row>
    <row r="8" spans="1:21" ht="17" customHeight="1">
      <c r="A8" s="11" t="s">
        <v>2485</v>
      </c>
      <c r="B8" s="42">
        <v>6.860611E-3</v>
      </c>
      <c r="C8" s="42">
        <v>0</v>
      </c>
      <c r="D8" s="42">
        <v>9.5999999999999992E-3</v>
      </c>
      <c r="E8" s="42">
        <v>9.7216079999999996E-3</v>
      </c>
      <c r="F8" s="42">
        <v>1.99907E-2</v>
      </c>
      <c r="G8" s="42">
        <v>1.098007E-2</v>
      </c>
      <c r="H8" s="43"/>
      <c r="I8" s="42"/>
      <c r="J8" s="42"/>
      <c r="K8" s="42"/>
      <c r="L8" s="42"/>
      <c r="M8" s="11"/>
      <c r="P8" s="89"/>
      <c r="R8" s="57"/>
    </row>
    <row r="9" spans="1:21" s="107" customFormat="1" ht="17" customHeight="1">
      <c r="A9" s="90" t="s">
        <v>2486</v>
      </c>
      <c r="B9" s="91"/>
      <c r="C9" s="92" t="s">
        <v>2471</v>
      </c>
      <c r="D9" s="91" t="s">
        <v>2472</v>
      </c>
      <c r="E9" s="86" t="s">
        <v>2473</v>
      </c>
      <c r="F9" s="91" t="s">
        <v>2474</v>
      </c>
      <c r="G9" s="91" t="s">
        <v>2475</v>
      </c>
      <c r="H9" s="112"/>
      <c r="I9" s="113"/>
      <c r="J9" s="113"/>
      <c r="K9" s="113"/>
      <c r="L9" s="113"/>
      <c r="M9" s="90"/>
      <c r="P9" s="95"/>
      <c r="R9" s="94"/>
    </row>
    <row r="10" spans="1:21" ht="17" customHeight="1">
      <c r="A10" s="41" t="s">
        <v>2481</v>
      </c>
      <c r="B10" s="42">
        <v>484</v>
      </c>
      <c r="C10" s="42">
        <v>222</v>
      </c>
      <c r="D10" s="42">
        <v>38</v>
      </c>
      <c r="E10">
        <v>61</v>
      </c>
      <c r="F10">
        <v>84</v>
      </c>
      <c r="G10" s="42">
        <v>79</v>
      </c>
      <c r="H10" s="43"/>
      <c r="I10" s="42"/>
      <c r="J10" s="42"/>
      <c r="K10" s="42"/>
      <c r="L10" s="42"/>
      <c r="M10" s="11"/>
      <c r="P10" s="89"/>
      <c r="R10" s="57"/>
    </row>
    <row r="11" spans="1:21" s="71" customFormat="1">
      <c r="A11" s="41" t="s">
        <v>2482</v>
      </c>
      <c r="B11" s="42">
        <v>8</v>
      </c>
      <c r="C11" s="42">
        <v>5</v>
      </c>
      <c r="D11" s="42">
        <v>0</v>
      </c>
      <c r="E11" s="42">
        <v>0</v>
      </c>
      <c r="F11" s="42">
        <v>0</v>
      </c>
      <c r="G11" s="42">
        <v>3</v>
      </c>
      <c r="H11" s="44"/>
      <c r="I11" s="44"/>
      <c r="K11" s="52"/>
      <c r="L11" s="44"/>
      <c r="N11" s="44"/>
      <c r="O11" s="44"/>
      <c r="P11" s="44"/>
      <c r="Q11" s="44"/>
      <c r="S11" s="44"/>
      <c r="U11" s="44"/>
    </row>
    <row r="12" spans="1:21" ht="17" customHeight="1">
      <c r="A12" s="41" t="s">
        <v>2483</v>
      </c>
      <c r="B12" s="42">
        <v>1.659341</v>
      </c>
      <c r="C12" s="42">
        <v>1.5813950000000001</v>
      </c>
      <c r="D12" s="42">
        <v>2.8</v>
      </c>
      <c r="E12" s="42">
        <v>1.0333330000000001</v>
      </c>
      <c r="F12" s="42">
        <v>2</v>
      </c>
      <c r="G12" s="42">
        <v>1.821429</v>
      </c>
      <c r="H12" s="43"/>
      <c r="I12" s="42"/>
      <c r="J12" s="42"/>
      <c r="K12" s="42"/>
      <c r="L12" s="42"/>
      <c r="M12" s="11"/>
      <c r="P12" s="89"/>
      <c r="R12" s="57"/>
    </row>
    <row r="13" spans="1:21" ht="17" customHeight="1">
      <c r="A13" s="11" t="s">
        <v>2484</v>
      </c>
      <c r="B13" s="42">
        <v>107</v>
      </c>
      <c r="C13" s="42">
        <v>0</v>
      </c>
      <c r="D13" s="42">
        <v>12</v>
      </c>
      <c r="E13" s="42">
        <v>23</v>
      </c>
      <c r="F13" s="42">
        <v>45</v>
      </c>
      <c r="G13" s="42">
        <v>27</v>
      </c>
      <c r="H13" s="43"/>
      <c r="I13" s="42"/>
      <c r="J13" s="42"/>
      <c r="K13" s="42"/>
      <c r="L13" s="42"/>
      <c r="M13" s="11"/>
      <c r="P13" s="89"/>
      <c r="R13" s="57"/>
    </row>
    <row r="14" spans="1:21" ht="17" customHeight="1">
      <c r="A14" s="11" t="s">
        <v>2485</v>
      </c>
      <c r="B14" s="42">
        <v>7.0585129999999998E-3</v>
      </c>
      <c r="C14" s="42">
        <v>0</v>
      </c>
      <c r="D14" s="42">
        <v>9.5999999999999992E-3</v>
      </c>
      <c r="E14" s="42">
        <v>1.0163500000000001E-2</v>
      </c>
      <c r="F14" s="42">
        <v>2.0920500000000002E-2</v>
      </c>
      <c r="G14" s="42">
        <v>1.098007E-2</v>
      </c>
      <c r="H14" s="43"/>
      <c r="I14" s="42"/>
      <c r="J14" s="42"/>
      <c r="K14" s="42"/>
      <c r="L14" s="42"/>
      <c r="M14" s="11"/>
      <c r="P14" s="89"/>
      <c r="R14" s="57"/>
    </row>
    <row r="15" spans="1:21" s="107" customFormat="1" ht="17" customHeight="1">
      <c r="A15" s="90" t="s">
        <v>2487</v>
      </c>
      <c r="B15" s="91"/>
      <c r="C15" s="92" t="s">
        <v>2471</v>
      </c>
      <c r="D15" s="91" t="s">
        <v>2472</v>
      </c>
      <c r="E15" s="86" t="s">
        <v>2473</v>
      </c>
      <c r="F15" s="91" t="s">
        <v>2474</v>
      </c>
      <c r="G15" s="91" t="s">
        <v>2475</v>
      </c>
      <c r="H15" s="112"/>
      <c r="I15" s="113"/>
      <c r="J15" s="113"/>
      <c r="K15" s="113"/>
      <c r="L15" s="113"/>
      <c r="M15" s="90"/>
      <c r="P15" s="95"/>
      <c r="R15" s="94"/>
    </row>
    <row r="16" spans="1:21" s="71" customFormat="1">
      <c r="A16" s="41" t="s">
        <v>2481</v>
      </c>
      <c r="B16" s="42">
        <v>368</v>
      </c>
      <c r="C16" s="42">
        <v>163</v>
      </c>
      <c r="D16" s="42">
        <v>30</v>
      </c>
      <c r="E16" s="71">
        <v>41</v>
      </c>
      <c r="F16" s="42">
        <v>70</v>
      </c>
      <c r="G16" s="42">
        <v>64</v>
      </c>
      <c r="H16" s="44"/>
      <c r="I16" s="44"/>
      <c r="K16" s="52"/>
      <c r="L16" s="44"/>
      <c r="N16" s="44"/>
      <c r="O16" s="44"/>
      <c r="P16" s="44"/>
      <c r="Q16" s="44"/>
      <c r="S16" s="44"/>
      <c r="U16" s="44"/>
    </row>
    <row r="17" spans="1:21">
      <c r="A17" s="41" t="s">
        <v>2482</v>
      </c>
      <c r="B17" s="42">
        <v>3</v>
      </c>
      <c r="C17" s="42">
        <v>1</v>
      </c>
      <c r="D17" s="42">
        <v>0</v>
      </c>
      <c r="E17" s="42">
        <v>0</v>
      </c>
      <c r="F17" s="42">
        <v>0</v>
      </c>
      <c r="G17" s="42">
        <v>2</v>
      </c>
      <c r="H17" s="44"/>
      <c r="I17" s="44"/>
      <c r="K17" s="52"/>
      <c r="L17" s="44"/>
      <c r="N17" s="44"/>
      <c r="O17" s="44"/>
      <c r="P17" s="44"/>
      <c r="Q17" s="44"/>
      <c r="S17" s="44"/>
      <c r="U17" s="44"/>
    </row>
    <row r="18" spans="1:21">
      <c r="A18" s="41" t="s">
        <v>2483</v>
      </c>
      <c r="B18" s="42">
        <v>1.5379309999999999</v>
      </c>
      <c r="C18" s="42">
        <v>1.432836</v>
      </c>
      <c r="D18">
        <v>2.75</v>
      </c>
      <c r="E18" s="42">
        <v>1.2777780000000001</v>
      </c>
      <c r="F18" s="42">
        <v>1.5925929999999999</v>
      </c>
      <c r="G18" s="42">
        <v>1.56</v>
      </c>
      <c r="H18" s="44"/>
      <c r="I18" s="44"/>
      <c r="K18" s="52"/>
      <c r="L18" s="44"/>
      <c r="N18" s="44"/>
      <c r="O18" s="44"/>
      <c r="P18" s="44"/>
      <c r="Q18" s="44"/>
      <c r="S18" s="44"/>
      <c r="U18" s="44"/>
    </row>
    <row r="19" spans="1:21">
      <c r="A19" s="11" t="s">
        <v>2484</v>
      </c>
      <c r="B19" s="42">
        <v>112</v>
      </c>
      <c r="C19" s="42">
        <v>0</v>
      </c>
      <c r="D19" s="42">
        <v>12</v>
      </c>
      <c r="E19" s="42">
        <v>26</v>
      </c>
      <c r="F19" s="42">
        <v>45</v>
      </c>
      <c r="G19" s="42">
        <v>29</v>
      </c>
      <c r="H19" s="44"/>
      <c r="I19" s="44"/>
      <c r="K19" s="52"/>
      <c r="L19" s="44"/>
      <c r="N19" s="44"/>
      <c r="O19" s="44"/>
      <c r="P19" s="44"/>
      <c r="Q19" s="44"/>
      <c r="S19" s="44"/>
      <c r="U19" s="44"/>
    </row>
    <row r="20" spans="1:21">
      <c r="A20" s="11" t="s">
        <v>2485</v>
      </c>
      <c r="B20" s="42">
        <v>7.3883500000000001E-3</v>
      </c>
      <c r="C20" s="42">
        <v>0</v>
      </c>
      <c r="D20" s="42">
        <v>9.5999999999999992E-3</v>
      </c>
      <c r="E20" s="42">
        <v>1.148917E-2</v>
      </c>
      <c r="F20" s="42">
        <v>2.0920500000000002E-2</v>
      </c>
      <c r="G20" s="42">
        <v>1.1793410000000001E-2</v>
      </c>
      <c r="H20" s="44"/>
      <c r="I20" s="44"/>
      <c r="K20" s="52"/>
      <c r="L20" s="44"/>
      <c r="N20" s="44"/>
      <c r="O20" s="44"/>
      <c r="P20" s="44"/>
      <c r="Q20" s="44"/>
      <c r="S20" s="44"/>
      <c r="U20" s="44"/>
    </row>
    <row r="21" spans="1:21" s="86" customFormat="1">
      <c r="A21" s="90" t="s">
        <v>2488</v>
      </c>
      <c r="B21" s="91"/>
      <c r="C21" s="92" t="s">
        <v>2471</v>
      </c>
      <c r="D21" s="91" t="s">
        <v>2472</v>
      </c>
      <c r="E21" s="86" t="s">
        <v>2473</v>
      </c>
      <c r="F21" s="91" t="s">
        <v>2474</v>
      </c>
      <c r="G21" s="91" t="s">
        <v>2475</v>
      </c>
      <c r="H21" s="91"/>
      <c r="I21" s="91"/>
      <c r="K21" s="92"/>
      <c r="L21" s="91"/>
      <c r="N21" s="91"/>
      <c r="O21" s="91"/>
      <c r="P21" s="91"/>
      <c r="Q21" s="91"/>
      <c r="S21" s="91"/>
      <c r="U21" s="91"/>
    </row>
    <row r="22" spans="1:21" s="71" customFormat="1">
      <c r="A22" s="41" t="s">
        <v>2481</v>
      </c>
      <c r="B22" s="42">
        <v>388</v>
      </c>
      <c r="C22" s="42">
        <v>172</v>
      </c>
      <c r="D22" s="42">
        <v>26</v>
      </c>
      <c r="E22" s="71">
        <v>51</v>
      </c>
      <c r="F22" s="42">
        <v>74</v>
      </c>
      <c r="G22" s="42">
        <v>65</v>
      </c>
      <c r="H22" s="44"/>
      <c r="I22" s="44"/>
      <c r="K22" s="52"/>
      <c r="L22" s="44"/>
      <c r="N22" s="44"/>
      <c r="O22" s="44"/>
      <c r="P22" s="44"/>
      <c r="Q22" s="44"/>
      <c r="S22" s="44"/>
      <c r="U22" s="44"/>
    </row>
    <row r="23" spans="1:21">
      <c r="A23" s="41" t="s">
        <v>2482</v>
      </c>
      <c r="B23" s="42">
        <v>5</v>
      </c>
      <c r="C23" s="42">
        <v>2</v>
      </c>
      <c r="D23" s="42">
        <v>0</v>
      </c>
      <c r="E23" s="42">
        <v>1</v>
      </c>
      <c r="F23" s="42">
        <v>0</v>
      </c>
      <c r="G23" s="42">
        <v>2</v>
      </c>
      <c r="H23" s="44"/>
      <c r="I23" s="44"/>
      <c r="K23" s="52"/>
      <c r="L23" s="44"/>
      <c r="N23" s="44"/>
      <c r="O23" s="44"/>
      <c r="P23" s="44"/>
      <c r="Q23" s="44"/>
      <c r="S23" s="44"/>
      <c r="U23" s="44"/>
    </row>
    <row r="24" spans="1:21">
      <c r="A24" s="41" t="s">
        <v>2483</v>
      </c>
      <c r="B24" s="42">
        <v>1.6216219999999999</v>
      </c>
      <c r="C24" s="42">
        <v>1.529412</v>
      </c>
      <c r="D24">
        <v>2.714286</v>
      </c>
      <c r="E24" s="42">
        <v>1.2173909999999999</v>
      </c>
      <c r="F24" s="42">
        <v>1.642857</v>
      </c>
      <c r="G24" s="42">
        <v>1.954545</v>
      </c>
      <c r="H24" s="44"/>
      <c r="I24" s="44"/>
      <c r="K24" s="52"/>
      <c r="L24" s="44"/>
      <c r="N24" s="44"/>
      <c r="O24" s="44"/>
      <c r="P24" s="44"/>
      <c r="Q24" s="44"/>
      <c r="S24" s="44"/>
      <c r="U24" s="44"/>
    </row>
    <row r="25" spans="1:21">
      <c r="A25" s="11" t="s">
        <v>2484</v>
      </c>
      <c r="B25" s="42">
        <v>111</v>
      </c>
      <c r="C25" s="42">
        <v>0</v>
      </c>
      <c r="D25" s="42">
        <v>12</v>
      </c>
      <c r="E25" s="42">
        <v>25</v>
      </c>
      <c r="F25" s="42">
        <v>45</v>
      </c>
      <c r="G25" s="42">
        <v>29</v>
      </c>
      <c r="H25" s="44"/>
      <c r="I25" s="44"/>
      <c r="K25" s="52"/>
      <c r="L25" s="44"/>
      <c r="N25" s="44"/>
      <c r="O25" s="44"/>
      <c r="P25" s="44"/>
      <c r="Q25" s="44"/>
      <c r="S25" s="44"/>
      <c r="U25" s="44"/>
    </row>
    <row r="26" spans="1:21" ht="17" customHeight="1">
      <c r="A26" s="11" t="s">
        <v>2485</v>
      </c>
      <c r="B26" s="42">
        <v>7.322383E-3</v>
      </c>
      <c r="C26" s="42">
        <v>0</v>
      </c>
      <c r="D26" s="42">
        <v>9.5999999999999992E-3</v>
      </c>
      <c r="E26" s="42">
        <v>1.104728E-2</v>
      </c>
      <c r="F26" s="42">
        <v>2.0920500000000002E-2</v>
      </c>
      <c r="G26" s="42">
        <v>1.1793410000000001E-2</v>
      </c>
      <c r="H26" s="43"/>
      <c r="I26" s="42"/>
      <c r="J26" s="42"/>
      <c r="K26" s="42"/>
      <c r="L26" s="42"/>
      <c r="M26" s="11"/>
      <c r="P26" s="89"/>
      <c r="R26" s="57"/>
    </row>
    <row r="27" spans="1:21" s="107" customFormat="1" ht="17" customHeight="1">
      <c r="A27" s="90" t="s">
        <v>2489</v>
      </c>
      <c r="B27" s="91"/>
      <c r="C27" s="92" t="s">
        <v>2471</v>
      </c>
      <c r="D27" s="91" t="s">
        <v>2472</v>
      </c>
      <c r="E27" s="86" t="s">
        <v>2473</v>
      </c>
      <c r="F27" s="91" t="s">
        <v>2474</v>
      </c>
      <c r="G27" s="91" t="s">
        <v>2475</v>
      </c>
      <c r="H27" s="112"/>
      <c r="I27" s="113"/>
      <c r="J27" s="113"/>
      <c r="K27" s="113"/>
      <c r="L27" s="113"/>
      <c r="M27" s="90"/>
      <c r="P27" s="95"/>
      <c r="R27" s="94"/>
    </row>
    <row r="28" spans="1:21" ht="17" customHeight="1">
      <c r="A28" s="41" t="s">
        <v>2481</v>
      </c>
      <c r="B28" s="42">
        <v>319</v>
      </c>
      <c r="C28" s="42">
        <v>117</v>
      </c>
      <c r="D28" s="42">
        <v>27</v>
      </c>
      <c r="E28">
        <v>39</v>
      </c>
      <c r="F28" s="42">
        <v>72</v>
      </c>
      <c r="G28" s="42">
        <v>64</v>
      </c>
      <c r="H28" s="43"/>
      <c r="I28" s="42"/>
      <c r="J28" s="42"/>
      <c r="K28" s="42"/>
      <c r="L28" s="42"/>
      <c r="M28" s="11"/>
      <c r="P28" s="89"/>
      <c r="R28" s="57"/>
    </row>
    <row r="29" spans="1:21" ht="17" customHeight="1">
      <c r="A29" s="41" t="s">
        <v>2482</v>
      </c>
      <c r="B29" s="42">
        <v>3</v>
      </c>
      <c r="C29" s="42">
        <v>2</v>
      </c>
      <c r="D29" s="42">
        <v>0</v>
      </c>
      <c r="E29" s="42">
        <v>0</v>
      </c>
      <c r="F29" s="42">
        <v>0</v>
      </c>
      <c r="G29" s="42">
        <v>1</v>
      </c>
      <c r="H29" s="43"/>
      <c r="I29" s="42"/>
      <c r="J29" s="42"/>
      <c r="K29" s="42"/>
      <c r="L29" s="42"/>
      <c r="M29" s="11"/>
      <c r="P29" s="89"/>
      <c r="R29" s="57"/>
    </row>
    <row r="30" spans="1:21" s="71" customFormat="1">
      <c r="A30" s="41" t="s">
        <v>2483</v>
      </c>
      <c r="B30" s="42">
        <v>1.70339</v>
      </c>
      <c r="C30" s="42">
        <v>1.785714</v>
      </c>
      <c r="D30" s="71">
        <v>2.375</v>
      </c>
      <c r="E30" s="42">
        <v>1.052632</v>
      </c>
      <c r="F30" s="42">
        <v>1.769231</v>
      </c>
      <c r="G30" s="42">
        <v>1.7826090000000001</v>
      </c>
      <c r="H30" s="44"/>
      <c r="I30" s="44"/>
      <c r="K30" s="52"/>
      <c r="L30" s="44"/>
      <c r="N30" s="44"/>
      <c r="O30" s="44"/>
      <c r="P30" s="44"/>
      <c r="Q30" s="44"/>
      <c r="S30" s="44"/>
      <c r="U30" s="44"/>
    </row>
    <row r="31" spans="1:21" ht="17" customHeight="1">
      <c r="A31" s="11" t="s">
        <v>2484</v>
      </c>
      <c r="B31" s="42">
        <v>114</v>
      </c>
      <c r="C31" s="42">
        <v>0</v>
      </c>
      <c r="D31" s="42">
        <v>12</v>
      </c>
      <c r="E31" s="42">
        <v>26</v>
      </c>
      <c r="F31" s="42">
        <v>47</v>
      </c>
      <c r="G31" s="42">
        <v>29</v>
      </c>
      <c r="H31" s="43"/>
      <c r="I31" s="42"/>
      <c r="J31" s="42"/>
      <c r="K31" s="42"/>
      <c r="L31" s="42"/>
      <c r="M31" s="11"/>
      <c r="P31" s="89"/>
      <c r="R31" s="57"/>
    </row>
    <row r="32" spans="1:21" ht="17" customHeight="1">
      <c r="A32" s="11" t="s">
        <v>2485</v>
      </c>
      <c r="B32" s="42">
        <v>7.5202849999999998E-3</v>
      </c>
      <c r="C32" s="42">
        <v>0</v>
      </c>
      <c r="D32" s="42">
        <v>9.5999999999999992E-3</v>
      </c>
      <c r="E32" s="42">
        <v>1.148917E-2</v>
      </c>
      <c r="F32" s="42">
        <v>2.18503E-2</v>
      </c>
      <c r="G32" s="42">
        <v>1.1793410000000001E-2</v>
      </c>
      <c r="H32" s="43"/>
      <c r="I32" s="42"/>
      <c r="J32" s="42"/>
      <c r="K32" s="42"/>
      <c r="L32" s="42"/>
      <c r="M32" s="11"/>
      <c r="P32" s="89"/>
      <c r="R32" s="57"/>
    </row>
    <row r="33" spans="1:21" s="107" customFormat="1" ht="17" customHeight="1">
      <c r="A33" s="90" t="s">
        <v>2490</v>
      </c>
      <c r="B33" s="91"/>
      <c r="C33" s="92" t="s">
        <v>2471</v>
      </c>
      <c r="D33" s="91" t="s">
        <v>2472</v>
      </c>
      <c r="E33" s="86" t="s">
        <v>2473</v>
      </c>
      <c r="F33" s="91" t="s">
        <v>2474</v>
      </c>
      <c r="G33" s="91" t="s">
        <v>2475</v>
      </c>
      <c r="H33" s="112"/>
      <c r="I33" s="113"/>
      <c r="J33" s="113"/>
      <c r="K33" s="113"/>
      <c r="L33" s="113"/>
      <c r="M33" s="90"/>
      <c r="P33" s="95"/>
      <c r="R33" s="94"/>
    </row>
    <row r="34" spans="1:21" ht="17" customHeight="1">
      <c r="A34" s="41" t="s">
        <v>2481</v>
      </c>
      <c r="B34" s="42">
        <v>343</v>
      </c>
      <c r="C34" s="42">
        <v>138</v>
      </c>
      <c r="D34" s="42">
        <v>26</v>
      </c>
      <c r="E34">
        <v>43</v>
      </c>
      <c r="F34" s="42">
        <v>69</v>
      </c>
      <c r="G34" s="42">
        <v>67</v>
      </c>
      <c r="H34" s="43"/>
      <c r="I34" s="42"/>
      <c r="J34" s="42"/>
      <c r="K34" s="42"/>
      <c r="L34" s="42"/>
      <c r="M34" s="11"/>
      <c r="P34" s="89"/>
      <c r="R34" s="57"/>
    </row>
    <row r="35" spans="1:21" s="71" customFormat="1">
      <c r="A35" s="41" t="s">
        <v>2482</v>
      </c>
      <c r="B35" s="42">
        <v>4</v>
      </c>
      <c r="C35" s="42">
        <v>1</v>
      </c>
      <c r="D35" s="42">
        <v>0</v>
      </c>
      <c r="E35" s="42">
        <v>0</v>
      </c>
      <c r="F35" s="42">
        <v>2</v>
      </c>
      <c r="G35" s="42">
        <v>1</v>
      </c>
      <c r="H35" s="44"/>
      <c r="I35" s="44"/>
      <c r="K35" s="52"/>
      <c r="L35" s="44"/>
      <c r="N35" s="44"/>
      <c r="O35" s="44"/>
      <c r="P35" s="44"/>
      <c r="Q35" s="44"/>
      <c r="S35" s="44"/>
      <c r="U35" s="44"/>
    </row>
    <row r="36" spans="1:21" ht="17" customHeight="1">
      <c r="A36" s="41" t="s">
        <v>2483</v>
      </c>
      <c r="B36" s="42">
        <v>1.5789470000000001</v>
      </c>
      <c r="C36" s="42">
        <v>1.4210529999999999</v>
      </c>
      <c r="D36">
        <v>2.25</v>
      </c>
      <c r="E36" s="42">
        <v>1.263158</v>
      </c>
      <c r="F36" s="42">
        <v>1.875</v>
      </c>
      <c r="G36" s="42">
        <v>1.68</v>
      </c>
      <c r="H36" s="43"/>
      <c r="I36" s="42"/>
      <c r="J36" s="42"/>
      <c r="K36" s="42"/>
      <c r="L36" s="42"/>
      <c r="M36" s="11"/>
      <c r="P36" s="89"/>
      <c r="R36" s="57"/>
    </row>
    <row r="37" spans="1:21" ht="17" customHeight="1">
      <c r="A37" s="11" t="s">
        <v>2484</v>
      </c>
      <c r="B37" s="42">
        <v>112</v>
      </c>
      <c r="C37" s="42">
        <v>0</v>
      </c>
      <c r="D37" s="42">
        <v>12</v>
      </c>
      <c r="E37" s="42">
        <v>26</v>
      </c>
      <c r="F37" s="42">
        <v>45</v>
      </c>
      <c r="G37" s="42">
        <v>29</v>
      </c>
      <c r="H37" s="43"/>
      <c r="I37" s="42"/>
      <c r="J37" s="42"/>
      <c r="K37" s="42"/>
      <c r="L37" s="42"/>
      <c r="M37" s="11"/>
      <c r="P37" s="89"/>
      <c r="R37" s="57"/>
    </row>
    <row r="38" spans="1:21" ht="17" customHeight="1">
      <c r="A38" s="11" t="s">
        <v>2485</v>
      </c>
      <c r="B38" s="42">
        <v>7.3883500000000001E-3</v>
      </c>
      <c r="C38" s="42">
        <v>0</v>
      </c>
      <c r="D38" s="42">
        <v>9.5999999999999992E-3</v>
      </c>
      <c r="E38" s="42">
        <v>1.148917E-2</v>
      </c>
      <c r="F38" s="42">
        <v>2.0920500000000002E-2</v>
      </c>
      <c r="G38" s="42">
        <v>1.1793410000000001E-2</v>
      </c>
      <c r="H38" s="43"/>
      <c r="I38" s="42"/>
      <c r="J38" s="42"/>
      <c r="K38" s="42"/>
      <c r="L38" s="42"/>
      <c r="M38" s="11"/>
      <c r="P38" s="89"/>
      <c r="R38" s="57"/>
    </row>
    <row r="39" spans="1:21" s="40" customFormat="1" ht="14.25" customHeight="1">
      <c r="A39" s="40" t="s">
        <v>2553</v>
      </c>
      <c r="D39" s="38" t="s">
        <v>2511</v>
      </c>
      <c r="E39" s="38"/>
      <c r="F39" s="38"/>
      <c r="H39" s="38"/>
      <c r="I39" s="50"/>
      <c r="N39" s="37"/>
      <c r="O39" s="38"/>
      <c r="P39" s="38"/>
      <c r="Q39" s="77"/>
      <c r="S39" s="51"/>
    </row>
    <row r="40" spans="1:21" ht="16" customHeight="1">
      <c r="A40" s="11" t="s">
        <v>2493</v>
      </c>
      <c r="B40" s="42">
        <v>-1.5352760000000001</v>
      </c>
      <c r="D40" s="71" t="s">
        <v>2313</v>
      </c>
      <c r="E40" s="71"/>
      <c r="F40" t="s">
        <v>2307</v>
      </c>
      <c r="G40" s="11" t="s">
        <v>2493</v>
      </c>
      <c r="H40" s="11" t="s">
        <v>2504</v>
      </c>
      <c r="I40" s="42" t="s">
        <v>2497</v>
      </c>
      <c r="J40" s="11" t="s">
        <v>2505</v>
      </c>
      <c r="K40" s="11" t="s">
        <v>2506</v>
      </c>
      <c r="L40" s="42" t="s">
        <v>2507</v>
      </c>
      <c r="N40" s="42" t="s">
        <v>2508</v>
      </c>
      <c r="P40" s="23" t="s">
        <v>2509</v>
      </c>
      <c r="Q40" s="23" t="s">
        <v>2503</v>
      </c>
    </row>
    <row r="41" spans="1:21" ht="16" customHeight="1">
      <c r="A41" s="11" t="s">
        <v>2504</v>
      </c>
      <c r="B41" s="42">
        <v>590</v>
      </c>
      <c r="D41">
        <v>156150</v>
      </c>
      <c r="E41">
        <v>165015</v>
      </c>
      <c r="F41">
        <v>7036</v>
      </c>
      <c r="G41">
        <v>-1.48793</v>
      </c>
      <c r="H41">
        <v>227</v>
      </c>
      <c r="I41">
        <v>2.4864600000000001E-2</v>
      </c>
      <c r="J41">
        <v>-4.5317290000000003</v>
      </c>
      <c r="K41" s="44">
        <v>-7.5517989999999999</v>
      </c>
      <c r="L41">
        <v>11.336938</v>
      </c>
      <c r="M41">
        <f>L41/F41</f>
        <v>1.6112760090960772E-3</v>
      </c>
      <c r="N41">
        <v>40.137455000000003</v>
      </c>
      <c r="O41">
        <f>N41/F41</f>
        <v>5.7045842808413879E-3</v>
      </c>
      <c r="P41" s="73">
        <v>1.4261459999999999E-7</v>
      </c>
    </row>
    <row r="42" spans="1:21" ht="19" customHeight="1">
      <c r="A42" s="42" t="s">
        <v>2497</v>
      </c>
      <c r="B42" s="42">
        <v>2.4497290000000001E-2</v>
      </c>
      <c r="D42">
        <v>28605622</v>
      </c>
      <c r="E42">
        <v>28614366</v>
      </c>
      <c r="F42">
        <v>1250</v>
      </c>
      <c r="G42" s="45">
        <v>-1.5485443999999999</v>
      </c>
      <c r="H42" s="45">
        <v>51</v>
      </c>
      <c r="I42" s="44">
        <v>2.0540422999999999E-2</v>
      </c>
      <c r="J42">
        <v>-3.1280760000000001</v>
      </c>
      <c r="K42" s="44">
        <v>-3.4737659999999999</v>
      </c>
      <c r="L42">
        <v>2.0983649999999998</v>
      </c>
      <c r="M42">
        <f t="shared" ref="M42:M45" si="0">L42/F42</f>
        <v>1.6786919999999999E-3</v>
      </c>
      <c r="N42">
        <v>5.6702849999999998</v>
      </c>
      <c r="O42">
        <f t="shared" ref="O42:O45" si="1">N42/F42</f>
        <v>4.5362279999999998E-3</v>
      </c>
      <c r="P42" s="73">
        <v>1.134057E-7</v>
      </c>
    </row>
    <row r="43" spans="1:21">
      <c r="A43" s="11" t="s">
        <v>2505</v>
      </c>
      <c r="B43" s="42">
        <v>-4.974704</v>
      </c>
      <c r="D43">
        <v>28904563</v>
      </c>
      <c r="E43">
        <v>28924544</v>
      </c>
      <c r="F43">
        <v>2263</v>
      </c>
      <c r="G43" s="45">
        <v>-2.2643854000000001</v>
      </c>
      <c r="H43" s="45">
        <v>100</v>
      </c>
      <c r="I43" s="44">
        <v>7.2194240000000003E-3</v>
      </c>
      <c r="J43">
        <v>-5.5026840000000004</v>
      </c>
      <c r="K43" s="44">
        <v>-7.2802100000000003</v>
      </c>
      <c r="L43">
        <v>1.4489620000000001</v>
      </c>
      <c r="M43">
        <f t="shared" si="0"/>
        <v>6.4028369421122405E-4</v>
      </c>
      <c r="N43">
        <v>11.118206000000001</v>
      </c>
      <c r="O43">
        <f t="shared" si="1"/>
        <v>4.9130384445426429E-3</v>
      </c>
      <c r="P43" s="73">
        <v>1.2282599999999999E-7</v>
      </c>
    </row>
    <row r="44" spans="1:21">
      <c r="A44" s="11" t="s">
        <v>2506</v>
      </c>
      <c r="B44" s="42">
        <v>-9.9093409999999995</v>
      </c>
      <c r="D44">
        <v>142215114</v>
      </c>
      <c r="E44">
        <v>142224752</v>
      </c>
      <c r="F44">
        <v>2151</v>
      </c>
      <c r="G44" s="45">
        <v>-1.5331900999999999</v>
      </c>
      <c r="H44" s="45">
        <v>89</v>
      </c>
      <c r="I44" s="44">
        <v>2.2549334000000001E-2</v>
      </c>
      <c r="J44">
        <v>-2.8910999999999998</v>
      </c>
      <c r="K44" s="44">
        <v>-3.3517749999999999</v>
      </c>
      <c r="L44">
        <v>4.0230940000000004</v>
      </c>
      <c r="M44">
        <f t="shared" si="0"/>
        <v>1.870336587633659E-3</v>
      </c>
      <c r="N44">
        <v>12.563704</v>
      </c>
      <c r="O44">
        <f t="shared" si="1"/>
        <v>5.8408665736866573E-3</v>
      </c>
      <c r="P44" s="73">
        <v>1.4602170000000001E-7</v>
      </c>
    </row>
    <row r="45" spans="1:21">
      <c r="A45" s="42" t="s">
        <v>2507</v>
      </c>
      <c r="B45" s="42">
        <v>29.012429999999998</v>
      </c>
      <c r="C45">
        <f>B45/B3</f>
        <v>1.9138749257866612E-3</v>
      </c>
      <c r="D45">
        <v>143736415</v>
      </c>
      <c r="E45">
        <v>143749404</v>
      </c>
      <c r="F45">
        <v>2459</v>
      </c>
      <c r="G45" s="45">
        <v>-0.68802649999999999</v>
      </c>
      <c r="H45" s="45">
        <v>123</v>
      </c>
      <c r="I45" s="44">
        <v>4.1001155999999997E-2</v>
      </c>
      <c r="J45">
        <v>-4.6710000000000003</v>
      </c>
      <c r="K45" s="44">
        <v>-7.9980440000000002</v>
      </c>
      <c r="L45">
        <v>10.105072</v>
      </c>
      <c r="M45">
        <f t="shared" si="0"/>
        <v>4.1094233428222854E-3</v>
      </c>
      <c r="N45">
        <v>13.897767999999999</v>
      </c>
      <c r="O45">
        <f t="shared" si="1"/>
        <v>5.6517966653111019E-3</v>
      </c>
      <c r="P45" s="73">
        <v>1.412949E-7</v>
      </c>
    </row>
    <row r="46" spans="1:21">
      <c r="A46" s="42" t="s">
        <v>2508</v>
      </c>
      <c r="B46" s="42">
        <v>83.387420000000006</v>
      </c>
      <c r="C46">
        <f>B46/B3</f>
        <v>5.5008522989643122E-3</v>
      </c>
      <c r="D46" s="11"/>
      <c r="E46" s="11"/>
      <c r="F46" s="43"/>
      <c r="G46" s="100"/>
      <c r="H46" s="101"/>
      <c r="I46" s="79"/>
      <c r="J46" s="44"/>
      <c r="L46" s="44"/>
      <c r="P46" s="44"/>
    </row>
    <row r="47" spans="1:21">
      <c r="A47" s="23" t="s">
        <v>2509</v>
      </c>
      <c r="B47" s="109">
        <v>1.3752130000000001E-7</v>
      </c>
      <c r="D47" s="52"/>
      <c r="E47" s="52"/>
      <c r="F47" s="11"/>
      <c r="G47" s="11"/>
      <c r="H47" s="11"/>
      <c r="I47" s="100"/>
      <c r="J47" s="101"/>
      <c r="K47" s="54"/>
      <c r="L47" s="79"/>
      <c r="M47" s="44"/>
      <c r="N47" s="79"/>
      <c r="P47" s="44"/>
      <c r="Q47" s="44"/>
    </row>
    <row r="48" spans="1:21">
      <c r="A48" s="23" t="s">
        <v>2503</v>
      </c>
      <c r="B48" s="42"/>
      <c r="D48" s="52"/>
      <c r="E48" s="52"/>
      <c r="F48" s="11"/>
      <c r="G48" s="11"/>
      <c r="H48" s="11"/>
      <c r="I48" s="100"/>
      <c r="J48" s="101"/>
      <c r="K48" s="54"/>
      <c r="L48" s="79"/>
      <c r="M48" s="44"/>
      <c r="N48" s="79"/>
      <c r="P48" s="44"/>
      <c r="Q48" s="44"/>
    </row>
    <row r="49" spans="1:20" s="86" customFormat="1" ht="14.25" customHeight="1">
      <c r="A49" s="86" t="s">
        <v>2569</v>
      </c>
      <c r="D49" s="91" t="s">
        <v>2511</v>
      </c>
      <c r="E49" s="91"/>
      <c r="F49" s="91"/>
      <c r="H49" s="91"/>
      <c r="I49" s="93"/>
      <c r="N49" s="90"/>
      <c r="O49" s="91"/>
      <c r="P49" s="91"/>
      <c r="Q49" s="95"/>
      <c r="S49" s="94"/>
    </row>
    <row r="50" spans="1:20" ht="16" customHeight="1">
      <c r="A50" s="11" t="s">
        <v>2493</v>
      </c>
      <c r="B50" s="42">
        <v>-1.3258049999999999</v>
      </c>
      <c r="D50" s="71" t="s">
        <v>2313</v>
      </c>
      <c r="E50" s="71"/>
      <c r="F50" t="s">
        <v>2307</v>
      </c>
      <c r="G50" s="11" t="s">
        <v>2493</v>
      </c>
      <c r="H50" s="11" t="s">
        <v>2504</v>
      </c>
      <c r="I50" s="42" t="s">
        <v>2497</v>
      </c>
      <c r="J50" s="11" t="s">
        <v>2505</v>
      </c>
      <c r="K50" s="11" t="s">
        <v>2506</v>
      </c>
      <c r="L50" s="42" t="s">
        <v>2507</v>
      </c>
      <c r="N50" s="42" t="s">
        <v>2508</v>
      </c>
      <c r="P50" s="23" t="s">
        <v>2509</v>
      </c>
      <c r="Q50" s="23" t="s">
        <v>2503</v>
      </c>
    </row>
    <row r="51" spans="1:20" ht="16" customHeight="1">
      <c r="A51" s="11" t="s">
        <v>2504</v>
      </c>
      <c r="B51" s="42">
        <v>394</v>
      </c>
      <c r="D51">
        <v>156150</v>
      </c>
      <c r="E51">
        <v>165015</v>
      </c>
      <c r="F51">
        <v>7036</v>
      </c>
      <c r="G51" s="177">
        <v>-1.154372</v>
      </c>
      <c r="H51" s="177">
        <v>146</v>
      </c>
      <c r="I51" s="177">
        <v>3.8368689999999997E-2</v>
      </c>
      <c r="J51">
        <v>-2.5847359999999999</v>
      </c>
      <c r="K51" s="44">
        <v>-3.4745734599999998</v>
      </c>
      <c r="L51">
        <v>11.294256000000001</v>
      </c>
      <c r="M51">
        <f>L51/F51</f>
        <v>1.6052097782831155E-3</v>
      </c>
      <c r="N51">
        <v>29.099827999999999</v>
      </c>
      <c r="O51">
        <f>N51/F51</f>
        <v>4.1358482092097781E-3</v>
      </c>
      <c r="P51" s="177">
        <v>1.0339620000000001E-7</v>
      </c>
    </row>
    <row r="52" spans="1:20" ht="19" customHeight="1">
      <c r="A52" s="42" t="s">
        <v>2497</v>
      </c>
      <c r="B52" s="42">
        <v>3.5217789999999999E-2</v>
      </c>
      <c r="D52">
        <v>28605622</v>
      </c>
      <c r="E52">
        <v>28614366</v>
      </c>
      <c r="F52">
        <v>1250</v>
      </c>
      <c r="G52" s="45">
        <v>-1.4425205999999999</v>
      </c>
      <c r="H52" s="45">
        <v>38</v>
      </c>
      <c r="I52" s="177">
        <v>2.8321619999999999E-2</v>
      </c>
      <c r="J52">
        <v>-2.2660651000000001</v>
      </c>
      <c r="K52" s="44">
        <v>-2.20534776</v>
      </c>
      <c r="L52">
        <v>2.1617609999999998</v>
      </c>
      <c r="M52">
        <f t="shared" ref="M52:M55" si="2">L52/F52</f>
        <v>1.7294087999999998E-3</v>
      </c>
      <c r="N52">
        <v>4.980664</v>
      </c>
      <c r="O52">
        <f t="shared" ref="O52:O55" si="3">N52/F52</f>
        <v>3.9845311999999996E-3</v>
      </c>
      <c r="P52" s="177">
        <v>9.961329E-8</v>
      </c>
    </row>
    <row r="53" spans="1:20">
      <c r="A53" s="11" t="s">
        <v>2505</v>
      </c>
      <c r="B53" s="42">
        <v>-2.4072170000000002</v>
      </c>
      <c r="D53">
        <v>28904563</v>
      </c>
      <c r="E53">
        <v>28924544</v>
      </c>
      <c r="F53">
        <v>2263</v>
      </c>
      <c r="G53" s="45">
        <v>-2.1629963000000001</v>
      </c>
      <c r="H53" s="45">
        <v>61</v>
      </c>
      <c r="I53" s="177">
        <v>1.246765E-2</v>
      </c>
      <c r="J53">
        <v>-2.9165554</v>
      </c>
      <c r="K53" s="44">
        <v>-2.6439890300000002</v>
      </c>
      <c r="L53">
        <v>1.530681</v>
      </c>
      <c r="M53">
        <f t="shared" si="2"/>
        <v>6.7639460892620414E-4</v>
      </c>
      <c r="N53">
        <v>7.9952769999999997</v>
      </c>
      <c r="O53">
        <f t="shared" si="3"/>
        <v>3.5330433053468845E-3</v>
      </c>
      <c r="P53" s="177">
        <v>8.8326080000000005E-8</v>
      </c>
    </row>
    <row r="54" spans="1:20">
      <c r="A54" s="11" t="s">
        <v>2506</v>
      </c>
      <c r="B54" s="42">
        <v>-3.2556470000000002</v>
      </c>
      <c r="D54">
        <v>142215114</v>
      </c>
      <c r="E54">
        <v>142224752</v>
      </c>
      <c r="F54">
        <v>2151</v>
      </c>
      <c r="G54" s="45">
        <v>-1.5895577000000001</v>
      </c>
      <c r="H54" s="45">
        <v>70</v>
      </c>
      <c r="I54" s="177">
        <v>2.692841E-2</v>
      </c>
      <c r="J54">
        <v>-0.94190419999999997</v>
      </c>
      <c r="K54" s="44">
        <v>5.3288490000000001E-2</v>
      </c>
      <c r="L54">
        <v>3.7830859999999999</v>
      </c>
      <c r="M54">
        <f t="shared" si="2"/>
        <v>1.7587568572756858E-3</v>
      </c>
      <c r="N54">
        <v>11.010306999999999</v>
      </c>
      <c r="O54">
        <f t="shared" si="3"/>
        <v>5.1186922361692233E-3</v>
      </c>
      <c r="P54" s="177">
        <v>1.279673E-7</v>
      </c>
    </row>
    <row r="55" spans="1:20">
      <c r="A55" s="42" t="s">
        <v>2507</v>
      </c>
      <c r="B55" s="42">
        <v>27.937709999999999</v>
      </c>
      <c r="C55">
        <f>B55/B3</f>
        <v>1.8429784286562439E-3</v>
      </c>
      <c r="D55">
        <v>143736415</v>
      </c>
      <c r="E55">
        <v>143749404</v>
      </c>
      <c r="F55">
        <v>2459</v>
      </c>
      <c r="G55" s="45">
        <v>-0.31260480000000002</v>
      </c>
      <c r="H55" s="45">
        <v>79</v>
      </c>
      <c r="I55" s="177">
        <v>5.7865979999999997E-2</v>
      </c>
      <c r="J55">
        <v>-1.2814539</v>
      </c>
      <c r="K55" s="44">
        <v>-1.8623802199999999</v>
      </c>
      <c r="L55">
        <v>9.1679309999999994</v>
      </c>
      <c r="M55">
        <f t="shared" si="2"/>
        <v>3.7283167954453027E-3</v>
      </c>
      <c r="N55">
        <v>10.354539000000001</v>
      </c>
      <c r="O55">
        <f t="shared" si="3"/>
        <v>4.2108739324928837E-3</v>
      </c>
      <c r="P55" s="177">
        <v>1.052719E-7</v>
      </c>
    </row>
    <row r="56" spans="1:20">
      <c r="A56" s="42" t="s">
        <v>2508</v>
      </c>
      <c r="B56" s="42">
        <v>63.440620000000003</v>
      </c>
      <c r="C56">
        <f>B56/B3</f>
        <v>4.1850135233194802E-3</v>
      </c>
      <c r="D56" s="11"/>
      <c r="E56" s="11"/>
      <c r="F56" s="43"/>
      <c r="G56" s="100"/>
      <c r="H56" s="101"/>
      <c r="I56" s="79"/>
      <c r="J56" s="44"/>
      <c r="L56" s="44"/>
      <c r="P56" s="44"/>
    </row>
    <row r="57" spans="1:20">
      <c r="A57" s="23" t="s">
        <v>2509</v>
      </c>
      <c r="B57" s="109">
        <v>1.046253E-7</v>
      </c>
      <c r="D57" s="52"/>
      <c r="E57" s="52"/>
      <c r="F57" s="11"/>
      <c r="G57" s="11"/>
      <c r="H57" s="11"/>
      <c r="I57" s="100"/>
      <c r="J57" s="101"/>
      <c r="K57" s="54"/>
      <c r="L57" s="79"/>
      <c r="M57" s="44"/>
      <c r="N57" s="79"/>
      <c r="P57" s="44"/>
      <c r="Q57" s="44"/>
    </row>
    <row r="58" spans="1:20">
      <c r="A58" s="23" t="s">
        <v>2503</v>
      </c>
      <c r="B58" s="42"/>
      <c r="D58" s="52"/>
      <c r="E58" s="52"/>
      <c r="F58" s="11"/>
      <c r="G58" s="11"/>
      <c r="H58" s="11"/>
      <c r="I58" s="100"/>
      <c r="J58" s="101"/>
      <c r="K58" s="54"/>
      <c r="L58" s="79"/>
      <c r="M58" s="44"/>
      <c r="N58" s="79"/>
      <c r="P58" s="44"/>
      <c r="Q58" s="44"/>
    </row>
    <row r="59" spans="1:20" s="86" customFormat="1" ht="14.25" customHeight="1">
      <c r="A59" s="86" t="s">
        <v>2570</v>
      </c>
      <c r="D59" s="91" t="s">
        <v>2511</v>
      </c>
      <c r="E59" s="91"/>
      <c r="F59" s="91"/>
      <c r="G59" s="91"/>
      <c r="I59" s="91"/>
      <c r="J59" s="93"/>
      <c r="O59" s="90"/>
      <c r="P59" s="91"/>
      <c r="Q59" s="91"/>
      <c r="R59" s="95"/>
      <c r="T59" s="94"/>
    </row>
    <row r="60" spans="1:20" ht="16" customHeight="1">
      <c r="A60" s="11" t="s">
        <v>2493</v>
      </c>
      <c r="B60" s="42">
        <v>-1.1854530000000001</v>
      </c>
      <c r="D60" s="71" t="s">
        <v>2313</v>
      </c>
      <c r="E60" s="71"/>
      <c r="F60" t="s">
        <v>2307</v>
      </c>
      <c r="G60" s="11" t="s">
        <v>2493</v>
      </c>
      <c r="H60" s="11" t="s">
        <v>2504</v>
      </c>
      <c r="I60" s="42" t="s">
        <v>2497</v>
      </c>
      <c r="J60" s="11" t="s">
        <v>2505</v>
      </c>
      <c r="K60" s="11" t="s">
        <v>2506</v>
      </c>
      <c r="L60" s="42" t="s">
        <v>2507</v>
      </c>
      <c r="N60" s="42" t="s">
        <v>2508</v>
      </c>
      <c r="P60" s="23" t="s">
        <v>2509</v>
      </c>
      <c r="Q60" s="23" t="s">
        <v>2503</v>
      </c>
    </row>
    <row r="61" spans="1:20" ht="16" customHeight="1">
      <c r="A61" s="11" t="s">
        <v>2504</v>
      </c>
      <c r="B61" s="42">
        <v>302</v>
      </c>
      <c r="D61">
        <v>156150</v>
      </c>
      <c r="E61">
        <v>165015</v>
      </c>
      <c r="F61">
        <v>7036</v>
      </c>
      <c r="G61" s="177">
        <v>-1.1420220000000001</v>
      </c>
      <c r="H61" s="177">
        <v>108</v>
      </c>
      <c r="I61">
        <v>4.2277479999999999E-2</v>
      </c>
      <c r="J61">
        <v>-3.2399958999999998</v>
      </c>
      <c r="K61" s="44">
        <v>-4.4548068000000001</v>
      </c>
      <c r="L61">
        <v>9.2517080000000007</v>
      </c>
      <c r="M61">
        <f>L61/F61</f>
        <v>1.3149101762364981E-3</v>
      </c>
      <c r="N61">
        <v>23.184484000000001</v>
      </c>
      <c r="O61">
        <f>N61/F61</f>
        <v>3.2951227970437749E-3</v>
      </c>
      <c r="P61" s="73">
        <v>8.2378070000000001E-8</v>
      </c>
    </row>
    <row r="62" spans="1:20" ht="19" customHeight="1">
      <c r="A62" s="42" t="s">
        <v>2497</v>
      </c>
      <c r="B62" s="42">
        <v>4.2259980000000003E-2</v>
      </c>
      <c r="D62">
        <v>28605622</v>
      </c>
      <c r="E62">
        <v>28614366</v>
      </c>
      <c r="F62">
        <v>1250</v>
      </c>
      <c r="G62" s="45">
        <v>-1.3604210000000001</v>
      </c>
      <c r="H62" s="45">
        <v>30</v>
      </c>
      <c r="I62" s="44">
        <v>3.3383110000000001E-2</v>
      </c>
      <c r="J62">
        <v>-0.64346749999999997</v>
      </c>
      <c r="K62" s="44">
        <v>0.1264033</v>
      </c>
      <c r="L62">
        <v>2.009315</v>
      </c>
      <c r="M62">
        <f t="shared" ref="M62:M65" si="4">L62/F62</f>
        <v>1.6074519999999999E-3</v>
      </c>
      <c r="N62">
        <v>4.2664369999999998</v>
      </c>
      <c r="O62">
        <f t="shared" ref="O62:O65" si="5">N62/F62</f>
        <v>3.4131495999999996E-3</v>
      </c>
      <c r="P62" s="73">
        <v>8.5328750000000002E-8</v>
      </c>
    </row>
    <row r="63" spans="1:20">
      <c r="A63" s="11" t="s">
        <v>2505</v>
      </c>
      <c r="B63" s="42">
        <v>-1.7073849999999999</v>
      </c>
      <c r="D63">
        <v>28904563</v>
      </c>
      <c r="E63">
        <v>28924544</v>
      </c>
      <c r="F63">
        <v>2263</v>
      </c>
      <c r="G63" s="45">
        <v>-2.0897700000000001</v>
      </c>
      <c r="H63" s="45">
        <v>41</v>
      </c>
      <c r="I63" s="44">
        <v>1.540855E-2</v>
      </c>
      <c r="J63">
        <v>-1.9853863</v>
      </c>
      <c r="K63" s="44">
        <v>-1.2451626</v>
      </c>
      <c r="L63">
        <v>1.2695240000000001</v>
      </c>
      <c r="M63">
        <f t="shared" si="4"/>
        <v>5.6099160406539996E-4</v>
      </c>
      <c r="N63">
        <v>5.8307979999999997</v>
      </c>
      <c r="O63">
        <f t="shared" si="5"/>
        <v>2.5765788775961112E-3</v>
      </c>
      <c r="P63" s="73">
        <v>6.4414469999999995E-8</v>
      </c>
    </row>
    <row r="64" spans="1:20">
      <c r="A64" s="11" t="s">
        <v>2506</v>
      </c>
      <c r="B64" s="42">
        <v>-1.8391040000000001</v>
      </c>
      <c r="D64">
        <v>142215114</v>
      </c>
      <c r="E64">
        <v>142224752</v>
      </c>
      <c r="F64">
        <v>2151</v>
      </c>
      <c r="G64" s="45">
        <v>-1.254292</v>
      </c>
      <c r="H64" s="45">
        <v>59</v>
      </c>
      <c r="I64" s="44">
        <v>3.8738309999999998E-2</v>
      </c>
      <c r="J64">
        <v>0.30650319999999998</v>
      </c>
      <c r="K64" s="44">
        <v>1.6817187</v>
      </c>
      <c r="L64">
        <v>4.5845209999999996</v>
      </c>
      <c r="M64">
        <f t="shared" si="4"/>
        <v>2.1313440260344024E-3</v>
      </c>
      <c r="N64">
        <v>9.9557219999999997</v>
      </c>
      <c r="O64">
        <f t="shared" si="5"/>
        <v>4.6284156206415619E-3</v>
      </c>
      <c r="P64" s="73">
        <v>1.157104E-7</v>
      </c>
    </row>
    <row r="65" spans="1:20">
      <c r="A65" s="42" t="s">
        <v>2507</v>
      </c>
      <c r="B65" s="42">
        <v>25.768709999999999</v>
      </c>
      <c r="C65">
        <f>B65/B3</f>
        <v>1.6998951118147635E-3</v>
      </c>
      <c r="D65">
        <v>143736415</v>
      </c>
      <c r="E65">
        <v>143749404</v>
      </c>
      <c r="F65">
        <v>2459</v>
      </c>
      <c r="G65" s="45">
        <v>-0.13694300000000001</v>
      </c>
      <c r="H65" s="45">
        <v>64</v>
      </c>
      <c r="I65" s="44">
        <v>6.7388909999999996E-2</v>
      </c>
      <c r="J65">
        <v>-0.24396200000000001</v>
      </c>
      <c r="K65" s="44">
        <v>-0.26560800000000001</v>
      </c>
      <c r="L65">
        <v>8.6536369999999998</v>
      </c>
      <c r="M65">
        <f t="shared" si="4"/>
        <v>3.5191691744611629E-3</v>
      </c>
      <c r="N65">
        <v>9.1017329999999994</v>
      </c>
      <c r="O65">
        <f t="shared" si="5"/>
        <v>3.7013960959739727E-3</v>
      </c>
      <c r="P65" s="73">
        <v>9.2534899999999996E-8</v>
      </c>
    </row>
    <row r="66" spans="1:20">
      <c r="A66" s="42" t="s">
        <v>2508</v>
      </c>
      <c r="B66" s="42">
        <v>52.339170000000003</v>
      </c>
      <c r="C66">
        <f>B66/B3</f>
        <v>3.4526795962794383E-3</v>
      </c>
      <c r="D66" s="11"/>
      <c r="E66" s="11"/>
      <c r="F66" s="43"/>
      <c r="G66" s="100"/>
      <c r="H66" s="101"/>
      <c r="I66" s="79"/>
      <c r="J66" s="44"/>
      <c r="L66" s="44"/>
      <c r="P66" s="44"/>
    </row>
    <row r="67" spans="1:20">
      <c r="A67" s="23" t="s">
        <v>2509</v>
      </c>
      <c r="B67" s="109">
        <v>8.6317000000000005E-8</v>
      </c>
      <c r="D67" s="52"/>
      <c r="E67" s="52"/>
      <c r="F67" s="11"/>
      <c r="G67" s="11"/>
      <c r="H67" s="11"/>
      <c r="I67" s="100"/>
      <c r="J67" s="101"/>
      <c r="K67" s="54"/>
      <c r="L67" s="79"/>
      <c r="M67" s="44"/>
      <c r="N67" s="79"/>
      <c r="P67" s="44"/>
      <c r="Q67" s="44"/>
    </row>
    <row r="68" spans="1:20">
      <c r="A68" s="23" t="s">
        <v>2503</v>
      </c>
      <c r="B68" s="42"/>
      <c r="D68" s="52"/>
      <c r="E68" s="52"/>
      <c r="F68" s="11"/>
      <c r="G68" s="11"/>
      <c r="H68" s="11"/>
      <c r="I68" s="100"/>
      <c r="J68" s="101"/>
      <c r="K68" s="54"/>
      <c r="L68" s="79"/>
      <c r="M68" s="44"/>
      <c r="N68" s="79"/>
      <c r="P68" s="44"/>
      <c r="Q68" s="44"/>
    </row>
    <row r="69" spans="1:20" s="86" customFormat="1" ht="14.25" customHeight="1">
      <c r="A69" s="86" t="s">
        <v>2571</v>
      </c>
      <c r="D69" s="91" t="s">
        <v>2511</v>
      </c>
      <c r="E69" s="91"/>
      <c r="F69" s="91"/>
      <c r="G69" s="91"/>
      <c r="I69" s="91"/>
      <c r="J69" s="93"/>
      <c r="O69" s="90"/>
      <c r="P69" s="91"/>
      <c r="Q69" s="91"/>
      <c r="R69" s="95"/>
      <c r="T69" s="94"/>
    </row>
    <row r="70" spans="1:20" ht="16" customHeight="1">
      <c r="A70" s="11" t="s">
        <v>2493</v>
      </c>
      <c r="B70" s="42">
        <v>-0.89597389999999999</v>
      </c>
      <c r="D70" s="71" t="s">
        <v>2313</v>
      </c>
      <c r="E70" s="71"/>
      <c r="F70" t="s">
        <v>2307</v>
      </c>
      <c r="G70" s="11" t="s">
        <v>2493</v>
      </c>
      <c r="H70" s="11" t="s">
        <v>2504</v>
      </c>
      <c r="I70" s="42" t="s">
        <v>2497</v>
      </c>
      <c r="J70" s="11" t="s">
        <v>2505</v>
      </c>
      <c r="K70" s="11" t="s">
        <v>2506</v>
      </c>
      <c r="L70" s="42" t="s">
        <v>2507</v>
      </c>
      <c r="N70" s="42" t="s">
        <v>2508</v>
      </c>
      <c r="P70" s="23" t="s">
        <v>2509</v>
      </c>
      <c r="Q70" s="23" t="s">
        <v>2503</v>
      </c>
    </row>
    <row r="71" spans="1:20" ht="16" customHeight="1">
      <c r="A71" s="11" t="s">
        <v>2504</v>
      </c>
      <c r="B71" s="42">
        <v>317</v>
      </c>
      <c r="D71">
        <v>156150</v>
      </c>
      <c r="E71">
        <v>165015</v>
      </c>
      <c r="F71">
        <v>7036</v>
      </c>
      <c r="G71" s="177">
        <v>-0.53088800000000003</v>
      </c>
      <c r="H71" s="177">
        <v>112</v>
      </c>
      <c r="I71">
        <v>5.3631829999999998E-2</v>
      </c>
      <c r="J71">
        <v>-2.2653658000000001</v>
      </c>
      <c r="K71" s="44">
        <v>-3.4869476000000001</v>
      </c>
      <c r="L71">
        <v>12.119325999999999</v>
      </c>
      <c r="M71">
        <f>L71/F71</f>
        <v>1.7224738487777145E-3</v>
      </c>
      <c r="N71">
        <v>22.958589</v>
      </c>
      <c r="O71">
        <f>N71/F71</f>
        <v>3.2630171972711768E-3</v>
      </c>
      <c r="P71" s="73">
        <v>8.1575429999999999E-8</v>
      </c>
    </row>
    <row r="72" spans="1:20" ht="19" customHeight="1">
      <c r="A72" s="42" t="s">
        <v>2497</v>
      </c>
      <c r="B72" s="42">
        <v>4.5803080000000003E-2</v>
      </c>
      <c r="D72">
        <v>28605622</v>
      </c>
      <c r="E72">
        <v>28614366</v>
      </c>
      <c r="F72">
        <v>1250</v>
      </c>
      <c r="G72" s="45">
        <v>-1.0559238</v>
      </c>
      <c r="H72" s="45">
        <v>26</v>
      </c>
      <c r="I72" s="44">
        <v>3.7776110000000002E-2</v>
      </c>
      <c r="J72">
        <v>-0.38597569999999998</v>
      </c>
      <c r="K72" s="44">
        <v>0.25360179999999999</v>
      </c>
      <c r="L72">
        <v>1.967287</v>
      </c>
      <c r="M72">
        <f t="shared" ref="M72:M75" si="6">L72/F72</f>
        <v>1.5738296000000001E-3</v>
      </c>
      <c r="N72">
        <v>3.4701629999999999</v>
      </c>
      <c r="O72">
        <f t="shared" ref="O72:O75" si="7">N72/F72</f>
        <v>2.7761304000000001E-3</v>
      </c>
      <c r="P72" s="73">
        <v>6.9403260000000006E-8</v>
      </c>
    </row>
    <row r="73" spans="1:20">
      <c r="A73" s="11" t="s">
        <v>2505</v>
      </c>
      <c r="B73" s="42">
        <v>-1.5796760000000001</v>
      </c>
      <c r="D73">
        <v>28904563</v>
      </c>
      <c r="E73">
        <v>28924544</v>
      </c>
      <c r="F73">
        <v>2263</v>
      </c>
      <c r="G73" s="45">
        <v>-2.0792565999999999</v>
      </c>
      <c r="H73" s="45">
        <v>51</v>
      </c>
      <c r="I73" s="44">
        <v>1.435381E-2</v>
      </c>
      <c r="J73">
        <v>-2.6340281000000001</v>
      </c>
      <c r="K73" s="44">
        <v>-2.2486104999999998</v>
      </c>
      <c r="L73">
        <v>1.472388</v>
      </c>
      <c r="M73">
        <f t="shared" si="6"/>
        <v>6.5063543968183824E-4</v>
      </c>
      <c r="N73">
        <v>6.8068590000000002</v>
      </c>
      <c r="O73">
        <f t="shared" si="7"/>
        <v>3.0078917366327886E-3</v>
      </c>
      <c r="P73" s="73">
        <v>7.5197290000000001E-8</v>
      </c>
    </row>
    <row r="74" spans="1:20">
      <c r="A74" s="11" t="s">
        <v>2506</v>
      </c>
      <c r="B74" s="42">
        <v>-2.0383439999999999</v>
      </c>
      <c r="D74">
        <v>142215114</v>
      </c>
      <c r="E74">
        <v>142224752</v>
      </c>
      <c r="F74">
        <v>2151</v>
      </c>
      <c r="G74" s="45">
        <v>-1.5631136999999999</v>
      </c>
      <c r="H74" s="45">
        <v>63</v>
      </c>
      <c r="I74" s="44">
        <v>2.8011230000000002E-2</v>
      </c>
      <c r="J74">
        <v>-0.86193909999999996</v>
      </c>
      <c r="K74" s="44">
        <v>0.13035440000000001</v>
      </c>
      <c r="L74">
        <v>3.5465520000000001</v>
      </c>
      <c r="M74">
        <f t="shared" si="6"/>
        <v>1.648792189679219E-3</v>
      </c>
      <c r="N74">
        <v>9.877008</v>
      </c>
      <c r="O74">
        <f t="shared" si="7"/>
        <v>4.5918214783821475E-3</v>
      </c>
      <c r="P74" s="73">
        <v>1.147955E-7</v>
      </c>
    </row>
    <row r="75" spans="1:20">
      <c r="A75" s="42" t="s">
        <v>2507</v>
      </c>
      <c r="B75" s="42">
        <v>29.224270000000001</v>
      </c>
      <c r="C75">
        <f>B75/B3</f>
        <v>1.9278494623655915E-3</v>
      </c>
      <c r="D75">
        <v>143736415</v>
      </c>
      <c r="E75">
        <v>143749404</v>
      </c>
      <c r="F75">
        <v>2459</v>
      </c>
      <c r="G75" s="45">
        <v>0.45079740000000001</v>
      </c>
      <c r="H75" s="45">
        <v>65</v>
      </c>
      <c r="I75" s="44">
        <v>7.7726199999999995E-2</v>
      </c>
      <c r="J75">
        <v>0.39998319999999998</v>
      </c>
      <c r="K75" s="44">
        <v>0.2107551</v>
      </c>
      <c r="L75">
        <v>10.118721000000001</v>
      </c>
      <c r="M75">
        <f t="shared" si="6"/>
        <v>4.114973973159821E-3</v>
      </c>
      <c r="N75">
        <v>8.6754079999999991</v>
      </c>
      <c r="O75">
        <f t="shared" si="7"/>
        <v>3.5280227734851561E-3</v>
      </c>
      <c r="P75" s="73">
        <v>8.8200569999999999E-8</v>
      </c>
    </row>
    <row r="76" spans="1:20">
      <c r="A76" s="42" t="s">
        <v>2508</v>
      </c>
      <c r="B76" s="42">
        <v>51.788029999999999</v>
      </c>
      <c r="C76">
        <f>B76/B3</f>
        <v>3.4163223167755128E-3</v>
      </c>
      <c r="D76" s="11"/>
      <c r="E76" s="11"/>
      <c r="F76" s="43"/>
      <c r="G76" s="100"/>
      <c r="H76" s="101"/>
      <c r="I76" s="79"/>
      <c r="J76" s="44"/>
      <c r="L76" s="44"/>
      <c r="P76" s="44"/>
    </row>
    <row r="77" spans="1:20">
      <c r="A77" s="23" t="s">
        <v>2509</v>
      </c>
      <c r="B77" s="109">
        <v>8.5408050000000002E-8</v>
      </c>
      <c r="D77" s="52"/>
      <c r="E77" s="52"/>
      <c r="F77" s="11"/>
      <c r="G77" s="11"/>
      <c r="H77" s="11"/>
      <c r="I77" s="100"/>
      <c r="J77" s="101"/>
      <c r="K77" s="54"/>
      <c r="L77" s="79"/>
      <c r="M77" s="44"/>
      <c r="N77" s="79"/>
      <c r="P77" s="44"/>
      <c r="Q77" s="44"/>
    </row>
    <row r="78" spans="1:20">
      <c r="A78" s="23" t="s">
        <v>2503</v>
      </c>
      <c r="B78" s="42"/>
      <c r="D78" s="52"/>
      <c r="E78" s="52"/>
      <c r="F78" s="11"/>
      <c r="G78" s="11"/>
      <c r="H78" s="11"/>
      <c r="I78" s="100"/>
      <c r="J78" s="101"/>
      <c r="K78" s="54"/>
      <c r="L78" s="79"/>
      <c r="M78" s="44"/>
      <c r="N78" s="79"/>
      <c r="P78" s="44"/>
      <c r="Q78" s="44"/>
    </row>
    <row r="79" spans="1:20" s="86" customFormat="1" ht="14.25" customHeight="1">
      <c r="A79" s="86" t="s">
        <v>2581</v>
      </c>
      <c r="D79" s="91" t="s">
        <v>2511</v>
      </c>
      <c r="E79" s="91"/>
      <c r="F79" s="91"/>
      <c r="G79" s="91"/>
      <c r="I79" s="91"/>
      <c r="J79" s="93"/>
      <c r="O79" s="90"/>
      <c r="P79" s="91"/>
      <c r="Q79" s="91"/>
      <c r="R79" s="95"/>
      <c r="T79" s="94"/>
    </row>
    <row r="80" spans="1:20">
      <c r="A80" s="11" t="s">
        <v>2493</v>
      </c>
      <c r="B80" s="42">
        <v>-0.66415429999999998</v>
      </c>
      <c r="D80" s="71" t="s">
        <v>2313</v>
      </c>
      <c r="E80" s="71"/>
      <c r="F80" t="s">
        <v>2307</v>
      </c>
      <c r="G80" s="11" t="s">
        <v>2493</v>
      </c>
      <c r="H80" s="11" t="s">
        <v>2504</v>
      </c>
      <c r="I80" s="42" t="s">
        <v>2497</v>
      </c>
      <c r="J80" s="11" t="s">
        <v>2505</v>
      </c>
      <c r="K80" s="11" t="s">
        <v>2506</v>
      </c>
      <c r="L80" s="42" t="s">
        <v>2507</v>
      </c>
      <c r="N80" s="42" t="s">
        <v>2508</v>
      </c>
      <c r="P80" s="23" t="s">
        <v>2509</v>
      </c>
      <c r="Q80" s="23" t="s">
        <v>2503</v>
      </c>
    </row>
    <row r="81" spans="1:20">
      <c r="A81" s="11" t="s">
        <v>2504</v>
      </c>
      <c r="B81" s="42">
        <v>260</v>
      </c>
      <c r="D81">
        <v>156150</v>
      </c>
      <c r="E81">
        <v>165015</v>
      </c>
      <c r="F81">
        <v>7036</v>
      </c>
      <c r="G81" s="177">
        <v>0.19252820000000001</v>
      </c>
      <c r="H81" s="177">
        <v>69</v>
      </c>
      <c r="I81">
        <v>7.141807E-2</v>
      </c>
      <c r="J81">
        <v>-0.91491308999999998</v>
      </c>
      <c r="K81" s="44">
        <v>-1.7218237999999999</v>
      </c>
      <c r="L81">
        <v>9.8981670000000008</v>
      </c>
      <c r="M81">
        <f>L81/F81</f>
        <v>1.4067889425810121E-3</v>
      </c>
      <c r="N81">
        <v>15.676461</v>
      </c>
      <c r="O81">
        <f>N81/F81</f>
        <v>2.2280359579306425E-3</v>
      </c>
      <c r="P81" s="73">
        <v>5.5700899999999998E-8</v>
      </c>
    </row>
    <row r="82" spans="1:20">
      <c r="A82" s="42" t="s">
        <v>2497</v>
      </c>
      <c r="B82" s="42">
        <v>5.1395940000000001E-2</v>
      </c>
      <c r="D82">
        <v>28605622</v>
      </c>
      <c r="E82">
        <v>28614366</v>
      </c>
      <c r="F82">
        <v>1250</v>
      </c>
      <c r="G82" s="45">
        <v>-0.96055040000000003</v>
      </c>
      <c r="H82" s="45">
        <v>27</v>
      </c>
      <c r="I82" s="44">
        <v>4.075939E-2</v>
      </c>
      <c r="J82">
        <v>7.3810849999999997E-2</v>
      </c>
      <c r="K82" s="44">
        <v>0.85168670000000002</v>
      </c>
      <c r="L82">
        <v>2.2032370000000001</v>
      </c>
      <c r="M82">
        <f t="shared" ref="M82:M85" si="8">L82/F82</f>
        <v>1.7625896000000002E-3</v>
      </c>
      <c r="N82">
        <v>3.617238</v>
      </c>
      <c r="O82">
        <f t="shared" ref="O82:O85" si="9">N82/F82</f>
        <v>2.8937904E-3</v>
      </c>
      <c r="P82" s="73">
        <v>7.2344770000000003E-8</v>
      </c>
    </row>
    <row r="83" spans="1:20">
      <c r="A83" s="11" t="s">
        <v>2505</v>
      </c>
      <c r="B83" s="42">
        <v>-0.73875800000000003</v>
      </c>
      <c r="D83">
        <v>28904563</v>
      </c>
      <c r="E83">
        <v>28924544</v>
      </c>
      <c r="F83">
        <v>2263</v>
      </c>
      <c r="G83" s="45">
        <v>-2.0046316000000002</v>
      </c>
      <c r="H83" s="45">
        <v>39</v>
      </c>
      <c r="I83" s="44">
        <v>1.496074E-2</v>
      </c>
      <c r="J83">
        <v>-2.1850096300000001</v>
      </c>
      <c r="K83" s="44">
        <v>-1.6062669999999999</v>
      </c>
      <c r="L83">
        <v>1.169605</v>
      </c>
      <c r="M83">
        <f t="shared" si="8"/>
        <v>5.1683826778612459E-4</v>
      </c>
      <c r="N83">
        <v>5.2248999999999999</v>
      </c>
      <c r="O83">
        <f t="shared" si="9"/>
        <v>2.3088378258948297E-3</v>
      </c>
      <c r="P83" s="73">
        <v>5.7720939999999999E-8</v>
      </c>
    </row>
    <row r="84" spans="1:20">
      <c r="A84" s="11" t="s">
        <v>2506</v>
      </c>
      <c r="B84" s="42">
        <v>-0.59386430000000001</v>
      </c>
      <c r="D84">
        <v>142215114</v>
      </c>
      <c r="E84">
        <v>142224752</v>
      </c>
      <c r="F84">
        <v>2151</v>
      </c>
      <c r="G84" s="45">
        <v>-1.3277038000000001</v>
      </c>
      <c r="H84" s="45">
        <v>63</v>
      </c>
      <c r="I84" s="44">
        <v>3.4073859999999997E-2</v>
      </c>
      <c r="J84">
        <v>-0.13471826000000001</v>
      </c>
      <c r="K84" s="44">
        <v>1.091334</v>
      </c>
      <c r="L84">
        <v>4.3017649999999996</v>
      </c>
      <c r="M84">
        <f t="shared" si="8"/>
        <v>1.9998907484890748E-3</v>
      </c>
      <c r="N84">
        <v>9.6462990000000008</v>
      </c>
      <c r="O84">
        <f t="shared" si="9"/>
        <v>4.4845648535564858E-3</v>
      </c>
      <c r="P84" s="73">
        <v>1.121141E-7</v>
      </c>
    </row>
    <row r="85" spans="1:20">
      <c r="A85" s="42" t="s">
        <v>2507</v>
      </c>
      <c r="B85" s="42">
        <v>26.827490000000001</v>
      </c>
      <c r="C85">
        <f>B85/B3</f>
        <v>1.7697400883963323E-3</v>
      </c>
      <c r="D85">
        <v>143736415</v>
      </c>
      <c r="E85">
        <v>143749404</v>
      </c>
      <c r="F85">
        <v>2459</v>
      </c>
      <c r="G85" s="45">
        <v>0.30833880000000002</v>
      </c>
      <c r="H85" s="45">
        <v>62</v>
      </c>
      <c r="I85" s="44">
        <v>7.4473120000000004E-2</v>
      </c>
      <c r="J85">
        <v>4.977579E-2</v>
      </c>
      <c r="K85" s="44">
        <v>-0.221882</v>
      </c>
      <c r="L85">
        <v>9.2547119999999996</v>
      </c>
      <c r="M85">
        <f t="shared" si="8"/>
        <v>3.7636079707198044E-3</v>
      </c>
      <c r="N85">
        <v>8.574268</v>
      </c>
      <c r="O85">
        <f t="shared" si="9"/>
        <v>3.4868922326148841E-3</v>
      </c>
      <c r="P85" s="109">
        <v>8.7172309999999994E-8</v>
      </c>
    </row>
    <row r="86" spans="1:20">
      <c r="A86" s="42" t="s">
        <v>2508</v>
      </c>
      <c r="B86" s="42">
        <v>42.739170000000001</v>
      </c>
      <c r="C86">
        <f>B86/B3</f>
        <v>2.8193924401345737E-3</v>
      </c>
      <c r="D86" s="11"/>
      <c r="E86" s="11"/>
      <c r="F86" s="43"/>
      <c r="G86" s="100"/>
      <c r="H86" s="101"/>
      <c r="I86" s="79"/>
      <c r="J86" s="44"/>
      <c r="L86" s="44"/>
      <c r="P86" s="44"/>
    </row>
    <row r="87" spans="1:20">
      <c r="A87" s="23" t="s">
        <v>2509</v>
      </c>
      <c r="B87" s="109">
        <v>7.0484800000000001E-8</v>
      </c>
      <c r="D87" s="52"/>
      <c r="E87" s="52"/>
      <c r="F87" s="11"/>
      <c r="G87" s="11"/>
      <c r="H87" s="11"/>
      <c r="I87" s="100"/>
      <c r="J87" s="101"/>
      <c r="K87" s="54"/>
      <c r="L87" s="79"/>
      <c r="M87" s="44"/>
      <c r="N87" s="79"/>
      <c r="P87" s="44"/>
      <c r="Q87" s="44"/>
    </row>
    <row r="88" spans="1:20">
      <c r="A88" s="23" t="s">
        <v>2503</v>
      </c>
      <c r="B88" s="42"/>
      <c r="D88" s="52"/>
      <c r="E88" s="52"/>
      <c r="F88" s="11"/>
      <c r="G88" s="11"/>
      <c r="H88" s="11"/>
      <c r="I88" s="100"/>
      <c r="J88" s="101"/>
      <c r="K88" s="54"/>
      <c r="L88" s="79"/>
      <c r="M88" s="44"/>
      <c r="N88" s="79"/>
      <c r="P88" s="44"/>
      <c r="Q88" s="44"/>
    </row>
    <row r="89" spans="1:20" s="86" customFormat="1" ht="14.25" customHeight="1">
      <c r="A89" s="86" t="s">
        <v>2582</v>
      </c>
      <c r="D89" s="91" t="s">
        <v>2511</v>
      </c>
      <c r="E89" s="91"/>
      <c r="F89" s="91"/>
      <c r="G89" s="91"/>
      <c r="I89" s="91"/>
      <c r="J89" s="93"/>
      <c r="O89" s="90"/>
      <c r="P89" s="91"/>
      <c r="Q89" s="91"/>
      <c r="R89" s="95"/>
      <c r="T89" s="94"/>
    </row>
    <row r="90" spans="1:20">
      <c r="A90" s="11" t="s">
        <v>2493</v>
      </c>
      <c r="B90" s="42">
        <v>-0.78700289999999995</v>
      </c>
      <c r="D90" s="71" t="s">
        <v>2313</v>
      </c>
      <c r="E90" s="71"/>
      <c r="F90" t="s">
        <v>2307</v>
      </c>
      <c r="G90" s="11" t="s">
        <v>2493</v>
      </c>
      <c r="H90" s="11" t="s">
        <v>2504</v>
      </c>
      <c r="I90" s="42" t="s">
        <v>2497</v>
      </c>
      <c r="J90" s="11" t="s">
        <v>2505</v>
      </c>
      <c r="K90" s="11" t="s">
        <v>2506</v>
      </c>
      <c r="L90" s="42" t="s">
        <v>2507</v>
      </c>
      <c r="N90" s="42" t="s">
        <v>2508</v>
      </c>
      <c r="P90" s="23" t="s">
        <v>2509</v>
      </c>
      <c r="Q90" s="23" t="s">
        <v>2503</v>
      </c>
    </row>
    <row r="91" spans="1:20">
      <c r="A91" s="11" t="s">
        <v>2504</v>
      </c>
      <c r="B91" s="42">
        <v>282</v>
      </c>
      <c r="D91">
        <v>156150</v>
      </c>
      <c r="E91">
        <v>165015</v>
      </c>
      <c r="F91">
        <v>7036</v>
      </c>
      <c r="G91">
        <v>-0.30297449999999998</v>
      </c>
      <c r="H91">
        <v>86</v>
      </c>
      <c r="I91">
        <v>6.0961479999999998E-2</v>
      </c>
      <c r="J91">
        <v>-2.1057114000000001</v>
      </c>
      <c r="K91">
        <v>-3.2994943999999999</v>
      </c>
      <c r="L91">
        <v>10.571217000000001</v>
      </c>
      <c r="M91">
        <f>L91/F91</f>
        <v>1.5024469869243889E-3</v>
      </c>
      <c r="N91">
        <v>19.020741000000001</v>
      </c>
      <c r="O91">
        <f>N91/F91</f>
        <v>2.7033457930642412E-3</v>
      </c>
      <c r="P91" s="73">
        <v>6.7583650000000006E-8</v>
      </c>
    </row>
    <row r="92" spans="1:20">
      <c r="A92" s="42" t="s">
        <v>2497</v>
      </c>
      <c r="B92" s="42">
        <v>5.007296E-2</v>
      </c>
      <c r="D92">
        <v>28605622</v>
      </c>
      <c r="E92">
        <v>28614366</v>
      </c>
      <c r="F92">
        <v>1250</v>
      </c>
      <c r="G92">
        <v>-1.1656856</v>
      </c>
      <c r="H92">
        <v>26</v>
      </c>
      <c r="I92">
        <v>3.6404489999999998E-2</v>
      </c>
      <c r="J92">
        <v>-0.76858349999999998</v>
      </c>
      <c r="K92">
        <v>-0.2199527</v>
      </c>
      <c r="L92">
        <v>1.897794</v>
      </c>
      <c r="M92">
        <f t="shared" ref="M92:M95" si="10">L92/F92</f>
        <v>1.5182352E-3</v>
      </c>
      <c r="N92">
        <v>3.5831490000000001</v>
      </c>
      <c r="O92">
        <f t="shared" ref="O92:O95" si="11">N92/F92</f>
        <v>2.8665192000000002E-3</v>
      </c>
      <c r="P92" s="73">
        <v>7.1662990000000001E-8</v>
      </c>
    </row>
    <row r="93" spans="1:20">
      <c r="A93" s="11" t="s">
        <v>2505</v>
      </c>
      <c r="B93" s="42">
        <v>-1.1919439999999999</v>
      </c>
      <c r="D93">
        <v>28904563</v>
      </c>
      <c r="E93">
        <v>28924544</v>
      </c>
      <c r="F93">
        <v>2263</v>
      </c>
      <c r="G93">
        <v>-1.9638097000000001</v>
      </c>
      <c r="H93">
        <v>43</v>
      </c>
      <c r="I93">
        <v>1.7690089999999999E-2</v>
      </c>
      <c r="J93">
        <v>-1.3892834999999999</v>
      </c>
      <c r="K93">
        <v>-0.42109999999999997</v>
      </c>
      <c r="L93">
        <v>1.527433</v>
      </c>
      <c r="M93">
        <f t="shared" si="10"/>
        <v>6.749593460008838E-4</v>
      </c>
      <c r="N93">
        <v>5.9259779999999997</v>
      </c>
      <c r="O93">
        <f t="shared" si="11"/>
        <v>2.6186380910296066E-3</v>
      </c>
      <c r="P93" s="73">
        <v>6.5465950000000003E-8</v>
      </c>
    </row>
    <row r="94" spans="1:20">
      <c r="A94" s="11" t="s">
        <v>2506</v>
      </c>
      <c r="B94" s="42">
        <v>-1.348543</v>
      </c>
      <c r="D94">
        <v>142215114</v>
      </c>
      <c r="E94">
        <v>142224752</v>
      </c>
      <c r="F94">
        <v>2151</v>
      </c>
      <c r="G94">
        <v>-1.3227253000000001</v>
      </c>
      <c r="H94">
        <v>60</v>
      </c>
      <c r="I94">
        <v>3.5380590000000003E-2</v>
      </c>
      <c r="J94">
        <v>-0.14440890000000001</v>
      </c>
      <c r="K94">
        <v>1.0410363</v>
      </c>
      <c r="L94">
        <v>4.2630140000000001</v>
      </c>
      <c r="M94">
        <f t="shared" si="10"/>
        <v>1.9818754067875408E-3</v>
      </c>
      <c r="N94">
        <v>9.5095569999999991</v>
      </c>
      <c r="O94">
        <f t="shared" si="11"/>
        <v>4.420993491399349E-3</v>
      </c>
      <c r="P94" s="73">
        <v>1.1052479999999999E-7</v>
      </c>
    </row>
    <row r="95" spans="1:20">
      <c r="A95" s="42" t="s">
        <v>2507</v>
      </c>
      <c r="B95" s="42">
        <v>28.40766</v>
      </c>
      <c r="C95">
        <f>B95/B3</f>
        <v>1.8739798139718979E-3</v>
      </c>
      <c r="D95">
        <v>143736415</v>
      </c>
      <c r="E95">
        <v>143749404</v>
      </c>
      <c r="F95">
        <v>2459</v>
      </c>
      <c r="G95">
        <v>0.27274419999999999</v>
      </c>
      <c r="H95">
        <v>67</v>
      </c>
      <c r="I95">
        <v>7.5550430000000002E-2</v>
      </c>
      <c r="J95">
        <v>-0.1527569</v>
      </c>
      <c r="K95">
        <v>-0.52368139999999996</v>
      </c>
      <c r="L95">
        <v>10.148206</v>
      </c>
      <c r="M95">
        <f t="shared" si="10"/>
        <v>4.1269646197641318E-3</v>
      </c>
      <c r="N95">
        <v>9.2334999999999994</v>
      </c>
      <c r="O95">
        <f t="shared" si="11"/>
        <v>3.754981699877999E-3</v>
      </c>
      <c r="P95" s="73">
        <v>9.3874539999999997E-8</v>
      </c>
    </row>
    <row r="96" spans="1:20">
      <c r="A96" s="42" t="s">
        <v>2508</v>
      </c>
      <c r="B96" s="42">
        <v>47.272930000000002</v>
      </c>
      <c r="C96">
        <f>B96/B3</f>
        <v>3.1184728544099215E-3</v>
      </c>
      <c r="D96" s="11"/>
      <c r="E96" s="11"/>
      <c r="F96" s="43"/>
      <c r="G96" s="100"/>
      <c r="H96" s="101"/>
      <c r="I96" s="79"/>
      <c r="J96" s="44"/>
      <c r="L96" s="44"/>
      <c r="P96" s="44"/>
    </row>
    <row r="97" spans="1:32">
      <c r="A97" s="23" t="s">
        <v>2509</v>
      </c>
      <c r="B97" s="73">
        <v>7.7961810000000006E-8</v>
      </c>
      <c r="D97" s="52"/>
      <c r="E97" s="52"/>
      <c r="F97" s="11"/>
      <c r="G97" s="11"/>
      <c r="H97" s="11"/>
      <c r="I97" s="100"/>
      <c r="J97" s="101"/>
      <c r="K97" s="54"/>
      <c r="L97" s="79"/>
      <c r="M97" s="44"/>
      <c r="N97" s="79"/>
      <c r="P97" s="44"/>
      <c r="Q97" s="44"/>
    </row>
    <row r="98" spans="1:32">
      <c r="A98" s="23" t="s">
        <v>2503</v>
      </c>
      <c r="B98" s="42"/>
      <c r="D98" s="52"/>
      <c r="E98" s="52"/>
      <c r="F98" s="11"/>
      <c r="G98" s="11"/>
      <c r="H98" s="11"/>
      <c r="I98" s="100"/>
      <c r="J98" s="101"/>
      <c r="K98" s="54"/>
      <c r="L98" s="79"/>
      <c r="M98" s="44"/>
      <c r="N98" s="79"/>
      <c r="P98" s="44"/>
      <c r="Q98" s="44"/>
    </row>
    <row r="99" spans="1:32" s="40" customFormat="1" ht="15">
      <c r="A99" s="58" t="s">
        <v>2516</v>
      </c>
      <c r="C99" s="82" t="s">
        <v>2522</v>
      </c>
      <c r="G99" s="59"/>
      <c r="H99" s="82" t="s">
        <v>4</v>
      </c>
      <c r="M99" s="82" t="s">
        <v>9</v>
      </c>
      <c r="R99" s="82" t="s">
        <v>15</v>
      </c>
      <c r="S99" s="82"/>
      <c r="T99" s="82"/>
      <c r="U99" s="82"/>
      <c r="W99" s="82" t="s">
        <v>12</v>
      </c>
      <c r="X99" s="82"/>
      <c r="Y99" s="82"/>
      <c r="AB99" s="82" t="s">
        <v>1010</v>
      </c>
    </row>
    <row r="100" spans="1:32" s="61" customFormat="1">
      <c r="A100" s="61" t="s">
        <v>2313</v>
      </c>
      <c r="C100" s="61" t="s">
        <v>2517</v>
      </c>
      <c r="D100" s="61" t="s">
        <v>2518</v>
      </c>
      <c r="E100" s="61" t="s">
        <v>2308</v>
      </c>
      <c r="G100" s="61" t="s">
        <v>2583</v>
      </c>
      <c r="H100" s="61" t="s">
        <v>2517</v>
      </c>
      <c r="I100" s="61" t="s">
        <v>2518</v>
      </c>
      <c r="J100" s="61" t="s">
        <v>2308</v>
      </c>
      <c r="L100" s="61" t="s">
        <v>2583</v>
      </c>
      <c r="M100" s="61" t="s">
        <v>2517</v>
      </c>
      <c r="N100" s="61" t="s">
        <v>2518</v>
      </c>
      <c r="O100" s="61" t="s">
        <v>2308</v>
      </c>
      <c r="Q100" s="61" t="s">
        <v>2583</v>
      </c>
      <c r="R100" s="61" t="s">
        <v>2517</v>
      </c>
      <c r="S100" s="61" t="s">
        <v>2518</v>
      </c>
      <c r="T100" s="61" t="s">
        <v>2308</v>
      </c>
      <c r="V100" s="61" t="s">
        <v>2583</v>
      </c>
      <c r="W100" s="61" t="s">
        <v>2517</v>
      </c>
      <c r="X100" s="61" t="s">
        <v>2518</v>
      </c>
      <c r="Y100" s="61" t="s">
        <v>2308</v>
      </c>
      <c r="AA100" s="61" t="s">
        <v>2583</v>
      </c>
      <c r="AB100" s="61" t="s">
        <v>2517</v>
      </c>
      <c r="AC100" s="61" t="s">
        <v>2518</v>
      </c>
      <c r="AD100" s="61" t="s">
        <v>2308</v>
      </c>
      <c r="AF100" s="61" t="s">
        <v>2583</v>
      </c>
    </row>
    <row r="101" spans="1:32">
      <c r="A101">
        <v>156150</v>
      </c>
      <c r="B101">
        <v>165015</v>
      </c>
      <c r="C101">
        <v>11.336938</v>
      </c>
      <c r="D101">
        <v>0.97341929999999999</v>
      </c>
      <c r="E101">
        <v>11.33634</v>
      </c>
      <c r="F101">
        <f>E101/F91</f>
        <v>1.6111910176236498E-3</v>
      </c>
      <c r="G101">
        <v>1.6128E-3</v>
      </c>
      <c r="H101">
        <v>11.294256000000001</v>
      </c>
      <c r="I101">
        <v>0.97691099999999997</v>
      </c>
      <c r="J101">
        <v>11.292009</v>
      </c>
      <c r="K101">
        <f>J101/F81</f>
        <v>1.604890420693576E-3</v>
      </c>
      <c r="L101">
        <v>1.6077000000000001E-3</v>
      </c>
      <c r="M101">
        <v>9.2517080000000007</v>
      </c>
      <c r="N101">
        <v>0.96957859999999996</v>
      </c>
      <c r="O101">
        <v>9.2499730000000007</v>
      </c>
      <c r="P101">
        <f>O101/F91</f>
        <v>1.3146635872654919E-3</v>
      </c>
      <c r="Q101">
        <v>1.3154E-3</v>
      </c>
      <c r="R101">
        <v>12.119325999999999</v>
      </c>
      <c r="S101">
        <v>0.93609810000000004</v>
      </c>
      <c r="T101">
        <v>12.12154</v>
      </c>
      <c r="U101">
        <f>T101/F91</f>
        <v>1.7227885162023877E-3</v>
      </c>
      <c r="V101">
        <v>1.7237000000000001E-3</v>
      </c>
      <c r="W101">
        <v>9.8981670000000008</v>
      </c>
      <c r="X101">
        <v>0.97108879999999997</v>
      </c>
      <c r="Y101">
        <v>9.8965750000000003</v>
      </c>
      <c r="Z101">
        <f>Y101/F91</f>
        <v>1.4065626776577601E-3</v>
      </c>
      <c r="AA101">
        <v>1.4074000000000001E-3</v>
      </c>
      <c r="AB101">
        <v>10.571217000000001</v>
      </c>
      <c r="AC101">
        <v>0.9542524</v>
      </c>
      <c r="AD101">
        <v>10.567190999999999</v>
      </c>
      <c r="AE101">
        <f>AD101/F91</f>
        <v>1.5018747868106878E-3</v>
      </c>
      <c r="AF101">
        <v>1.5031999999999999E-3</v>
      </c>
    </row>
    <row r="102" spans="1:32">
      <c r="A102">
        <v>28605622</v>
      </c>
      <c r="B102">
        <v>28614366</v>
      </c>
      <c r="C102">
        <v>2.0983649999999998</v>
      </c>
      <c r="D102">
        <v>0.82127819999999996</v>
      </c>
      <c r="E102">
        <v>2.0983649999999998</v>
      </c>
      <c r="F102">
        <f t="shared" ref="F102:F105" si="12">E102/F92</f>
        <v>1.6786919999999999E-3</v>
      </c>
      <c r="G102">
        <v>1.6704999999999999E-3</v>
      </c>
      <c r="H102">
        <v>2.1617609999999998</v>
      </c>
      <c r="I102">
        <v>0.88952500000000001</v>
      </c>
      <c r="J102">
        <v>2.1617609999999998</v>
      </c>
      <c r="K102">
        <f t="shared" ref="K102:K105" si="13">J102/F82</f>
        <v>1.7294087999999998E-3</v>
      </c>
      <c r="L102">
        <v>1.6976999999999999E-3</v>
      </c>
      <c r="M102">
        <v>2.009315</v>
      </c>
      <c r="N102">
        <v>0.74165300000000001</v>
      </c>
      <c r="O102">
        <v>2.009315</v>
      </c>
      <c r="P102">
        <f t="shared" ref="P102:P105" si="14">O102/F92</f>
        <v>1.6074519999999999E-3</v>
      </c>
      <c r="Q102">
        <v>1.5481E-3</v>
      </c>
      <c r="R102">
        <v>1.967287</v>
      </c>
      <c r="S102">
        <v>0.71652400000000005</v>
      </c>
      <c r="T102">
        <v>1.967287</v>
      </c>
      <c r="U102">
        <f t="shared" ref="U102:U105" si="15">T102/F92</f>
        <v>1.5738296000000001E-3</v>
      </c>
      <c r="V102">
        <v>1.5365000000000001E-3</v>
      </c>
      <c r="W102">
        <v>2.2032370000000001</v>
      </c>
      <c r="X102">
        <v>0.79080280000000003</v>
      </c>
      <c r="Y102">
        <v>2.2032370000000001</v>
      </c>
      <c r="Z102">
        <f t="shared" ref="Z102:Z105" si="16">Y102/F92</f>
        <v>1.7625896000000002E-3</v>
      </c>
      <c r="AA102">
        <v>1.725E-3</v>
      </c>
      <c r="AB102">
        <v>1.897794</v>
      </c>
      <c r="AC102">
        <v>0.71437379999999995</v>
      </c>
      <c r="AD102">
        <v>1.897794</v>
      </c>
      <c r="AE102">
        <f t="shared" ref="AE102:AE105" si="17">AD102/F92</f>
        <v>1.5182352E-3</v>
      </c>
      <c r="AF102">
        <v>1.47E-3</v>
      </c>
    </row>
    <row r="103" spans="1:32">
      <c r="A103">
        <v>28904563</v>
      </c>
      <c r="B103">
        <v>28924544</v>
      </c>
      <c r="C103">
        <v>1.4489620000000001</v>
      </c>
      <c r="D103">
        <v>0.80095810000000001</v>
      </c>
      <c r="E103">
        <v>1.4489620000000001</v>
      </c>
      <c r="F103">
        <f t="shared" si="12"/>
        <v>6.4028369421122405E-4</v>
      </c>
      <c r="G103">
        <v>6.3080000000000005E-4</v>
      </c>
      <c r="H103">
        <v>1.530681</v>
      </c>
      <c r="I103">
        <v>0.7869216</v>
      </c>
      <c r="J103">
        <v>1.530681</v>
      </c>
      <c r="K103">
        <f t="shared" si="13"/>
        <v>6.7639460892620414E-4</v>
      </c>
      <c r="L103">
        <v>6.3750000000000005E-4</v>
      </c>
      <c r="M103">
        <v>1.2695240000000001</v>
      </c>
      <c r="N103">
        <v>0.69057590000000002</v>
      </c>
      <c r="O103">
        <v>1.2695240000000001</v>
      </c>
      <c r="P103">
        <f t="shared" si="14"/>
        <v>5.6099160406539996E-4</v>
      </c>
      <c r="Q103">
        <v>4.8759999999999998E-4</v>
      </c>
      <c r="R103">
        <v>1.472388</v>
      </c>
      <c r="S103">
        <v>0.70342519999999997</v>
      </c>
      <c r="T103">
        <v>1.472388</v>
      </c>
      <c r="U103">
        <f t="shared" si="15"/>
        <v>6.5063543968183824E-4</v>
      </c>
      <c r="V103">
        <v>6.0700000000000001E-4</v>
      </c>
      <c r="W103">
        <v>1.169605</v>
      </c>
      <c r="X103">
        <v>0.70062329999999995</v>
      </c>
      <c r="Y103">
        <v>1.169605</v>
      </c>
      <c r="Z103">
        <f t="shared" si="16"/>
        <v>5.1683826778612459E-4</v>
      </c>
      <c r="AA103">
        <v>4.6920000000000002E-4</v>
      </c>
      <c r="AB103">
        <v>1.527433</v>
      </c>
      <c r="AC103">
        <v>0.78069909999999998</v>
      </c>
      <c r="AD103">
        <v>1.527433</v>
      </c>
      <c r="AE103">
        <f t="shared" si="17"/>
        <v>6.749593460008838E-4</v>
      </c>
      <c r="AF103">
        <v>6.1720000000000004E-4</v>
      </c>
    </row>
    <row r="104" spans="1:32">
      <c r="A104">
        <v>142215114</v>
      </c>
      <c r="B104">
        <v>142224752</v>
      </c>
      <c r="C104">
        <v>4.0230940000000004</v>
      </c>
      <c r="D104">
        <v>0.87197800000000003</v>
      </c>
      <c r="E104">
        <v>4.0644359999999997</v>
      </c>
      <c r="F104">
        <f t="shared" si="12"/>
        <v>1.8895564853556484E-3</v>
      </c>
      <c r="G104">
        <v>1.8534999999999999E-3</v>
      </c>
      <c r="H104">
        <v>3.7830859999999999</v>
      </c>
      <c r="I104">
        <v>0.92385899999999999</v>
      </c>
      <c r="J104">
        <v>3.9461620000000002</v>
      </c>
      <c r="K104">
        <f t="shared" si="13"/>
        <v>1.8345708972570898E-3</v>
      </c>
      <c r="L104">
        <v>1.6850000000000001E-3</v>
      </c>
      <c r="M104">
        <v>4.5845209999999996</v>
      </c>
      <c r="N104">
        <v>0.81292030000000004</v>
      </c>
      <c r="O104">
        <v>4.8869999999999996</v>
      </c>
      <c r="P104">
        <f t="shared" si="14"/>
        <v>2.2719665271966525E-3</v>
      </c>
      <c r="Q104">
        <v>1.9962999999999999E-3</v>
      </c>
      <c r="R104">
        <v>3.5465520000000001</v>
      </c>
      <c r="S104">
        <v>0.79639740000000003</v>
      </c>
      <c r="T104">
        <v>3.7366269999999999</v>
      </c>
      <c r="U104">
        <f t="shared" si="15"/>
        <v>1.7371580660158065E-3</v>
      </c>
      <c r="V104">
        <v>1.5628E-3</v>
      </c>
      <c r="W104">
        <v>4.3017649999999996</v>
      </c>
      <c r="X104">
        <v>0.81716040000000001</v>
      </c>
      <c r="Y104">
        <v>4.4964040000000001</v>
      </c>
      <c r="Z104">
        <f t="shared" si="16"/>
        <v>2.090378428637843E-3</v>
      </c>
      <c r="AA104">
        <v>1.9120999999999999E-3</v>
      </c>
      <c r="AB104">
        <v>4.2630140000000001</v>
      </c>
      <c r="AC104">
        <v>0.81994250000000002</v>
      </c>
      <c r="AD104">
        <v>4.5009639999999997</v>
      </c>
      <c r="AE104">
        <f t="shared" si="17"/>
        <v>2.0924983728498373E-3</v>
      </c>
      <c r="AF104">
        <v>1.8772999999999999E-3</v>
      </c>
    </row>
    <row r="105" spans="1:32">
      <c r="A105">
        <v>143736415</v>
      </c>
      <c r="B105">
        <v>143749404</v>
      </c>
      <c r="C105">
        <v>10.105072</v>
      </c>
      <c r="D105">
        <v>0.69619120000000001</v>
      </c>
      <c r="E105">
        <v>10.138284000000001</v>
      </c>
      <c r="F105">
        <f t="shared" si="12"/>
        <v>4.1229296461976414E-3</v>
      </c>
      <c r="G105">
        <v>4.1044999999999996E-3</v>
      </c>
      <c r="H105">
        <v>9.1679309999999994</v>
      </c>
      <c r="I105">
        <v>0.82733259999999997</v>
      </c>
      <c r="J105">
        <v>9.1679309999999994</v>
      </c>
      <c r="K105">
        <f t="shared" si="13"/>
        <v>3.7283167954453027E-3</v>
      </c>
      <c r="L105">
        <v>3.6936E-3</v>
      </c>
      <c r="M105">
        <v>8.6536369999999998</v>
      </c>
      <c r="N105">
        <v>0.53028770000000003</v>
      </c>
      <c r="O105">
        <v>8.6536369999999998</v>
      </c>
      <c r="P105">
        <f t="shared" si="14"/>
        <v>3.5191691744611629E-3</v>
      </c>
      <c r="Q105">
        <v>3.4437999999999999E-3</v>
      </c>
      <c r="R105">
        <v>10.118721000000001</v>
      </c>
      <c r="S105">
        <v>0.6619024</v>
      </c>
      <c r="T105">
        <v>10.118721000000001</v>
      </c>
      <c r="U105">
        <f t="shared" si="15"/>
        <v>4.114973973159821E-3</v>
      </c>
      <c r="V105">
        <v>4.0721999999999998E-3</v>
      </c>
      <c r="W105">
        <v>9.2547119999999996</v>
      </c>
      <c r="X105">
        <v>0.58347130000000003</v>
      </c>
      <c r="Y105">
        <v>9.4134159999999998</v>
      </c>
      <c r="Z105">
        <f t="shared" si="16"/>
        <v>3.8281480276535175E-3</v>
      </c>
      <c r="AA105">
        <v>3.7157000000000002E-3</v>
      </c>
      <c r="AB105">
        <v>10.148206</v>
      </c>
      <c r="AC105">
        <v>0.6814924</v>
      </c>
      <c r="AD105">
        <v>10.148206</v>
      </c>
      <c r="AE105">
        <f t="shared" si="17"/>
        <v>4.1269646197641318E-3</v>
      </c>
      <c r="AF105">
        <v>4.0704000000000001E-3</v>
      </c>
    </row>
    <row r="106" spans="1:32">
      <c r="A106" t="s">
        <v>2521</v>
      </c>
      <c r="C106">
        <v>29.012429999999998</v>
      </c>
      <c r="D106">
        <v>1.0007619999999999</v>
      </c>
      <c r="E106">
        <v>29.121780000000001</v>
      </c>
      <c r="F106">
        <f>E106/B3</f>
        <v>1.921088462299624E-3</v>
      </c>
      <c r="H106">
        <v>27.937709999999999</v>
      </c>
      <c r="I106">
        <v>1.00345</v>
      </c>
      <c r="J106">
        <v>28.36637</v>
      </c>
      <c r="K106">
        <f>J106/B3</f>
        <v>1.871256019526354E-3</v>
      </c>
      <c r="L106">
        <v>1.8186999999999999E-3</v>
      </c>
      <c r="M106">
        <v>25.768709999999999</v>
      </c>
      <c r="N106">
        <v>1.005725</v>
      </c>
      <c r="O106">
        <v>26.574390000000001</v>
      </c>
      <c r="P106">
        <f>O106/B3</f>
        <v>1.7530437363942213E-3</v>
      </c>
      <c r="Q106">
        <v>1.6527E-3</v>
      </c>
      <c r="R106">
        <v>29.224270000000001</v>
      </c>
      <c r="S106">
        <v>1.0033749999999999</v>
      </c>
      <c r="T106">
        <v>29.728560000000002</v>
      </c>
      <c r="U106">
        <f>T106/B3</f>
        <v>1.9611161686127056E-3</v>
      </c>
      <c r="V106">
        <v>1.8990999999999999E-3</v>
      </c>
      <c r="W106">
        <v>26.827490000000001</v>
      </c>
      <c r="X106">
        <v>1.0039039999999999</v>
      </c>
      <c r="Y106">
        <v>27.34714</v>
      </c>
      <c r="Z106">
        <f>Y106/B3</f>
        <v>1.804020054093278E-3</v>
      </c>
      <c r="AA106">
        <v>1.7394000000000001E-3</v>
      </c>
      <c r="AB106">
        <v>28.40766</v>
      </c>
      <c r="AC106">
        <v>1.004791</v>
      </c>
      <c r="AD106">
        <v>29.042439999999999</v>
      </c>
      <c r="AE106">
        <f>AD106/B3</f>
        <v>1.915854607823735E-3</v>
      </c>
      <c r="AF106">
        <v>1.8372E-3</v>
      </c>
    </row>
    <row r="107" spans="1:32" s="40" customFormat="1">
      <c r="A107" s="40" t="s">
        <v>2444</v>
      </c>
    </row>
    <row r="108" spans="1:32" s="61" customFormat="1">
      <c r="A108" s="61" t="s">
        <v>2522</v>
      </c>
      <c r="B108" s="61" t="s">
        <v>2445</v>
      </c>
      <c r="C108" s="61" t="s">
        <v>2446</v>
      </c>
      <c r="D108" s="62" t="s">
        <v>2447</v>
      </c>
      <c r="E108" s="61" t="s">
        <v>2448</v>
      </c>
      <c r="F108" s="61" t="s">
        <v>2449</v>
      </c>
      <c r="G108" s="63" t="s">
        <v>2450</v>
      </c>
      <c r="H108" s="61" t="s">
        <v>2451</v>
      </c>
      <c r="I108" s="61" t="s">
        <v>2452</v>
      </c>
      <c r="J108" s="61" t="s">
        <v>2453</v>
      </c>
      <c r="K108" s="61" t="s">
        <v>2454</v>
      </c>
      <c r="L108" s="26" t="s">
        <v>2523</v>
      </c>
      <c r="M108" s="26" t="s">
        <v>2524</v>
      </c>
      <c r="N108" s="26" t="s">
        <v>2525</v>
      </c>
      <c r="O108" s="26" t="s">
        <v>2526</v>
      </c>
      <c r="P108" s="26" t="s">
        <v>2527</v>
      </c>
    </row>
    <row r="109" spans="1:32">
      <c r="B109">
        <v>0.14214570000000001</v>
      </c>
      <c r="C109">
        <v>9.3391959999999996E-2</v>
      </c>
      <c r="D109">
        <v>0.1365527</v>
      </c>
      <c r="E109">
        <v>7.3215489999999994E-2</v>
      </c>
      <c r="F109">
        <v>5.751738E-2</v>
      </c>
      <c r="G109">
        <v>6.0685289999999996E-3</v>
      </c>
      <c r="H109">
        <v>5.303604E-2</v>
      </c>
      <c r="I109">
        <v>6.4289819999999998E-2</v>
      </c>
      <c r="J109">
        <v>2.834455E-2</v>
      </c>
      <c r="K109">
        <v>5.3642130000000003E-2</v>
      </c>
      <c r="L109">
        <v>0.11175930000000001</v>
      </c>
      <c r="M109">
        <v>6.7711229999999997E-2</v>
      </c>
      <c r="N109">
        <v>6.14964E-2</v>
      </c>
      <c r="O109">
        <v>6.8099960000000001E-2</v>
      </c>
      <c r="P109">
        <v>5.2230230000000002E-2</v>
      </c>
    </row>
    <row r="110" spans="1:32" s="61" customFormat="1">
      <c r="A110" s="63" t="s">
        <v>2455</v>
      </c>
      <c r="B110" s="61" t="s">
        <v>2445</v>
      </c>
      <c r="C110" s="61" t="s">
        <v>2446</v>
      </c>
      <c r="D110" s="62" t="s">
        <v>2447</v>
      </c>
      <c r="E110" s="61" t="s">
        <v>2448</v>
      </c>
      <c r="F110" s="61" t="s">
        <v>2449</v>
      </c>
      <c r="G110" s="63" t="s">
        <v>2450</v>
      </c>
      <c r="H110" s="61" t="s">
        <v>2451</v>
      </c>
      <c r="I110" s="61" t="s">
        <v>2452</v>
      </c>
      <c r="J110" s="61" t="s">
        <v>2453</v>
      </c>
      <c r="K110" s="61" t="s">
        <v>2454</v>
      </c>
      <c r="L110" s="26" t="s">
        <v>2523</v>
      </c>
      <c r="M110" s="26" t="s">
        <v>2524</v>
      </c>
      <c r="N110" s="26" t="s">
        <v>2525</v>
      </c>
      <c r="O110" s="26" t="s">
        <v>2526</v>
      </c>
      <c r="P110" s="26" t="s">
        <v>2527</v>
      </c>
    </row>
    <row r="111" spans="1:32">
      <c r="A111" t="s">
        <v>2528</v>
      </c>
      <c r="B111">
        <v>0.10268054</v>
      </c>
      <c r="C111">
        <v>0.11055798</v>
      </c>
      <c r="D111">
        <v>0.11623911000000001</v>
      </c>
      <c r="E111">
        <v>9.7536170000000005E-2</v>
      </c>
      <c r="F111">
        <v>7.2771189999999999E-2</v>
      </c>
      <c r="G111">
        <v>8.0529034000000003E-3</v>
      </c>
      <c r="H111">
        <v>2.0780170000000001E-2</v>
      </c>
      <c r="I111">
        <v>9.4530920000000004E-2</v>
      </c>
      <c r="J111">
        <v>3.6334619999999998E-2</v>
      </c>
      <c r="K111">
        <v>2.8034839999999998E-2</v>
      </c>
      <c r="L111">
        <v>0.1068481</v>
      </c>
      <c r="M111">
        <v>5.4119559999999997E-2</v>
      </c>
      <c r="N111">
        <v>7.9759369999999996E-2</v>
      </c>
      <c r="O111">
        <v>6.5957210000000002E-2</v>
      </c>
      <c r="P111">
        <v>4.7770699999999999E-2</v>
      </c>
    </row>
    <row r="112" spans="1:32">
      <c r="A112" t="s">
        <v>2572</v>
      </c>
      <c r="B112">
        <v>6.2011799999999999E-2</v>
      </c>
      <c r="C112">
        <v>8.2478019999999999E-2</v>
      </c>
      <c r="D112">
        <v>4.2392180000000002E-2</v>
      </c>
      <c r="E112">
        <v>0.10704838</v>
      </c>
      <c r="F112">
        <v>2.1016420000000001E-2</v>
      </c>
      <c r="G112">
        <v>2.49182038E-2</v>
      </c>
      <c r="H112">
        <v>1.1269899999999999E-2</v>
      </c>
      <c r="I112">
        <v>3.0277459999999999E-2</v>
      </c>
      <c r="J112">
        <v>1.1975019999999999E-2</v>
      </c>
      <c r="K112">
        <v>5.1747670000000003E-2</v>
      </c>
      <c r="L112">
        <v>7.3418220000000006E-2</v>
      </c>
      <c r="M112">
        <v>3.069713E-2</v>
      </c>
      <c r="N112">
        <v>3.795668E-2</v>
      </c>
      <c r="O112">
        <v>3.743693E-2</v>
      </c>
      <c r="P112">
        <v>4.819507E-2</v>
      </c>
    </row>
    <row r="113" spans="1:16">
      <c r="A113" t="s">
        <v>2573</v>
      </c>
      <c r="B113">
        <v>0.23374829</v>
      </c>
      <c r="C113">
        <v>0.12030428999999999</v>
      </c>
      <c r="D113">
        <v>0.22202696999999999</v>
      </c>
      <c r="E113">
        <v>0.12393638</v>
      </c>
      <c r="F113">
        <v>0.10157808</v>
      </c>
      <c r="G113">
        <v>5.7135175000000002E-3</v>
      </c>
      <c r="H113">
        <v>3.4768479999999997E-2</v>
      </c>
      <c r="I113">
        <v>0.12561143999999999</v>
      </c>
      <c r="J113">
        <v>5.6675629999999998E-2</v>
      </c>
      <c r="K113">
        <v>2.8494530000000001E-2</v>
      </c>
      <c r="L113">
        <v>0.17519180000000001</v>
      </c>
      <c r="M113">
        <v>0.10733280000000001</v>
      </c>
      <c r="N113">
        <v>0.1012097</v>
      </c>
      <c r="O113">
        <v>0.1079946</v>
      </c>
      <c r="P113">
        <v>6.4866560000000004E-2</v>
      </c>
    </row>
    <row r="114" spans="1:16">
      <c r="A114" t="s">
        <v>2574</v>
      </c>
      <c r="B114">
        <v>7.5547039999999996E-2</v>
      </c>
      <c r="C114">
        <v>6.7762020000000006E-2</v>
      </c>
      <c r="D114">
        <v>7.1140190000000006E-2</v>
      </c>
      <c r="E114">
        <v>7.7009430000000004E-2</v>
      </c>
      <c r="F114">
        <v>5.83165E-2</v>
      </c>
      <c r="G114">
        <v>7.5457355000000002E-3</v>
      </c>
      <c r="H114">
        <v>1.032744E-2</v>
      </c>
      <c r="I114">
        <v>5.5662009999999998E-2</v>
      </c>
      <c r="J114">
        <v>3.0869919999999999E-2</v>
      </c>
      <c r="K114">
        <v>2.3502929999999998E-2</v>
      </c>
      <c r="L114">
        <v>7.3028709999999997E-2</v>
      </c>
      <c r="M114">
        <v>3.7798039999999998E-2</v>
      </c>
      <c r="N114">
        <v>5.3156080000000001E-2</v>
      </c>
      <c r="O114">
        <v>3.8954099999999998E-2</v>
      </c>
      <c r="P114">
        <v>3.5297299999999997E-2</v>
      </c>
    </row>
    <row r="115" spans="1:16">
      <c r="A115" t="s">
        <v>2575</v>
      </c>
      <c r="B115">
        <v>0.20964070000000001</v>
      </c>
      <c r="C115">
        <v>7.8950809999999996E-2</v>
      </c>
      <c r="D115">
        <v>0.18911417999999999</v>
      </c>
      <c r="E115">
        <v>2.456755E-2</v>
      </c>
      <c r="F115">
        <v>4.0851369999999998E-2</v>
      </c>
      <c r="G115">
        <v>-9.6539650000000005E-4</v>
      </c>
      <c r="H115">
        <v>0.11050469</v>
      </c>
      <c r="I115">
        <v>3.017796E-2</v>
      </c>
      <c r="J115">
        <v>1.718623E-2</v>
      </c>
      <c r="K115">
        <v>9.4273120000000002E-2</v>
      </c>
      <c r="L115">
        <v>0.13058410000000001</v>
      </c>
      <c r="M115">
        <v>9.6345249999999993E-2</v>
      </c>
      <c r="N115">
        <v>4.2029850000000001E-2</v>
      </c>
      <c r="O115">
        <v>8.348701E-2</v>
      </c>
      <c r="P115">
        <v>6.2963210000000006E-2</v>
      </c>
    </row>
    <row r="116" spans="1:16" s="32" customFormat="1">
      <c r="A116" s="64" t="s">
        <v>2538</v>
      </c>
      <c r="D116" s="65"/>
      <c r="E116" s="33"/>
      <c r="F116" s="33"/>
      <c r="H116" s="33"/>
      <c r="J116" s="33"/>
      <c r="O116" s="33"/>
      <c r="P116" s="33"/>
    </row>
    <row r="117" spans="1:16" s="66" customFormat="1">
      <c r="A117" s="66" t="s">
        <v>2470</v>
      </c>
      <c r="C117" s="40" t="s">
        <v>2539</v>
      </c>
      <c r="D117" s="40" t="s">
        <v>2540</v>
      </c>
      <c r="E117" s="66" t="s">
        <v>2541</v>
      </c>
      <c r="F117" s="67" t="s">
        <v>2542</v>
      </c>
      <c r="G117" s="67" t="s">
        <v>2543</v>
      </c>
      <c r="H117" s="59"/>
      <c r="I117" s="67"/>
      <c r="O117" s="67"/>
      <c r="P117" s="67"/>
    </row>
    <row r="118" spans="1:16">
      <c r="A118" s="41" t="s">
        <v>2307</v>
      </c>
      <c r="B118" s="42">
        <f>SUM('chr8'!C118:G118)</f>
        <v>44086</v>
      </c>
      <c r="C118">
        <v>2856</v>
      </c>
      <c r="D118">
        <v>10811</v>
      </c>
      <c r="E118">
        <v>6850</v>
      </c>
      <c r="F118">
        <v>9194</v>
      </c>
      <c r="G118">
        <v>14375</v>
      </c>
      <c r="H118" s="42"/>
      <c r="N118" s="44"/>
      <c r="O118" s="44"/>
    </row>
    <row r="119" spans="1:16">
      <c r="A119" s="41" t="s">
        <v>2481</v>
      </c>
      <c r="B119" s="42">
        <v>8559</v>
      </c>
      <c r="C119" s="42">
        <v>78</v>
      </c>
      <c r="D119" s="42">
        <v>427</v>
      </c>
      <c r="E119" s="42">
        <v>264</v>
      </c>
      <c r="F119" s="42">
        <v>361</v>
      </c>
      <c r="G119">
        <v>446</v>
      </c>
      <c r="H119" s="42"/>
      <c r="N119" s="44"/>
      <c r="O119" s="44"/>
    </row>
    <row r="120" spans="1:16">
      <c r="A120" s="41" t="s">
        <v>2482</v>
      </c>
      <c r="B120" s="42">
        <v>77</v>
      </c>
      <c r="C120" s="42">
        <v>0</v>
      </c>
      <c r="D120" s="42">
        <v>5</v>
      </c>
      <c r="E120" s="42">
        <v>2</v>
      </c>
      <c r="F120" s="42">
        <v>6</v>
      </c>
      <c r="G120" s="42">
        <v>4</v>
      </c>
      <c r="N120" s="44"/>
      <c r="O120" s="44"/>
    </row>
    <row r="121" spans="1:16">
      <c r="A121" s="41" t="s">
        <v>2483</v>
      </c>
      <c r="B121" s="42" t="s">
        <v>2549</v>
      </c>
      <c r="C121" s="42">
        <v>1</v>
      </c>
      <c r="D121">
        <v>2.5289259999999998</v>
      </c>
      <c r="E121" s="42">
        <v>2.473684</v>
      </c>
      <c r="F121" s="42">
        <v>2.8404259999999999</v>
      </c>
      <c r="G121" s="42">
        <v>2.0547949999999999</v>
      </c>
      <c r="H121" s="42"/>
      <c r="N121" s="44"/>
      <c r="O121" s="44"/>
    </row>
    <row r="122" spans="1:16">
      <c r="A122" s="11" t="s">
        <v>2484</v>
      </c>
      <c r="B122" s="42">
        <v>2484</v>
      </c>
      <c r="C122" s="42">
        <v>0</v>
      </c>
      <c r="D122">
        <v>131</v>
      </c>
      <c r="E122" s="42">
        <v>79</v>
      </c>
      <c r="F122" s="42">
        <v>102</v>
      </c>
      <c r="G122" s="42">
        <v>73</v>
      </c>
      <c r="H122" s="42"/>
      <c r="N122" s="44"/>
      <c r="O122" s="44"/>
    </row>
    <row r="123" spans="1:16">
      <c r="A123" s="11" t="s">
        <v>2485</v>
      </c>
      <c r="B123" s="42">
        <v>5.6344419999999999E-2</v>
      </c>
      <c r="C123" s="42">
        <v>0</v>
      </c>
      <c r="D123">
        <v>1.2117289999999999E-2</v>
      </c>
      <c r="E123" s="42">
        <v>1.1532850000000001E-2</v>
      </c>
      <c r="F123" s="42">
        <v>1.109419E-2</v>
      </c>
      <c r="G123" s="42">
        <v>5.0782609999999997E-3</v>
      </c>
      <c r="H123" s="42"/>
      <c r="N123" s="44"/>
      <c r="O123" s="44"/>
    </row>
    <row r="124" spans="1:16" s="96" customFormat="1" ht="19" customHeight="1">
      <c r="A124" s="96" t="s">
        <v>2486</v>
      </c>
      <c r="C124" s="86" t="s">
        <v>2539</v>
      </c>
      <c r="D124" s="86" t="s">
        <v>2540</v>
      </c>
      <c r="E124" s="96" t="s">
        <v>2541</v>
      </c>
      <c r="F124" s="97" t="s">
        <v>2542</v>
      </c>
      <c r="G124" s="97" t="s">
        <v>2543</v>
      </c>
      <c r="H124" s="97"/>
      <c r="I124" s="97"/>
      <c r="M124" s="97"/>
      <c r="N124" s="97"/>
    </row>
    <row r="125" spans="1:16">
      <c r="A125" s="41" t="s">
        <v>2481</v>
      </c>
      <c r="B125" s="42">
        <v>5719</v>
      </c>
      <c r="C125" s="42">
        <v>49</v>
      </c>
      <c r="D125">
        <v>287</v>
      </c>
      <c r="E125" s="42">
        <v>182</v>
      </c>
      <c r="F125" s="42">
        <v>254</v>
      </c>
      <c r="G125" s="42">
        <v>301</v>
      </c>
      <c r="H125" s="42"/>
      <c r="N125" s="44"/>
      <c r="O125" s="44"/>
    </row>
    <row r="126" spans="1:16">
      <c r="A126" s="41" t="s">
        <v>2482</v>
      </c>
      <c r="B126" s="42">
        <v>37</v>
      </c>
      <c r="C126" s="42">
        <v>0</v>
      </c>
      <c r="D126">
        <v>3</v>
      </c>
      <c r="E126" s="42">
        <v>2</v>
      </c>
      <c r="F126" s="42">
        <v>1</v>
      </c>
      <c r="G126" s="42">
        <v>3</v>
      </c>
      <c r="H126" s="42"/>
      <c r="N126" s="44"/>
      <c r="O126" s="44"/>
    </row>
    <row r="127" spans="1:16">
      <c r="A127" s="41" t="s">
        <v>2483</v>
      </c>
      <c r="B127" s="42" t="s">
        <v>2549</v>
      </c>
      <c r="C127" s="42">
        <v>1.3333330000000001</v>
      </c>
      <c r="D127">
        <v>2.5874999999999999</v>
      </c>
      <c r="E127" s="42">
        <v>2.64</v>
      </c>
      <c r="F127" s="42">
        <v>2.9076919999999999</v>
      </c>
      <c r="G127" s="42">
        <v>2.3444440000000002</v>
      </c>
      <c r="H127" s="42"/>
      <c r="N127" s="44"/>
      <c r="O127" s="44"/>
    </row>
    <row r="128" spans="1:16">
      <c r="A128" s="11" t="s">
        <v>2484</v>
      </c>
      <c r="B128" s="42">
        <v>2601</v>
      </c>
      <c r="C128" s="42">
        <v>0</v>
      </c>
      <c r="D128">
        <v>142</v>
      </c>
      <c r="E128" s="42">
        <v>82</v>
      </c>
      <c r="F128" s="42">
        <v>112</v>
      </c>
      <c r="G128" s="42">
        <v>76</v>
      </c>
      <c r="H128" s="42"/>
      <c r="N128" s="44"/>
      <c r="O128" s="44"/>
    </row>
    <row r="129" spans="1:15">
      <c r="A129" s="11" t="s">
        <v>2485</v>
      </c>
      <c r="B129" s="42">
        <v>5.899832E-2</v>
      </c>
      <c r="C129" s="42">
        <v>0</v>
      </c>
      <c r="D129">
        <v>1.313477E-2</v>
      </c>
      <c r="E129" s="42">
        <v>1.19708E-2</v>
      </c>
      <c r="F129" s="42">
        <v>1.2181859999999999E-2</v>
      </c>
      <c r="G129" s="42">
        <v>5.2869570000000001E-3</v>
      </c>
      <c r="H129" s="42"/>
      <c r="N129" s="44"/>
      <c r="O129" s="44"/>
    </row>
    <row r="130" spans="1:15" s="96" customFormat="1" ht="19" customHeight="1">
      <c r="A130" s="96" t="s">
        <v>2487</v>
      </c>
      <c r="C130" s="86" t="s">
        <v>2539</v>
      </c>
      <c r="D130" s="86" t="s">
        <v>2540</v>
      </c>
      <c r="E130" s="96" t="s">
        <v>2541</v>
      </c>
      <c r="F130" s="97" t="s">
        <v>2542</v>
      </c>
      <c r="G130" s="97" t="s">
        <v>2543</v>
      </c>
      <c r="H130" s="97"/>
      <c r="I130" s="97"/>
      <c r="M130" s="97"/>
      <c r="N130" s="97"/>
    </row>
    <row r="131" spans="1:15">
      <c r="A131" s="41" t="s">
        <v>2481</v>
      </c>
      <c r="B131" s="42">
        <v>4715</v>
      </c>
      <c r="C131" s="42">
        <v>24</v>
      </c>
      <c r="D131">
        <v>245</v>
      </c>
      <c r="E131" s="42">
        <v>134</v>
      </c>
      <c r="F131" s="42">
        <v>206</v>
      </c>
      <c r="G131" s="42">
        <v>226</v>
      </c>
      <c r="H131" s="42"/>
      <c r="N131" s="44"/>
      <c r="O131" s="44"/>
    </row>
    <row r="132" spans="1:15">
      <c r="A132" s="41" t="s">
        <v>2482</v>
      </c>
      <c r="B132" s="42">
        <v>25</v>
      </c>
      <c r="C132" s="42">
        <v>0</v>
      </c>
      <c r="D132">
        <v>1</v>
      </c>
      <c r="E132" s="42">
        <v>1</v>
      </c>
      <c r="F132" s="42">
        <v>2</v>
      </c>
      <c r="G132" s="42">
        <v>2</v>
      </c>
      <c r="H132" s="42"/>
      <c r="N132" s="44"/>
      <c r="O132" s="44"/>
    </row>
    <row r="133" spans="1:15">
      <c r="A133" s="41" t="s">
        <v>2483</v>
      </c>
      <c r="B133" s="42" t="s">
        <v>2549</v>
      </c>
      <c r="C133" s="42">
        <v>1</v>
      </c>
      <c r="D133">
        <v>2.5507249999999999</v>
      </c>
      <c r="E133" s="42">
        <v>3.322581</v>
      </c>
      <c r="F133" s="42">
        <v>2.8148149999999998</v>
      </c>
      <c r="G133" s="42">
        <v>2.0958899999999998</v>
      </c>
      <c r="H133" s="42"/>
      <c r="N133" s="44"/>
      <c r="O133" s="44"/>
    </row>
    <row r="134" spans="1:15">
      <c r="A134" s="11" t="s">
        <v>2484</v>
      </c>
      <c r="B134" s="42">
        <v>2641</v>
      </c>
      <c r="C134" s="42">
        <v>0</v>
      </c>
      <c r="D134">
        <v>143</v>
      </c>
      <c r="E134" s="42">
        <v>83</v>
      </c>
      <c r="F134" s="42">
        <v>111</v>
      </c>
      <c r="G134" s="42">
        <v>78</v>
      </c>
      <c r="H134" s="42"/>
      <c r="N134" s="44"/>
      <c r="O134" s="44"/>
    </row>
    <row r="135" spans="1:15">
      <c r="A135" s="11" t="s">
        <v>2485</v>
      </c>
      <c r="B135" s="42">
        <v>5.9905640000000003E-2</v>
      </c>
      <c r="C135" s="42">
        <v>0</v>
      </c>
      <c r="D135">
        <v>1.3227269999999999E-2</v>
      </c>
      <c r="E135" s="42">
        <v>1.2116790000000001E-2</v>
      </c>
      <c r="F135" s="42">
        <v>1.207309E-2</v>
      </c>
      <c r="G135" s="42">
        <v>5.4260869999999996E-3</v>
      </c>
      <c r="H135" s="42"/>
      <c r="N135" s="44"/>
      <c r="O135" s="44"/>
    </row>
    <row r="136" spans="1:15" s="96" customFormat="1" ht="19" customHeight="1">
      <c r="A136" s="96" t="s">
        <v>2488</v>
      </c>
      <c r="C136" s="86" t="s">
        <v>2539</v>
      </c>
      <c r="D136" s="86" t="s">
        <v>2540</v>
      </c>
      <c r="E136" s="96" t="s">
        <v>2541</v>
      </c>
      <c r="F136" s="97" t="s">
        <v>2542</v>
      </c>
      <c r="G136" s="97" t="s">
        <v>2543</v>
      </c>
      <c r="H136" s="97"/>
      <c r="I136" s="97"/>
      <c r="M136" s="97"/>
      <c r="N136" s="97"/>
    </row>
    <row r="137" spans="1:15">
      <c r="A137" s="41" t="s">
        <v>2481</v>
      </c>
      <c r="B137" s="42">
        <v>5067</v>
      </c>
      <c r="C137" s="42">
        <v>26</v>
      </c>
      <c r="D137">
        <v>247</v>
      </c>
      <c r="E137" s="42">
        <v>137</v>
      </c>
      <c r="F137" s="42">
        <v>219</v>
      </c>
      <c r="G137" s="42">
        <v>259</v>
      </c>
      <c r="H137" s="42"/>
      <c r="N137" s="44"/>
      <c r="O137" s="44"/>
    </row>
    <row r="138" spans="1:15">
      <c r="A138" s="41" t="s">
        <v>2482</v>
      </c>
      <c r="B138" s="42">
        <v>23</v>
      </c>
      <c r="C138" s="42">
        <v>0</v>
      </c>
      <c r="D138">
        <v>0</v>
      </c>
      <c r="E138" s="42">
        <v>1</v>
      </c>
      <c r="F138" s="42">
        <v>1</v>
      </c>
      <c r="G138" s="42">
        <v>1</v>
      </c>
      <c r="H138" s="42"/>
      <c r="N138" s="44"/>
      <c r="O138" s="44"/>
    </row>
    <row r="139" spans="1:15">
      <c r="A139" s="41" t="s">
        <v>2483</v>
      </c>
      <c r="B139" s="42" t="s">
        <v>2549</v>
      </c>
      <c r="C139" s="42">
        <v>0.85714290000000004</v>
      </c>
      <c r="D139">
        <v>2.126582</v>
      </c>
      <c r="E139" s="42">
        <v>2.7027030000000001</v>
      </c>
      <c r="F139" s="42">
        <v>2.5322580000000001</v>
      </c>
      <c r="G139" s="42">
        <v>1.9770110000000001</v>
      </c>
      <c r="H139" s="42"/>
      <c r="N139" s="44"/>
      <c r="O139" s="44"/>
    </row>
    <row r="140" spans="1:15">
      <c r="A140" s="11" t="s">
        <v>2484</v>
      </c>
      <c r="B140" s="42">
        <v>2635</v>
      </c>
      <c r="C140" s="42">
        <v>0</v>
      </c>
      <c r="D140">
        <v>144</v>
      </c>
      <c r="E140" s="42">
        <v>83</v>
      </c>
      <c r="F140" s="42">
        <v>109</v>
      </c>
      <c r="G140" s="42">
        <v>75</v>
      </c>
      <c r="H140" s="42"/>
      <c r="N140" s="44"/>
      <c r="O140" s="44"/>
    </row>
    <row r="141" spans="1:15">
      <c r="A141" s="11" t="s">
        <v>2485</v>
      </c>
      <c r="B141" s="42">
        <v>5.9769540000000003E-2</v>
      </c>
      <c r="C141" s="42">
        <v>0</v>
      </c>
      <c r="D141">
        <v>1.331977E-2</v>
      </c>
      <c r="E141" s="42">
        <v>1.2116790000000001E-2</v>
      </c>
      <c r="F141" s="42">
        <v>1.1855559999999999E-2</v>
      </c>
      <c r="G141" s="42">
        <v>5.217391E-3</v>
      </c>
      <c r="H141" s="42"/>
      <c r="N141" s="44"/>
      <c r="O141" s="44"/>
    </row>
    <row r="142" spans="1:15" s="96" customFormat="1" ht="19" customHeight="1">
      <c r="A142" s="96" t="s">
        <v>2489</v>
      </c>
      <c r="C142" s="86" t="s">
        <v>2539</v>
      </c>
      <c r="D142" s="86" t="s">
        <v>2540</v>
      </c>
      <c r="E142" s="96" t="s">
        <v>2541</v>
      </c>
      <c r="F142" s="97" t="s">
        <v>2542</v>
      </c>
      <c r="G142" s="97" t="s">
        <v>2543</v>
      </c>
      <c r="H142" s="97"/>
      <c r="I142" s="97"/>
      <c r="M142" s="97"/>
      <c r="N142" s="97"/>
    </row>
    <row r="143" spans="1:15">
      <c r="A143" s="41" t="s">
        <v>2481</v>
      </c>
      <c r="B143" s="42">
        <v>4485</v>
      </c>
      <c r="C143">
        <v>17</v>
      </c>
      <c r="D143">
        <v>234</v>
      </c>
      <c r="E143" s="42">
        <v>121</v>
      </c>
      <c r="F143" s="42">
        <v>181</v>
      </c>
      <c r="G143" s="42">
        <v>225</v>
      </c>
      <c r="H143" s="42"/>
      <c r="N143" s="44"/>
      <c r="O143" s="44"/>
    </row>
    <row r="144" spans="1:15">
      <c r="A144" s="41" t="s">
        <v>2482</v>
      </c>
      <c r="B144" s="42">
        <v>22</v>
      </c>
      <c r="C144" s="42">
        <v>0</v>
      </c>
      <c r="D144">
        <v>2</v>
      </c>
      <c r="E144" s="42">
        <v>1</v>
      </c>
      <c r="F144" s="42">
        <v>4</v>
      </c>
      <c r="G144" s="42">
        <v>1</v>
      </c>
      <c r="H144" s="42"/>
      <c r="N144" s="44"/>
      <c r="O144" s="44"/>
    </row>
    <row r="145" spans="1:16">
      <c r="A145" s="41" t="s">
        <v>2483</v>
      </c>
      <c r="B145" s="42" t="s">
        <v>2549</v>
      </c>
      <c r="C145" s="42">
        <v>1.125</v>
      </c>
      <c r="D145">
        <v>2.545455</v>
      </c>
      <c r="E145" s="42">
        <v>2.3611110000000002</v>
      </c>
      <c r="F145" s="42">
        <v>2.4150939999999999</v>
      </c>
      <c r="G145" s="42">
        <v>2.2608700000000002</v>
      </c>
      <c r="H145" s="42"/>
      <c r="N145" s="44"/>
      <c r="O145" s="44"/>
    </row>
    <row r="146" spans="1:16">
      <c r="A146" s="11" t="s">
        <v>2484</v>
      </c>
      <c r="B146" s="42">
        <v>2652</v>
      </c>
      <c r="C146" s="42">
        <v>0</v>
      </c>
      <c r="D146">
        <v>146</v>
      </c>
      <c r="E146" s="42">
        <v>85</v>
      </c>
      <c r="F146" s="42">
        <v>108</v>
      </c>
      <c r="G146" s="42">
        <v>78</v>
      </c>
      <c r="H146" s="42"/>
      <c r="N146" s="44"/>
      <c r="O146" s="44"/>
    </row>
    <row r="147" spans="1:16">
      <c r="A147" s="11" t="s">
        <v>2485</v>
      </c>
      <c r="B147" s="42">
        <v>6.0155149999999998E-2</v>
      </c>
      <c r="C147" s="42">
        <v>0</v>
      </c>
      <c r="D147">
        <v>1.3504759999999999E-2</v>
      </c>
      <c r="E147" s="42">
        <v>1.240876E-2</v>
      </c>
      <c r="F147" s="42">
        <v>1.174679E-2</v>
      </c>
      <c r="G147" s="42">
        <v>5.4260869999999996E-3</v>
      </c>
      <c r="H147" s="42"/>
      <c r="N147" s="44"/>
      <c r="O147" s="44"/>
    </row>
    <row r="148" spans="1:16" s="96" customFormat="1" ht="19" customHeight="1">
      <c r="A148" s="96" t="s">
        <v>2490</v>
      </c>
      <c r="C148" s="86" t="s">
        <v>2539</v>
      </c>
      <c r="D148" s="86" t="s">
        <v>2540</v>
      </c>
      <c r="E148" s="96" t="s">
        <v>2541</v>
      </c>
      <c r="F148" s="97" t="s">
        <v>2542</v>
      </c>
      <c r="G148" s="97" t="s">
        <v>2543</v>
      </c>
      <c r="H148" s="97"/>
      <c r="I148" s="97"/>
      <c r="M148" s="97"/>
      <c r="N148" s="97"/>
    </row>
    <row r="149" spans="1:16">
      <c r="A149" s="41" t="s">
        <v>2481</v>
      </c>
      <c r="B149" s="42">
        <v>4565</v>
      </c>
      <c r="C149" s="42">
        <v>26</v>
      </c>
      <c r="D149">
        <v>229</v>
      </c>
      <c r="E149" s="42">
        <v>131</v>
      </c>
      <c r="F149" s="42">
        <v>194</v>
      </c>
      <c r="G149" s="42">
        <v>230</v>
      </c>
      <c r="H149" s="42"/>
      <c r="N149" s="44"/>
      <c r="O149" s="44"/>
    </row>
    <row r="150" spans="1:16">
      <c r="A150" s="41" t="s">
        <v>2482</v>
      </c>
      <c r="B150" s="42">
        <v>24</v>
      </c>
      <c r="C150" s="42">
        <v>0</v>
      </c>
      <c r="D150">
        <v>1</v>
      </c>
      <c r="E150" s="42">
        <v>1</v>
      </c>
      <c r="F150" s="42">
        <v>2</v>
      </c>
      <c r="G150" s="42">
        <v>1</v>
      </c>
      <c r="H150" s="42"/>
      <c r="N150" s="44"/>
      <c r="O150" s="44"/>
    </row>
    <row r="151" spans="1:16">
      <c r="A151" s="41" t="s">
        <v>2483</v>
      </c>
      <c r="B151" s="42" t="s">
        <v>2549</v>
      </c>
      <c r="C151" s="42">
        <v>1</v>
      </c>
      <c r="D151">
        <v>2.225352</v>
      </c>
      <c r="E151" s="42">
        <v>3.09375</v>
      </c>
      <c r="F151" s="42">
        <v>2.464286</v>
      </c>
      <c r="G151">
        <v>2.026316</v>
      </c>
      <c r="H151" s="42"/>
      <c r="N151" s="44"/>
      <c r="O151" s="44"/>
    </row>
    <row r="152" spans="1:16">
      <c r="A152" s="11" t="s">
        <v>2484</v>
      </c>
      <c r="B152" s="42">
        <v>2669</v>
      </c>
      <c r="C152" s="42">
        <v>0</v>
      </c>
      <c r="D152">
        <v>148</v>
      </c>
      <c r="E152" s="42">
        <v>83</v>
      </c>
      <c r="F152" s="42">
        <v>111</v>
      </c>
      <c r="G152" s="42">
        <v>79</v>
      </c>
      <c r="H152" s="42"/>
      <c r="N152" s="44"/>
      <c r="O152" s="44"/>
    </row>
    <row r="153" spans="1:16">
      <c r="A153" s="11" t="s">
        <v>2485</v>
      </c>
      <c r="B153" s="42">
        <v>6.0540759999999999E-2</v>
      </c>
      <c r="C153" s="42">
        <v>0</v>
      </c>
      <c r="D153">
        <v>1.368976E-2</v>
      </c>
      <c r="E153" s="42">
        <v>1.2116790000000001E-2</v>
      </c>
      <c r="F153" s="42">
        <v>1.207309E-2</v>
      </c>
      <c r="G153" s="42">
        <v>5.4956520000000002E-3</v>
      </c>
      <c r="H153" s="42"/>
      <c r="N153" s="44"/>
      <c r="O153" s="44"/>
    </row>
    <row r="154" spans="1:16" s="59" customFormat="1">
      <c r="A154" s="70" t="s">
        <v>2550</v>
      </c>
      <c r="D154" s="60" t="s">
        <v>4</v>
      </c>
      <c r="E154" s="60"/>
      <c r="F154" s="60" t="s">
        <v>9</v>
      </c>
      <c r="H154" s="60" t="s">
        <v>15</v>
      </c>
      <c r="I154" s="60"/>
      <c r="J154" s="60" t="s">
        <v>12</v>
      </c>
      <c r="K154" s="60"/>
      <c r="L154" s="60" t="s">
        <v>1010</v>
      </c>
      <c r="N154" s="60"/>
      <c r="O154" s="60"/>
    </row>
    <row r="155" spans="1:16">
      <c r="A155" s="52" t="s">
        <v>2551</v>
      </c>
      <c r="B155" s="42">
        <v>196.96559999999999</v>
      </c>
      <c r="D155" s="176">
        <v>245.4221</v>
      </c>
      <c r="F155">
        <v>188.76390000000001</v>
      </c>
      <c r="G155" s="52"/>
      <c r="H155">
        <v>169.82089999999999</v>
      </c>
      <c r="J155" s="176">
        <v>163.02780000000001</v>
      </c>
      <c r="L155">
        <v>180.55789999999999</v>
      </c>
      <c r="M155" s="52"/>
      <c r="P155" s="52"/>
    </row>
    <row r="156" spans="1:16">
      <c r="A156" s="52" t="s">
        <v>2552</v>
      </c>
      <c r="B156">
        <v>1.0008840000000001</v>
      </c>
      <c r="D156" s="176">
        <v>1.0034620000000001</v>
      </c>
      <c r="F156">
        <v>1.006294</v>
      </c>
      <c r="G156" s="52"/>
      <c r="H156">
        <v>1.00397</v>
      </c>
      <c r="J156" s="176">
        <v>1.004084</v>
      </c>
      <c r="L156">
        <v>1.005028</v>
      </c>
      <c r="M156" s="52"/>
      <c r="P156" s="52"/>
    </row>
    <row r="157" spans="1:16">
      <c r="A157" s="52" t="s">
        <v>2308</v>
      </c>
      <c r="B157">
        <v>199.48869999999999</v>
      </c>
      <c r="C157">
        <f>B157/B118</f>
        <v>4.5249897926779477E-3</v>
      </c>
      <c r="D157" s="176">
        <v>255.3991</v>
      </c>
      <c r="E157">
        <f>D157/B118</f>
        <v>5.7932019235131336E-3</v>
      </c>
      <c r="F157">
        <v>206.9091</v>
      </c>
      <c r="G157" s="176">
        <f>F157/B118</f>
        <v>4.6933062650274466E-3</v>
      </c>
      <c r="H157">
        <v>181.29570000000001</v>
      </c>
      <c r="I157">
        <f>H157/B118</f>
        <v>4.1123191035702944E-3</v>
      </c>
      <c r="J157" s="176">
        <v>174.80770000000001</v>
      </c>
      <c r="K157">
        <f>J157/B118</f>
        <v>3.9651522025132696E-3</v>
      </c>
      <c r="L157">
        <v>195.047</v>
      </c>
      <c r="M157" s="176">
        <f>L157/B118</f>
        <v>4.4242389874336527E-3</v>
      </c>
      <c r="P157" s="52"/>
    </row>
    <row r="158" spans="1:16">
      <c r="A158" s="52" t="s">
        <v>2520</v>
      </c>
      <c r="D158" s="52"/>
      <c r="G158" s="52"/>
      <c r="J158" s="52"/>
      <c r="M158" s="52"/>
      <c r="P158" s="52"/>
    </row>
    <row r="159" spans="1:16" s="40" customFormat="1">
      <c r="A159" s="38" t="s">
        <v>2553</v>
      </c>
      <c r="D159" s="60" t="s">
        <v>4</v>
      </c>
      <c r="E159" s="60"/>
      <c r="F159" s="60" t="s">
        <v>9</v>
      </c>
      <c r="G159" s="59"/>
      <c r="H159" s="60" t="s">
        <v>15</v>
      </c>
      <c r="I159" s="60"/>
      <c r="J159" s="60" t="s">
        <v>12</v>
      </c>
      <c r="K159" s="60"/>
      <c r="L159" s="60" t="s">
        <v>1010</v>
      </c>
      <c r="M159" s="59"/>
      <c r="N159" s="60"/>
      <c r="O159" s="60"/>
      <c r="P159" s="59"/>
    </row>
    <row r="160" spans="1:16">
      <c r="A160" s="11" t="s">
        <v>2493</v>
      </c>
      <c r="B160" s="42">
        <v>-2.1755710000000001</v>
      </c>
      <c r="C160" s="44"/>
      <c r="D160" s="11">
        <v>-1.926993</v>
      </c>
      <c r="E160" s="44"/>
      <c r="F160">
        <v>-2.1374569999999999</v>
      </c>
      <c r="G160" s="11"/>
      <c r="H160" s="44">
        <v>-2.1810909999999999</v>
      </c>
      <c r="I160" s="44"/>
      <c r="J160" s="42">
        <v>-2.123964</v>
      </c>
      <c r="L160">
        <v>-2.0953439999999999</v>
      </c>
      <c r="M160" s="11"/>
      <c r="N160" s="44"/>
      <c r="O160" s="44"/>
      <c r="P160" s="11"/>
    </row>
    <row r="161" spans="1:16">
      <c r="A161" s="11" t="s">
        <v>2504</v>
      </c>
      <c r="B161" s="42">
        <v>8107</v>
      </c>
      <c r="C161" s="72"/>
      <c r="D161" s="11">
        <v>5471</v>
      </c>
      <c r="E161" s="44"/>
      <c r="F161">
        <v>4564</v>
      </c>
      <c r="G161" s="11"/>
      <c r="H161">
        <v>4894</v>
      </c>
      <c r="I161" s="44"/>
      <c r="J161" s="11">
        <v>4343</v>
      </c>
      <c r="L161">
        <v>4413</v>
      </c>
      <c r="M161" s="11"/>
      <c r="N161" s="44"/>
      <c r="O161" s="44"/>
      <c r="P161" s="11"/>
    </row>
    <row r="162" spans="1:16">
      <c r="A162" s="42" t="s">
        <v>2497</v>
      </c>
      <c r="B162" s="42">
        <v>1.20784E-2</v>
      </c>
      <c r="C162" s="72"/>
      <c r="D162" s="11">
        <v>2.228169E-2</v>
      </c>
      <c r="E162" s="44"/>
      <c r="F162">
        <v>2.0440460000000001E-2</v>
      </c>
      <c r="G162" s="11"/>
      <c r="H162">
        <v>1.7151309999999999E-2</v>
      </c>
      <c r="I162" s="44"/>
      <c r="J162" s="11">
        <v>1.8602980000000002E-2</v>
      </c>
      <c r="L162">
        <v>2.0247190000000002E-2</v>
      </c>
      <c r="M162" s="11"/>
      <c r="N162" s="44"/>
      <c r="O162" s="44"/>
      <c r="P162" s="11"/>
    </row>
    <row r="163" spans="1:16">
      <c r="A163" s="11" t="s">
        <v>2505</v>
      </c>
      <c r="B163" s="42">
        <v>-5.1856799999999996</v>
      </c>
      <c r="C163" s="72"/>
      <c r="D163" s="11">
        <v>-1.8227519999999999</v>
      </c>
      <c r="E163" s="44"/>
      <c r="F163">
        <v>-1.497296</v>
      </c>
      <c r="G163" s="11"/>
      <c r="H163">
        <v>-2.5066890000000002</v>
      </c>
      <c r="I163" s="44"/>
      <c r="J163" s="11">
        <v>-1.7873920000000001</v>
      </c>
      <c r="L163">
        <v>-1.7312289999999999</v>
      </c>
      <c r="M163" s="11"/>
      <c r="N163" s="44"/>
      <c r="O163" s="44"/>
      <c r="P163" s="11"/>
    </row>
    <row r="164" spans="1:16">
      <c r="A164" s="11" t="s">
        <v>2506</v>
      </c>
      <c r="B164" s="42">
        <v>-10.83619</v>
      </c>
      <c r="C164" s="72"/>
      <c r="D164" s="11">
        <v>-1.0936520000000001</v>
      </c>
      <c r="E164" s="44"/>
      <c r="F164">
        <v>-4.1636859999999998E-2</v>
      </c>
      <c r="G164" s="11"/>
      <c r="H164">
        <v>-2.3157540000000001</v>
      </c>
      <c r="I164" s="44"/>
      <c r="J164" s="11">
        <v>-0.6704736</v>
      </c>
      <c r="L164">
        <v>-0.60664969999999996</v>
      </c>
      <c r="M164" s="11"/>
      <c r="N164" s="44"/>
      <c r="O164" s="44"/>
      <c r="P164" s="11"/>
    </row>
    <row r="165" spans="1:16">
      <c r="A165" s="42" t="s">
        <v>2507</v>
      </c>
      <c r="B165" s="42">
        <v>196.96559999999999</v>
      </c>
      <c r="C165" s="72">
        <f>B165/B118</f>
        <v>4.4677584720773031E-3</v>
      </c>
      <c r="D165" s="11">
        <v>245.4221</v>
      </c>
      <c r="E165" s="44">
        <f>D165/B118</f>
        <v>5.566894252143538E-3</v>
      </c>
      <c r="F165">
        <v>188.76390000000001</v>
      </c>
      <c r="G165" s="11">
        <f>F165/B118</f>
        <v>4.2817198203511323E-3</v>
      </c>
      <c r="H165">
        <v>169.82089999999999</v>
      </c>
      <c r="I165" s="44">
        <f>H165/B118</f>
        <v>3.8520369278228915E-3</v>
      </c>
      <c r="J165" s="11">
        <v>163.02780000000001</v>
      </c>
      <c r="K165">
        <f>J165/B118</f>
        <v>3.6979494624143723E-3</v>
      </c>
      <c r="L165">
        <v>180.55789999999999</v>
      </c>
      <c r="M165" s="11">
        <f>L165/B118</f>
        <v>4.095583631992015E-3</v>
      </c>
      <c r="N165" s="44"/>
      <c r="O165" s="44"/>
      <c r="P165" s="11"/>
    </row>
    <row r="166" spans="1:16">
      <c r="A166" s="42" t="s">
        <v>2508</v>
      </c>
      <c r="B166" s="42">
        <v>951.60969999999998</v>
      </c>
      <c r="C166" s="72">
        <f>B166/B118</f>
        <v>2.1585303724538402E-2</v>
      </c>
      <c r="D166" s="42">
        <v>749.59739999999999</v>
      </c>
      <c r="E166" s="44">
        <f>D166/B118</f>
        <v>1.7003071269790865E-2</v>
      </c>
      <c r="F166">
        <v>670.55139999999994</v>
      </c>
      <c r="G166" s="42">
        <f>F166/B118</f>
        <v>1.5210075761012565E-2</v>
      </c>
      <c r="H166">
        <v>676.2876</v>
      </c>
      <c r="I166" s="44">
        <f>H166/B118</f>
        <v>1.5340189629360795E-2</v>
      </c>
      <c r="J166" s="42">
        <v>600.86869999999999</v>
      </c>
      <c r="K166">
        <f>J166/B118</f>
        <v>1.3629467404618246E-2</v>
      </c>
      <c r="L166">
        <v>629.12559999999996</v>
      </c>
      <c r="M166" s="42">
        <f>L166/B118</f>
        <v>1.4270416912398493E-2</v>
      </c>
      <c r="N166" s="44"/>
      <c r="O166" s="44"/>
      <c r="P166" s="42"/>
    </row>
    <row r="167" spans="1:16">
      <c r="A167" s="23" t="s">
        <v>2509</v>
      </c>
      <c r="B167" s="109">
        <v>5.3963259999999998E-7</v>
      </c>
      <c r="C167" s="72"/>
      <c r="D167" s="109">
        <v>4.2507679999999998E-7</v>
      </c>
      <c r="E167" s="44"/>
      <c r="F167" s="73">
        <v>3.8025189999999999E-7</v>
      </c>
      <c r="G167" s="42"/>
      <c r="H167" s="73">
        <v>3.8350470000000002E-7</v>
      </c>
      <c r="I167" s="44"/>
      <c r="J167" s="109">
        <v>3.4073670000000001E-7</v>
      </c>
      <c r="L167" s="73">
        <v>3.5676039999999999E-7</v>
      </c>
      <c r="M167" s="42"/>
      <c r="N167" s="44"/>
      <c r="O167" s="44"/>
      <c r="P167" s="42"/>
    </row>
    <row r="168" spans="1:16">
      <c r="A168" s="23" t="s">
        <v>2503</v>
      </c>
      <c r="B168" s="42"/>
      <c r="C168" s="72"/>
      <c r="D168" s="42"/>
      <c r="E168" s="44"/>
      <c r="G168" s="42"/>
      <c r="I168" s="44"/>
      <c r="J168" s="42"/>
      <c r="M168" s="42"/>
      <c r="N168" s="44"/>
      <c r="O168" s="44"/>
      <c r="P168" s="42"/>
    </row>
    <row r="169" spans="1:16" s="40" customFormat="1">
      <c r="A169" s="37" t="s">
        <v>2555</v>
      </c>
      <c r="B169" s="38"/>
      <c r="C169" s="51"/>
      <c r="D169" s="39"/>
      <c r="E169" s="38" t="s">
        <v>2492</v>
      </c>
      <c r="F169" s="38"/>
      <c r="H169" s="38"/>
      <c r="J169" s="38"/>
      <c r="O169" s="38"/>
      <c r="P169" s="38"/>
    </row>
    <row r="170" spans="1:16">
      <c r="A170" t="s">
        <v>2556</v>
      </c>
      <c r="B170" s="44"/>
      <c r="C170" s="72"/>
      <c r="D170" s="52"/>
      <c r="E170" s="44" t="s">
        <v>2455</v>
      </c>
      <c r="F170" t="s">
        <v>2459</v>
      </c>
      <c r="G170" s="44" t="s">
        <v>2460</v>
      </c>
      <c r="H170" t="s">
        <v>2461</v>
      </c>
      <c r="I170" s="44" t="s">
        <v>2462</v>
      </c>
      <c r="J170" t="s">
        <v>2463</v>
      </c>
      <c r="K170" t="s">
        <v>2464</v>
      </c>
      <c r="L170" t="s">
        <v>2465</v>
      </c>
      <c r="M170" t="s">
        <v>2468</v>
      </c>
      <c r="O170" s="44"/>
      <c r="P170" s="44"/>
    </row>
    <row r="171" spans="1:16">
      <c r="A171" t="s">
        <v>2558</v>
      </c>
      <c r="B171" s="44"/>
      <c r="C171" s="72"/>
      <c r="D171" s="52"/>
      <c r="E171">
        <v>1</v>
      </c>
      <c r="F171" s="42">
        <v>361</v>
      </c>
      <c r="G171" s="42">
        <v>78</v>
      </c>
      <c r="H171" s="192">
        <v>1</v>
      </c>
      <c r="I171" s="187">
        <v>1</v>
      </c>
      <c r="J171">
        <f>(F171/G171)/(H171/I171)</f>
        <v>4.6282051282051286</v>
      </c>
      <c r="K171">
        <f>1-J171</f>
        <v>-3.6282051282051286</v>
      </c>
      <c r="L171" s="196">
        <v>1.4066000000000001</v>
      </c>
      <c r="M171" s="42">
        <v>0.23561599999999999</v>
      </c>
      <c r="O171" s="44"/>
      <c r="P171" s="44"/>
    </row>
    <row r="172" spans="1:16">
      <c r="B172" s="44"/>
      <c r="E172">
        <v>2</v>
      </c>
      <c r="F172" s="42">
        <v>51</v>
      </c>
      <c r="G172" s="42">
        <v>427</v>
      </c>
      <c r="H172" s="42">
        <v>12</v>
      </c>
      <c r="I172">
        <v>131</v>
      </c>
      <c r="J172">
        <f t="shared" ref="J172:J176" si="18">(F172/G172)/(H172/I172)</f>
        <v>1.3038641686182668</v>
      </c>
      <c r="K172">
        <f t="shared" ref="K172:K176" si="19">1-J172</f>
        <v>-0.30386416861826682</v>
      </c>
      <c r="L172" s="42">
        <v>0.62651000000000001</v>
      </c>
      <c r="M172" s="42">
        <v>0.43630000000000002</v>
      </c>
    </row>
    <row r="173" spans="1:16">
      <c r="A173" t="s">
        <v>2559</v>
      </c>
      <c r="B173" s="44"/>
      <c r="E173">
        <v>3</v>
      </c>
      <c r="F173" s="42">
        <v>100</v>
      </c>
      <c r="G173" s="42">
        <v>264</v>
      </c>
      <c r="H173" s="42">
        <v>22</v>
      </c>
      <c r="I173" s="42">
        <v>79</v>
      </c>
      <c r="J173">
        <f t="shared" si="18"/>
        <v>1.3601928374655647</v>
      </c>
      <c r="K173">
        <f t="shared" si="19"/>
        <v>-0.36019283746556474</v>
      </c>
      <c r="L173" s="42">
        <v>1.3228</v>
      </c>
      <c r="M173">
        <v>0.2954</v>
      </c>
    </row>
    <row r="174" spans="1:16">
      <c r="A174" t="s">
        <v>2560</v>
      </c>
      <c r="B174" s="44"/>
      <c r="E174">
        <v>4</v>
      </c>
      <c r="F174" s="42">
        <v>113</v>
      </c>
      <c r="G174" s="42">
        <v>361</v>
      </c>
      <c r="H174" s="42">
        <v>43</v>
      </c>
      <c r="I174" s="42">
        <v>102</v>
      </c>
      <c r="J174">
        <f t="shared" si="18"/>
        <v>0.74251111254267865</v>
      </c>
      <c r="K174">
        <f t="shared" si="19"/>
        <v>0.25748888745732135</v>
      </c>
      <c r="L174" s="42">
        <v>1.9921</v>
      </c>
      <c r="M174" s="105">
        <v>0.19589999999999999</v>
      </c>
    </row>
    <row r="175" spans="1:16">
      <c r="B175" s="44"/>
      <c r="E175">
        <v>5</v>
      </c>
      <c r="F175" s="42">
        <v>125</v>
      </c>
      <c r="G175">
        <v>446</v>
      </c>
      <c r="H175" s="42">
        <v>27</v>
      </c>
      <c r="I175" s="42">
        <v>73</v>
      </c>
      <c r="J175">
        <f t="shared" si="18"/>
        <v>0.75776449094834741</v>
      </c>
      <c r="K175">
        <f t="shared" si="19"/>
        <v>0.24223550905165259</v>
      </c>
      <c r="L175">
        <v>1.2675000000000001</v>
      </c>
      <c r="M175" s="42">
        <v>0.29139999999999999</v>
      </c>
    </row>
    <row r="176" spans="1:16">
      <c r="A176" t="s">
        <v>2561</v>
      </c>
      <c r="B176" s="44"/>
      <c r="E176" t="s">
        <v>2522</v>
      </c>
      <c r="F176" s="42">
        <v>750</v>
      </c>
      <c r="G176" s="42">
        <v>8559</v>
      </c>
      <c r="H176" s="42">
        <v>104</v>
      </c>
      <c r="I176" s="42">
        <v>2484</v>
      </c>
      <c r="J176">
        <f t="shared" si="18"/>
        <v>2.0929386071341911</v>
      </c>
      <c r="K176">
        <f t="shared" si="19"/>
        <v>-1.0929386071341911</v>
      </c>
      <c r="L176">
        <v>49.56</v>
      </c>
      <c r="M176" s="74">
        <v>4.9980000000000001E-4</v>
      </c>
    </row>
    <row r="177" spans="1:9">
      <c r="A177" t="s">
        <v>2562</v>
      </c>
      <c r="B177" s="44"/>
    </row>
    <row r="178" spans="1:9" s="86" customFormat="1">
      <c r="A178" s="86" t="s">
        <v>2563</v>
      </c>
    </row>
    <row r="179" spans="1:9">
      <c r="A179" s="44" t="s">
        <v>2455</v>
      </c>
      <c r="B179" t="s">
        <v>2459</v>
      </c>
      <c r="C179" s="44" t="s">
        <v>2460</v>
      </c>
      <c r="D179" t="s">
        <v>2461</v>
      </c>
      <c r="E179" s="44" t="s">
        <v>2462</v>
      </c>
      <c r="F179" t="s">
        <v>2463</v>
      </c>
      <c r="G179" t="s">
        <v>2464</v>
      </c>
      <c r="H179" t="s">
        <v>2465</v>
      </c>
      <c r="I179" t="s">
        <v>2468</v>
      </c>
    </row>
    <row r="180" spans="1:9">
      <c r="A180">
        <v>1</v>
      </c>
      <c r="B180" s="42">
        <v>222</v>
      </c>
      <c r="C180" s="42">
        <v>78</v>
      </c>
      <c r="D180" s="187">
        <v>1</v>
      </c>
      <c r="E180" s="187">
        <v>1</v>
      </c>
      <c r="F180">
        <f>(B180/C180)/(D180/E180)</f>
        <v>2.8461538461538463</v>
      </c>
      <c r="G180">
        <f>1-F180</f>
        <v>-1.8461538461538463</v>
      </c>
      <c r="H180" s="196">
        <v>0.59240000000000004</v>
      </c>
      <c r="I180" s="196">
        <v>0.44147500000000001</v>
      </c>
    </row>
    <row r="181" spans="1:9">
      <c r="A181">
        <v>2</v>
      </c>
      <c r="B181" s="42">
        <v>38</v>
      </c>
      <c r="C181" s="42">
        <v>427</v>
      </c>
      <c r="D181" s="42">
        <v>12</v>
      </c>
      <c r="E181">
        <v>131</v>
      </c>
      <c r="F181">
        <f t="shared" ref="F181:F185" si="20">(B181/C181)/(D181/E181)</f>
        <v>0.97150663544106164</v>
      </c>
      <c r="G181">
        <f t="shared" ref="G181:G185" si="21">1-F181</f>
        <v>2.8493364558938361E-2</v>
      </c>
      <c r="H181" s="42">
        <v>1.7000999999999999</v>
      </c>
      <c r="I181" s="42">
        <v>0.19689999999999999</v>
      </c>
    </row>
    <row r="182" spans="1:9">
      <c r="A182">
        <v>3</v>
      </c>
      <c r="B182">
        <v>61</v>
      </c>
      <c r="C182" s="42">
        <v>264</v>
      </c>
      <c r="D182" s="42">
        <v>23</v>
      </c>
      <c r="E182" s="42">
        <v>79</v>
      </c>
      <c r="F182">
        <f t="shared" si="20"/>
        <v>0.79364295125164686</v>
      </c>
      <c r="G182">
        <f t="shared" si="21"/>
        <v>0.20635704874835314</v>
      </c>
      <c r="H182" s="42">
        <v>0.40953000000000001</v>
      </c>
      <c r="I182">
        <v>0.5897</v>
      </c>
    </row>
    <row r="183" spans="1:9">
      <c r="A183">
        <v>4</v>
      </c>
      <c r="B183">
        <v>84</v>
      </c>
      <c r="C183" s="42">
        <v>361</v>
      </c>
      <c r="D183" s="42">
        <v>45</v>
      </c>
      <c r="E183" s="42">
        <v>102</v>
      </c>
      <c r="F183">
        <f t="shared" si="20"/>
        <v>0.52742382271468147</v>
      </c>
      <c r="G183">
        <f t="shared" si="21"/>
        <v>0.47257617728531853</v>
      </c>
      <c r="H183" s="42">
        <v>0.80776000000000003</v>
      </c>
      <c r="I183" s="188">
        <v>0.36680000000000001</v>
      </c>
    </row>
    <row r="184" spans="1:9">
      <c r="A184">
        <v>5</v>
      </c>
      <c r="B184" s="42">
        <v>79</v>
      </c>
      <c r="C184">
        <v>446</v>
      </c>
      <c r="D184" s="42">
        <v>27</v>
      </c>
      <c r="E184" s="42">
        <v>73</v>
      </c>
      <c r="F184">
        <f t="shared" si="20"/>
        <v>0.47890715827935565</v>
      </c>
      <c r="G184">
        <f t="shared" si="21"/>
        <v>0.52109284172064441</v>
      </c>
      <c r="H184">
        <v>1.3917999999999999</v>
      </c>
      <c r="I184" s="42">
        <v>0.27739999999999998</v>
      </c>
    </row>
    <row r="185" spans="1:9">
      <c r="A185" s="71" t="s">
        <v>2522</v>
      </c>
      <c r="B185" s="42">
        <v>484</v>
      </c>
      <c r="C185" s="42">
        <v>8559</v>
      </c>
      <c r="D185" s="42">
        <v>107</v>
      </c>
      <c r="E185" s="42">
        <v>2484</v>
      </c>
      <c r="F185">
        <f t="shared" si="20"/>
        <v>1.3127745511365314</v>
      </c>
      <c r="G185">
        <f t="shared" si="21"/>
        <v>-0.31277455113653141</v>
      </c>
      <c r="H185">
        <v>45.155000000000001</v>
      </c>
      <c r="I185" s="189">
        <v>4.9980000000000001E-4</v>
      </c>
    </row>
    <row r="186" spans="1:9" s="86" customFormat="1">
      <c r="A186" s="86" t="s">
        <v>2564</v>
      </c>
    </row>
    <row r="187" spans="1:9">
      <c r="A187" s="44" t="s">
        <v>2455</v>
      </c>
      <c r="B187" t="s">
        <v>2459</v>
      </c>
      <c r="C187" s="44" t="s">
        <v>2460</v>
      </c>
      <c r="D187" t="s">
        <v>2461</v>
      </c>
      <c r="E187" s="44" t="s">
        <v>2462</v>
      </c>
      <c r="F187" t="s">
        <v>2463</v>
      </c>
      <c r="G187" t="s">
        <v>2464</v>
      </c>
      <c r="H187" t="s">
        <v>2465</v>
      </c>
      <c r="I187" t="s">
        <v>2468</v>
      </c>
    </row>
    <row r="188" spans="1:9">
      <c r="A188">
        <v>1</v>
      </c>
      <c r="B188" s="42">
        <v>163</v>
      </c>
      <c r="C188" s="42">
        <v>24</v>
      </c>
      <c r="D188" s="187">
        <v>1</v>
      </c>
      <c r="E188" s="187">
        <v>1</v>
      </c>
      <c r="F188">
        <f>(B188/C188)/(D188/E188)</f>
        <v>6.791666666666667</v>
      </c>
      <c r="G188">
        <f>1-F188</f>
        <v>-5.791666666666667</v>
      </c>
      <c r="H188" s="42">
        <v>2.3814000000000002</v>
      </c>
      <c r="I188" s="42">
        <v>0.12278600000000001</v>
      </c>
    </row>
    <row r="189" spans="1:9">
      <c r="A189">
        <v>2</v>
      </c>
      <c r="B189" s="42">
        <v>30</v>
      </c>
      <c r="C189">
        <v>245</v>
      </c>
      <c r="D189" s="42">
        <v>12</v>
      </c>
      <c r="E189">
        <v>143</v>
      </c>
      <c r="F189">
        <f t="shared" ref="F189:F193" si="22">(B189/C189)/(D189/E189)</f>
        <v>1.4591836734693877</v>
      </c>
      <c r="G189">
        <f t="shared" ref="G189:G193" si="23">1-F189</f>
        <v>-0.45918367346938771</v>
      </c>
      <c r="H189" s="42">
        <v>1.1282000000000001</v>
      </c>
      <c r="I189" s="42">
        <v>0.32979999999999998</v>
      </c>
    </row>
    <row r="190" spans="1:9">
      <c r="A190">
        <v>3</v>
      </c>
      <c r="B190" s="71">
        <v>41</v>
      </c>
      <c r="C190" s="42">
        <v>134</v>
      </c>
      <c r="D190" s="42">
        <v>26</v>
      </c>
      <c r="E190" s="42">
        <v>83</v>
      </c>
      <c r="F190">
        <f t="shared" si="22"/>
        <v>0.97675086107921927</v>
      </c>
      <c r="G190">
        <f t="shared" si="23"/>
        <v>2.3249138920780732E-2</v>
      </c>
      <c r="H190" s="42">
        <v>6.7187999999999996E-3</v>
      </c>
      <c r="I190">
        <v>1</v>
      </c>
    </row>
    <row r="191" spans="1:9">
      <c r="A191">
        <v>4</v>
      </c>
      <c r="B191" s="42">
        <v>70</v>
      </c>
      <c r="C191" s="42">
        <v>206</v>
      </c>
      <c r="D191" s="42">
        <v>45</v>
      </c>
      <c r="E191" s="42">
        <v>111</v>
      </c>
      <c r="F191">
        <f t="shared" si="22"/>
        <v>0.8381877022653722</v>
      </c>
      <c r="G191">
        <f t="shared" si="23"/>
        <v>0.1618122977346278</v>
      </c>
      <c r="H191" s="42">
        <v>0.61926000000000003</v>
      </c>
      <c r="I191" s="188">
        <v>0.49080000000000001</v>
      </c>
    </row>
    <row r="192" spans="1:9">
      <c r="A192">
        <v>5</v>
      </c>
      <c r="B192" s="42">
        <v>64</v>
      </c>
      <c r="C192" s="42">
        <v>226</v>
      </c>
      <c r="D192" s="42">
        <v>29</v>
      </c>
      <c r="E192" s="42">
        <v>78</v>
      </c>
      <c r="F192">
        <f t="shared" si="22"/>
        <v>0.76167226121452547</v>
      </c>
      <c r="G192">
        <f t="shared" si="23"/>
        <v>0.23832773878547453</v>
      </c>
      <c r="H192">
        <v>1.1041000000000001</v>
      </c>
      <c r="I192" s="42">
        <v>0.3483</v>
      </c>
    </row>
    <row r="193" spans="1:9">
      <c r="A193" t="s">
        <v>2522</v>
      </c>
      <c r="B193" s="42">
        <v>368</v>
      </c>
      <c r="C193" s="42">
        <v>4715</v>
      </c>
      <c r="D193" s="42">
        <v>112</v>
      </c>
      <c r="E193" s="42">
        <v>2641</v>
      </c>
      <c r="F193">
        <f t="shared" si="22"/>
        <v>1.8404181184668988</v>
      </c>
      <c r="G193">
        <f t="shared" si="23"/>
        <v>-0.84041811846689884</v>
      </c>
      <c r="H193">
        <v>31.236999999999998</v>
      </c>
      <c r="I193" s="189">
        <v>4.9980000000000001E-4</v>
      </c>
    </row>
    <row r="194" spans="1:9" s="86" customFormat="1">
      <c r="A194" s="86" t="s">
        <v>2565</v>
      </c>
    </row>
    <row r="195" spans="1:9">
      <c r="A195" s="44" t="s">
        <v>2455</v>
      </c>
      <c r="B195" t="s">
        <v>2459</v>
      </c>
      <c r="C195" s="44" t="s">
        <v>2460</v>
      </c>
      <c r="D195" t="s">
        <v>2461</v>
      </c>
      <c r="E195" s="44" t="s">
        <v>2462</v>
      </c>
      <c r="F195" t="s">
        <v>2463</v>
      </c>
      <c r="G195" t="s">
        <v>2464</v>
      </c>
      <c r="H195" t="s">
        <v>2465</v>
      </c>
      <c r="I195" t="s">
        <v>2468</v>
      </c>
    </row>
    <row r="196" spans="1:9">
      <c r="A196">
        <v>1</v>
      </c>
      <c r="B196" s="42">
        <v>172</v>
      </c>
      <c r="C196" s="42">
        <v>26</v>
      </c>
      <c r="D196" s="187">
        <v>1</v>
      </c>
      <c r="E196" s="187">
        <v>1</v>
      </c>
      <c r="F196">
        <f>(B196/C196)/(D196/E196)</f>
        <v>6.615384615384615</v>
      </c>
      <c r="G196">
        <f>1-F196</f>
        <v>-5.615384615384615</v>
      </c>
      <c r="H196" s="196">
        <v>2.3048000000000002</v>
      </c>
      <c r="I196" s="196">
        <v>0.12897600000000001</v>
      </c>
    </row>
    <row r="197" spans="1:9">
      <c r="A197">
        <v>2</v>
      </c>
      <c r="B197" s="42">
        <v>26</v>
      </c>
      <c r="C197">
        <v>247</v>
      </c>
      <c r="D197" s="42">
        <v>12</v>
      </c>
      <c r="E197">
        <v>144</v>
      </c>
      <c r="F197">
        <f t="shared" ref="F197:F201" si="24">(B197/C197)/(D197/E197)</f>
        <v>1.263157894736842</v>
      </c>
      <c r="G197">
        <f t="shared" ref="G197:G201" si="25">1-F197</f>
        <v>-0.26315789473684204</v>
      </c>
      <c r="H197" s="42">
        <v>0.41248000000000001</v>
      </c>
      <c r="I197" s="42">
        <v>0.58420000000000005</v>
      </c>
    </row>
    <row r="198" spans="1:9">
      <c r="A198">
        <v>3</v>
      </c>
      <c r="B198" s="71">
        <v>51</v>
      </c>
      <c r="C198" s="42">
        <v>137</v>
      </c>
      <c r="D198" s="42">
        <v>25</v>
      </c>
      <c r="E198" s="42">
        <v>83</v>
      </c>
      <c r="F198">
        <f t="shared" si="24"/>
        <v>1.235912408759124</v>
      </c>
      <c r="G198">
        <f t="shared" si="25"/>
        <v>-0.235912408759124</v>
      </c>
      <c r="H198" s="42">
        <v>0.56923999999999997</v>
      </c>
      <c r="I198">
        <v>0.49480000000000002</v>
      </c>
    </row>
    <row r="199" spans="1:9">
      <c r="A199">
        <v>4</v>
      </c>
      <c r="B199" s="42">
        <v>74</v>
      </c>
      <c r="C199" s="42">
        <v>219</v>
      </c>
      <c r="D199" s="42">
        <v>45</v>
      </c>
      <c r="E199" s="42">
        <v>109</v>
      </c>
      <c r="F199">
        <f t="shared" si="24"/>
        <v>0.81846778285134436</v>
      </c>
      <c r="G199">
        <f t="shared" si="25"/>
        <v>0.18153221714865564</v>
      </c>
      <c r="H199" s="42">
        <v>0.81230000000000002</v>
      </c>
      <c r="I199" s="188">
        <v>0.35830000000000001</v>
      </c>
    </row>
    <row r="200" spans="1:9">
      <c r="A200">
        <v>5</v>
      </c>
      <c r="B200" s="42">
        <v>65</v>
      </c>
      <c r="C200" s="42">
        <v>259</v>
      </c>
      <c r="D200" s="42">
        <v>29</v>
      </c>
      <c r="E200" s="42">
        <v>75</v>
      </c>
      <c r="F200">
        <f t="shared" si="24"/>
        <v>0.64904806284116634</v>
      </c>
      <c r="G200">
        <f t="shared" si="25"/>
        <v>0.35095193715883366</v>
      </c>
      <c r="H200">
        <v>2.8111000000000002</v>
      </c>
      <c r="I200" s="42">
        <v>9.5949999999999994E-2</v>
      </c>
    </row>
    <row r="201" spans="1:9">
      <c r="A201" t="s">
        <v>2522</v>
      </c>
      <c r="B201" s="42">
        <v>388</v>
      </c>
      <c r="C201" s="42">
        <v>5067</v>
      </c>
      <c r="D201" s="42">
        <v>111</v>
      </c>
      <c r="E201" s="42">
        <v>2635</v>
      </c>
      <c r="F201">
        <f t="shared" si="24"/>
        <v>1.8177680344643046</v>
      </c>
      <c r="G201">
        <f t="shared" si="25"/>
        <v>-0.81776803446430457</v>
      </c>
      <c r="H201">
        <v>30.135000000000002</v>
      </c>
      <c r="I201" s="189">
        <v>4.9980000000000001E-4</v>
      </c>
    </row>
    <row r="202" spans="1:9" s="86" customFormat="1">
      <c r="A202" s="86" t="s">
        <v>2566</v>
      </c>
    </row>
    <row r="203" spans="1:9">
      <c r="A203" s="44" t="s">
        <v>2455</v>
      </c>
      <c r="B203" t="s">
        <v>2459</v>
      </c>
      <c r="C203" s="44" t="s">
        <v>2460</v>
      </c>
      <c r="D203" t="s">
        <v>2461</v>
      </c>
      <c r="E203" s="44" t="s">
        <v>2462</v>
      </c>
      <c r="F203" t="s">
        <v>2463</v>
      </c>
      <c r="G203" t="s">
        <v>2464</v>
      </c>
      <c r="H203" t="s">
        <v>2465</v>
      </c>
      <c r="I203" t="s">
        <v>2468</v>
      </c>
    </row>
    <row r="204" spans="1:9">
      <c r="A204">
        <v>1</v>
      </c>
      <c r="B204" s="42">
        <v>117</v>
      </c>
      <c r="C204">
        <v>17</v>
      </c>
      <c r="D204" s="187">
        <v>1</v>
      </c>
      <c r="E204" s="187">
        <v>1</v>
      </c>
      <c r="F204">
        <f>(B204/C204)/(D204/E204)</f>
        <v>6.882352941176471</v>
      </c>
      <c r="G204">
        <f>1-F204</f>
        <v>-5.882352941176471</v>
      </c>
      <c r="H204" s="196">
        <v>2.3892000000000002</v>
      </c>
      <c r="I204" s="42">
        <v>0.12217699999999999</v>
      </c>
    </row>
    <row r="205" spans="1:9">
      <c r="A205">
        <v>2</v>
      </c>
      <c r="B205" s="42">
        <v>27</v>
      </c>
      <c r="C205">
        <v>234</v>
      </c>
      <c r="D205" s="42">
        <v>12</v>
      </c>
      <c r="E205">
        <v>146</v>
      </c>
      <c r="F205">
        <f t="shared" ref="F205:F209" si="26">(B205/C205)/(D205/E205)</f>
        <v>1.403846153846154</v>
      </c>
      <c r="G205">
        <f t="shared" ref="G205:G209" si="27">1-F205</f>
        <v>-0.40384615384615397</v>
      </c>
      <c r="H205" s="42">
        <v>0.88165000000000004</v>
      </c>
      <c r="I205" s="42">
        <v>0.38379999999999997</v>
      </c>
    </row>
    <row r="206" spans="1:9">
      <c r="A206">
        <v>3</v>
      </c>
      <c r="B206">
        <v>39</v>
      </c>
      <c r="C206" s="42">
        <v>121</v>
      </c>
      <c r="D206" s="42">
        <v>26</v>
      </c>
      <c r="E206" s="42">
        <v>85</v>
      </c>
      <c r="F206">
        <f t="shared" si="26"/>
        <v>1.0537190082644627</v>
      </c>
      <c r="G206">
        <f t="shared" si="27"/>
        <v>-5.3719008264462742E-2</v>
      </c>
      <c r="H206" s="42">
        <v>3.2548000000000001E-2</v>
      </c>
      <c r="I206">
        <v>0.87060000000000004</v>
      </c>
    </row>
    <row r="207" spans="1:9">
      <c r="A207">
        <v>4</v>
      </c>
      <c r="B207" s="42">
        <v>72</v>
      </c>
      <c r="C207" s="42">
        <v>181</v>
      </c>
      <c r="D207" s="42">
        <v>47</v>
      </c>
      <c r="E207" s="42">
        <v>108</v>
      </c>
      <c r="F207">
        <f t="shared" si="26"/>
        <v>0.91407076525214526</v>
      </c>
      <c r="G207">
        <f t="shared" si="27"/>
        <v>8.5929234747854744E-2</v>
      </c>
      <c r="H207" s="42">
        <v>0.16166</v>
      </c>
      <c r="I207" s="188">
        <v>0.73160000000000003</v>
      </c>
    </row>
    <row r="208" spans="1:9">
      <c r="A208">
        <v>5</v>
      </c>
      <c r="B208" s="42">
        <v>64</v>
      </c>
      <c r="C208" s="42">
        <v>225</v>
      </c>
      <c r="D208" s="42">
        <v>29</v>
      </c>
      <c r="E208" s="42">
        <v>78</v>
      </c>
      <c r="F208">
        <f t="shared" si="26"/>
        <v>0.76505747126436774</v>
      </c>
      <c r="G208">
        <f t="shared" si="27"/>
        <v>0.23494252873563226</v>
      </c>
      <c r="H208">
        <v>1.0680000000000001</v>
      </c>
      <c r="I208" s="42">
        <v>0.3548</v>
      </c>
    </row>
    <row r="209" spans="1:15">
      <c r="A209" t="s">
        <v>2522</v>
      </c>
      <c r="B209" s="42">
        <v>319</v>
      </c>
      <c r="C209" s="42">
        <v>4485</v>
      </c>
      <c r="D209" s="42">
        <v>114</v>
      </c>
      <c r="E209" s="42">
        <v>2652</v>
      </c>
      <c r="F209">
        <f t="shared" si="26"/>
        <v>1.6546147978642258</v>
      </c>
      <c r="G209">
        <f t="shared" si="27"/>
        <v>-0.65461479786422583</v>
      </c>
      <c r="H209">
        <v>20.651</v>
      </c>
      <c r="I209" s="189">
        <v>4.9980000000000001E-4</v>
      </c>
    </row>
    <row r="210" spans="1:15" s="86" customFormat="1">
      <c r="A210" s="86" t="s">
        <v>2567</v>
      </c>
    </row>
    <row r="211" spans="1:15">
      <c r="A211" s="44" t="s">
        <v>2455</v>
      </c>
      <c r="B211" t="s">
        <v>2459</v>
      </c>
      <c r="C211" s="44" t="s">
        <v>2460</v>
      </c>
      <c r="D211" t="s">
        <v>2461</v>
      </c>
      <c r="E211" s="44" t="s">
        <v>2462</v>
      </c>
      <c r="F211" t="s">
        <v>2463</v>
      </c>
      <c r="G211" t="s">
        <v>2464</v>
      </c>
      <c r="H211" t="s">
        <v>2465</v>
      </c>
      <c r="I211" t="s">
        <v>2468</v>
      </c>
    </row>
    <row r="212" spans="1:15">
      <c r="A212">
        <v>1</v>
      </c>
      <c r="B212" s="42">
        <v>138</v>
      </c>
      <c r="C212" s="42">
        <v>26</v>
      </c>
      <c r="D212" s="187">
        <v>1</v>
      </c>
      <c r="E212" s="187">
        <v>1</v>
      </c>
      <c r="F212">
        <f>(B212/C212)/(D212/E212)</f>
        <v>5.3076923076923075</v>
      </c>
      <c r="G212">
        <f>1-F212</f>
        <v>-4.3076923076923075</v>
      </c>
      <c r="H212" s="42">
        <v>1.6916</v>
      </c>
      <c r="I212" s="42">
        <v>0.19339300000000001</v>
      </c>
    </row>
    <row r="213" spans="1:15">
      <c r="A213">
        <v>2</v>
      </c>
      <c r="B213" s="42">
        <v>26</v>
      </c>
      <c r="C213">
        <v>229</v>
      </c>
      <c r="D213" s="42">
        <v>12</v>
      </c>
      <c r="E213">
        <v>148</v>
      </c>
      <c r="F213">
        <f t="shared" ref="F213:F217" si="28">(B213/C213)/(D213/E213)</f>
        <v>1.4002911208151383</v>
      </c>
      <c r="G213">
        <f t="shared" ref="G213:G217" si="29">1-F213</f>
        <v>-0.40029112081513829</v>
      </c>
      <c r="H213" s="42">
        <v>0.85911000000000004</v>
      </c>
      <c r="I213" s="42">
        <v>0.39079999999999998</v>
      </c>
    </row>
    <row r="214" spans="1:15">
      <c r="A214">
        <v>3</v>
      </c>
      <c r="B214">
        <v>43</v>
      </c>
      <c r="C214" s="42">
        <v>131</v>
      </c>
      <c r="D214" s="42">
        <v>26</v>
      </c>
      <c r="E214" s="42">
        <v>83</v>
      </c>
      <c r="F214">
        <f t="shared" si="28"/>
        <v>1.0478567234292424</v>
      </c>
      <c r="G214">
        <f t="shared" si="29"/>
        <v>-4.7856723429242409E-2</v>
      </c>
      <c r="H214" s="42">
        <v>2.6849000000000001E-2</v>
      </c>
      <c r="I214">
        <v>0.89059999999999995</v>
      </c>
    </row>
    <row r="215" spans="1:15">
      <c r="A215">
        <v>4</v>
      </c>
      <c r="B215" s="42">
        <v>69</v>
      </c>
      <c r="C215" s="42">
        <v>194</v>
      </c>
      <c r="D215" s="42">
        <v>45</v>
      </c>
      <c r="E215" s="42">
        <v>111</v>
      </c>
      <c r="F215">
        <f t="shared" si="28"/>
        <v>0.87731958762886597</v>
      </c>
      <c r="G215">
        <f t="shared" si="29"/>
        <v>0.12268041237113403</v>
      </c>
      <c r="H215" s="42">
        <v>0.33690999999999999</v>
      </c>
      <c r="I215" s="188">
        <v>0.5827</v>
      </c>
    </row>
    <row r="216" spans="1:15">
      <c r="A216">
        <v>5</v>
      </c>
      <c r="B216" s="42">
        <v>67</v>
      </c>
      <c r="C216" s="42">
        <v>230</v>
      </c>
      <c r="D216" s="42">
        <v>29</v>
      </c>
      <c r="E216" s="42">
        <v>79</v>
      </c>
      <c r="F216">
        <f t="shared" si="28"/>
        <v>0.79355322338830581</v>
      </c>
      <c r="G216">
        <f t="shared" si="29"/>
        <v>0.20644677661169419</v>
      </c>
      <c r="H216">
        <v>0.80706999999999995</v>
      </c>
      <c r="I216" s="42">
        <v>0.42980000000000002</v>
      </c>
    </row>
    <row r="217" spans="1:15">
      <c r="A217" t="s">
        <v>2522</v>
      </c>
      <c r="B217" s="42">
        <v>343</v>
      </c>
      <c r="C217" s="42">
        <v>4565</v>
      </c>
      <c r="D217" s="42">
        <v>112</v>
      </c>
      <c r="E217" s="42">
        <v>2669</v>
      </c>
      <c r="F217">
        <f t="shared" si="28"/>
        <v>1.7905394304490689</v>
      </c>
      <c r="G217">
        <f t="shared" si="29"/>
        <v>-0.79053943044906894</v>
      </c>
      <c r="H217">
        <v>27.96</v>
      </c>
      <c r="I217" s="190">
        <v>4.9980000000000001E-4</v>
      </c>
    </row>
    <row r="218" spans="1:15">
      <c r="B218" s="44"/>
      <c r="C218" s="72"/>
      <c r="D218" s="52"/>
      <c r="F218" s="42"/>
      <c r="G218" s="42"/>
      <c r="L218" s="42"/>
      <c r="M218" s="42"/>
      <c r="N218" s="44"/>
      <c r="O218" s="44"/>
    </row>
    <row r="219" spans="1:15">
      <c r="B219" s="44"/>
      <c r="F219" s="42"/>
      <c r="G219" s="42"/>
      <c r="H219" s="42"/>
      <c r="I219" s="42"/>
      <c r="L219" s="42"/>
      <c r="M219" s="42"/>
    </row>
    <row r="220" spans="1:15">
      <c r="B220" s="44"/>
      <c r="F220" s="42"/>
      <c r="G220" s="42"/>
      <c r="H220" s="42"/>
      <c r="I220" s="42"/>
      <c r="L220" s="42"/>
      <c r="M220" s="42"/>
    </row>
    <row r="221" spans="1:15">
      <c r="B221" s="44"/>
      <c r="F221" s="42"/>
      <c r="G221" s="42"/>
      <c r="H221" s="42"/>
      <c r="I221" s="42"/>
      <c r="L221" s="42"/>
      <c r="M221" s="74"/>
    </row>
    <row r="222" spans="1:15">
      <c r="B222" s="44"/>
      <c r="F222" s="42"/>
      <c r="H222" s="42"/>
      <c r="L222" s="42"/>
      <c r="M222" s="42"/>
    </row>
    <row r="223" spans="1:15">
      <c r="B223" s="44"/>
      <c r="F223" s="43"/>
      <c r="H223" s="43"/>
      <c r="L223" s="42"/>
      <c r="M223" s="42"/>
    </row>
    <row r="224" spans="1:15">
      <c r="B224" s="44"/>
      <c r="G224" s="42"/>
      <c r="H224" s="42"/>
      <c r="I224" s="42"/>
      <c r="L224" s="42"/>
      <c r="M224" s="42"/>
    </row>
    <row r="225" spans="1:15">
      <c r="F225" s="42"/>
      <c r="G225" s="42"/>
      <c r="H225" s="42"/>
      <c r="I225" s="42"/>
      <c r="L225" s="42"/>
      <c r="M225" s="42"/>
    </row>
    <row r="226" spans="1:15">
      <c r="G226" s="42"/>
      <c r="H226" s="42"/>
      <c r="I226" s="42"/>
      <c r="L226" s="42"/>
      <c r="M226" s="42"/>
    </row>
    <row r="227" spans="1:15">
      <c r="F227" s="42"/>
      <c r="G227" s="42"/>
      <c r="H227" s="42"/>
      <c r="L227" s="42"/>
      <c r="M227" s="42"/>
    </row>
    <row r="228" spans="1:15">
      <c r="B228" s="42"/>
      <c r="C228" s="42"/>
      <c r="F228" s="42"/>
      <c r="G228" s="42"/>
      <c r="H228" s="11"/>
      <c r="I228" s="42"/>
      <c r="L228" s="42"/>
      <c r="M228" s="98"/>
    </row>
    <row r="229" spans="1:15">
      <c r="B229" s="42"/>
      <c r="C229" s="42"/>
    </row>
    <row r="234" spans="1:15">
      <c r="A234" s="114"/>
    </row>
    <row r="235" spans="1:15" s="86" customFormat="1">
      <c r="A235" s="90"/>
      <c r="B235" s="91"/>
      <c r="C235" s="94"/>
      <c r="D235" s="92"/>
      <c r="E235" s="91"/>
      <c r="F235" s="91"/>
      <c r="H235" s="91"/>
      <c r="J235" s="91"/>
      <c r="N235" s="91"/>
      <c r="O235" s="91"/>
    </row>
    <row r="236" spans="1:15">
      <c r="E236" s="44"/>
      <c r="G236" s="44"/>
      <c r="I236" s="44"/>
    </row>
    <row r="237" spans="1:15">
      <c r="F237" s="42"/>
      <c r="G237" s="42"/>
      <c r="L237" s="42"/>
      <c r="M237" s="42"/>
    </row>
    <row r="238" spans="1:15">
      <c r="F238" s="42"/>
      <c r="G238" s="42"/>
      <c r="H238" s="42"/>
      <c r="I238" s="42"/>
      <c r="L238" s="42"/>
      <c r="M238" s="42"/>
    </row>
    <row r="239" spans="1:15">
      <c r="F239" s="42"/>
      <c r="G239" s="42"/>
      <c r="H239" s="42"/>
      <c r="I239" s="42"/>
      <c r="L239" s="42"/>
      <c r="M239" s="42"/>
    </row>
    <row r="240" spans="1:15">
      <c r="F240" s="42"/>
      <c r="G240" s="42"/>
      <c r="H240" s="42"/>
      <c r="I240" s="42"/>
      <c r="L240" s="42"/>
      <c r="M240" s="74"/>
    </row>
    <row r="241" spans="1:15">
      <c r="F241" s="42"/>
      <c r="H241" s="42"/>
      <c r="L241" s="42"/>
      <c r="M241" s="42"/>
    </row>
    <row r="242" spans="1:15">
      <c r="F242" s="43"/>
      <c r="H242" s="43"/>
      <c r="L242" s="42"/>
      <c r="M242" s="42"/>
    </row>
    <row r="243" spans="1:15">
      <c r="G243" s="42"/>
      <c r="H243" s="42"/>
      <c r="I243" s="42"/>
      <c r="L243" s="42"/>
      <c r="M243" s="42"/>
    </row>
    <row r="244" spans="1:15">
      <c r="F244" s="42"/>
      <c r="G244" s="42"/>
      <c r="H244" s="42"/>
      <c r="I244" s="42"/>
      <c r="L244" s="42"/>
      <c r="M244" s="42"/>
    </row>
    <row r="245" spans="1:15">
      <c r="G245" s="42"/>
      <c r="H245" s="42"/>
      <c r="I245" s="42"/>
      <c r="L245" s="42"/>
      <c r="M245" s="42"/>
    </row>
    <row r="246" spans="1:15">
      <c r="F246" s="42"/>
      <c r="G246" s="42"/>
      <c r="H246" s="42"/>
      <c r="L246" s="42"/>
      <c r="M246" s="42"/>
    </row>
    <row r="247" spans="1:15">
      <c r="F247" s="42"/>
      <c r="G247" s="42"/>
      <c r="H247" s="11"/>
      <c r="I247" s="42"/>
      <c r="L247" s="42"/>
      <c r="M247" s="98"/>
    </row>
    <row r="248" spans="1:15" s="86" customFormat="1">
      <c r="A248" s="90"/>
      <c r="B248" s="91"/>
      <c r="C248" s="94"/>
      <c r="D248" s="92"/>
      <c r="E248" s="91"/>
      <c r="F248" s="91"/>
      <c r="H248" s="91"/>
      <c r="J248" s="91"/>
      <c r="N248" s="91"/>
      <c r="O248" s="91"/>
    </row>
    <row r="249" spans="1:15">
      <c r="E249" s="44"/>
      <c r="G249" s="44"/>
      <c r="I249" s="44"/>
    </row>
    <row r="250" spans="1:15">
      <c r="F250" s="42"/>
      <c r="G250" s="42"/>
      <c r="L250" s="42"/>
      <c r="M250" s="42"/>
    </row>
    <row r="251" spans="1:15">
      <c r="F251" s="42"/>
      <c r="G251" s="42"/>
      <c r="H251" s="42"/>
      <c r="I251" s="42"/>
      <c r="L251" s="42"/>
      <c r="M251" s="42"/>
    </row>
    <row r="252" spans="1:15">
      <c r="F252" s="42"/>
      <c r="G252" s="42"/>
      <c r="H252" s="42"/>
      <c r="I252" s="42"/>
      <c r="L252" s="42"/>
      <c r="M252" s="42"/>
    </row>
    <row r="253" spans="1:15">
      <c r="F253" s="42"/>
      <c r="G253" s="42"/>
      <c r="H253" s="42"/>
      <c r="I253" s="42"/>
      <c r="L253" s="42"/>
      <c r="M253" s="74"/>
    </row>
    <row r="254" spans="1:15">
      <c r="F254" s="42"/>
      <c r="H254" s="42"/>
      <c r="L254" s="42"/>
      <c r="M254" s="42"/>
    </row>
    <row r="255" spans="1:15">
      <c r="F255" s="43"/>
      <c r="H255" s="43"/>
      <c r="L255" s="42"/>
      <c r="M255" s="42"/>
    </row>
    <row r="256" spans="1:15">
      <c r="G256" s="42"/>
      <c r="H256" s="42"/>
      <c r="I256" s="42"/>
      <c r="L256" s="42"/>
      <c r="M256" s="42"/>
    </row>
    <row r="257" spans="1:15">
      <c r="F257" s="42"/>
      <c r="G257" s="42"/>
      <c r="H257" s="42"/>
      <c r="I257" s="42"/>
      <c r="L257" s="42"/>
      <c r="M257" s="42"/>
    </row>
    <row r="258" spans="1:15">
      <c r="G258" s="42"/>
      <c r="H258" s="42"/>
      <c r="I258" s="42"/>
      <c r="L258" s="42"/>
      <c r="M258" s="42"/>
    </row>
    <row r="259" spans="1:15">
      <c r="F259" s="42"/>
      <c r="G259" s="42"/>
      <c r="H259" s="42"/>
      <c r="L259" s="42"/>
      <c r="M259" s="42"/>
    </row>
    <row r="260" spans="1:15">
      <c r="F260" s="42"/>
      <c r="G260" s="42"/>
      <c r="H260" s="11"/>
      <c r="I260" s="42"/>
      <c r="L260" s="42"/>
      <c r="M260" s="98"/>
    </row>
    <row r="261" spans="1:15" s="86" customFormat="1">
      <c r="A261" s="90"/>
      <c r="B261" s="91"/>
      <c r="C261" s="94"/>
      <c r="D261" s="92"/>
      <c r="E261" s="91"/>
      <c r="F261" s="91"/>
      <c r="H261" s="91"/>
      <c r="J261" s="91"/>
      <c r="N261" s="91"/>
      <c r="O261" s="91"/>
    </row>
    <row r="262" spans="1:15">
      <c r="E262" s="44"/>
      <c r="G262" s="44"/>
      <c r="I262" s="44"/>
    </row>
    <row r="263" spans="1:15">
      <c r="F263" s="42"/>
      <c r="G263" s="42"/>
      <c r="L263" s="42"/>
      <c r="M263" s="42"/>
    </row>
    <row r="264" spans="1:15">
      <c r="F264" s="42"/>
      <c r="G264" s="42"/>
      <c r="H264" s="42"/>
      <c r="I264" s="42"/>
      <c r="L264" s="42"/>
      <c r="M264" s="42"/>
    </row>
    <row r="265" spans="1:15">
      <c r="F265" s="42"/>
      <c r="G265" s="42"/>
      <c r="H265" s="42"/>
      <c r="I265" s="42"/>
      <c r="L265" s="42"/>
      <c r="M265" s="42"/>
    </row>
    <row r="266" spans="1:15">
      <c r="F266" s="42"/>
      <c r="G266" s="42"/>
      <c r="H266" s="42"/>
      <c r="I266" s="42"/>
      <c r="L266" s="42"/>
      <c r="M266" s="74"/>
    </row>
    <row r="267" spans="1:15">
      <c r="F267" s="42"/>
      <c r="H267" s="42"/>
      <c r="L267" s="42"/>
      <c r="M267" s="42"/>
    </row>
    <row r="268" spans="1:15">
      <c r="F268" s="43"/>
      <c r="H268" s="43"/>
      <c r="L268" s="42"/>
      <c r="M268" s="42"/>
    </row>
    <row r="269" spans="1:15">
      <c r="G269" s="42"/>
      <c r="H269" s="42"/>
      <c r="I269" s="42"/>
      <c r="L269" s="42"/>
      <c r="M269" s="42"/>
    </row>
    <row r="270" spans="1:15">
      <c r="F270" s="42"/>
      <c r="G270" s="42"/>
      <c r="H270" s="42"/>
      <c r="I270" s="42"/>
      <c r="L270" s="42"/>
      <c r="M270" s="42"/>
    </row>
    <row r="271" spans="1:15">
      <c r="G271" s="42"/>
      <c r="H271" s="42"/>
      <c r="I271" s="42"/>
      <c r="L271" s="42"/>
      <c r="M271" s="42"/>
    </row>
    <row r="272" spans="1:15">
      <c r="F272" s="42"/>
      <c r="G272" s="42"/>
      <c r="H272" s="42"/>
      <c r="L272" s="42"/>
      <c r="M272" s="42"/>
    </row>
    <row r="273" spans="1:15">
      <c r="F273" s="42"/>
      <c r="G273" s="42"/>
      <c r="H273" s="11"/>
      <c r="I273" s="42"/>
      <c r="L273" s="42"/>
      <c r="M273" s="98"/>
    </row>
    <row r="274" spans="1:15" s="86" customFormat="1">
      <c r="A274" s="90"/>
      <c r="B274" s="91"/>
      <c r="C274" s="94"/>
      <c r="D274" s="92"/>
      <c r="E274" s="91"/>
      <c r="F274" s="91"/>
      <c r="H274" s="91"/>
      <c r="J274" s="91"/>
      <c r="N274" s="91"/>
      <c r="O274" s="91"/>
    </row>
    <row r="275" spans="1:15">
      <c r="E275" s="44"/>
      <c r="G275" s="44"/>
      <c r="I275" s="44"/>
    </row>
    <row r="276" spans="1:15">
      <c r="F276" s="42"/>
      <c r="G276" s="42"/>
      <c r="L276" s="42"/>
      <c r="M276" s="42"/>
    </row>
    <row r="277" spans="1:15">
      <c r="F277" s="42"/>
      <c r="G277" s="42"/>
      <c r="H277" s="42"/>
      <c r="I277" s="42"/>
      <c r="L277" s="42"/>
      <c r="M277" s="42"/>
    </row>
    <row r="278" spans="1:15">
      <c r="F278" s="42"/>
      <c r="G278" s="42"/>
      <c r="H278" s="42"/>
      <c r="I278" s="42"/>
      <c r="L278" s="42"/>
      <c r="M278" s="42"/>
    </row>
    <row r="279" spans="1:15">
      <c r="F279" s="42"/>
      <c r="G279" s="42"/>
      <c r="H279" s="42"/>
      <c r="I279" s="42"/>
      <c r="L279" s="42"/>
      <c r="M279" s="74"/>
    </row>
    <row r="280" spans="1:15">
      <c r="F280" s="42"/>
      <c r="H280" s="42"/>
      <c r="L280" s="42"/>
      <c r="M280" s="42"/>
    </row>
    <row r="281" spans="1:15">
      <c r="F281" s="43"/>
      <c r="H281" s="43"/>
      <c r="L281" s="42"/>
      <c r="M281" s="42"/>
    </row>
    <row r="282" spans="1:15">
      <c r="G282" s="42"/>
      <c r="H282" s="42"/>
      <c r="I282" s="42"/>
      <c r="L282" s="42"/>
      <c r="M282" s="42"/>
    </row>
    <row r="283" spans="1:15">
      <c r="F283" s="42"/>
      <c r="G283" s="42"/>
      <c r="H283" s="42"/>
      <c r="I283" s="42"/>
      <c r="L283" s="42"/>
      <c r="M283" s="42"/>
    </row>
    <row r="284" spans="1:15">
      <c r="G284" s="42"/>
      <c r="H284" s="42"/>
      <c r="I284" s="42"/>
      <c r="L284" s="42"/>
      <c r="M284" s="42"/>
    </row>
    <row r="285" spans="1:15">
      <c r="F285" s="42"/>
      <c r="G285" s="42"/>
      <c r="H285" s="42"/>
      <c r="L285" s="42"/>
      <c r="M285" s="42"/>
    </row>
    <row r="286" spans="1:15">
      <c r="F286" s="42"/>
      <c r="G286" s="42"/>
      <c r="H286" s="11"/>
      <c r="I286" s="42"/>
      <c r="L286" s="42"/>
      <c r="M286" s="98"/>
    </row>
    <row r="287" spans="1:15" s="86" customFormat="1">
      <c r="A287" s="90"/>
      <c r="B287" s="91"/>
      <c r="C287" s="94"/>
      <c r="D287" s="92"/>
      <c r="E287" s="91"/>
      <c r="F287" s="91"/>
      <c r="H287" s="91"/>
      <c r="J287" s="91"/>
      <c r="N287" s="91"/>
      <c r="O287" s="91"/>
    </row>
    <row r="288" spans="1:15">
      <c r="E288" s="44"/>
      <c r="G288" s="44"/>
      <c r="I288" s="44"/>
    </row>
    <row r="289" spans="6:13">
      <c r="F289" s="42"/>
      <c r="G289" s="42"/>
      <c r="L289" s="42"/>
      <c r="M289" s="42"/>
    </row>
    <row r="290" spans="6:13">
      <c r="F290" s="42"/>
      <c r="G290" s="42"/>
      <c r="H290" s="42"/>
      <c r="I290" s="42"/>
      <c r="L290" s="42"/>
      <c r="M290" s="42"/>
    </row>
    <row r="291" spans="6:13">
      <c r="F291" s="42"/>
      <c r="G291" s="42"/>
      <c r="H291" s="42"/>
      <c r="I291" s="42"/>
      <c r="L291" s="42"/>
      <c r="M291" s="42"/>
    </row>
    <row r="292" spans="6:13">
      <c r="F292" s="42"/>
      <c r="G292" s="42"/>
      <c r="H292" s="42"/>
      <c r="I292" s="42"/>
      <c r="L292" s="42"/>
      <c r="M292" s="74"/>
    </row>
    <row r="293" spans="6:13">
      <c r="F293" s="42"/>
      <c r="H293" s="42"/>
      <c r="L293" s="42"/>
      <c r="M293" s="42"/>
    </row>
    <row r="294" spans="6:13">
      <c r="F294" s="43"/>
      <c r="H294" s="43"/>
      <c r="L294" s="42"/>
      <c r="M294" s="42"/>
    </row>
    <row r="295" spans="6:13">
      <c r="G295" s="42"/>
      <c r="H295" s="42"/>
      <c r="I295" s="42"/>
      <c r="L295" s="42"/>
      <c r="M295" s="42"/>
    </row>
    <row r="296" spans="6:13">
      <c r="F296" s="42"/>
      <c r="G296" s="42"/>
      <c r="H296" s="42"/>
      <c r="I296" s="42"/>
      <c r="L296" s="42"/>
      <c r="M296" s="42"/>
    </row>
    <row r="297" spans="6:13">
      <c r="G297" s="42"/>
      <c r="H297" s="42"/>
      <c r="I297" s="42"/>
      <c r="L297" s="42"/>
      <c r="M297" s="42"/>
    </row>
    <row r="298" spans="6:13">
      <c r="F298" s="42"/>
      <c r="G298" s="42"/>
      <c r="H298" s="42"/>
      <c r="L298" s="42"/>
      <c r="M298" s="42"/>
    </row>
    <row r="299" spans="6:13">
      <c r="F299" s="42"/>
      <c r="G299" s="42"/>
      <c r="H299" s="11"/>
      <c r="I299" s="42"/>
      <c r="L299" s="42"/>
      <c r="M299" s="98"/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452"/>
  <sheetViews>
    <sheetView topLeftCell="A205" zoomScale="79" zoomScaleNormal="79" zoomScalePageLayoutView="79" workbookViewId="0">
      <selection activeCell="L232" sqref="L232"/>
    </sheetView>
  </sheetViews>
  <sheetFormatPr baseColWidth="10" defaultColWidth="8.83203125" defaultRowHeight="14" x14ac:dyDescent="0"/>
  <cols>
    <col min="1" max="1" width="26.33203125" customWidth="1"/>
    <col min="2" max="2" width="14.5" customWidth="1"/>
    <col min="3" max="3" width="13.5" customWidth="1"/>
    <col min="4" max="4" width="11.5" customWidth="1"/>
    <col min="5" max="5" width="13.1640625" customWidth="1"/>
    <col min="6" max="6" width="22.6640625" customWidth="1"/>
    <col min="7" max="7" width="17.6640625" customWidth="1"/>
    <col min="8" max="8" width="28.1640625" customWidth="1"/>
    <col min="9" max="9" width="18.1640625" customWidth="1"/>
    <col min="10" max="10" width="19.5" customWidth="1"/>
    <col min="11" max="11" width="15.83203125" customWidth="1"/>
    <col min="12" max="12" width="19.1640625" customWidth="1"/>
    <col min="13" max="13" width="18.33203125" customWidth="1"/>
    <col min="14" max="14" width="18.6640625" customWidth="1"/>
    <col min="15" max="15" width="21" customWidth="1"/>
    <col min="16" max="16" width="22" customWidth="1"/>
    <col min="17" max="17" width="14.1640625" customWidth="1"/>
    <col min="18" max="18" width="11.5" customWidth="1"/>
    <col min="19" max="1025" width="8.83203125" customWidth="1"/>
  </cols>
  <sheetData>
    <row r="1" spans="1:39" s="32" customFormat="1">
      <c r="A1" s="31" t="s">
        <v>2469</v>
      </c>
      <c r="N1" s="33"/>
      <c r="O1" s="34"/>
      <c r="P1" s="35"/>
      <c r="Q1" s="33"/>
      <c r="R1" s="36"/>
    </row>
    <row r="2" spans="1:39" s="40" customFormat="1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38" t="s">
        <v>2475</v>
      </c>
      <c r="H2" s="38" t="s">
        <v>2476</v>
      </c>
      <c r="I2" s="38" t="s">
        <v>2477</v>
      </c>
      <c r="J2" s="40" t="s">
        <v>2478</v>
      </c>
      <c r="K2" s="39" t="s">
        <v>2479</v>
      </c>
      <c r="L2" s="38" t="s">
        <v>2480</v>
      </c>
      <c r="M2" s="40" t="s">
        <v>2587</v>
      </c>
      <c r="N2" s="38" t="s">
        <v>2588</v>
      </c>
      <c r="O2" s="38" t="s">
        <v>2589</v>
      </c>
      <c r="P2" s="38" t="s">
        <v>2590</v>
      </c>
      <c r="Q2" s="38" t="s">
        <v>2591</v>
      </c>
      <c r="R2" s="40" t="s">
        <v>2592</v>
      </c>
      <c r="S2" s="38"/>
      <c r="U2" s="38"/>
    </row>
    <row r="3" spans="1:39">
      <c r="A3" s="41" t="s">
        <v>2307</v>
      </c>
      <c r="B3" s="42">
        <f>SUM('chr9'!C3:R3)</f>
        <v>156031</v>
      </c>
      <c r="C3">
        <v>22749</v>
      </c>
      <c r="D3">
        <v>5946</v>
      </c>
      <c r="E3">
        <v>1123</v>
      </c>
      <c r="F3">
        <v>12695</v>
      </c>
      <c r="G3">
        <v>8311</v>
      </c>
      <c r="H3">
        <v>34511</v>
      </c>
      <c r="I3">
        <v>14249</v>
      </c>
      <c r="J3">
        <v>8416</v>
      </c>
      <c r="K3">
        <v>12530</v>
      </c>
      <c r="L3">
        <v>525</v>
      </c>
      <c r="M3">
        <v>11015</v>
      </c>
      <c r="N3">
        <v>11966</v>
      </c>
      <c r="O3">
        <v>5996</v>
      </c>
      <c r="P3">
        <v>2402</v>
      </c>
      <c r="Q3">
        <v>1715</v>
      </c>
      <c r="R3">
        <v>1882</v>
      </c>
      <c r="T3" s="42"/>
    </row>
    <row r="4" spans="1:39" ht="18" customHeight="1">
      <c r="A4" s="41" t="s">
        <v>2481</v>
      </c>
      <c r="B4" s="42">
        <v>6545</v>
      </c>
      <c r="C4" s="42">
        <v>842</v>
      </c>
      <c r="D4">
        <v>221</v>
      </c>
      <c r="E4" s="42">
        <v>42</v>
      </c>
      <c r="F4" s="42">
        <v>7</v>
      </c>
      <c r="G4" s="42">
        <v>98</v>
      </c>
      <c r="H4" s="43">
        <v>2007</v>
      </c>
      <c r="I4" s="42">
        <v>520</v>
      </c>
      <c r="J4" s="42">
        <v>314</v>
      </c>
      <c r="K4" s="42">
        <v>1022</v>
      </c>
      <c r="L4" s="42">
        <v>11</v>
      </c>
      <c r="M4" s="42">
        <v>552</v>
      </c>
      <c r="N4" s="42">
        <v>406</v>
      </c>
      <c r="O4" s="42">
        <v>259</v>
      </c>
      <c r="P4" s="43">
        <v>87</v>
      </c>
      <c r="Q4" s="42">
        <v>60</v>
      </c>
      <c r="R4" s="71">
        <v>97</v>
      </c>
      <c r="S4" s="42"/>
      <c r="T4" s="42"/>
      <c r="U4" s="42"/>
    </row>
    <row r="5" spans="1:39" ht="19" customHeight="1">
      <c r="A5" s="41" t="s">
        <v>2482</v>
      </c>
      <c r="B5" s="42">
        <v>76</v>
      </c>
      <c r="C5">
        <v>12</v>
      </c>
      <c r="D5">
        <v>2</v>
      </c>
      <c r="E5">
        <v>0</v>
      </c>
      <c r="F5">
        <v>0</v>
      </c>
      <c r="G5">
        <v>0</v>
      </c>
      <c r="H5" s="13">
        <v>26</v>
      </c>
      <c r="I5">
        <v>4</v>
      </c>
      <c r="J5">
        <v>9</v>
      </c>
      <c r="K5">
        <v>7</v>
      </c>
      <c r="L5">
        <v>0</v>
      </c>
      <c r="M5" s="11">
        <v>11</v>
      </c>
      <c r="N5">
        <v>3</v>
      </c>
      <c r="O5">
        <v>1</v>
      </c>
      <c r="P5" s="13">
        <v>0</v>
      </c>
      <c r="Q5">
        <v>1</v>
      </c>
      <c r="R5" s="71">
        <v>0</v>
      </c>
    </row>
    <row r="6" spans="1:39" ht="16" customHeight="1">
      <c r="A6" s="41" t="s">
        <v>2483</v>
      </c>
      <c r="B6" s="42" t="s">
        <v>2549</v>
      </c>
      <c r="C6" s="42">
        <v>2.107011</v>
      </c>
      <c r="D6" s="42">
        <v>2.3484850000000002</v>
      </c>
      <c r="E6" s="42">
        <v>1.625</v>
      </c>
      <c r="F6" s="42">
        <v>1.3333330000000001</v>
      </c>
      <c r="G6" s="42">
        <v>2.92</v>
      </c>
      <c r="H6" s="43">
        <v>1.4656020000000001</v>
      </c>
      <c r="I6" s="42">
        <v>2.0057800000000001</v>
      </c>
      <c r="J6" s="42">
        <v>2.3052630000000001</v>
      </c>
      <c r="K6" s="42">
        <v>1.450839</v>
      </c>
      <c r="L6" s="42">
        <v>0.83333330000000005</v>
      </c>
      <c r="M6" s="42">
        <v>1.8900520000000001</v>
      </c>
      <c r="N6" s="42">
        <v>1.6710529999999999</v>
      </c>
      <c r="O6" s="42">
        <v>2.5479449999999999</v>
      </c>
      <c r="P6" s="43">
        <v>2.625</v>
      </c>
      <c r="Q6" s="42">
        <v>2</v>
      </c>
      <c r="R6" s="42">
        <v>2.129032</v>
      </c>
      <c r="S6" s="42"/>
      <c r="T6" s="42"/>
      <c r="U6" s="42"/>
    </row>
    <row r="7" spans="1:39" ht="17" customHeight="1">
      <c r="A7" s="11" t="s">
        <v>2484</v>
      </c>
      <c r="B7" s="42">
        <v>3516</v>
      </c>
      <c r="C7">
        <v>205</v>
      </c>
      <c r="D7" s="42">
        <v>51</v>
      </c>
      <c r="E7" s="42">
        <v>5</v>
      </c>
      <c r="F7" s="42">
        <v>0</v>
      </c>
      <c r="G7" s="42">
        <v>0</v>
      </c>
      <c r="H7" s="13">
        <v>1474</v>
      </c>
      <c r="I7" s="42">
        <v>154</v>
      </c>
      <c r="J7" s="42">
        <v>86</v>
      </c>
      <c r="K7" s="42">
        <v>894</v>
      </c>
      <c r="L7" s="42">
        <v>4</v>
      </c>
      <c r="M7" s="42">
        <v>375</v>
      </c>
      <c r="N7" s="42">
        <v>123</v>
      </c>
      <c r="O7">
        <v>52</v>
      </c>
      <c r="P7" s="45">
        <v>21</v>
      </c>
      <c r="Q7" s="42">
        <v>13</v>
      </c>
      <c r="R7" s="42">
        <v>59</v>
      </c>
      <c r="S7" s="42"/>
      <c r="U7" s="42"/>
    </row>
    <row r="8" spans="1:39" s="200" customFormat="1">
      <c r="A8" s="201" t="s">
        <v>2485</v>
      </c>
      <c r="B8" s="198">
        <v>2.2533979999999999E-2</v>
      </c>
      <c r="C8" s="200">
        <v>9.0113850000000002E-3</v>
      </c>
      <c r="D8" s="198">
        <v>8.5771949999999993E-3</v>
      </c>
      <c r="E8" s="198">
        <v>4.4523599999999998E-3</v>
      </c>
      <c r="F8" s="198">
        <v>0</v>
      </c>
      <c r="G8" s="198">
        <v>0</v>
      </c>
      <c r="H8" s="205">
        <v>4.2711020000000002E-2</v>
      </c>
      <c r="I8" s="198">
        <v>1.0807779999999999E-2</v>
      </c>
      <c r="J8" s="198">
        <v>1.0218629999999999E-2</v>
      </c>
      <c r="K8" s="198">
        <v>7.1348759999999997E-2</v>
      </c>
      <c r="L8" s="200">
        <v>7.6190479999999998E-3</v>
      </c>
      <c r="M8" s="198">
        <v>3.4044480000000002E-2</v>
      </c>
      <c r="N8" s="198">
        <v>1.0279119999999999E-2</v>
      </c>
      <c r="O8" s="200">
        <v>8.6724479999999993E-3</v>
      </c>
      <c r="P8" s="185">
        <v>8.7427140000000004E-3</v>
      </c>
      <c r="Q8" s="198">
        <v>7.5801749999999998E-3</v>
      </c>
      <c r="R8" s="198">
        <v>3.1349630000000003E-2</v>
      </c>
      <c r="S8" s="198"/>
      <c r="U8" s="198"/>
    </row>
    <row r="9" spans="1:39" ht="17" customHeight="1">
      <c r="A9" s="90" t="s">
        <v>2486</v>
      </c>
      <c r="B9" s="91"/>
      <c r="C9" s="92" t="s">
        <v>2471</v>
      </c>
      <c r="D9" s="91" t="s">
        <v>2472</v>
      </c>
      <c r="E9" s="86" t="s">
        <v>2473</v>
      </c>
      <c r="F9" s="91" t="s">
        <v>2474</v>
      </c>
      <c r="G9" s="92" t="s">
        <v>2475</v>
      </c>
      <c r="H9" s="91" t="s">
        <v>2476</v>
      </c>
      <c r="I9" s="86" t="s">
        <v>2477</v>
      </c>
      <c r="J9" s="92" t="s">
        <v>2478</v>
      </c>
      <c r="K9" s="91" t="s">
        <v>2479</v>
      </c>
      <c r="L9" s="86" t="s">
        <v>2480</v>
      </c>
      <c r="M9" s="91" t="s">
        <v>2587</v>
      </c>
      <c r="N9" s="92" t="s">
        <v>2588</v>
      </c>
      <c r="O9" s="91" t="s">
        <v>2589</v>
      </c>
      <c r="P9" s="86" t="s">
        <v>2590</v>
      </c>
      <c r="Q9" s="92" t="s">
        <v>2591</v>
      </c>
      <c r="R9" s="91" t="s">
        <v>2592</v>
      </c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</row>
    <row r="10" spans="1:39" s="204" customFormat="1" ht="17" customHeight="1">
      <c r="A10" s="41" t="s">
        <v>2481</v>
      </c>
      <c r="B10" s="42">
        <v>5083</v>
      </c>
      <c r="C10" s="199">
        <v>531</v>
      </c>
      <c r="D10" s="213">
        <v>157</v>
      </c>
      <c r="E10" s="200">
        <v>25</v>
      </c>
      <c r="F10" s="213">
        <v>6</v>
      </c>
      <c r="G10" s="199">
        <v>53</v>
      </c>
      <c r="H10" s="213">
        <v>1748</v>
      </c>
      <c r="I10" s="200">
        <v>347</v>
      </c>
      <c r="J10" s="199">
        <v>192</v>
      </c>
      <c r="K10" s="213">
        <v>954</v>
      </c>
      <c r="L10" s="200">
        <v>7</v>
      </c>
      <c r="M10" s="213">
        <v>460</v>
      </c>
      <c r="N10" s="199">
        <v>270</v>
      </c>
      <c r="O10" s="213">
        <v>166</v>
      </c>
      <c r="P10" s="200">
        <v>54</v>
      </c>
      <c r="Q10" s="199">
        <v>37</v>
      </c>
      <c r="R10" s="213">
        <v>76</v>
      </c>
      <c r="S10" s="200"/>
      <c r="T10" s="200"/>
      <c r="U10" s="200"/>
      <c r="V10" s="200"/>
      <c r="W10" s="200"/>
      <c r="X10" s="200"/>
      <c r="Y10" s="200"/>
      <c r="Z10" s="200"/>
      <c r="AA10" s="200"/>
      <c r="AB10" s="200"/>
      <c r="AC10" s="200"/>
      <c r="AD10" s="200"/>
      <c r="AE10" s="200"/>
      <c r="AF10" s="200"/>
      <c r="AG10" s="200"/>
      <c r="AH10" s="200"/>
      <c r="AI10" s="200"/>
      <c r="AJ10" s="200"/>
      <c r="AK10" s="200"/>
      <c r="AL10" s="200"/>
      <c r="AM10" s="200"/>
    </row>
    <row r="11" spans="1:39" ht="17" customHeight="1">
      <c r="A11" s="41" t="s">
        <v>2482</v>
      </c>
      <c r="B11">
        <v>41</v>
      </c>
      <c r="C11" s="42">
        <v>7</v>
      </c>
      <c r="D11" s="198">
        <v>0</v>
      </c>
      <c r="E11" s="198">
        <v>0</v>
      </c>
      <c r="F11" s="198">
        <v>0</v>
      </c>
      <c r="G11" s="198">
        <v>0</v>
      </c>
      <c r="H11" s="42">
        <v>15</v>
      </c>
      <c r="I11" s="198">
        <v>1</v>
      </c>
      <c r="J11" s="198">
        <v>6</v>
      </c>
      <c r="K11" s="198">
        <v>2</v>
      </c>
      <c r="L11" s="198">
        <v>0</v>
      </c>
      <c r="M11" s="11">
        <v>7</v>
      </c>
      <c r="N11" s="198">
        <v>2</v>
      </c>
      <c r="O11" s="198">
        <v>1</v>
      </c>
      <c r="P11" s="45">
        <v>0</v>
      </c>
      <c r="Q11" s="198">
        <v>0</v>
      </c>
      <c r="R11" s="177">
        <v>0</v>
      </c>
    </row>
    <row r="12" spans="1:39" ht="17" customHeight="1">
      <c r="A12" s="41" t="s">
        <v>2483</v>
      </c>
      <c r="B12" s="42" t="s">
        <v>2549</v>
      </c>
      <c r="C12" s="42">
        <v>2.0517240000000001</v>
      </c>
      <c r="D12" s="42">
        <v>2.6511629999999999</v>
      </c>
      <c r="E12" s="42">
        <v>1.5</v>
      </c>
      <c r="F12" s="42">
        <v>2</v>
      </c>
      <c r="G12">
        <v>2.785714</v>
      </c>
      <c r="H12" s="42">
        <v>1.4379360000000001</v>
      </c>
      <c r="I12">
        <v>2.04386</v>
      </c>
      <c r="J12">
        <v>2.3103449999999999</v>
      </c>
      <c r="K12">
        <v>1.427481</v>
      </c>
      <c r="L12">
        <v>0.75</v>
      </c>
      <c r="M12" s="11">
        <v>1.8395060000000001</v>
      </c>
      <c r="N12" s="198">
        <v>1.7</v>
      </c>
      <c r="O12">
        <v>2.7727270000000002</v>
      </c>
      <c r="P12" s="45">
        <v>3.5</v>
      </c>
      <c r="Q12">
        <v>1.642857</v>
      </c>
      <c r="R12" s="57">
        <v>1.714286</v>
      </c>
    </row>
    <row r="13" spans="1:39" ht="17" customHeight="1">
      <c r="A13" s="11" t="s">
        <v>2484</v>
      </c>
      <c r="B13" s="42">
        <v>3586</v>
      </c>
      <c r="C13" s="42">
        <v>214</v>
      </c>
      <c r="D13" s="42">
        <v>56</v>
      </c>
      <c r="E13" s="42">
        <v>6</v>
      </c>
      <c r="F13" s="42">
        <v>0</v>
      </c>
      <c r="G13" s="42">
        <v>0</v>
      </c>
      <c r="H13" s="42">
        <v>1494</v>
      </c>
      <c r="I13">
        <v>163</v>
      </c>
      <c r="J13">
        <v>92</v>
      </c>
      <c r="K13">
        <v>903</v>
      </c>
      <c r="L13">
        <v>4</v>
      </c>
      <c r="M13" s="11">
        <v>382</v>
      </c>
      <c r="N13">
        <v>125</v>
      </c>
      <c r="O13">
        <v>52</v>
      </c>
      <c r="P13" s="45">
        <v>21</v>
      </c>
      <c r="Q13">
        <v>15</v>
      </c>
      <c r="R13" s="177">
        <v>59</v>
      </c>
    </row>
    <row r="14" spans="1:39" s="200" customFormat="1">
      <c r="A14" s="201" t="s">
        <v>2485</v>
      </c>
      <c r="B14" s="198">
        <v>2.2982610000000001E-2</v>
      </c>
      <c r="C14" s="198">
        <v>9.4070070000000002E-3</v>
      </c>
      <c r="D14" s="198">
        <v>9.4180960000000008E-3</v>
      </c>
      <c r="E14" s="198">
        <v>5.3428319999999996E-3</v>
      </c>
      <c r="F14" s="198">
        <v>0</v>
      </c>
      <c r="G14" s="198">
        <v>0</v>
      </c>
      <c r="H14" s="198">
        <v>4.3290549999999997E-2</v>
      </c>
      <c r="I14" s="200">
        <v>1.1439400000000001E-2</v>
      </c>
      <c r="J14" s="200">
        <v>1.093156E-2</v>
      </c>
      <c r="K14" s="200">
        <v>7.2067039999999999E-2</v>
      </c>
      <c r="L14" s="200">
        <v>7.6190479999999998E-3</v>
      </c>
      <c r="M14" s="201">
        <v>3.4679979999999999E-2</v>
      </c>
      <c r="N14" s="200">
        <v>1.0446260000000001E-2</v>
      </c>
      <c r="O14" s="200">
        <v>8.6724479999999993E-3</v>
      </c>
      <c r="P14" s="185">
        <v>8.7427140000000004E-3</v>
      </c>
      <c r="Q14" s="200">
        <v>8.7463560000000003E-3</v>
      </c>
      <c r="R14" s="206">
        <v>3.1349630000000003E-2</v>
      </c>
    </row>
    <row r="15" spans="1:39" ht="17" customHeight="1">
      <c r="A15" s="90" t="s">
        <v>2487</v>
      </c>
      <c r="B15" s="91"/>
      <c r="C15" s="92" t="s">
        <v>2471</v>
      </c>
      <c r="D15" s="91" t="s">
        <v>2472</v>
      </c>
      <c r="E15" s="86" t="s">
        <v>2473</v>
      </c>
      <c r="F15" s="91" t="s">
        <v>2474</v>
      </c>
      <c r="G15" s="92" t="s">
        <v>2475</v>
      </c>
      <c r="H15" s="91" t="s">
        <v>2476</v>
      </c>
      <c r="I15" s="86" t="s">
        <v>2477</v>
      </c>
      <c r="J15" s="91" t="s">
        <v>2478</v>
      </c>
      <c r="K15" s="92" t="s">
        <v>2479</v>
      </c>
      <c r="L15" s="91" t="s">
        <v>2480</v>
      </c>
      <c r="M15" s="86" t="s">
        <v>2587</v>
      </c>
      <c r="N15" s="91" t="s">
        <v>2588</v>
      </c>
      <c r="O15" s="92" t="s">
        <v>2589</v>
      </c>
      <c r="P15" s="91" t="s">
        <v>2590</v>
      </c>
      <c r="Q15" s="86" t="s">
        <v>2591</v>
      </c>
      <c r="R15" s="91" t="s">
        <v>2592</v>
      </c>
      <c r="S15" s="92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</row>
    <row r="16" spans="1:39" ht="17" customHeight="1">
      <c r="A16" s="41" t="s">
        <v>2481</v>
      </c>
      <c r="B16" s="42">
        <v>4654</v>
      </c>
      <c r="C16" s="42">
        <v>445</v>
      </c>
      <c r="D16">
        <v>123</v>
      </c>
      <c r="E16" s="42">
        <v>18</v>
      </c>
      <c r="F16" s="42">
        <v>4</v>
      </c>
      <c r="G16" s="198">
        <v>28</v>
      </c>
      <c r="H16" s="42">
        <v>1674</v>
      </c>
      <c r="I16">
        <v>293</v>
      </c>
      <c r="J16">
        <v>165</v>
      </c>
      <c r="K16">
        <v>934</v>
      </c>
      <c r="L16" s="200">
        <v>6</v>
      </c>
      <c r="M16" s="11">
        <v>448</v>
      </c>
      <c r="N16">
        <v>238</v>
      </c>
      <c r="O16">
        <v>132</v>
      </c>
      <c r="P16" s="45">
        <v>43</v>
      </c>
      <c r="Q16">
        <v>34</v>
      </c>
      <c r="R16" s="177">
        <v>69</v>
      </c>
    </row>
    <row r="17" spans="1:39" ht="17" customHeight="1">
      <c r="A17" s="41" t="s">
        <v>2482</v>
      </c>
      <c r="B17" s="42">
        <v>30</v>
      </c>
      <c r="C17" s="42">
        <v>4</v>
      </c>
      <c r="D17" s="198">
        <v>1</v>
      </c>
      <c r="E17" s="42">
        <v>0</v>
      </c>
      <c r="F17" s="42">
        <v>0</v>
      </c>
      <c r="G17" s="198">
        <v>0</v>
      </c>
      <c r="H17" s="42">
        <v>10</v>
      </c>
      <c r="I17" s="42">
        <v>2</v>
      </c>
      <c r="J17" s="42">
        <v>5</v>
      </c>
      <c r="K17" s="42">
        <v>2</v>
      </c>
      <c r="L17" s="198">
        <v>0</v>
      </c>
      <c r="M17" s="11">
        <v>3</v>
      </c>
      <c r="N17" s="198">
        <v>2</v>
      </c>
      <c r="O17" s="198">
        <v>0</v>
      </c>
      <c r="P17" s="45">
        <v>0</v>
      </c>
      <c r="Q17" s="198">
        <v>1</v>
      </c>
      <c r="R17" s="177">
        <v>0</v>
      </c>
    </row>
    <row r="18" spans="1:39" ht="17" customHeight="1">
      <c r="A18" s="41" t="s">
        <v>2483</v>
      </c>
      <c r="B18" s="42" t="s">
        <v>2549</v>
      </c>
      <c r="C18" s="42">
        <v>1.986577</v>
      </c>
      <c r="D18" s="42">
        <v>2.7272729999999998</v>
      </c>
      <c r="E18" s="42">
        <v>1.571429</v>
      </c>
      <c r="F18" s="42">
        <v>3</v>
      </c>
      <c r="G18" s="198">
        <v>4.5999999999999996</v>
      </c>
      <c r="H18" s="42">
        <v>1.461765</v>
      </c>
      <c r="I18">
        <v>2.0520830000000001</v>
      </c>
      <c r="J18">
        <v>2.6666669999999999</v>
      </c>
      <c r="K18">
        <v>1.438642</v>
      </c>
      <c r="L18" s="200">
        <v>1</v>
      </c>
      <c r="M18" s="11">
        <v>1.8354429999999999</v>
      </c>
      <c r="N18">
        <v>1.86747</v>
      </c>
      <c r="O18">
        <v>2.6666669999999999</v>
      </c>
      <c r="P18" s="45">
        <v>1.8666670000000001</v>
      </c>
      <c r="Q18">
        <v>1.8333330000000001</v>
      </c>
      <c r="R18" s="177">
        <v>2.1363639999999999</v>
      </c>
    </row>
    <row r="19" spans="1:39" s="200" customFormat="1">
      <c r="A19" s="201" t="s">
        <v>2484</v>
      </c>
      <c r="B19" s="198">
        <v>3606</v>
      </c>
      <c r="C19" s="198">
        <v>217</v>
      </c>
      <c r="D19" s="198">
        <v>57</v>
      </c>
      <c r="E19" s="198">
        <v>6</v>
      </c>
      <c r="F19" s="198">
        <v>0</v>
      </c>
      <c r="G19" s="198">
        <v>0</v>
      </c>
      <c r="H19" s="198">
        <v>1504</v>
      </c>
      <c r="I19" s="200">
        <v>160</v>
      </c>
      <c r="J19" s="200">
        <v>94</v>
      </c>
      <c r="K19" s="200">
        <v>904</v>
      </c>
      <c r="L19" s="200">
        <v>4</v>
      </c>
      <c r="M19" s="201">
        <v>387</v>
      </c>
      <c r="N19" s="200">
        <v>126</v>
      </c>
      <c r="O19" s="200">
        <v>53</v>
      </c>
      <c r="P19" s="185">
        <v>21</v>
      </c>
      <c r="Q19" s="200">
        <v>14</v>
      </c>
      <c r="R19" s="213">
        <v>59</v>
      </c>
    </row>
    <row r="20" spans="1:39" ht="17" customHeight="1">
      <c r="A20" s="11" t="s">
        <v>2485</v>
      </c>
      <c r="B20">
        <v>2.3110789999999999E-2</v>
      </c>
      <c r="C20" s="42">
        <v>9.5388810000000008E-3</v>
      </c>
      <c r="D20" s="42">
        <v>9.5862759999999995E-3</v>
      </c>
      <c r="E20" s="42">
        <v>5.3428319999999996E-3</v>
      </c>
      <c r="F20" s="42">
        <v>0</v>
      </c>
      <c r="G20" s="198">
        <v>0</v>
      </c>
      <c r="H20">
        <v>4.3580309999999997E-2</v>
      </c>
      <c r="I20">
        <v>1.122886E-2</v>
      </c>
      <c r="J20">
        <v>1.1169200000000001E-2</v>
      </c>
      <c r="K20">
        <v>7.2146849999999998E-2</v>
      </c>
      <c r="L20">
        <v>7.6190479999999998E-3</v>
      </c>
      <c r="M20" s="11">
        <v>3.5133909999999997E-2</v>
      </c>
      <c r="N20">
        <v>1.052983E-2</v>
      </c>
      <c r="O20">
        <v>8.8392260000000004E-3</v>
      </c>
      <c r="P20" s="45">
        <v>8.7427140000000004E-3</v>
      </c>
      <c r="Q20">
        <v>8.1632649999999994E-3</v>
      </c>
      <c r="R20" s="177">
        <v>3.1349630000000003E-2</v>
      </c>
    </row>
    <row r="21" spans="1:39" ht="17" customHeight="1">
      <c r="A21" s="90" t="s">
        <v>2488</v>
      </c>
      <c r="B21" s="91"/>
      <c r="C21" s="92" t="s">
        <v>2471</v>
      </c>
      <c r="D21" s="91" t="s">
        <v>2472</v>
      </c>
      <c r="E21" s="86" t="s">
        <v>2473</v>
      </c>
      <c r="F21" s="91" t="s">
        <v>2474</v>
      </c>
      <c r="G21" s="92" t="s">
        <v>2475</v>
      </c>
      <c r="H21" s="91" t="s">
        <v>2476</v>
      </c>
      <c r="I21" s="86" t="s">
        <v>2477</v>
      </c>
      <c r="J21" s="91" t="s">
        <v>2478</v>
      </c>
      <c r="K21" s="92" t="s">
        <v>2479</v>
      </c>
      <c r="L21" s="91" t="s">
        <v>2480</v>
      </c>
      <c r="M21" s="86" t="s">
        <v>2587</v>
      </c>
      <c r="N21" s="91" t="s">
        <v>2588</v>
      </c>
      <c r="O21" s="92" t="s">
        <v>2589</v>
      </c>
      <c r="P21" s="91" t="s">
        <v>2590</v>
      </c>
      <c r="Q21" s="86" t="s">
        <v>2591</v>
      </c>
      <c r="R21" s="91" t="s">
        <v>2592</v>
      </c>
      <c r="S21" s="92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</row>
    <row r="22" spans="1:39" ht="17" customHeight="1">
      <c r="A22" s="41" t="s">
        <v>2481</v>
      </c>
      <c r="B22">
        <v>4788</v>
      </c>
      <c r="C22" s="42">
        <v>476</v>
      </c>
      <c r="D22" s="42">
        <v>135</v>
      </c>
      <c r="E22" s="42">
        <v>20</v>
      </c>
      <c r="F22" s="42">
        <v>3</v>
      </c>
      <c r="G22">
        <v>33</v>
      </c>
      <c r="H22">
        <v>1705</v>
      </c>
      <c r="I22">
        <v>306</v>
      </c>
      <c r="J22">
        <v>178</v>
      </c>
      <c r="K22">
        <v>942</v>
      </c>
      <c r="L22">
        <v>7</v>
      </c>
      <c r="M22" s="11">
        <v>447</v>
      </c>
      <c r="N22">
        <v>245</v>
      </c>
      <c r="O22">
        <v>137</v>
      </c>
      <c r="P22" s="45">
        <v>49</v>
      </c>
      <c r="Q22">
        <v>30</v>
      </c>
      <c r="R22" s="177">
        <v>75</v>
      </c>
    </row>
    <row r="23" spans="1:39" ht="17" customHeight="1">
      <c r="A23" s="41" t="s">
        <v>2482</v>
      </c>
      <c r="B23">
        <v>34</v>
      </c>
      <c r="C23" s="42">
        <v>6</v>
      </c>
      <c r="D23" s="42">
        <v>1</v>
      </c>
      <c r="E23" s="42">
        <v>0</v>
      </c>
      <c r="F23" s="42">
        <v>0</v>
      </c>
      <c r="G23" s="198">
        <v>0</v>
      </c>
      <c r="H23" s="198">
        <v>14</v>
      </c>
      <c r="I23" s="198">
        <v>1</v>
      </c>
      <c r="J23" s="198">
        <v>3</v>
      </c>
      <c r="K23" s="198">
        <v>5</v>
      </c>
      <c r="L23" s="198">
        <v>0</v>
      </c>
      <c r="M23" s="11">
        <v>4</v>
      </c>
      <c r="N23" s="198">
        <v>0</v>
      </c>
      <c r="O23" s="198">
        <v>0</v>
      </c>
      <c r="P23" s="45">
        <v>0</v>
      </c>
      <c r="Q23" s="198">
        <v>0</v>
      </c>
      <c r="R23" s="177">
        <v>0</v>
      </c>
    </row>
    <row r="24" spans="1:39" s="200" customFormat="1">
      <c r="A24" s="197" t="s">
        <v>2483</v>
      </c>
      <c r="B24" s="198" t="s">
        <v>2549</v>
      </c>
      <c r="C24" s="198">
        <v>1.9565220000000001</v>
      </c>
      <c r="D24" s="198">
        <v>2.2926829999999998</v>
      </c>
      <c r="E24" s="198">
        <v>1.857143</v>
      </c>
      <c r="F24" s="198">
        <v>2</v>
      </c>
      <c r="G24" s="200">
        <v>4.5</v>
      </c>
      <c r="H24" s="198">
        <v>1.442693</v>
      </c>
      <c r="I24" s="200">
        <v>2.029703</v>
      </c>
      <c r="J24" s="200">
        <v>2.0169489999999999</v>
      </c>
      <c r="K24" s="200">
        <v>1.453125</v>
      </c>
      <c r="L24" s="200">
        <v>0.4</v>
      </c>
      <c r="M24" s="201">
        <v>1.7592589999999999</v>
      </c>
      <c r="N24" s="200">
        <v>1.6063829999999999</v>
      </c>
      <c r="O24" s="200">
        <v>2.8055560000000002</v>
      </c>
      <c r="P24" s="185">
        <v>2.769231</v>
      </c>
      <c r="Q24" s="200">
        <v>2.3333330000000001</v>
      </c>
      <c r="R24" s="213">
        <v>2.125</v>
      </c>
    </row>
    <row r="25" spans="1:39" ht="17" customHeight="1">
      <c r="A25" s="11" t="s">
        <v>2484</v>
      </c>
      <c r="B25" s="42">
        <v>3583</v>
      </c>
      <c r="C25" s="42">
        <v>213</v>
      </c>
      <c r="D25" s="42">
        <v>55</v>
      </c>
      <c r="E25" s="198">
        <v>6</v>
      </c>
      <c r="F25" s="198">
        <v>0</v>
      </c>
      <c r="G25" s="198">
        <v>0</v>
      </c>
      <c r="H25" s="42">
        <v>1491</v>
      </c>
      <c r="I25">
        <v>161</v>
      </c>
      <c r="J25">
        <v>94</v>
      </c>
      <c r="K25">
        <v>899</v>
      </c>
      <c r="L25" s="200">
        <v>4</v>
      </c>
      <c r="M25" s="11">
        <v>386</v>
      </c>
      <c r="N25">
        <v>126</v>
      </c>
      <c r="O25">
        <v>53</v>
      </c>
      <c r="P25" s="45">
        <v>21</v>
      </c>
      <c r="Q25">
        <v>15</v>
      </c>
      <c r="R25" s="177">
        <v>59</v>
      </c>
    </row>
    <row r="26" spans="1:39" ht="17" customHeight="1">
      <c r="A26" s="11" t="s">
        <v>2485</v>
      </c>
      <c r="B26">
        <v>2.296339E-2</v>
      </c>
      <c r="C26" s="42">
        <v>9.363049E-3</v>
      </c>
      <c r="D26" s="42">
        <v>9.2499160000000004E-3</v>
      </c>
      <c r="E26" s="42">
        <v>5.3428319999999996E-3</v>
      </c>
      <c r="F26" s="198">
        <v>0</v>
      </c>
      <c r="G26" s="198">
        <v>0</v>
      </c>
      <c r="H26">
        <v>4.3203619999999998E-2</v>
      </c>
      <c r="I26">
        <v>1.129904E-2</v>
      </c>
      <c r="J26">
        <v>1.1169200000000001E-2</v>
      </c>
      <c r="K26">
        <v>7.1747809999999995E-2</v>
      </c>
      <c r="L26">
        <v>7.6190479999999998E-3</v>
      </c>
      <c r="M26" s="11">
        <v>3.5043119999999997E-2</v>
      </c>
      <c r="N26">
        <v>1.052983E-2</v>
      </c>
      <c r="O26">
        <v>8.8392260000000004E-3</v>
      </c>
      <c r="P26" s="45">
        <v>8.7427140000000004E-3</v>
      </c>
      <c r="Q26">
        <v>8.7463560000000003E-3</v>
      </c>
      <c r="R26" s="177">
        <v>3.1349630000000003E-2</v>
      </c>
    </row>
    <row r="27" spans="1:39" ht="17" customHeight="1">
      <c r="A27" s="90" t="s">
        <v>2489</v>
      </c>
      <c r="B27" s="91"/>
      <c r="C27" s="92" t="s">
        <v>2471</v>
      </c>
      <c r="D27" s="91" t="s">
        <v>2472</v>
      </c>
      <c r="E27" s="86" t="s">
        <v>2473</v>
      </c>
      <c r="F27" s="91" t="s">
        <v>2474</v>
      </c>
      <c r="G27" s="91" t="s">
        <v>2475</v>
      </c>
      <c r="H27" s="86" t="s">
        <v>2476</v>
      </c>
      <c r="I27" s="91" t="s">
        <v>2477</v>
      </c>
      <c r="J27" s="91" t="s">
        <v>2478</v>
      </c>
      <c r="K27" s="86" t="s">
        <v>2479</v>
      </c>
      <c r="L27" s="91" t="s">
        <v>2480</v>
      </c>
      <c r="M27" s="91" t="s">
        <v>2587</v>
      </c>
      <c r="N27" s="86" t="s">
        <v>2588</v>
      </c>
      <c r="O27" s="91" t="s">
        <v>2589</v>
      </c>
      <c r="P27" s="91" t="s">
        <v>2590</v>
      </c>
      <c r="Q27" s="86" t="s">
        <v>2591</v>
      </c>
      <c r="R27" s="91" t="s">
        <v>2592</v>
      </c>
      <c r="S27" s="91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</row>
    <row r="28" spans="1:39" ht="17" customHeight="1">
      <c r="A28" s="41" t="s">
        <v>2481</v>
      </c>
      <c r="B28" s="42">
        <v>4480</v>
      </c>
      <c r="C28" s="42">
        <v>396</v>
      </c>
      <c r="D28" s="42">
        <v>118</v>
      </c>
      <c r="E28">
        <v>16</v>
      </c>
      <c r="F28" s="198">
        <v>4</v>
      </c>
      <c r="G28">
        <v>21</v>
      </c>
      <c r="H28" s="42">
        <v>1646</v>
      </c>
      <c r="I28">
        <v>259</v>
      </c>
      <c r="J28">
        <v>168</v>
      </c>
      <c r="K28">
        <v>928</v>
      </c>
      <c r="L28">
        <v>5</v>
      </c>
      <c r="M28" s="11">
        <v>438</v>
      </c>
      <c r="N28">
        <v>216</v>
      </c>
      <c r="O28">
        <v>119</v>
      </c>
      <c r="P28" s="45">
        <v>41</v>
      </c>
      <c r="Q28">
        <v>34</v>
      </c>
      <c r="R28" s="177">
        <v>71</v>
      </c>
    </row>
    <row r="29" spans="1:39" s="200" customFormat="1">
      <c r="A29" s="197" t="s">
        <v>2482</v>
      </c>
      <c r="B29" s="198">
        <v>28</v>
      </c>
      <c r="C29" s="198">
        <v>5</v>
      </c>
      <c r="D29" s="198">
        <v>0</v>
      </c>
      <c r="E29" s="198">
        <v>0</v>
      </c>
      <c r="F29" s="198">
        <v>0</v>
      </c>
      <c r="G29" s="198">
        <v>0</v>
      </c>
      <c r="H29" s="198">
        <v>9</v>
      </c>
      <c r="I29" s="198">
        <v>3</v>
      </c>
      <c r="J29" s="198">
        <v>4</v>
      </c>
      <c r="K29" s="198">
        <v>3</v>
      </c>
      <c r="L29" s="198">
        <v>0</v>
      </c>
      <c r="M29" s="201">
        <v>3</v>
      </c>
      <c r="N29" s="198">
        <v>1</v>
      </c>
      <c r="O29" s="198">
        <v>0</v>
      </c>
      <c r="P29" s="185">
        <v>0</v>
      </c>
      <c r="Q29" s="198">
        <v>0</v>
      </c>
      <c r="R29" s="213">
        <v>0</v>
      </c>
    </row>
    <row r="30" spans="1:39" ht="17" customHeight="1">
      <c r="A30" s="41" t="s">
        <v>2483</v>
      </c>
      <c r="B30" s="42" t="s">
        <v>2549</v>
      </c>
      <c r="C30" s="42">
        <v>2.0697670000000001</v>
      </c>
      <c r="D30" s="42">
        <v>2.9333330000000002</v>
      </c>
      <c r="E30">
        <v>1.6666669999999999</v>
      </c>
      <c r="F30" s="42">
        <v>1</v>
      </c>
      <c r="G30">
        <v>3.2</v>
      </c>
      <c r="H30" s="42">
        <v>1.4567159999999999</v>
      </c>
      <c r="I30">
        <v>2.047059</v>
      </c>
      <c r="J30">
        <v>2.1698110000000002</v>
      </c>
      <c r="K30">
        <v>1.429319</v>
      </c>
      <c r="L30">
        <v>0.66666669999999995</v>
      </c>
      <c r="M30" s="11">
        <v>1.789809</v>
      </c>
      <c r="N30">
        <v>1.571429</v>
      </c>
      <c r="O30">
        <v>2.2162160000000002</v>
      </c>
      <c r="P30" s="45">
        <v>1.5625</v>
      </c>
      <c r="Q30">
        <v>2.0909089999999999</v>
      </c>
      <c r="R30" s="177">
        <v>1.9583330000000001</v>
      </c>
    </row>
    <row r="31" spans="1:39" ht="17" customHeight="1">
      <c r="A31" s="11" t="s">
        <v>2484</v>
      </c>
      <c r="B31">
        <v>3607</v>
      </c>
      <c r="C31" s="42">
        <v>214</v>
      </c>
      <c r="D31" s="42">
        <v>55</v>
      </c>
      <c r="E31" s="42">
        <v>5</v>
      </c>
      <c r="F31" s="42">
        <v>0</v>
      </c>
      <c r="G31" s="42">
        <v>0</v>
      </c>
      <c r="H31">
        <v>1505</v>
      </c>
      <c r="I31">
        <v>159</v>
      </c>
      <c r="J31">
        <v>94</v>
      </c>
      <c r="K31">
        <v>904</v>
      </c>
      <c r="L31">
        <v>4</v>
      </c>
      <c r="M31" s="11">
        <v>387</v>
      </c>
      <c r="N31">
        <v>131</v>
      </c>
      <c r="O31">
        <v>54</v>
      </c>
      <c r="P31" s="45">
        <v>21</v>
      </c>
      <c r="Q31">
        <v>15</v>
      </c>
      <c r="R31" s="177">
        <v>59</v>
      </c>
    </row>
    <row r="32" spans="1:39" ht="17" customHeight="1">
      <c r="A32" s="11" t="s">
        <v>2485</v>
      </c>
      <c r="B32">
        <v>2.3117200000000001E-2</v>
      </c>
      <c r="C32" s="42">
        <v>9.4070070000000002E-3</v>
      </c>
      <c r="D32" s="42">
        <v>9.2499160000000004E-3</v>
      </c>
      <c r="E32">
        <v>4.4523599999999998E-3</v>
      </c>
      <c r="F32" s="42">
        <v>0</v>
      </c>
      <c r="G32" s="42">
        <v>0</v>
      </c>
      <c r="H32">
        <v>4.360928E-2</v>
      </c>
      <c r="I32">
        <v>1.1158680000000001E-2</v>
      </c>
      <c r="J32">
        <v>1.1169200000000001E-2</v>
      </c>
      <c r="K32">
        <v>7.2146849999999998E-2</v>
      </c>
      <c r="L32">
        <v>7.6190479999999998E-3</v>
      </c>
      <c r="M32" s="11">
        <v>3.5133909999999997E-2</v>
      </c>
      <c r="N32">
        <v>1.094769E-2</v>
      </c>
      <c r="O32">
        <v>9.0060039999999997E-3</v>
      </c>
      <c r="P32" s="45">
        <v>8.7427140000000004E-3</v>
      </c>
      <c r="Q32">
        <v>8.7463560000000003E-3</v>
      </c>
      <c r="R32" s="177">
        <v>3.1349630000000003E-2</v>
      </c>
    </row>
    <row r="33" spans="1:39" ht="17" customHeight="1">
      <c r="A33" s="90" t="s">
        <v>2490</v>
      </c>
      <c r="B33" s="91"/>
      <c r="C33" s="92" t="s">
        <v>2471</v>
      </c>
      <c r="D33" s="91" t="s">
        <v>2472</v>
      </c>
      <c r="E33" s="86" t="s">
        <v>2473</v>
      </c>
      <c r="F33" s="91" t="s">
        <v>2474</v>
      </c>
      <c r="G33" s="91" t="s">
        <v>2475</v>
      </c>
      <c r="H33" s="86" t="s">
        <v>2476</v>
      </c>
      <c r="I33" s="91" t="s">
        <v>2477</v>
      </c>
      <c r="J33" s="91" t="s">
        <v>2478</v>
      </c>
      <c r="K33" s="86" t="s">
        <v>2479</v>
      </c>
      <c r="L33" s="91" t="s">
        <v>2480</v>
      </c>
      <c r="M33" s="91" t="s">
        <v>2587</v>
      </c>
      <c r="N33" s="86" t="s">
        <v>2588</v>
      </c>
      <c r="O33" s="91" t="s">
        <v>2589</v>
      </c>
      <c r="P33" s="91" t="s">
        <v>2590</v>
      </c>
      <c r="Q33" s="86" t="s">
        <v>2591</v>
      </c>
      <c r="R33" s="91" t="s">
        <v>2592</v>
      </c>
      <c r="S33" s="91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</row>
    <row r="34" spans="1:39" s="200" customFormat="1" ht="14.25" customHeight="1">
      <c r="A34" s="197" t="s">
        <v>2481</v>
      </c>
      <c r="B34" s="200">
        <v>4541</v>
      </c>
      <c r="C34" s="198">
        <v>402</v>
      </c>
      <c r="D34" s="198">
        <v>118</v>
      </c>
      <c r="E34" s="198">
        <v>18</v>
      </c>
      <c r="F34" s="198">
        <v>6</v>
      </c>
      <c r="G34" s="200">
        <v>23</v>
      </c>
      <c r="H34" s="200">
        <v>1663</v>
      </c>
      <c r="I34" s="200">
        <v>260</v>
      </c>
      <c r="J34" s="200">
        <v>157</v>
      </c>
      <c r="K34" s="200">
        <v>946</v>
      </c>
      <c r="L34" s="200">
        <v>7</v>
      </c>
      <c r="M34" s="201">
        <v>449</v>
      </c>
      <c r="N34" s="200">
        <v>229</v>
      </c>
      <c r="O34" s="200">
        <v>118</v>
      </c>
      <c r="P34" s="185">
        <v>39</v>
      </c>
      <c r="Q34" s="200">
        <v>32</v>
      </c>
      <c r="R34" s="213">
        <v>74</v>
      </c>
    </row>
    <row r="35" spans="1:39" ht="16" customHeight="1">
      <c r="A35" s="41" t="s">
        <v>2482</v>
      </c>
      <c r="B35" s="42">
        <v>21</v>
      </c>
      <c r="C35" s="42">
        <v>1</v>
      </c>
      <c r="D35" s="198">
        <v>0</v>
      </c>
      <c r="E35" s="198">
        <v>0</v>
      </c>
      <c r="F35" s="198">
        <v>0</v>
      </c>
      <c r="G35" s="198">
        <v>0</v>
      </c>
      <c r="H35" s="198">
        <v>11</v>
      </c>
      <c r="I35" s="198">
        <v>1</v>
      </c>
      <c r="J35" s="198">
        <v>2</v>
      </c>
      <c r="K35" s="198">
        <v>4</v>
      </c>
      <c r="L35" s="198">
        <v>0</v>
      </c>
      <c r="M35" s="11">
        <v>2</v>
      </c>
      <c r="N35" s="198">
        <v>0</v>
      </c>
      <c r="O35" s="198">
        <v>0</v>
      </c>
      <c r="P35" s="45">
        <v>0</v>
      </c>
      <c r="Q35" s="198">
        <v>0</v>
      </c>
      <c r="R35" s="177">
        <v>0</v>
      </c>
    </row>
    <row r="36" spans="1:39" ht="16" customHeight="1">
      <c r="A36" s="41" t="s">
        <v>2483</v>
      </c>
      <c r="B36" s="42" t="s">
        <v>2549</v>
      </c>
      <c r="C36" s="42">
        <v>2</v>
      </c>
      <c r="D36" s="42">
        <v>2.4705879999999998</v>
      </c>
      <c r="E36" s="42">
        <v>1.25</v>
      </c>
      <c r="F36" s="42">
        <v>1</v>
      </c>
      <c r="G36">
        <v>1.875</v>
      </c>
      <c r="H36" s="42">
        <v>1.44919</v>
      </c>
      <c r="I36">
        <v>1.9885060000000001</v>
      </c>
      <c r="J36">
        <v>2.019231</v>
      </c>
      <c r="K36">
        <v>1.4318770000000001</v>
      </c>
      <c r="L36">
        <v>0.75</v>
      </c>
      <c r="M36" s="11">
        <v>1.8598730000000001</v>
      </c>
      <c r="N36">
        <v>1.8625</v>
      </c>
      <c r="O36">
        <v>2.8064520000000002</v>
      </c>
      <c r="P36" s="45">
        <v>2.25</v>
      </c>
      <c r="Q36">
        <v>1.285714</v>
      </c>
      <c r="R36" s="177">
        <v>2.3636360000000001</v>
      </c>
    </row>
    <row r="37" spans="1:39" ht="19" customHeight="1">
      <c r="A37" s="11" t="s">
        <v>2484</v>
      </c>
      <c r="B37">
        <v>3620</v>
      </c>
      <c r="C37" s="42">
        <v>220</v>
      </c>
      <c r="D37" s="42">
        <v>57</v>
      </c>
      <c r="E37" s="42">
        <v>5</v>
      </c>
      <c r="F37" s="42">
        <v>0</v>
      </c>
      <c r="G37" s="42">
        <v>0</v>
      </c>
      <c r="H37" s="42">
        <v>1504</v>
      </c>
      <c r="I37">
        <v>164</v>
      </c>
      <c r="J37">
        <v>98</v>
      </c>
      <c r="K37">
        <v>905</v>
      </c>
      <c r="L37">
        <v>4</v>
      </c>
      <c r="M37" s="11">
        <v>387</v>
      </c>
      <c r="N37">
        <v>127</v>
      </c>
      <c r="O37">
        <v>54</v>
      </c>
      <c r="P37" s="45">
        <v>21</v>
      </c>
      <c r="Q37">
        <v>15</v>
      </c>
      <c r="R37" s="177">
        <v>59</v>
      </c>
    </row>
    <row r="38" spans="1:39">
      <c r="A38" s="11" t="s">
        <v>2485</v>
      </c>
      <c r="B38">
        <v>2.3200519999999999E-2</v>
      </c>
      <c r="C38" s="42">
        <v>9.6707549999999996E-3</v>
      </c>
      <c r="D38" s="42">
        <v>9.5862759999999995E-3</v>
      </c>
      <c r="E38" s="42">
        <v>4.4523599999999998E-3</v>
      </c>
      <c r="F38" s="42">
        <v>0</v>
      </c>
      <c r="G38" s="42">
        <v>0</v>
      </c>
      <c r="H38">
        <v>4.3580309999999997E-2</v>
      </c>
      <c r="I38">
        <v>1.150958E-2</v>
      </c>
      <c r="J38">
        <v>1.164449E-2</v>
      </c>
      <c r="K38">
        <v>7.2226659999999998E-2</v>
      </c>
      <c r="L38">
        <v>7.6190479999999998E-3</v>
      </c>
      <c r="M38" s="11">
        <v>3.5133909999999997E-2</v>
      </c>
      <c r="N38">
        <v>1.06134E-2</v>
      </c>
      <c r="O38">
        <v>9.0060039999999997E-3</v>
      </c>
      <c r="P38" s="45">
        <v>8.7427140000000004E-3</v>
      </c>
      <c r="Q38">
        <v>8.7463560000000003E-3</v>
      </c>
      <c r="R38" s="177">
        <v>3.1349630000000003E-2</v>
      </c>
    </row>
    <row r="39" spans="1:39">
      <c r="A39" s="40" t="s">
        <v>2553</v>
      </c>
      <c r="B39" s="40"/>
      <c r="C39" s="40"/>
      <c r="D39" s="39" t="s">
        <v>2511</v>
      </c>
      <c r="E39" s="39"/>
      <c r="F39" s="38"/>
      <c r="G39" s="40"/>
      <c r="H39" s="38"/>
      <c r="I39" s="50"/>
      <c r="J39" s="40"/>
      <c r="K39" s="40"/>
      <c r="L39" s="40"/>
      <c r="M39" s="40"/>
      <c r="N39" s="37"/>
      <c r="O39" s="38"/>
      <c r="P39" s="38"/>
      <c r="Q39" s="77"/>
      <c r="R39" s="40"/>
      <c r="S39" s="51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</row>
    <row r="40" spans="1:39">
      <c r="A40" s="11" t="s">
        <v>2493</v>
      </c>
      <c r="B40" s="42">
        <v>-2.3702990000000002</v>
      </c>
      <c r="D40" s="52" t="s">
        <v>2494</v>
      </c>
      <c r="E40" s="52"/>
      <c r="F40" t="s">
        <v>2307</v>
      </c>
      <c r="G40" s="11" t="s">
        <v>2493</v>
      </c>
      <c r="H40" s="11" t="s">
        <v>2504</v>
      </c>
      <c r="I40" s="42" t="s">
        <v>2497</v>
      </c>
      <c r="J40" s="11" t="s">
        <v>2505</v>
      </c>
      <c r="K40" s="11" t="s">
        <v>2506</v>
      </c>
      <c r="L40" s="42" t="s">
        <v>2507</v>
      </c>
      <c r="N40" s="42" t="s">
        <v>2508</v>
      </c>
      <c r="P40" s="23" t="s">
        <v>2509</v>
      </c>
      <c r="Q40" s="23" t="s">
        <v>2503</v>
      </c>
      <c r="R40" s="42"/>
      <c r="S40" s="42"/>
    </row>
    <row r="41" spans="1:39">
      <c r="A41" s="11" t="s">
        <v>2504</v>
      </c>
      <c r="B41" s="42">
        <v>6370</v>
      </c>
      <c r="D41">
        <v>26620003</v>
      </c>
      <c r="E41">
        <v>26644650</v>
      </c>
      <c r="F41">
        <v>22749</v>
      </c>
      <c r="G41">
        <v>-2.0990310000000001</v>
      </c>
      <c r="H41">
        <v>830</v>
      </c>
      <c r="I41">
        <v>1.3282831E-2</v>
      </c>
      <c r="J41">
        <v>-5.2986167999999996</v>
      </c>
      <c r="K41">
        <v>-10.07854757</v>
      </c>
      <c r="L41">
        <v>22.159374620000001</v>
      </c>
      <c r="M41">
        <f>L41/F41</f>
        <v>9.7408126159391625E-4</v>
      </c>
      <c r="N41">
        <v>93.615358400000005</v>
      </c>
      <c r="O41">
        <f>N41/F41</f>
        <v>4.1151416941404024E-3</v>
      </c>
      <c r="P41" s="73">
        <v>1.028785E-7</v>
      </c>
    </row>
    <row r="42" spans="1:39">
      <c r="A42" s="42" t="s">
        <v>2497</v>
      </c>
      <c r="B42" s="42">
        <v>8.2029459999999992E-3</v>
      </c>
      <c r="D42">
        <v>33572015</v>
      </c>
      <c r="E42">
        <v>33582959</v>
      </c>
      <c r="F42">
        <v>5946</v>
      </c>
      <c r="G42" s="11">
        <v>-1.2621009999999999</v>
      </c>
      <c r="H42" s="45">
        <v>220</v>
      </c>
      <c r="I42" s="54">
        <v>2.9537256000000001E-2</v>
      </c>
      <c r="J42" s="44">
        <v>-3.7488969000000001</v>
      </c>
      <c r="K42">
        <v>-6.1624163799999998</v>
      </c>
      <c r="L42">
        <v>13.02131275</v>
      </c>
      <c r="M42">
        <f t="shared" ref="M42:M56" si="0">L42/F42</f>
        <v>2.1899281449714093E-3</v>
      </c>
      <c r="N42">
        <v>24.571240299999999</v>
      </c>
      <c r="O42">
        <f t="shared" ref="O42:O56" si="1">N42/F42</f>
        <v>4.1323983013790786E-3</v>
      </c>
      <c r="P42" s="73">
        <v>1.0331E-7</v>
      </c>
    </row>
    <row r="43" spans="1:39">
      <c r="A43" s="11" t="s">
        <v>2505</v>
      </c>
      <c r="B43" s="42">
        <v>-3.3535550000000001</v>
      </c>
      <c r="D43">
        <v>37435083</v>
      </c>
      <c r="E43">
        <v>37445725</v>
      </c>
      <c r="F43">
        <v>1123</v>
      </c>
      <c r="G43" s="11">
        <v>-2.2347800000000002</v>
      </c>
      <c r="H43" s="45">
        <v>42</v>
      </c>
      <c r="I43" s="54">
        <v>4.0490910000000003E-3</v>
      </c>
      <c r="J43" s="44">
        <v>-5.0527416000000001</v>
      </c>
      <c r="K43">
        <v>-5.7304343900000001</v>
      </c>
      <c r="L43">
        <v>0.32486331000000002</v>
      </c>
      <c r="M43">
        <f t="shared" si="0"/>
        <v>2.8928166518254675E-4</v>
      </c>
      <c r="N43">
        <v>4.6696464000000004</v>
      </c>
      <c r="O43">
        <f t="shared" si="1"/>
        <v>4.158189136242209E-3</v>
      </c>
      <c r="P43" s="73">
        <v>1.039547E-7</v>
      </c>
    </row>
    <row r="44" spans="1:39">
      <c r="A44" s="11" t="s">
        <v>2506</v>
      </c>
      <c r="B44" s="42">
        <v>-4.7316750000000001</v>
      </c>
      <c r="D44">
        <v>44017295</v>
      </c>
      <c r="E44">
        <v>44031054</v>
      </c>
      <c r="F44">
        <v>12695</v>
      </c>
      <c r="G44" s="11">
        <v>1.902134</v>
      </c>
      <c r="H44" s="45">
        <v>5</v>
      </c>
      <c r="I44" s="54">
        <v>0.13058191799999999</v>
      </c>
      <c r="J44" s="44">
        <v>1.4669466</v>
      </c>
      <c r="K44">
        <v>0.78644444999999996</v>
      </c>
      <c r="L44">
        <v>1.3058191800000001</v>
      </c>
      <c r="M44">
        <f t="shared" si="0"/>
        <v>1.0286090429302875E-4</v>
      </c>
      <c r="N44">
        <v>0.77828529999999996</v>
      </c>
      <c r="O44">
        <f t="shared" si="1"/>
        <v>6.13064434816857E-5</v>
      </c>
      <c r="P44" s="73">
        <v>1.5326610000000001E-9</v>
      </c>
    </row>
    <row r="45" spans="1:39">
      <c r="A45" s="42" t="s">
        <v>2507</v>
      </c>
      <c r="B45" s="42">
        <v>105.0766</v>
      </c>
      <c r="C45">
        <f>B45/B3</f>
        <v>6.7343412526997841E-4</v>
      </c>
      <c r="D45">
        <v>67290040</v>
      </c>
      <c r="E45">
        <v>67306943</v>
      </c>
      <c r="F45">
        <v>8311</v>
      </c>
      <c r="G45" s="11">
        <v>-2.3720210000000002</v>
      </c>
      <c r="H45" s="45">
        <v>95</v>
      </c>
      <c r="I45" s="54">
        <v>4.7879819999999997E-3</v>
      </c>
      <c r="J45" s="44">
        <v>-6.3117330999999997</v>
      </c>
      <c r="K45">
        <v>-8.5425072199999992</v>
      </c>
      <c r="L45">
        <v>0.90792501000000003</v>
      </c>
      <c r="M45">
        <f t="shared" si="0"/>
        <v>1.0924377451570209E-4</v>
      </c>
      <c r="N45">
        <v>10.8958581</v>
      </c>
      <c r="O45">
        <f t="shared" si="1"/>
        <v>1.3110164962098424E-3</v>
      </c>
      <c r="P45" s="73">
        <v>3.2775409999999999E-8</v>
      </c>
    </row>
    <row r="46" spans="1:39">
      <c r="A46" s="42" t="s">
        <v>2508</v>
      </c>
      <c r="B46" s="42">
        <v>727.6875</v>
      </c>
      <c r="C46">
        <f>B46/B3</f>
        <v>4.6637366933493987E-3</v>
      </c>
      <c r="D46">
        <v>69446439</v>
      </c>
      <c r="E46">
        <v>69483196</v>
      </c>
      <c r="F46">
        <v>34511</v>
      </c>
      <c r="G46" s="11">
        <v>-2.5800930000000002</v>
      </c>
      <c r="H46" s="45">
        <v>1966</v>
      </c>
      <c r="I46" s="54">
        <v>3.9014560000000002E-3</v>
      </c>
      <c r="J46" s="44">
        <v>-1.9473497</v>
      </c>
      <c r="K46">
        <v>1.653572E-2</v>
      </c>
      <c r="L46">
        <v>15.437743279999999</v>
      </c>
      <c r="M46">
        <f t="shared" si="0"/>
        <v>4.4732819332966297E-4</v>
      </c>
      <c r="N46">
        <v>223.14261440000001</v>
      </c>
      <c r="O46">
        <f t="shared" si="1"/>
        <v>6.4658402943988877E-3</v>
      </c>
      <c r="P46" s="73">
        <v>1.6164599999999999E-7</v>
      </c>
    </row>
    <row r="47" spans="1:39">
      <c r="A47" s="23" t="s">
        <v>2509</v>
      </c>
      <c r="B47" s="109">
        <v>1.165934E-7</v>
      </c>
      <c r="D47">
        <v>82495927</v>
      </c>
      <c r="E47">
        <v>82518848</v>
      </c>
      <c r="F47">
        <v>14249</v>
      </c>
      <c r="G47" s="11">
        <v>-2.1001910000000001</v>
      </c>
      <c r="H47" s="45">
        <v>509</v>
      </c>
      <c r="I47" s="54">
        <v>1.3027825E-2</v>
      </c>
      <c r="J47" s="44">
        <v>-5.5383041000000004</v>
      </c>
      <c r="K47">
        <v>-10.073725420000001</v>
      </c>
      <c r="L47">
        <v>13.332858740000001</v>
      </c>
      <c r="M47">
        <f t="shared" si="0"/>
        <v>9.3570487332444389E-4</v>
      </c>
      <c r="N47">
        <v>57.8147302</v>
      </c>
      <c r="O47">
        <f t="shared" si="1"/>
        <v>4.0574587830724965E-3</v>
      </c>
      <c r="P47" s="73">
        <v>1.014365E-7</v>
      </c>
    </row>
    <row r="48" spans="1:39">
      <c r="A48" s="23" t="s">
        <v>2503</v>
      </c>
      <c r="B48" s="42"/>
      <c r="D48">
        <v>82522045</v>
      </c>
      <c r="E48">
        <v>82532928</v>
      </c>
      <c r="F48">
        <v>8416</v>
      </c>
      <c r="G48" s="11">
        <v>-2.311979</v>
      </c>
      <c r="H48" s="45">
        <v>313</v>
      </c>
      <c r="I48" s="54">
        <v>8.3474799999999991E-3</v>
      </c>
      <c r="J48" s="44">
        <v>-5.5865545000000001</v>
      </c>
      <c r="K48">
        <v>-9.0764690699999999</v>
      </c>
      <c r="L48">
        <v>5.2629181100000002</v>
      </c>
      <c r="M48">
        <f t="shared" si="0"/>
        <v>6.2534673360266162E-4</v>
      </c>
      <c r="N48">
        <v>34.911171699999997</v>
      </c>
      <c r="O48">
        <f t="shared" si="1"/>
        <v>4.1481905537072237E-3</v>
      </c>
      <c r="P48" s="73">
        <v>1.037048E-7</v>
      </c>
    </row>
    <row r="49" spans="1:39">
      <c r="D49">
        <v>84523917</v>
      </c>
      <c r="E49">
        <v>84548943</v>
      </c>
      <c r="F49">
        <v>12530</v>
      </c>
      <c r="G49">
        <v>-2.7161149999999998</v>
      </c>
      <c r="H49">
        <v>956</v>
      </c>
      <c r="I49" s="44">
        <v>9.8494500000000009E-4</v>
      </c>
      <c r="J49">
        <v>-0.54803780000000002</v>
      </c>
      <c r="K49">
        <v>4.0855409299999996</v>
      </c>
      <c r="L49">
        <v>1.8968502899999999</v>
      </c>
      <c r="M49">
        <f t="shared" si="0"/>
        <v>1.5138469992019153E-4</v>
      </c>
      <c r="N49">
        <v>113.628424</v>
      </c>
      <c r="O49">
        <f t="shared" si="1"/>
        <v>9.0685094972067035E-3</v>
      </c>
      <c r="P49" s="73">
        <v>2.267127E-7</v>
      </c>
    </row>
    <row r="50" spans="1:39">
      <c r="A50" s="42"/>
      <c r="B50" s="42"/>
      <c r="D50">
        <v>84587919</v>
      </c>
      <c r="E50">
        <v>84596471</v>
      </c>
      <c r="F50">
        <v>525</v>
      </c>
      <c r="G50">
        <v>-1.772373</v>
      </c>
      <c r="H50">
        <v>11</v>
      </c>
      <c r="I50" s="44">
        <v>3.1646589999999998E-3</v>
      </c>
      <c r="J50">
        <v>-2.8570158000000001</v>
      </c>
      <c r="K50">
        <v>-2.6267665500000001</v>
      </c>
      <c r="L50">
        <v>3.8013690000000003E-2</v>
      </c>
      <c r="M50">
        <f t="shared" si="0"/>
        <v>7.2407028571428575E-5</v>
      </c>
      <c r="N50">
        <v>1.2230026000000001</v>
      </c>
      <c r="O50">
        <f t="shared" si="1"/>
        <v>2.3295287619047619E-3</v>
      </c>
      <c r="P50" s="73">
        <v>5.8238219999999999E-8</v>
      </c>
    </row>
    <row r="51" spans="1:39">
      <c r="A51" s="42"/>
      <c r="B51" s="42"/>
      <c r="D51">
        <v>90528916</v>
      </c>
      <c r="E51">
        <v>90548943</v>
      </c>
      <c r="F51">
        <v>11015</v>
      </c>
      <c r="G51">
        <v>-2.4038080000000002</v>
      </c>
      <c r="H51">
        <v>546</v>
      </c>
      <c r="I51" s="44">
        <v>6.9733319999999996E-3</v>
      </c>
      <c r="J51">
        <v>-2.0882469000000001</v>
      </c>
      <c r="K51">
        <v>-0.79448222999999996</v>
      </c>
      <c r="L51">
        <v>7.6434032299999997</v>
      </c>
      <c r="M51">
        <f t="shared" si="0"/>
        <v>6.9390860009078525E-4</v>
      </c>
      <c r="N51">
        <v>61.372528799999998</v>
      </c>
      <c r="O51">
        <f t="shared" si="1"/>
        <v>5.5717229959146618E-3</v>
      </c>
      <c r="P51" s="73">
        <v>1.3929309999999999E-7</v>
      </c>
    </row>
    <row r="52" spans="1:39">
      <c r="A52" s="42"/>
      <c r="B52" s="42"/>
      <c r="D52">
        <v>90732964</v>
      </c>
      <c r="E52">
        <v>90753918</v>
      </c>
      <c r="F52">
        <v>11966</v>
      </c>
      <c r="G52">
        <v>-2.096298</v>
      </c>
      <c r="H52">
        <v>375</v>
      </c>
      <c r="I52" s="44">
        <v>1.2910225000000001E-2</v>
      </c>
      <c r="J52">
        <v>-4.0285780999999998</v>
      </c>
      <c r="K52">
        <v>-5.9953850600000003</v>
      </c>
      <c r="L52">
        <v>9.7246196999999999</v>
      </c>
      <c r="M52">
        <f t="shared" si="0"/>
        <v>8.1268758983787394E-4</v>
      </c>
      <c r="N52">
        <v>45.140084999999999</v>
      </c>
      <c r="O52">
        <f t="shared" si="1"/>
        <v>3.7723621093097106E-3</v>
      </c>
      <c r="P52" s="73">
        <v>9.4309049999999997E-8</v>
      </c>
    </row>
    <row r="53" spans="1:39">
      <c r="A53" s="11"/>
      <c r="D53">
        <v>93340401</v>
      </c>
      <c r="E53">
        <v>93351022</v>
      </c>
      <c r="F53">
        <v>5996</v>
      </c>
      <c r="G53">
        <v>-1.881607</v>
      </c>
      <c r="H53">
        <v>259</v>
      </c>
      <c r="I53">
        <v>1.6935934E-2</v>
      </c>
      <c r="J53">
        <v>-6.4124414999999999</v>
      </c>
      <c r="K53">
        <v>-11.31163287</v>
      </c>
      <c r="L53">
        <v>8.8126603299999999</v>
      </c>
      <c r="M53">
        <f t="shared" si="0"/>
        <v>1.4697565593729152E-3</v>
      </c>
      <c r="N53">
        <v>28.796153</v>
      </c>
      <c r="O53">
        <f t="shared" si="1"/>
        <v>4.80256054036024E-3</v>
      </c>
      <c r="P53" s="73">
        <v>1.2006400000000001E-7</v>
      </c>
    </row>
    <row r="54" spans="1:39">
      <c r="D54">
        <v>125869371</v>
      </c>
      <c r="E54">
        <v>125883279</v>
      </c>
      <c r="F54">
        <v>2402</v>
      </c>
      <c r="G54">
        <v>-1.951098</v>
      </c>
      <c r="H54">
        <v>86</v>
      </c>
      <c r="I54">
        <v>1.3464111000000001E-2</v>
      </c>
      <c r="J54">
        <v>-4.6710788000000001</v>
      </c>
      <c r="K54">
        <v>-5.9889389199999998</v>
      </c>
      <c r="L54">
        <v>2.32314051</v>
      </c>
      <c r="M54">
        <f t="shared" si="0"/>
        <v>9.6716923813488761E-4</v>
      </c>
      <c r="N54">
        <v>9.6728445000000001</v>
      </c>
      <c r="O54">
        <f t="shared" si="1"/>
        <v>4.0269960449625317E-3</v>
      </c>
      <c r="P54" s="73">
        <v>1.006749E-7</v>
      </c>
    </row>
    <row r="55" spans="1:39">
      <c r="D55">
        <v>135562094</v>
      </c>
      <c r="E55">
        <v>135572057</v>
      </c>
      <c r="F55">
        <v>1715</v>
      </c>
      <c r="G55">
        <v>-1.838489</v>
      </c>
      <c r="H55">
        <v>60</v>
      </c>
      <c r="I55">
        <v>1.4691607000000001E-2</v>
      </c>
      <c r="J55">
        <v>-2.611774</v>
      </c>
      <c r="K55">
        <v>-2.4068359199999998</v>
      </c>
      <c r="L55">
        <v>1.7654864699999999</v>
      </c>
      <c r="M55">
        <f t="shared" si="0"/>
        <v>1.0294381749271137E-3</v>
      </c>
      <c r="N55">
        <v>6.6709234999999998</v>
      </c>
      <c r="O55">
        <f t="shared" si="1"/>
        <v>3.8897513119533528E-3</v>
      </c>
      <c r="P55" s="73">
        <v>9.7243780000000003E-8</v>
      </c>
    </row>
    <row r="56" spans="1:39">
      <c r="D56">
        <v>136888679</v>
      </c>
      <c r="E56">
        <v>136901094</v>
      </c>
      <c r="F56">
        <v>1882</v>
      </c>
      <c r="G56">
        <v>-2.3288449999999998</v>
      </c>
      <c r="H56">
        <v>97</v>
      </c>
      <c r="I56">
        <v>5.7677329999999997E-3</v>
      </c>
      <c r="J56">
        <v>-2.0443804999999999</v>
      </c>
      <c r="K56">
        <v>-0.92136256000000005</v>
      </c>
      <c r="L56">
        <v>1.11960159</v>
      </c>
      <c r="M56">
        <f t="shared" si="0"/>
        <v>5.9489988841657812E-4</v>
      </c>
      <c r="N56">
        <v>10.784659599999999</v>
      </c>
      <c r="O56">
        <f t="shared" si="1"/>
        <v>5.7304248671625931E-3</v>
      </c>
      <c r="P56" s="73">
        <v>1.4326060000000001E-7</v>
      </c>
    </row>
    <row r="57" spans="1:39">
      <c r="A57" s="86" t="s">
        <v>2569</v>
      </c>
      <c r="B57" s="86"/>
      <c r="C57" s="86"/>
      <c r="D57" s="92" t="s">
        <v>2511</v>
      </c>
      <c r="E57" s="92"/>
      <c r="F57" s="91"/>
      <c r="G57" s="86"/>
      <c r="H57" s="91"/>
      <c r="I57" s="93"/>
      <c r="J57" s="86"/>
      <c r="K57" s="86"/>
      <c r="L57" s="86"/>
      <c r="M57" s="86"/>
      <c r="N57" s="90"/>
      <c r="O57" s="91"/>
      <c r="P57" s="91"/>
      <c r="Q57" s="95"/>
      <c r="R57" s="86"/>
      <c r="S57" s="94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</row>
    <row r="58" spans="1:39">
      <c r="A58" s="11" t="s">
        <v>2493</v>
      </c>
      <c r="B58" s="42">
        <v>-2.402199</v>
      </c>
      <c r="D58" s="52" t="s">
        <v>2494</v>
      </c>
      <c r="E58" s="52"/>
      <c r="F58" t="s">
        <v>2307</v>
      </c>
      <c r="G58" s="11" t="s">
        <v>2493</v>
      </c>
      <c r="H58" s="11" t="s">
        <v>2504</v>
      </c>
      <c r="I58" s="42" t="s">
        <v>2497</v>
      </c>
      <c r="J58" s="11" t="s">
        <v>2505</v>
      </c>
      <c r="K58" s="11" t="s">
        <v>2506</v>
      </c>
      <c r="L58" s="42" t="s">
        <v>2507</v>
      </c>
      <c r="N58" s="42" t="s">
        <v>2508</v>
      </c>
      <c r="P58" s="23" t="s">
        <v>2509</v>
      </c>
      <c r="Q58" s="23" t="s">
        <v>2503</v>
      </c>
      <c r="R58" s="42"/>
      <c r="S58" s="42"/>
    </row>
    <row r="59" spans="1:39">
      <c r="A59" s="11" t="s">
        <v>2504</v>
      </c>
      <c r="B59" s="42">
        <v>4998</v>
      </c>
      <c r="D59">
        <v>26620003</v>
      </c>
      <c r="E59">
        <v>26644650</v>
      </c>
      <c r="F59">
        <v>22749</v>
      </c>
      <c r="G59">
        <v>-1.8473177999999999</v>
      </c>
      <c r="H59">
        <v>525</v>
      </c>
      <c r="I59">
        <v>2.3647037999999999E-2</v>
      </c>
      <c r="J59">
        <v>-1.710750437</v>
      </c>
      <c r="K59">
        <v>-0.94199100000000002</v>
      </c>
      <c r="L59">
        <v>24.966086839999999</v>
      </c>
      <c r="M59">
        <f>L59/F59</f>
        <v>1.0974586504901313E-3</v>
      </c>
      <c r="N59">
        <v>69.598410799999996</v>
      </c>
      <c r="O59">
        <f>N59/F59</f>
        <v>3.0594052837487362E-3</v>
      </c>
      <c r="P59" s="73">
        <v>7.6485129999999995E-8</v>
      </c>
    </row>
    <row r="60" spans="1:39">
      <c r="A60" s="42" t="s">
        <v>2497</v>
      </c>
      <c r="B60" s="42">
        <v>1.171295E-2</v>
      </c>
      <c r="D60">
        <v>33572015</v>
      </c>
      <c r="E60">
        <v>33582959</v>
      </c>
      <c r="F60">
        <v>5946</v>
      </c>
      <c r="G60" s="11">
        <v>-0.98888719999999997</v>
      </c>
      <c r="H60" s="45">
        <v>156</v>
      </c>
      <c r="I60" s="54">
        <v>4.2469299000000002E-2</v>
      </c>
      <c r="J60" s="44">
        <v>-0.88636948299999996</v>
      </c>
      <c r="K60" s="79">
        <v>-0.4479071</v>
      </c>
      <c r="L60">
        <v>13.28726986</v>
      </c>
      <c r="M60">
        <f t="shared" ref="M60:M74" si="2">L60/F60</f>
        <v>2.2346568886646486E-3</v>
      </c>
      <c r="N60">
        <v>20.578038200000002</v>
      </c>
      <c r="O60">
        <f t="shared" ref="O60:O74" si="3">N60/F60</f>
        <v>3.4608204170871178E-3</v>
      </c>
      <c r="P60" s="73">
        <v>8.6520509999999994E-8</v>
      </c>
    </row>
    <row r="61" spans="1:39">
      <c r="A61" s="11" t="s">
        <v>2505</v>
      </c>
      <c r="B61" s="42">
        <v>-1.0208079999999999</v>
      </c>
      <c r="D61">
        <v>37435083</v>
      </c>
      <c r="E61">
        <v>37445725</v>
      </c>
      <c r="F61">
        <v>1123</v>
      </c>
      <c r="G61" s="11">
        <v>-1.8922824</v>
      </c>
      <c r="H61" s="45">
        <v>25</v>
      </c>
      <c r="I61" s="54">
        <v>1.3953149E-2</v>
      </c>
      <c r="J61" s="44">
        <v>-1.6737639280000001</v>
      </c>
      <c r="K61" s="79">
        <v>-0.9616787</v>
      </c>
      <c r="L61">
        <v>0.69385101999999999</v>
      </c>
      <c r="M61">
        <f t="shared" si="2"/>
        <v>6.178548708815672E-4</v>
      </c>
      <c r="N61">
        <v>3.2767529</v>
      </c>
      <c r="O61">
        <f t="shared" si="3"/>
        <v>2.9178565449688334E-3</v>
      </c>
      <c r="P61" s="73">
        <v>7.2946410000000002E-8</v>
      </c>
    </row>
    <row r="62" spans="1:39" s="200" customFormat="1" ht="14.25" customHeight="1">
      <c r="A62" s="201" t="s">
        <v>2506</v>
      </c>
      <c r="B62" s="198">
        <v>1.748359</v>
      </c>
      <c r="D62" s="200">
        <v>44017295</v>
      </c>
      <c r="E62" s="200">
        <v>44031054</v>
      </c>
      <c r="F62" s="200">
        <v>12695</v>
      </c>
      <c r="G62" s="11">
        <v>2.7069960000000002</v>
      </c>
      <c r="H62" s="45">
        <v>4</v>
      </c>
      <c r="I62" s="54">
        <v>0.18755201399999999</v>
      </c>
      <c r="J62" s="44">
        <v>-0.58120935299999998</v>
      </c>
      <c r="K62" s="79">
        <v>-2.1689528999999999</v>
      </c>
      <c r="L62">
        <v>1.50157238</v>
      </c>
      <c r="M62">
        <f t="shared" si="2"/>
        <v>1.1828061283970067E-4</v>
      </c>
      <c r="N62">
        <v>0.78648019999999996</v>
      </c>
      <c r="O62">
        <f t="shared" si="3"/>
        <v>6.1951965340685308E-5</v>
      </c>
      <c r="P62" s="73">
        <v>1.548799E-9</v>
      </c>
    </row>
    <row r="63" spans="1:39" ht="16" customHeight="1">
      <c r="A63" s="42" t="s">
        <v>2507</v>
      </c>
      <c r="B63" s="42">
        <v>117.8703</v>
      </c>
      <c r="C63">
        <f>B63/B3</f>
        <v>7.5542872890643526E-4</v>
      </c>
      <c r="D63">
        <v>67290040</v>
      </c>
      <c r="E63">
        <v>67306943</v>
      </c>
      <c r="F63">
        <v>8311</v>
      </c>
      <c r="G63" s="11">
        <v>-2.0594777</v>
      </c>
      <c r="H63" s="45">
        <v>51</v>
      </c>
      <c r="I63" s="54">
        <v>1.4151076E-2</v>
      </c>
      <c r="J63" s="44">
        <v>-4.5300411629999999</v>
      </c>
      <c r="K63" s="79">
        <v>-5.2781574999999998</v>
      </c>
      <c r="L63">
        <v>1.45481281</v>
      </c>
      <c r="M63">
        <f t="shared" si="2"/>
        <v>1.7504666225484297E-4</v>
      </c>
      <c r="N63">
        <v>6.9467756999999999</v>
      </c>
      <c r="O63">
        <f t="shared" si="3"/>
        <v>8.3585317049693179E-4</v>
      </c>
      <c r="P63" s="73">
        <v>2.089633E-8</v>
      </c>
    </row>
    <row r="64" spans="1:39" ht="16" customHeight="1">
      <c r="A64" s="42" t="s">
        <v>2508</v>
      </c>
      <c r="B64" s="42">
        <v>666.2319</v>
      </c>
      <c r="C64">
        <f>B64/B3</f>
        <v>4.2698688081214634E-3</v>
      </c>
      <c r="D64">
        <v>69446439</v>
      </c>
      <c r="E64">
        <v>69483196</v>
      </c>
      <c r="F64">
        <v>34511</v>
      </c>
      <c r="G64" s="11">
        <v>-2.6729151999999998</v>
      </c>
      <c r="H64" s="45">
        <v>1727</v>
      </c>
      <c r="I64" s="54">
        <v>5.5545619999999999E-3</v>
      </c>
      <c r="J64" s="44">
        <v>-0.54965655700000005</v>
      </c>
      <c r="K64" s="79">
        <v>3.2921575000000001</v>
      </c>
      <c r="L64">
        <v>19.326222130000001</v>
      </c>
      <c r="M64">
        <f t="shared" si="2"/>
        <v>5.6000180029555798E-4</v>
      </c>
      <c r="N64">
        <v>229.11118999999999</v>
      </c>
      <c r="O64">
        <f t="shared" si="3"/>
        <v>6.6387873431659472E-3</v>
      </c>
      <c r="P64" s="73">
        <v>1.6596969999999999E-7</v>
      </c>
    </row>
    <row r="65" spans="1:39" ht="19" customHeight="1">
      <c r="A65" s="23" t="s">
        <v>2509</v>
      </c>
      <c r="B65" s="109">
        <v>1.0674670000000001E-7</v>
      </c>
      <c r="D65">
        <v>82495927</v>
      </c>
      <c r="E65">
        <v>82518848</v>
      </c>
      <c r="F65">
        <v>14249</v>
      </c>
      <c r="G65" s="11">
        <v>-2.0360952000000001</v>
      </c>
      <c r="H65" s="45">
        <v>341</v>
      </c>
      <c r="I65" s="54">
        <v>1.9088013000000001E-2</v>
      </c>
      <c r="J65" s="44">
        <v>-1.951796592</v>
      </c>
      <c r="K65" s="79">
        <v>-1.1773530000000001</v>
      </c>
      <c r="L65">
        <v>13.111859880000001</v>
      </c>
      <c r="M65">
        <f t="shared" si="2"/>
        <v>9.201950929889817E-4</v>
      </c>
      <c r="N65">
        <v>45.481509299999999</v>
      </c>
      <c r="O65">
        <f t="shared" si="3"/>
        <v>3.1919088567618778E-3</v>
      </c>
      <c r="P65" s="73">
        <v>7.9797720000000001E-8</v>
      </c>
    </row>
    <row r="66" spans="1:39">
      <c r="A66" s="23" t="s">
        <v>2503</v>
      </c>
      <c r="B66" s="42"/>
      <c r="D66">
        <v>82522045</v>
      </c>
      <c r="E66">
        <v>82532928</v>
      </c>
      <c r="F66">
        <v>8416</v>
      </c>
      <c r="G66" s="11">
        <v>-2.1709716000000001</v>
      </c>
      <c r="H66" s="45">
        <v>192</v>
      </c>
      <c r="I66" s="54">
        <v>1.5379118000000001E-2</v>
      </c>
      <c r="J66" s="44">
        <v>-1.8213041109999999</v>
      </c>
      <c r="K66" s="44">
        <v>-0.72804069999999999</v>
      </c>
      <c r="L66">
        <v>5.9483305599999996</v>
      </c>
      <c r="M66">
        <f t="shared" si="2"/>
        <v>7.0678832699619767E-4</v>
      </c>
      <c r="N66">
        <v>25.1654625</v>
      </c>
      <c r="O66">
        <f t="shared" si="3"/>
        <v>2.9901927875475285E-3</v>
      </c>
      <c r="P66" s="73">
        <v>2.700157E-7</v>
      </c>
    </row>
    <row r="67" spans="1:39">
      <c r="B67" s="42"/>
      <c r="D67">
        <v>84523917</v>
      </c>
      <c r="E67">
        <v>84548943</v>
      </c>
      <c r="F67">
        <v>12530</v>
      </c>
      <c r="G67">
        <v>-2.7774670000000001</v>
      </c>
      <c r="H67">
        <v>925</v>
      </c>
      <c r="I67" s="44">
        <v>3.0473079999999999E-3</v>
      </c>
      <c r="J67">
        <v>-2.2795541999999999E-2</v>
      </c>
      <c r="K67">
        <v>4.5751619999999997</v>
      </c>
      <c r="L67">
        <v>5.6603562600000004</v>
      </c>
      <c r="M67">
        <f t="shared" si="2"/>
        <v>4.5174431444533123E-4</v>
      </c>
      <c r="N67">
        <v>125.0417551</v>
      </c>
      <c r="O67">
        <f t="shared" si="3"/>
        <v>9.9793898723064649E-3</v>
      </c>
      <c r="P67" s="73">
        <v>1.764133E-6</v>
      </c>
    </row>
    <row r="68" spans="1:39">
      <c r="A68" s="42"/>
      <c r="B68" s="42"/>
      <c r="D68">
        <v>84587919</v>
      </c>
      <c r="E68">
        <v>84596471</v>
      </c>
      <c r="F68">
        <v>525</v>
      </c>
      <c r="G68">
        <v>-1.7257937000000001</v>
      </c>
      <c r="H68">
        <v>7</v>
      </c>
      <c r="I68" s="44">
        <v>6.0639659999999996E-3</v>
      </c>
      <c r="J68">
        <v>-1.6923684590000001</v>
      </c>
      <c r="K68">
        <v>-1.1934727000000001</v>
      </c>
      <c r="L68">
        <v>2.0746270000000001E-2</v>
      </c>
      <c r="M68">
        <f t="shared" si="2"/>
        <v>3.9516704761904765E-5</v>
      </c>
      <c r="N68">
        <v>0.91749080000000005</v>
      </c>
      <c r="O68">
        <f t="shared" si="3"/>
        <v>1.7476015238095239E-3</v>
      </c>
      <c r="P68" s="73">
        <v>4.3690040000000002E-8</v>
      </c>
    </row>
    <row r="69" spans="1:39">
      <c r="A69" s="42"/>
      <c r="B69" s="42"/>
      <c r="D69">
        <v>90528916</v>
      </c>
      <c r="E69">
        <v>90548943</v>
      </c>
      <c r="F69">
        <v>11015</v>
      </c>
      <c r="G69">
        <v>-2.4309555</v>
      </c>
      <c r="H69">
        <v>459</v>
      </c>
      <c r="I69" s="44">
        <v>1.0449633999999999E-2</v>
      </c>
      <c r="J69">
        <v>-0.51535208300000002</v>
      </c>
      <c r="K69">
        <v>2.6230661999999998</v>
      </c>
      <c r="L69">
        <v>9.6312433199999994</v>
      </c>
      <c r="M69">
        <f t="shared" si="2"/>
        <v>8.7437524466636404E-4</v>
      </c>
      <c r="N69">
        <v>60.292283699999999</v>
      </c>
      <c r="O69">
        <f t="shared" si="3"/>
        <v>5.4736526282342258E-3</v>
      </c>
      <c r="P69" s="73">
        <v>1.368413E-7</v>
      </c>
    </row>
    <row r="70" spans="1:39">
      <c r="A70" s="42"/>
      <c r="B70" s="42"/>
      <c r="D70">
        <v>90732964</v>
      </c>
      <c r="E70">
        <v>90753918</v>
      </c>
      <c r="F70">
        <v>11966</v>
      </c>
      <c r="G70">
        <v>-2.0890645000000001</v>
      </c>
      <c r="H70">
        <v>253</v>
      </c>
      <c r="I70" s="44">
        <v>1.7624654999999999E-2</v>
      </c>
      <c r="J70">
        <v>-1.3537528219999999</v>
      </c>
      <c r="K70">
        <v>0.1417621</v>
      </c>
      <c r="L70">
        <v>8.9732019800000007</v>
      </c>
      <c r="M70">
        <f t="shared" si="2"/>
        <v>7.4989152431890365E-4</v>
      </c>
      <c r="N70">
        <v>35.389437700000002</v>
      </c>
      <c r="O70">
        <f t="shared" si="3"/>
        <v>2.9574993899381583E-3</v>
      </c>
      <c r="P70" s="73">
        <v>7.3937480000000003E-8</v>
      </c>
    </row>
    <row r="71" spans="1:39">
      <c r="A71" s="11"/>
      <c r="D71">
        <v>93340401</v>
      </c>
      <c r="E71">
        <v>93351022</v>
      </c>
      <c r="F71">
        <v>5996</v>
      </c>
      <c r="G71">
        <v>-1.7227585999999999</v>
      </c>
      <c r="H71">
        <v>166</v>
      </c>
      <c r="I71">
        <v>2.5438893000000001E-2</v>
      </c>
      <c r="J71">
        <v>-3.1504710650000001</v>
      </c>
      <c r="K71">
        <v>-3.9004474</v>
      </c>
      <c r="L71">
        <v>8.5110112499999993</v>
      </c>
      <c r="M71">
        <f t="shared" si="2"/>
        <v>1.4194481737825216E-3</v>
      </c>
      <c r="N71">
        <v>21.7576395</v>
      </c>
      <c r="O71">
        <f t="shared" si="3"/>
        <v>3.6286923782521681E-3</v>
      </c>
      <c r="P71" s="73">
        <v>9.0717310000000004E-8</v>
      </c>
    </row>
    <row r="72" spans="1:39">
      <c r="D72">
        <v>125869371</v>
      </c>
      <c r="E72">
        <v>125883279</v>
      </c>
      <c r="F72">
        <v>2402</v>
      </c>
      <c r="G72">
        <v>-2.1132008</v>
      </c>
      <c r="H72">
        <v>54</v>
      </c>
      <c r="I72">
        <v>1.3119583000000001E-2</v>
      </c>
      <c r="J72">
        <v>-3.675665602</v>
      </c>
      <c r="K72">
        <v>-3.8896646000000001</v>
      </c>
      <c r="L72">
        <v>1.42625264</v>
      </c>
      <c r="M72">
        <f t="shared" si="2"/>
        <v>5.9377711906744382E-4</v>
      </c>
      <c r="N72">
        <v>7.0777862999999996</v>
      </c>
      <c r="O72">
        <f t="shared" si="3"/>
        <v>2.9466221065778514E-3</v>
      </c>
      <c r="P72" s="73">
        <v>7.3665550000000001E-8</v>
      </c>
    </row>
    <row r="73" spans="1:39">
      <c r="D73">
        <v>135562094</v>
      </c>
      <c r="E73">
        <v>135572057</v>
      </c>
      <c r="F73">
        <v>1715</v>
      </c>
      <c r="G73">
        <v>-1.4804073</v>
      </c>
      <c r="H73">
        <v>37</v>
      </c>
      <c r="I73">
        <v>2.7320744000000001E-2</v>
      </c>
      <c r="J73">
        <v>6.9235269999999996E-3</v>
      </c>
      <c r="K73">
        <v>1.2716645</v>
      </c>
      <c r="L73">
        <v>2.0234859699999999</v>
      </c>
      <c r="M73">
        <f t="shared" si="2"/>
        <v>1.1798752011661807E-3</v>
      </c>
      <c r="N73">
        <v>4.8495942999999997</v>
      </c>
      <c r="O73">
        <f t="shared" si="3"/>
        <v>2.8277517784256558E-3</v>
      </c>
      <c r="P73" s="73">
        <v>7.0693790000000003E-8</v>
      </c>
    </row>
    <row r="74" spans="1:39">
      <c r="D74">
        <v>136888679</v>
      </c>
      <c r="E74">
        <v>136901094</v>
      </c>
      <c r="F74">
        <v>1882</v>
      </c>
      <c r="G74">
        <v>-2.3562791000000001</v>
      </c>
      <c r="H74">
        <v>76</v>
      </c>
      <c r="I74">
        <v>8.7618980000000006E-3</v>
      </c>
      <c r="J74">
        <v>-0.61916080500000004</v>
      </c>
      <c r="K74">
        <v>1.4256469000000001</v>
      </c>
      <c r="L74">
        <v>1.33397594</v>
      </c>
      <c r="M74">
        <f t="shared" si="2"/>
        <v>7.0880761955366628E-4</v>
      </c>
      <c r="N74">
        <v>9.9613288999999998</v>
      </c>
      <c r="O74">
        <f t="shared" si="3"/>
        <v>5.292948405951116E-3</v>
      </c>
      <c r="P74" s="73">
        <v>1.3232370000000001E-7</v>
      </c>
    </row>
    <row r="75" spans="1:39">
      <c r="A75" s="86" t="s">
        <v>2570</v>
      </c>
      <c r="B75" s="86"/>
      <c r="C75" s="86"/>
      <c r="D75" s="92" t="s">
        <v>2511</v>
      </c>
      <c r="E75" s="92"/>
      <c r="F75" s="91"/>
      <c r="G75" s="86"/>
      <c r="H75" s="91"/>
      <c r="I75" s="93"/>
      <c r="J75" s="86"/>
      <c r="K75" s="86"/>
      <c r="L75" s="86"/>
      <c r="M75" s="86"/>
      <c r="N75" s="90"/>
      <c r="O75" s="91"/>
      <c r="P75" s="91"/>
      <c r="Q75" s="95"/>
      <c r="R75" s="86"/>
      <c r="S75" s="94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  <c r="AG75" s="86"/>
      <c r="AH75" s="86"/>
      <c r="AI75" s="86"/>
      <c r="AJ75" s="86"/>
      <c r="AK75" s="86"/>
      <c r="AL75" s="86"/>
      <c r="AM75" s="86"/>
    </row>
    <row r="76" spans="1:39">
      <c r="A76" s="11" t="s">
        <v>2493</v>
      </c>
      <c r="B76" s="42">
        <v>-2.4745910000000002</v>
      </c>
      <c r="D76" s="52" t="s">
        <v>2494</v>
      </c>
      <c r="E76" s="52"/>
      <c r="F76" t="s">
        <v>2307</v>
      </c>
      <c r="G76" s="11" t="s">
        <v>2493</v>
      </c>
      <c r="H76" s="11" t="s">
        <v>2504</v>
      </c>
      <c r="I76" s="42" t="s">
        <v>2497</v>
      </c>
      <c r="J76" s="11" t="s">
        <v>2505</v>
      </c>
      <c r="K76" s="11" t="s">
        <v>2506</v>
      </c>
      <c r="L76" s="42" t="s">
        <v>2507</v>
      </c>
      <c r="N76" s="42" t="s">
        <v>2508</v>
      </c>
      <c r="P76" s="23" t="s">
        <v>2509</v>
      </c>
      <c r="Q76" s="23" t="s">
        <v>2503</v>
      </c>
    </row>
    <row r="77" spans="1:39">
      <c r="A77" s="11" t="s">
        <v>2504</v>
      </c>
      <c r="B77" s="42">
        <v>4600</v>
      </c>
      <c r="D77">
        <v>26620003</v>
      </c>
      <c r="E77">
        <v>26644650</v>
      </c>
      <c r="F77">
        <v>22749</v>
      </c>
      <c r="G77">
        <v>-1.9438721000000001</v>
      </c>
      <c r="H77">
        <v>440</v>
      </c>
      <c r="I77">
        <v>2.4436581999999998E-2</v>
      </c>
      <c r="J77">
        <v>-2.2840381829999998</v>
      </c>
      <c r="K77">
        <v>-2.01535413</v>
      </c>
      <c r="L77">
        <v>21.753917300000001</v>
      </c>
      <c r="M77">
        <f>L77/F77</f>
        <v>9.5625817838146734E-4</v>
      </c>
      <c r="N77">
        <v>63.285806800000003</v>
      </c>
      <c r="O77">
        <f>N77/F77</f>
        <v>2.7819159875159347E-3</v>
      </c>
      <c r="P77" s="73">
        <v>6.9547900000000003E-8</v>
      </c>
    </row>
    <row r="78" spans="1:39">
      <c r="A78" s="42" t="s">
        <v>2497</v>
      </c>
      <c r="B78" s="42">
        <v>1.258838E-2</v>
      </c>
      <c r="D78">
        <v>33572015</v>
      </c>
      <c r="E78">
        <v>33582959</v>
      </c>
      <c r="F78">
        <v>5946</v>
      </c>
      <c r="G78" s="11">
        <v>-0.78954219999999997</v>
      </c>
      <c r="H78" s="45">
        <v>122</v>
      </c>
      <c r="I78" s="54">
        <v>5.14943E-2</v>
      </c>
      <c r="J78" s="44">
        <v>-0.25115637800000001</v>
      </c>
      <c r="K78" s="79">
        <v>0.44341578999999998</v>
      </c>
      <c r="L78">
        <v>12.607612189999999</v>
      </c>
      <c r="M78">
        <f t="shared" ref="M78:M92" si="4">L78/F78</f>
        <v>2.1203518651194079E-3</v>
      </c>
      <c r="N78">
        <v>17.492457099999999</v>
      </c>
      <c r="O78">
        <f t="shared" ref="O78:O92" si="5">N78/F78</f>
        <v>2.9418864951227717E-3</v>
      </c>
      <c r="P78" s="73">
        <v>7.3547160000000001E-8</v>
      </c>
    </row>
    <row r="79" spans="1:39">
      <c r="A79" s="11" t="s">
        <v>2505</v>
      </c>
      <c r="B79" s="42">
        <v>-0.8601453</v>
      </c>
      <c r="D79">
        <v>37435083</v>
      </c>
      <c r="E79">
        <v>37445725</v>
      </c>
      <c r="F79">
        <v>1123</v>
      </c>
      <c r="G79" s="11">
        <v>-2.1301131</v>
      </c>
      <c r="H79" s="45">
        <v>18</v>
      </c>
      <c r="I79" s="54">
        <v>8.2404680000000008E-3</v>
      </c>
      <c r="J79" s="44">
        <v>-2.1784914870000001</v>
      </c>
      <c r="K79" s="79">
        <v>-1.5522103599999999</v>
      </c>
      <c r="L79">
        <v>0.25406329</v>
      </c>
      <c r="M79">
        <f t="shared" si="4"/>
        <v>2.2623623330365094E-4</v>
      </c>
      <c r="N79">
        <v>2.5598624000000001</v>
      </c>
      <c r="O79">
        <f t="shared" si="5"/>
        <v>2.2794856634016031E-3</v>
      </c>
      <c r="P79" s="73">
        <v>5.6987139999999998E-8</v>
      </c>
    </row>
    <row r="80" spans="1:39">
      <c r="A80" s="11" t="s">
        <v>2506</v>
      </c>
      <c r="B80" s="42">
        <v>1.9085289999999999</v>
      </c>
      <c r="D80">
        <v>44017295</v>
      </c>
      <c r="E80">
        <v>44031054</v>
      </c>
      <c r="F80">
        <v>12695</v>
      </c>
      <c r="G80" s="11">
        <v>0.49623070000000002</v>
      </c>
      <c r="H80" s="45">
        <v>3</v>
      </c>
      <c r="I80" s="54">
        <v>9.7037276000000006E-2</v>
      </c>
      <c r="J80" s="44">
        <v>-0.54987682900000001</v>
      </c>
      <c r="K80" s="79">
        <v>-0.94060138000000004</v>
      </c>
      <c r="L80">
        <v>0.57995048999999999</v>
      </c>
      <c r="M80">
        <f t="shared" si="4"/>
        <v>4.5683378495470659E-5</v>
      </c>
      <c r="N80">
        <v>0.56892209999999999</v>
      </c>
      <c r="O80">
        <f t="shared" si="5"/>
        <v>4.4814659314690823E-5</v>
      </c>
      <c r="P80" s="73">
        <v>1.1203660000000001E-9</v>
      </c>
    </row>
    <row r="81" spans="1:39">
      <c r="A81" s="42" t="s">
        <v>2507</v>
      </c>
      <c r="B81" s="42">
        <v>117.06019999999999</v>
      </c>
      <c r="C81">
        <f>B81/B3</f>
        <v>7.5023681191558082E-4</v>
      </c>
      <c r="D81">
        <v>67290040</v>
      </c>
      <c r="E81">
        <v>67306943</v>
      </c>
      <c r="F81">
        <v>8311</v>
      </c>
      <c r="G81" s="11">
        <v>-1.9528227</v>
      </c>
      <c r="H81" s="45">
        <v>26</v>
      </c>
      <c r="I81" s="54">
        <v>1.6460302E-2</v>
      </c>
      <c r="J81" s="44">
        <v>-5.0674657759999997</v>
      </c>
      <c r="K81" s="79">
        <v>-5.8299425500000002</v>
      </c>
      <c r="L81">
        <v>0.83161485000000002</v>
      </c>
      <c r="M81">
        <f t="shared" si="4"/>
        <v>1.0006194802069546E-4</v>
      </c>
      <c r="N81">
        <v>3.9821358</v>
      </c>
      <c r="O81">
        <f t="shared" si="5"/>
        <v>4.7914039225123331E-4</v>
      </c>
      <c r="P81" s="73">
        <v>1.197851E-8</v>
      </c>
    </row>
    <row r="82" spans="1:39">
      <c r="A82" s="42" t="s">
        <v>2508</v>
      </c>
      <c r="B82" s="42">
        <v>661.87009999999998</v>
      </c>
      <c r="C82">
        <f>B82/B3</f>
        <v>4.241914106812108E-3</v>
      </c>
      <c r="D82">
        <v>69446439</v>
      </c>
      <c r="E82">
        <v>69483196</v>
      </c>
      <c r="F82">
        <v>34511</v>
      </c>
      <c r="G82" s="11">
        <v>-2.7103936000000002</v>
      </c>
      <c r="H82" s="45">
        <v>1665</v>
      </c>
      <c r="I82" s="54">
        <v>6.9564149999999996E-3</v>
      </c>
      <c r="J82" s="44">
        <v>-0.41613042</v>
      </c>
      <c r="K82" s="79">
        <v>3.19208486</v>
      </c>
      <c r="L82">
        <v>23.380265340000001</v>
      </c>
      <c r="M82">
        <f t="shared" si="4"/>
        <v>6.7747284460027246E-4</v>
      </c>
      <c r="N82">
        <v>238.06778030000001</v>
      </c>
      <c r="O82">
        <f t="shared" si="5"/>
        <v>6.898315907971372E-3</v>
      </c>
      <c r="P82" s="73">
        <v>1.724579E-7</v>
      </c>
    </row>
    <row r="83" spans="1:39">
      <c r="A83" s="23" t="s">
        <v>2509</v>
      </c>
      <c r="B83" s="109">
        <v>1.0604790000000001E-7</v>
      </c>
      <c r="D83">
        <v>82495927</v>
      </c>
      <c r="E83">
        <v>82518848</v>
      </c>
      <c r="F83">
        <v>14249</v>
      </c>
      <c r="G83" s="11">
        <v>-2.0086026000000001</v>
      </c>
      <c r="H83" s="45">
        <v>290</v>
      </c>
      <c r="I83" s="54">
        <v>2.2608992000000001E-2</v>
      </c>
      <c r="J83" s="44">
        <v>-1.940920824</v>
      </c>
      <c r="K83" s="79">
        <v>-1.21064149</v>
      </c>
      <c r="L83">
        <v>13.26211007</v>
      </c>
      <c r="M83">
        <f t="shared" si="4"/>
        <v>9.3073970594427687E-4</v>
      </c>
      <c r="N83">
        <v>41.669063199999997</v>
      </c>
      <c r="O83">
        <f t="shared" si="5"/>
        <v>2.9243500035090178E-3</v>
      </c>
      <c r="P83" s="73">
        <v>7.3108750000000003E-8</v>
      </c>
    </row>
    <row r="84" spans="1:39">
      <c r="A84" s="23" t="s">
        <v>2503</v>
      </c>
      <c r="B84" s="42"/>
      <c r="D84">
        <v>82522045</v>
      </c>
      <c r="E84">
        <v>82532928</v>
      </c>
      <c r="F84">
        <v>8416</v>
      </c>
      <c r="G84" s="11">
        <v>-2.1649725000000002</v>
      </c>
      <c r="H84" s="45">
        <v>165</v>
      </c>
      <c r="I84" s="54">
        <v>1.8177532E-2</v>
      </c>
      <c r="J84" s="44">
        <v>-1.439040688</v>
      </c>
      <c r="K84" s="44">
        <v>-8.0147179999999998E-2</v>
      </c>
      <c r="L84">
        <v>6.0608874400000001</v>
      </c>
      <c r="M84">
        <f t="shared" si="4"/>
        <v>7.2016248098859313E-4</v>
      </c>
      <c r="N84">
        <v>23.4654056</v>
      </c>
      <c r="O84">
        <f t="shared" si="5"/>
        <v>2.7881898288973383E-3</v>
      </c>
      <c r="P84" s="73">
        <v>2.5177469999999999E-7</v>
      </c>
    </row>
    <row r="85" spans="1:39">
      <c r="B85" s="42"/>
      <c r="D85">
        <v>84523917</v>
      </c>
      <c r="E85">
        <v>84548943</v>
      </c>
      <c r="F85">
        <v>12530</v>
      </c>
      <c r="G85">
        <v>-2.8538993000000001</v>
      </c>
      <c r="H85">
        <v>919</v>
      </c>
      <c r="I85" s="44">
        <v>3.4244919999999999E-3</v>
      </c>
      <c r="J85">
        <v>5.1409749999999999E-3</v>
      </c>
      <c r="K85">
        <v>4.2232619900000001</v>
      </c>
      <c r="L85">
        <v>6.3277302200000003</v>
      </c>
      <c r="M85">
        <f t="shared" si="4"/>
        <v>5.0500640223463688E-4</v>
      </c>
      <c r="N85">
        <v>132.8293741</v>
      </c>
      <c r="O85">
        <f t="shared" si="5"/>
        <v>1.0600907749401436E-2</v>
      </c>
      <c r="P85" s="73">
        <v>1.8740040000000001E-6</v>
      </c>
    </row>
    <row r="86" spans="1:39">
      <c r="A86" s="42"/>
      <c r="B86" s="42"/>
      <c r="D86">
        <v>84587919</v>
      </c>
      <c r="E86">
        <v>84596471</v>
      </c>
      <c r="F86">
        <v>525</v>
      </c>
      <c r="G86">
        <v>-1.691894</v>
      </c>
      <c r="H86">
        <v>6</v>
      </c>
      <c r="I86" s="44">
        <v>7.3105460000000002E-3</v>
      </c>
      <c r="J86">
        <v>-0.85800039100000003</v>
      </c>
      <c r="K86">
        <v>-0.16840748999999999</v>
      </c>
      <c r="L86">
        <v>4.0781459999999999E-2</v>
      </c>
      <c r="M86">
        <f t="shared" si="4"/>
        <v>7.7678971428571424E-5</v>
      </c>
      <c r="N86">
        <v>0.85328749999999998</v>
      </c>
      <c r="O86">
        <f t="shared" si="5"/>
        <v>1.6253095238095237E-3</v>
      </c>
      <c r="P86" s="73">
        <v>4.063274E-8</v>
      </c>
    </row>
    <row r="87" spans="1:39">
      <c r="A87" s="42"/>
      <c r="B87" s="42"/>
      <c r="D87">
        <v>90528916</v>
      </c>
      <c r="E87">
        <v>90548943</v>
      </c>
      <c r="F87">
        <v>11015</v>
      </c>
      <c r="G87">
        <v>-2.5256185000000002</v>
      </c>
      <c r="H87">
        <v>447</v>
      </c>
      <c r="I87" s="44">
        <v>1.0765698000000001E-2</v>
      </c>
      <c r="J87">
        <v>-0.51484037400000005</v>
      </c>
      <c r="K87">
        <v>2.4561852399999999</v>
      </c>
      <c r="L87">
        <v>9.69552719</v>
      </c>
      <c r="M87">
        <f t="shared" si="4"/>
        <v>8.8021127462551069E-4</v>
      </c>
      <c r="N87">
        <v>63.7121955</v>
      </c>
      <c r="O87">
        <f t="shared" si="5"/>
        <v>5.7841303222877895E-3</v>
      </c>
      <c r="P87" s="73">
        <v>1.4460329999999999E-7</v>
      </c>
    </row>
    <row r="88" spans="1:39">
      <c r="A88" s="42"/>
      <c r="B88" s="42"/>
      <c r="D88">
        <v>90732964</v>
      </c>
      <c r="E88">
        <v>90753918</v>
      </c>
      <c r="F88">
        <v>11966</v>
      </c>
      <c r="G88">
        <v>-2.1653281</v>
      </c>
      <c r="H88">
        <v>222</v>
      </c>
      <c r="I88" s="44">
        <v>1.8576596000000001E-2</v>
      </c>
      <c r="J88">
        <v>-1.4459248419999999</v>
      </c>
      <c r="K88">
        <v>-4.9896370000000002E-2</v>
      </c>
      <c r="L88">
        <v>8.3482572499999996</v>
      </c>
      <c r="M88">
        <f t="shared" si="4"/>
        <v>6.9766482115995315E-4</v>
      </c>
      <c r="N88">
        <v>33.848090399999997</v>
      </c>
      <c r="O88">
        <f t="shared" si="5"/>
        <v>2.8286888183185689E-3</v>
      </c>
      <c r="P88" s="73">
        <v>7.0717220000000001E-8</v>
      </c>
    </row>
    <row r="89" spans="1:39">
      <c r="A89" s="11"/>
      <c r="D89">
        <v>93340401</v>
      </c>
      <c r="E89">
        <v>93351022</v>
      </c>
      <c r="F89">
        <v>5996</v>
      </c>
      <c r="G89" s="200">
        <v>-1.5433702</v>
      </c>
      <c r="H89" s="200">
        <v>132</v>
      </c>
      <c r="I89" s="200">
        <v>3.2912964000000003E-2</v>
      </c>
      <c r="J89" s="200">
        <v>-2.0797906180000001</v>
      </c>
      <c r="K89" s="200">
        <v>-1.99507368</v>
      </c>
      <c r="L89" s="200">
        <v>8.7672114099999998</v>
      </c>
      <c r="M89">
        <f t="shared" si="4"/>
        <v>1.4621766861240826E-3</v>
      </c>
      <c r="N89" s="200">
        <v>18.7723245</v>
      </c>
      <c r="O89">
        <f t="shared" si="5"/>
        <v>3.1308079553035357E-3</v>
      </c>
      <c r="P89" s="73">
        <v>7.8270199999999996E-8</v>
      </c>
    </row>
    <row r="90" spans="1:39" s="200" customFormat="1" ht="14.25" customHeight="1">
      <c r="D90" s="200">
        <v>125869371</v>
      </c>
      <c r="E90" s="200">
        <v>125883279</v>
      </c>
      <c r="F90" s="200">
        <v>2402</v>
      </c>
      <c r="G90">
        <v>-1.741082</v>
      </c>
      <c r="H90">
        <v>42</v>
      </c>
      <c r="I90">
        <v>2.4815034999999999E-2</v>
      </c>
      <c r="J90">
        <v>-0.481327791</v>
      </c>
      <c r="K90">
        <v>0.76413291000000005</v>
      </c>
      <c r="L90">
        <v>2.0910363599999999</v>
      </c>
      <c r="M90">
        <f t="shared" si="4"/>
        <v>8.7053970024979178E-4</v>
      </c>
      <c r="N90">
        <v>6.1152907000000001</v>
      </c>
      <c r="O90">
        <f t="shared" si="5"/>
        <v>2.5459161948376352E-3</v>
      </c>
      <c r="P90" s="214">
        <v>6.3647899999999996E-8</v>
      </c>
    </row>
    <row r="91" spans="1:39" ht="16" customHeight="1">
      <c r="D91">
        <v>135562094</v>
      </c>
      <c r="E91">
        <v>135572057</v>
      </c>
      <c r="F91">
        <v>1715</v>
      </c>
      <c r="G91">
        <v>-1.6896296</v>
      </c>
      <c r="H91">
        <v>34</v>
      </c>
      <c r="I91">
        <v>2.5027948000000001E-2</v>
      </c>
      <c r="J91">
        <v>-1.266535494</v>
      </c>
      <c r="K91">
        <v>-0.51284141000000005</v>
      </c>
      <c r="L91">
        <v>1.7097509</v>
      </c>
      <c r="M91">
        <f t="shared" si="4"/>
        <v>9.9693930029154517E-4</v>
      </c>
      <c r="N91">
        <v>4.8352956999999996</v>
      </c>
      <c r="O91">
        <f t="shared" si="5"/>
        <v>2.8194144023323611E-3</v>
      </c>
      <c r="P91" s="73">
        <v>7.0485359999999995E-8</v>
      </c>
    </row>
    <row r="92" spans="1:39" ht="16" customHeight="1">
      <c r="D92">
        <v>136888679</v>
      </c>
      <c r="E92">
        <v>136901094</v>
      </c>
      <c r="F92">
        <v>1882</v>
      </c>
      <c r="G92">
        <v>-2.4122143999999999</v>
      </c>
      <c r="H92">
        <v>69</v>
      </c>
      <c r="I92">
        <v>9.7551530000000008E-3</v>
      </c>
      <c r="J92">
        <v>-0.45173075099999999</v>
      </c>
      <c r="K92">
        <v>1.63487626</v>
      </c>
      <c r="L92">
        <v>1.34947259</v>
      </c>
      <c r="M92">
        <f t="shared" si="4"/>
        <v>7.1704175876726882E-4</v>
      </c>
      <c r="N92">
        <v>9.8128060000000001</v>
      </c>
      <c r="O92">
        <f t="shared" si="5"/>
        <v>5.2140308182784274E-3</v>
      </c>
      <c r="P92" s="73">
        <v>1.3035079999999999E-7</v>
      </c>
    </row>
    <row r="93" spans="1:39">
      <c r="A93" s="86" t="s">
        <v>2571</v>
      </c>
      <c r="B93" s="86"/>
      <c r="C93" s="86"/>
      <c r="D93" s="92" t="s">
        <v>2511</v>
      </c>
      <c r="E93" s="92"/>
      <c r="F93" s="91"/>
      <c r="G93" s="86"/>
      <c r="H93" s="91"/>
      <c r="I93" s="93"/>
      <c r="J93" s="86"/>
      <c r="K93" s="86"/>
      <c r="L93" s="86"/>
      <c r="M93" s="86"/>
      <c r="N93" s="90"/>
      <c r="O93" s="91"/>
      <c r="P93" s="91"/>
      <c r="Q93" s="95"/>
      <c r="R93" s="86"/>
      <c r="S93" s="94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  <c r="AG93" s="86"/>
      <c r="AH93" s="86"/>
      <c r="AI93" s="86"/>
      <c r="AJ93" s="86"/>
      <c r="AK93" s="86"/>
      <c r="AL93" s="86"/>
      <c r="AM93" s="86"/>
    </row>
    <row r="94" spans="1:39">
      <c r="A94" s="11" t="s">
        <v>2493</v>
      </c>
      <c r="B94" s="42">
        <v>-2.4577559999999998</v>
      </c>
      <c r="D94" s="52" t="s">
        <v>2494</v>
      </c>
      <c r="E94" s="52"/>
      <c r="F94" t="s">
        <v>2307</v>
      </c>
      <c r="G94" s="11" t="s">
        <v>2493</v>
      </c>
      <c r="H94" s="11" t="s">
        <v>2504</v>
      </c>
      <c r="I94" s="42" t="s">
        <v>2497</v>
      </c>
      <c r="J94" s="11" t="s">
        <v>2505</v>
      </c>
      <c r="K94" s="11" t="s">
        <v>2506</v>
      </c>
      <c r="L94" s="42" t="s">
        <v>2507</v>
      </c>
      <c r="N94" s="42" t="s">
        <v>2508</v>
      </c>
      <c r="P94" s="23" t="s">
        <v>2509</v>
      </c>
      <c r="Q94" s="23" t="s">
        <v>2503</v>
      </c>
    </row>
    <row r="95" spans="1:39">
      <c r="A95" s="11" t="s">
        <v>2504</v>
      </c>
      <c r="B95" s="42">
        <v>4716</v>
      </c>
      <c r="D95">
        <v>26620003</v>
      </c>
      <c r="E95">
        <v>26644650</v>
      </c>
      <c r="F95">
        <v>22749</v>
      </c>
      <c r="G95">
        <v>-2.1278351</v>
      </c>
      <c r="H95">
        <v>471</v>
      </c>
      <c r="I95">
        <v>1.7804011000000002E-2</v>
      </c>
      <c r="J95">
        <v>-2.7625397999999999</v>
      </c>
      <c r="K95">
        <v>-2.8303118</v>
      </c>
      <c r="L95">
        <v>16.95792243</v>
      </c>
      <c r="M95">
        <f>L95/F95</f>
        <v>7.4543595015165497E-4</v>
      </c>
      <c r="N95">
        <v>63.5308572</v>
      </c>
      <c r="O95">
        <f>N95/F95</f>
        <v>2.7926879071607544E-3</v>
      </c>
      <c r="P95" s="73">
        <v>6.9817200000000007E-8</v>
      </c>
    </row>
    <row r="96" spans="1:39">
      <c r="A96" s="42" t="s">
        <v>2497</v>
      </c>
      <c r="B96" s="42">
        <v>1.0976380000000001E-2</v>
      </c>
      <c r="D96">
        <v>33572015</v>
      </c>
      <c r="E96">
        <v>33582959</v>
      </c>
      <c r="F96">
        <v>5946</v>
      </c>
      <c r="G96" s="11">
        <v>-0.79040120000000003</v>
      </c>
      <c r="H96" s="45">
        <v>134</v>
      </c>
      <c r="I96" s="54">
        <v>4.7899203000000001E-2</v>
      </c>
      <c r="J96" s="44">
        <v>-1.4487623000000001</v>
      </c>
      <c r="K96" s="79">
        <v>-1.7442249000000001</v>
      </c>
      <c r="L96">
        <v>12.88464038</v>
      </c>
      <c r="M96">
        <f t="shared" ref="M96:M110" si="6">L96/F96</f>
        <v>2.1669425462495797E-3</v>
      </c>
      <c r="N96">
        <v>18.018190499999999</v>
      </c>
      <c r="O96">
        <f t="shared" ref="O96:O110" si="7">N96/F96</f>
        <v>3.0303044904137232E-3</v>
      </c>
      <c r="P96" s="73">
        <v>7.5757609999999997E-8</v>
      </c>
    </row>
    <row r="97" spans="1:39">
      <c r="A97" s="11" t="s">
        <v>2505</v>
      </c>
      <c r="B97" s="42">
        <v>-1.2483839999999999</v>
      </c>
      <c r="D97">
        <v>37435083</v>
      </c>
      <c r="E97">
        <v>37445725</v>
      </c>
      <c r="F97">
        <v>1123</v>
      </c>
      <c r="G97" s="11">
        <v>-2.1775376999999998</v>
      </c>
      <c r="H97" s="45">
        <v>20</v>
      </c>
      <c r="I97" s="54">
        <v>6.3529440000000001E-3</v>
      </c>
      <c r="J97" s="44">
        <v>-3.4907191000000002</v>
      </c>
      <c r="K97" s="79">
        <v>-3.3287122999999998</v>
      </c>
      <c r="L97">
        <v>0.17444555</v>
      </c>
      <c r="M97">
        <f t="shared" si="6"/>
        <v>1.5533886910062335E-4</v>
      </c>
      <c r="N97">
        <v>2.6693563</v>
      </c>
      <c r="O97">
        <f t="shared" si="7"/>
        <v>2.376986910062333E-3</v>
      </c>
      <c r="P97" s="73">
        <v>5.9424669999999998E-8</v>
      </c>
    </row>
    <row r="98" spans="1:39">
      <c r="A98" s="11" t="s">
        <v>2506</v>
      </c>
      <c r="B98" s="42">
        <v>1.218264</v>
      </c>
      <c r="D98">
        <v>44017295</v>
      </c>
      <c r="E98">
        <v>44031054</v>
      </c>
      <c r="F98">
        <v>12695</v>
      </c>
      <c r="G98" s="11">
        <v>5.1280368999999997</v>
      </c>
      <c r="H98" s="45">
        <v>2</v>
      </c>
      <c r="I98" s="54">
        <v>0.37448651799999999</v>
      </c>
      <c r="J98" s="44">
        <v>2.5024389999999999</v>
      </c>
      <c r="K98" s="79">
        <v>0.55348359999999996</v>
      </c>
      <c r="L98">
        <v>1.49794607</v>
      </c>
      <c r="M98">
        <f t="shared" si="6"/>
        <v>1.1799496415911776E-4</v>
      </c>
      <c r="N98">
        <v>0.40043889999999999</v>
      </c>
      <c r="O98">
        <f t="shared" si="7"/>
        <v>3.154304056715242E-5</v>
      </c>
      <c r="P98" s="73">
        <v>7.8857590000000002E-10</v>
      </c>
    </row>
    <row r="99" spans="1:39">
      <c r="A99" s="42" t="s">
        <v>2507</v>
      </c>
      <c r="B99" s="42">
        <v>104.5253</v>
      </c>
      <c r="C99">
        <f>B99/B3</f>
        <v>6.6990085303561477E-4</v>
      </c>
      <c r="D99">
        <v>67290040</v>
      </c>
      <c r="E99">
        <v>67306943</v>
      </c>
      <c r="F99">
        <v>8311</v>
      </c>
      <c r="G99" s="11">
        <v>-2.0618861000000002</v>
      </c>
      <c r="H99" s="45">
        <v>30</v>
      </c>
      <c r="I99" s="54">
        <v>1.2037211000000001E-2</v>
      </c>
      <c r="J99" s="44">
        <v>-5.5158661999999996</v>
      </c>
      <c r="K99" s="79">
        <v>-6.4607219999999996</v>
      </c>
      <c r="L99">
        <v>0.69060752000000003</v>
      </c>
      <c r="M99">
        <f t="shared" si="6"/>
        <v>8.3095598604259412E-5</v>
      </c>
      <c r="N99">
        <v>4.4045440999999999</v>
      </c>
      <c r="O99">
        <f t="shared" si="7"/>
        <v>5.2996559980748403E-4</v>
      </c>
      <c r="P99" s="73">
        <v>1.324914E-8</v>
      </c>
    </row>
    <row r="100" spans="1:39">
      <c r="A100" s="42" t="s">
        <v>2508</v>
      </c>
      <c r="B100" s="42">
        <v>639.04639999999995</v>
      </c>
      <c r="C100">
        <f>B100/B3</f>
        <v>4.0956374053873904E-3</v>
      </c>
      <c r="D100">
        <v>69446439</v>
      </c>
      <c r="E100">
        <v>69483196</v>
      </c>
      <c r="F100">
        <v>34511</v>
      </c>
      <c r="G100" s="11">
        <v>-2.6835965000000002</v>
      </c>
      <c r="H100" s="45">
        <v>1686</v>
      </c>
      <c r="I100" s="54">
        <v>5.7774109999999997E-3</v>
      </c>
      <c r="J100" s="44">
        <v>-0.59525660000000002</v>
      </c>
      <c r="K100" s="79">
        <v>3.0961577999999998</v>
      </c>
      <c r="L100">
        <v>19.652054580000001</v>
      </c>
      <c r="M100">
        <f t="shared" si="6"/>
        <v>5.6944320883196668E-4</v>
      </c>
      <c r="N100">
        <v>227.56329819999999</v>
      </c>
      <c r="O100">
        <f t="shared" si="7"/>
        <v>6.5939352148590303E-3</v>
      </c>
      <c r="P100" s="73">
        <v>1.6484839999999999E-7</v>
      </c>
    </row>
    <row r="101" spans="1:39">
      <c r="A101" s="23" t="s">
        <v>2509</v>
      </c>
      <c r="B101" s="109">
        <v>1.023909E-7</v>
      </c>
      <c r="D101">
        <v>82495927</v>
      </c>
      <c r="E101">
        <v>82518848</v>
      </c>
      <c r="F101">
        <v>14249</v>
      </c>
      <c r="G101" s="11">
        <v>-1.9792983</v>
      </c>
      <c r="H101" s="45">
        <v>302</v>
      </c>
      <c r="I101" s="54">
        <v>2.0905551000000001E-2</v>
      </c>
      <c r="J101" s="44">
        <v>-2.3134494999999999</v>
      </c>
      <c r="K101" s="79">
        <v>-2.0187664000000001</v>
      </c>
      <c r="L101">
        <v>12.73736224</v>
      </c>
      <c r="M101">
        <f t="shared" si="6"/>
        <v>8.9391271247105054E-4</v>
      </c>
      <c r="N101">
        <v>40.841293200000003</v>
      </c>
      <c r="O101">
        <f t="shared" si="7"/>
        <v>2.866256803986245E-3</v>
      </c>
      <c r="P101" s="73">
        <v>7.1656420000000005E-8</v>
      </c>
    </row>
    <row r="102" spans="1:39">
      <c r="A102" s="23" t="s">
        <v>2503</v>
      </c>
      <c r="B102" s="42"/>
      <c r="D102">
        <v>82522045</v>
      </c>
      <c r="E102">
        <v>82532928</v>
      </c>
      <c r="F102">
        <v>8416</v>
      </c>
      <c r="G102" s="11">
        <v>-2.3756305000000002</v>
      </c>
      <c r="H102" s="45">
        <v>178</v>
      </c>
      <c r="I102" s="54">
        <v>1.104897E-2</v>
      </c>
      <c r="J102" s="44">
        <v>-2.9492219</v>
      </c>
      <c r="K102" s="44">
        <v>-2.6787364999999999</v>
      </c>
      <c r="L102">
        <v>3.9918487300000001</v>
      </c>
      <c r="M102">
        <f t="shared" si="6"/>
        <v>4.7431662666349813E-4</v>
      </c>
      <c r="N102">
        <v>23.757271200000002</v>
      </c>
      <c r="O102">
        <f t="shared" si="7"/>
        <v>2.8228696768060838E-3</v>
      </c>
      <c r="P102" s="73">
        <v>2.5490630000000002E-7</v>
      </c>
    </row>
    <row r="103" spans="1:39">
      <c r="B103" s="42"/>
      <c r="D103">
        <v>84523917</v>
      </c>
      <c r="E103">
        <v>84548943</v>
      </c>
      <c r="F103">
        <v>12530</v>
      </c>
      <c r="G103">
        <v>-2.8388000999999998</v>
      </c>
      <c r="H103">
        <v>920</v>
      </c>
      <c r="I103" s="44">
        <v>2.0971150000000001E-3</v>
      </c>
      <c r="J103">
        <v>-0.1025209</v>
      </c>
      <c r="K103">
        <v>4.3708704000000003</v>
      </c>
      <c r="L103">
        <v>3.8906897699999998</v>
      </c>
      <c r="M103">
        <f t="shared" si="6"/>
        <v>3.1050995770151634E-4</v>
      </c>
      <c r="N103">
        <v>125.72746119999999</v>
      </c>
      <c r="O103">
        <f t="shared" si="7"/>
        <v>1.0034115019952114E-2</v>
      </c>
      <c r="P103" s="73">
        <v>1.773807E-6</v>
      </c>
    </row>
    <row r="104" spans="1:39">
      <c r="A104" s="42"/>
      <c r="B104" s="42"/>
      <c r="D104">
        <v>84587919</v>
      </c>
      <c r="E104">
        <v>84596471</v>
      </c>
      <c r="F104">
        <v>525</v>
      </c>
      <c r="G104">
        <v>-1.7379089000000001</v>
      </c>
      <c r="H104">
        <v>7</v>
      </c>
      <c r="I104" s="44">
        <v>6.5449410000000003E-3</v>
      </c>
      <c r="J104">
        <v>-1.6719755999999999</v>
      </c>
      <c r="K104">
        <v>-1.1646262999999999</v>
      </c>
      <c r="L104">
        <v>2.5766069999999999E-2</v>
      </c>
      <c r="M104">
        <f t="shared" si="6"/>
        <v>4.9078228571428569E-5</v>
      </c>
      <c r="N104">
        <v>0.93427470000000001</v>
      </c>
      <c r="O104">
        <f t="shared" si="7"/>
        <v>1.7795708571428572E-3</v>
      </c>
      <c r="P104" s="73">
        <v>4.4489270000000002E-8</v>
      </c>
    </row>
    <row r="105" spans="1:39">
      <c r="A105" s="42"/>
      <c r="B105" s="42"/>
      <c r="D105">
        <v>90528916</v>
      </c>
      <c r="E105">
        <v>90548943</v>
      </c>
      <c r="F105">
        <v>11015</v>
      </c>
      <c r="G105">
        <v>-2.6421584</v>
      </c>
      <c r="H105">
        <v>444</v>
      </c>
      <c r="I105" s="44">
        <v>6.1339100000000002E-3</v>
      </c>
      <c r="J105">
        <v>-0.59510660000000004</v>
      </c>
      <c r="K105">
        <v>2.6915993999999999</v>
      </c>
      <c r="L105">
        <v>5.4832472000000001</v>
      </c>
      <c r="M105">
        <f t="shared" si="6"/>
        <v>4.9779820245120286E-4</v>
      </c>
      <c r="N105">
        <v>59.6602198</v>
      </c>
      <c r="O105">
        <f t="shared" si="7"/>
        <v>5.4162705220154334E-3</v>
      </c>
      <c r="P105" s="73">
        <v>1.3540680000000001E-7</v>
      </c>
    </row>
    <row r="106" spans="1:39">
      <c r="A106" s="42"/>
      <c r="B106" s="42"/>
      <c r="D106">
        <v>90732964</v>
      </c>
      <c r="E106">
        <v>90753918</v>
      </c>
      <c r="F106">
        <v>11966</v>
      </c>
      <c r="G106">
        <v>-1.5968293</v>
      </c>
      <c r="H106">
        <v>231</v>
      </c>
      <c r="I106" s="44">
        <v>2.9526626E-2</v>
      </c>
      <c r="J106">
        <v>-1.5251195</v>
      </c>
      <c r="K106">
        <v>-0.91074619999999995</v>
      </c>
      <c r="L106">
        <v>13.71830138</v>
      </c>
      <c r="M106">
        <f t="shared" si="6"/>
        <v>1.1464400284138393E-3</v>
      </c>
      <c r="N106">
        <v>32.700110500000001</v>
      </c>
      <c r="O106">
        <f t="shared" si="7"/>
        <v>2.7327520056827678E-3</v>
      </c>
      <c r="P106" s="73">
        <v>6.8318799999999994E-8</v>
      </c>
    </row>
    <row r="107" spans="1:39">
      <c r="A107" s="11"/>
      <c r="D107">
        <v>93340401</v>
      </c>
      <c r="E107">
        <v>93351022</v>
      </c>
      <c r="F107">
        <v>5996</v>
      </c>
      <c r="G107">
        <v>-1.5907386999999999</v>
      </c>
      <c r="H107">
        <v>137</v>
      </c>
      <c r="I107">
        <v>2.8991336999999999E-2</v>
      </c>
      <c r="J107">
        <v>-2.9191438999999999</v>
      </c>
      <c r="K107">
        <v>-3.5258994000000001</v>
      </c>
      <c r="L107">
        <v>8.0021279599999993</v>
      </c>
      <c r="M107">
        <f t="shared" si="6"/>
        <v>1.3345777118078717E-3</v>
      </c>
      <c r="N107">
        <v>18.285090700000001</v>
      </c>
      <c r="O107">
        <f t="shared" si="7"/>
        <v>3.0495481487658443E-3</v>
      </c>
      <c r="P107" s="73">
        <v>7.6238699999999996E-8</v>
      </c>
    </row>
    <row r="108" spans="1:39">
      <c r="D108">
        <v>125869371</v>
      </c>
      <c r="E108">
        <v>125883279</v>
      </c>
      <c r="F108">
        <v>2402</v>
      </c>
      <c r="G108">
        <v>-1.8997965999999999</v>
      </c>
      <c r="H108">
        <v>49</v>
      </c>
      <c r="I108">
        <v>1.8645781E-2</v>
      </c>
      <c r="J108">
        <v>-3.1013533</v>
      </c>
      <c r="K108">
        <v>-3.1477865</v>
      </c>
      <c r="L108">
        <v>1.83873993</v>
      </c>
      <c r="M108">
        <f t="shared" si="6"/>
        <v>7.6550371773522071E-4</v>
      </c>
      <c r="N108">
        <v>6.5399229999999999</v>
      </c>
      <c r="O108">
        <f t="shared" si="7"/>
        <v>2.7226990008326394E-3</v>
      </c>
      <c r="P108" s="73">
        <v>6.8067469999999994E-8</v>
      </c>
    </row>
    <row r="109" spans="1:39">
      <c r="D109">
        <v>135562094</v>
      </c>
      <c r="E109">
        <v>135572057</v>
      </c>
      <c r="F109">
        <v>1715</v>
      </c>
      <c r="G109">
        <v>-1.4131373</v>
      </c>
      <c r="H109">
        <v>30</v>
      </c>
      <c r="I109">
        <v>2.8812101999999999E-2</v>
      </c>
      <c r="J109">
        <v>-1.1050306000000001</v>
      </c>
      <c r="K109">
        <v>-0.49518719999999999</v>
      </c>
      <c r="L109">
        <v>1.73292705</v>
      </c>
      <c r="M109">
        <f t="shared" si="6"/>
        <v>1.0104530903790087E-3</v>
      </c>
      <c r="N109">
        <v>4.0040345000000004</v>
      </c>
      <c r="O109">
        <f t="shared" si="7"/>
        <v>2.3347139941690964E-3</v>
      </c>
      <c r="P109" s="73">
        <v>5.8367850000000002E-8</v>
      </c>
    </row>
    <row r="110" spans="1:39">
      <c r="D110">
        <v>136888679</v>
      </c>
      <c r="E110">
        <v>136901094</v>
      </c>
      <c r="F110">
        <v>1882</v>
      </c>
      <c r="G110">
        <v>-2.3973431000000001</v>
      </c>
      <c r="H110">
        <v>75</v>
      </c>
      <c r="I110">
        <v>8.3091229999999999E-3</v>
      </c>
      <c r="J110">
        <v>-1.3034589000000001</v>
      </c>
      <c r="K110">
        <v>0.28746690000000003</v>
      </c>
      <c r="L110">
        <v>1.24671939</v>
      </c>
      <c r="M110">
        <f t="shared" si="6"/>
        <v>6.6244388416578104E-4</v>
      </c>
      <c r="N110">
        <v>10.0100862</v>
      </c>
      <c r="O110">
        <f t="shared" si="7"/>
        <v>5.3188555791710947E-3</v>
      </c>
      <c r="P110" s="73">
        <v>1.329714E-7</v>
      </c>
    </row>
    <row r="111" spans="1:39">
      <c r="A111" s="86" t="s">
        <v>2581</v>
      </c>
      <c r="B111" s="86"/>
      <c r="C111" s="86"/>
      <c r="D111" s="92" t="s">
        <v>2511</v>
      </c>
      <c r="E111" s="92"/>
      <c r="F111" s="91"/>
      <c r="G111" s="86"/>
      <c r="H111" s="91"/>
      <c r="I111" s="93"/>
      <c r="J111" s="86"/>
      <c r="K111" s="86"/>
      <c r="L111" s="86"/>
      <c r="M111" s="86"/>
      <c r="N111" s="90"/>
      <c r="O111" s="91"/>
      <c r="P111" s="91"/>
      <c r="Q111" s="95"/>
      <c r="R111" s="86"/>
      <c r="S111" s="94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  <c r="AG111" s="86"/>
      <c r="AH111" s="86"/>
      <c r="AI111" s="86"/>
      <c r="AJ111" s="86"/>
      <c r="AK111" s="86"/>
      <c r="AL111" s="86"/>
      <c r="AM111" s="86"/>
    </row>
    <row r="112" spans="1:39">
      <c r="A112" s="11" t="s">
        <v>2493</v>
      </c>
      <c r="B112" s="42">
        <v>-2.4215330000000002</v>
      </c>
      <c r="D112" s="52" t="s">
        <v>2494</v>
      </c>
      <c r="E112" s="52"/>
      <c r="F112" t="s">
        <v>2307</v>
      </c>
      <c r="G112" s="11" t="s">
        <v>2493</v>
      </c>
      <c r="H112" s="11" t="s">
        <v>2504</v>
      </c>
      <c r="I112" s="42" t="s">
        <v>2497</v>
      </c>
      <c r="J112" s="11" t="s">
        <v>2505</v>
      </c>
      <c r="K112" s="11" t="s">
        <v>2506</v>
      </c>
      <c r="L112" s="42" t="s">
        <v>2507</v>
      </c>
      <c r="N112" s="42" t="s">
        <v>2508</v>
      </c>
      <c r="P112" s="23" t="s">
        <v>2509</v>
      </c>
      <c r="Q112" s="23" t="s">
        <v>2503</v>
      </c>
    </row>
    <row r="113" spans="1:16">
      <c r="A113" s="11" t="s">
        <v>2504</v>
      </c>
      <c r="B113" s="42">
        <v>4436</v>
      </c>
      <c r="D113">
        <v>26620003</v>
      </c>
      <c r="E113">
        <v>26644650</v>
      </c>
      <c r="F113">
        <v>22749</v>
      </c>
      <c r="G113">
        <v>-1.7384805000000001</v>
      </c>
      <c r="H113">
        <v>389</v>
      </c>
      <c r="I113">
        <v>2.6826490000000001E-2</v>
      </c>
      <c r="J113">
        <v>-1.4210454020000001</v>
      </c>
      <c r="K113">
        <v>-0.48497610000000002</v>
      </c>
      <c r="L113" s="71">
        <v>20.983644309999999</v>
      </c>
      <c r="M113">
        <f>L113/F113</f>
        <v>9.2239853663897311E-4</v>
      </c>
      <c r="N113">
        <v>53.053085799999998</v>
      </c>
      <c r="O113">
        <f>N113/F113</f>
        <v>2.3321062815947952E-3</v>
      </c>
      <c r="P113" s="73">
        <v>5.830266E-8</v>
      </c>
    </row>
    <row r="114" spans="1:16">
      <c r="A114" s="42" t="s">
        <v>2497</v>
      </c>
      <c r="B114" s="42">
        <v>1.1944140000000001E-2</v>
      </c>
      <c r="D114">
        <v>33572015</v>
      </c>
      <c r="E114">
        <v>33582959</v>
      </c>
      <c r="F114">
        <v>5946</v>
      </c>
      <c r="G114" s="11">
        <v>-0.63503039999999999</v>
      </c>
      <c r="H114" s="45">
        <v>117</v>
      </c>
      <c r="I114" s="54">
        <v>5.1753736000000002E-2</v>
      </c>
      <c r="J114" s="44">
        <v>-0.32947610399999999</v>
      </c>
      <c r="K114" s="79">
        <v>0.1419802</v>
      </c>
      <c r="L114" s="71">
        <v>12.1384971</v>
      </c>
      <c r="M114">
        <f t="shared" ref="M114:M128" si="8">L114/F114</f>
        <v>2.0414559535822403E-3</v>
      </c>
      <c r="N114">
        <v>15.8087079</v>
      </c>
      <c r="O114">
        <f t="shared" ref="O114:O128" si="9">N114/F114</f>
        <v>2.6587130676084762E-3</v>
      </c>
      <c r="P114" s="73">
        <v>6.6467830000000002E-8</v>
      </c>
    </row>
    <row r="115" spans="1:16">
      <c r="A115" s="11" t="s">
        <v>2505</v>
      </c>
      <c r="B115" s="42">
        <v>-0.64718640000000005</v>
      </c>
      <c r="D115">
        <v>37435083</v>
      </c>
      <c r="E115">
        <v>37445725</v>
      </c>
      <c r="F115">
        <v>1123</v>
      </c>
      <c r="G115" s="11">
        <v>-2.0126233</v>
      </c>
      <c r="H115" s="45">
        <v>16</v>
      </c>
      <c r="I115" s="54">
        <v>6.8199159999999997E-3</v>
      </c>
      <c r="J115" s="44">
        <v>-0.40587572399999999</v>
      </c>
      <c r="K115" s="79">
        <v>0.80497609999999997</v>
      </c>
      <c r="L115" s="71">
        <v>0.21072731</v>
      </c>
      <c r="M115">
        <f t="shared" si="8"/>
        <v>1.8764675868210152E-4</v>
      </c>
      <c r="N115">
        <v>2.1435485999999999</v>
      </c>
      <c r="O115">
        <f t="shared" si="9"/>
        <v>1.9087699020480854E-3</v>
      </c>
      <c r="P115" s="73">
        <v>4.7719249999999999E-8</v>
      </c>
    </row>
    <row r="116" spans="1:16">
      <c r="A116" s="11" t="s">
        <v>2506</v>
      </c>
      <c r="B116" s="42">
        <v>2.5931310000000001</v>
      </c>
      <c r="D116">
        <v>44017295</v>
      </c>
      <c r="E116">
        <v>44031054</v>
      </c>
      <c r="F116">
        <v>12695</v>
      </c>
      <c r="G116" s="201">
        <v>0.87244010000000005</v>
      </c>
      <c r="H116" s="185">
        <v>3</v>
      </c>
      <c r="I116" s="207">
        <v>0.11127680299999999</v>
      </c>
      <c r="J116" s="203">
        <v>0.89905647600000005</v>
      </c>
      <c r="K116" s="208">
        <v>0.6773711</v>
      </c>
      <c r="L116" s="200">
        <v>0.66766082000000004</v>
      </c>
      <c r="M116">
        <f t="shared" si="8"/>
        <v>5.2592423788893268E-5</v>
      </c>
      <c r="N116" s="200">
        <v>0.53592390000000001</v>
      </c>
      <c r="O116">
        <f t="shared" si="9"/>
        <v>4.2215352500984641E-5</v>
      </c>
      <c r="P116" s="73">
        <v>1.055384E-9</v>
      </c>
    </row>
    <row r="117" spans="1:16" s="200" customFormat="1" ht="14.25" customHeight="1">
      <c r="A117" s="198" t="s">
        <v>2507</v>
      </c>
      <c r="B117" s="198">
        <v>106.5895</v>
      </c>
      <c r="C117" s="200">
        <f>B117/B3</f>
        <v>6.8313027539399222E-4</v>
      </c>
      <c r="D117" s="200">
        <v>67290040</v>
      </c>
      <c r="E117" s="200">
        <v>67306943</v>
      </c>
      <c r="F117" s="200">
        <v>8311</v>
      </c>
      <c r="G117" s="11">
        <v>-1.7117625000000001</v>
      </c>
      <c r="H117" s="45">
        <v>19</v>
      </c>
      <c r="I117" s="54">
        <v>1.7797765E-2</v>
      </c>
      <c r="J117" s="44">
        <v>-3.8376659150000001</v>
      </c>
      <c r="K117" s="79">
        <v>-4.1358803000000002</v>
      </c>
      <c r="L117">
        <v>0.66089476000000003</v>
      </c>
      <c r="M117">
        <f t="shared" si="8"/>
        <v>7.952048610275539E-5</v>
      </c>
      <c r="N117">
        <v>2.8134809999999999</v>
      </c>
      <c r="O117">
        <f t="shared" si="9"/>
        <v>3.3852496691132232E-4</v>
      </c>
      <c r="P117" s="214">
        <v>8.4631239999999992E-9</v>
      </c>
    </row>
    <row r="118" spans="1:16" ht="16" customHeight="1">
      <c r="A118" s="42" t="s">
        <v>2508</v>
      </c>
      <c r="B118" s="42">
        <v>600.1952</v>
      </c>
      <c r="C118">
        <f>B118/B3</f>
        <v>3.8466407316494798E-3</v>
      </c>
      <c r="D118">
        <v>69446439</v>
      </c>
      <c r="E118">
        <v>69483196</v>
      </c>
      <c r="F118">
        <v>34511</v>
      </c>
      <c r="G118" s="11">
        <v>-2.6801879999999998</v>
      </c>
      <c r="H118" s="45">
        <v>1640</v>
      </c>
      <c r="I118" s="54">
        <v>5.972326E-3</v>
      </c>
      <c r="J118" s="44">
        <v>-0.25863528400000002</v>
      </c>
      <c r="K118" s="79">
        <v>3.8603453000000001</v>
      </c>
      <c r="L118">
        <v>19.683962879999999</v>
      </c>
      <c r="M118">
        <f t="shared" si="8"/>
        <v>5.7036779229810788E-4</v>
      </c>
      <c r="N118">
        <v>220.517787</v>
      </c>
      <c r="O118">
        <f t="shared" si="9"/>
        <v>6.3897825910579232E-3</v>
      </c>
      <c r="P118" s="73">
        <v>1.5974460000000001E-7</v>
      </c>
    </row>
    <row r="119" spans="1:16" ht="16" customHeight="1">
      <c r="A119" s="23" t="s">
        <v>2509</v>
      </c>
      <c r="B119" s="109">
        <v>9.6166019999999995E-8</v>
      </c>
      <c r="D119">
        <v>82495927</v>
      </c>
      <c r="E119">
        <v>82518848</v>
      </c>
      <c r="F119">
        <v>14249</v>
      </c>
      <c r="G119" s="11">
        <v>-1.7283008</v>
      </c>
      <c r="H119" s="45">
        <v>257</v>
      </c>
      <c r="I119" s="54">
        <v>2.6786799E-2</v>
      </c>
      <c r="J119" s="44">
        <v>-1.030277758</v>
      </c>
      <c r="K119" s="79">
        <v>0.28278120000000001</v>
      </c>
      <c r="L119">
        <v>13.82670781</v>
      </c>
      <c r="M119">
        <f t="shared" si="8"/>
        <v>9.703633805881115E-4</v>
      </c>
      <c r="N119">
        <v>34.698767099999998</v>
      </c>
      <c r="O119">
        <f t="shared" si="9"/>
        <v>2.4351720892694224E-3</v>
      </c>
      <c r="P119" s="73">
        <v>6.0879300000000002E-8</v>
      </c>
    </row>
    <row r="120" spans="1:16" ht="19" customHeight="1">
      <c r="A120" s="23" t="s">
        <v>2503</v>
      </c>
      <c r="B120" s="42"/>
      <c r="D120">
        <v>82522045</v>
      </c>
      <c r="E120">
        <v>82532928</v>
      </c>
      <c r="F120">
        <v>8416</v>
      </c>
      <c r="G120" s="11">
        <v>-2.1649474999999998</v>
      </c>
      <c r="H120" s="45">
        <v>168</v>
      </c>
      <c r="I120" s="54">
        <v>1.6021923E-2</v>
      </c>
      <c r="J120" s="44">
        <v>-2.1385461540000001</v>
      </c>
      <c r="K120" s="44">
        <v>-1.3705438000000001</v>
      </c>
      <c r="L120">
        <v>5.4344791600000004</v>
      </c>
      <c r="M120">
        <f t="shared" si="8"/>
        <v>6.457318393536122E-4</v>
      </c>
      <c r="N120">
        <v>22.507260800000001</v>
      </c>
      <c r="O120">
        <f t="shared" si="9"/>
        <v>2.6743418250950572E-3</v>
      </c>
      <c r="P120" s="73">
        <v>2.4149420000000002E-7</v>
      </c>
    </row>
    <row r="121" spans="1:16">
      <c r="B121" s="42"/>
      <c r="D121">
        <v>84523917</v>
      </c>
      <c r="E121">
        <v>84548943</v>
      </c>
      <c r="F121">
        <v>12530</v>
      </c>
      <c r="G121">
        <v>-2.8288473000000001</v>
      </c>
      <c r="H121">
        <v>918</v>
      </c>
      <c r="I121" s="44">
        <v>2.4253539999999998E-3</v>
      </c>
      <c r="J121">
        <v>-8.8970190000000008E-3</v>
      </c>
      <c r="K121">
        <v>4.5451904000000001</v>
      </c>
      <c r="L121">
        <v>4.4688190800000003</v>
      </c>
      <c r="M121">
        <f t="shared" si="8"/>
        <v>3.5664956743814845E-4</v>
      </c>
      <c r="N121">
        <v>124.3261883</v>
      </c>
      <c r="O121">
        <f t="shared" si="9"/>
        <v>9.9222815881883485E-3</v>
      </c>
      <c r="P121" s="73">
        <v>1.7540380000000001E-6</v>
      </c>
    </row>
    <row r="122" spans="1:16">
      <c r="A122" s="42"/>
      <c r="B122" s="42"/>
      <c r="D122">
        <v>84587919</v>
      </c>
      <c r="E122">
        <v>84596471</v>
      </c>
      <c r="F122">
        <v>525</v>
      </c>
      <c r="G122">
        <v>-1.3744335000000001</v>
      </c>
      <c r="H122">
        <v>5</v>
      </c>
      <c r="I122" s="44">
        <v>9.4690539999999993E-3</v>
      </c>
      <c r="J122">
        <v>9.6671337999999996E-2</v>
      </c>
      <c r="K122">
        <v>0.86943780000000004</v>
      </c>
      <c r="L122">
        <v>9.4690540000000004E-2</v>
      </c>
      <c r="M122">
        <f t="shared" si="8"/>
        <v>1.8036293333333333E-4</v>
      </c>
      <c r="N122">
        <v>0.66985899999999998</v>
      </c>
      <c r="O122">
        <f t="shared" si="9"/>
        <v>1.2759219047619047E-3</v>
      </c>
      <c r="P122" s="73">
        <v>3.1898050000000002E-8</v>
      </c>
    </row>
    <row r="123" spans="1:16">
      <c r="A123" s="42"/>
      <c r="B123" s="42"/>
      <c r="D123">
        <v>90528916</v>
      </c>
      <c r="E123">
        <v>90548943</v>
      </c>
      <c r="F123">
        <v>11015</v>
      </c>
      <c r="G123">
        <v>-2.4563009999999998</v>
      </c>
      <c r="H123">
        <v>436</v>
      </c>
      <c r="I123" s="44">
        <v>1.0494053999999999E-2</v>
      </c>
      <c r="J123">
        <v>-0.37229937899999999</v>
      </c>
      <c r="K123">
        <v>2.8760222999999998</v>
      </c>
      <c r="L123">
        <v>9.1881958600000004</v>
      </c>
      <c r="M123">
        <f t="shared" si="8"/>
        <v>8.3415305129369045E-4</v>
      </c>
      <c r="N123">
        <v>58.679717500000002</v>
      </c>
      <c r="O123">
        <f t="shared" si="9"/>
        <v>5.3272553336359508E-3</v>
      </c>
      <c r="P123" s="73">
        <v>1.331814E-7</v>
      </c>
    </row>
    <row r="124" spans="1:16">
      <c r="A124" s="42"/>
      <c r="B124" s="42"/>
      <c r="D124">
        <v>90732964</v>
      </c>
      <c r="E124">
        <v>90753918</v>
      </c>
      <c r="F124">
        <v>11966</v>
      </c>
      <c r="G124">
        <v>-2.1560399000000001</v>
      </c>
      <c r="H124">
        <v>203</v>
      </c>
      <c r="I124" s="44">
        <v>1.6517157000000001E-2</v>
      </c>
      <c r="J124">
        <v>-1.9183473630000001</v>
      </c>
      <c r="K124">
        <v>-0.95032280000000002</v>
      </c>
      <c r="L124">
        <v>6.7722526500000004</v>
      </c>
      <c r="M124">
        <f t="shared" si="8"/>
        <v>5.6595793498245037E-4</v>
      </c>
      <c r="N124">
        <v>28.938383699999999</v>
      </c>
      <c r="O124">
        <f t="shared" si="9"/>
        <v>2.4183840631790071E-3</v>
      </c>
      <c r="P124" s="73">
        <v>6.0459600000000005E-8</v>
      </c>
    </row>
    <row r="125" spans="1:16">
      <c r="A125" s="11"/>
      <c r="D125">
        <v>93340401</v>
      </c>
      <c r="E125">
        <v>93351022</v>
      </c>
      <c r="F125">
        <v>5996</v>
      </c>
      <c r="G125">
        <v>-1.2920494</v>
      </c>
      <c r="H125">
        <v>119</v>
      </c>
      <c r="I125">
        <v>3.6087131000000001E-2</v>
      </c>
      <c r="J125">
        <v>-1.404032121</v>
      </c>
      <c r="K125">
        <v>-1.0484119000000001</v>
      </c>
      <c r="L125">
        <v>8.6267098900000008</v>
      </c>
      <c r="M125">
        <f t="shared" si="8"/>
        <v>1.4387441444296198E-3</v>
      </c>
      <c r="N125">
        <v>15.942643</v>
      </c>
      <c r="O125">
        <f t="shared" si="9"/>
        <v>2.6588797531687794E-3</v>
      </c>
      <c r="P125" s="73">
        <v>6.6471990000000005E-8</v>
      </c>
    </row>
    <row r="126" spans="1:16">
      <c r="D126">
        <v>125869371</v>
      </c>
      <c r="E126">
        <v>125883279</v>
      </c>
      <c r="F126">
        <v>2402</v>
      </c>
      <c r="G126">
        <v>-2.0195473000000002</v>
      </c>
      <c r="H126">
        <v>41</v>
      </c>
      <c r="I126">
        <v>1.4932769E-2</v>
      </c>
      <c r="J126">
        <v>-0.74675286900000004</v>
      </c>
      <c r="K126">
        <v>0.61657700000000004</v>
      </c>
      <c r="L126">
        <v>1.22263659</v>
      </c>
      <c r="M126">
        <f t="shared" si="8"/>
        <v>5.0900773938384681E-4</v>
      </c>
      <c r="N126">
        <v>5.4928433999999999</v>
      </c>
      <c r="O126">
        <f t="shared" si="9"/>
        <v>2.2867791007493755E-3</v>
      </c>
      <c r="P126" s="73">
        <v>5.7169480000000001E-8</v>
      </c>
    </row>
    <row r="127" spans="1:16">
      <c r="D127">
        <v>135562094</v>
      </c>
      <c r="E127">
        <v>135572057</v>
      </c>
      <c r="F127">
        <v>1715</v>
      </c>
      <c r="G127">
        <v>-1.7274642</v>
      </c>
      <c r="H127">
        <v>34</v>
      </c>
      <c r="I127">
        <v>2.1328408E-2</v>
      </c>
      <c r="J127">
        <v>-2.3270760269999999</v>
      </c>
      <c r="K127">
        <v>-2.0501149999999999</v>
      </c>
      <c r="L127">
        <v>1.4560963899999999</v>
      </c>
      <c r="M127">
        <f t="shared" si="8"/>
        <v>8.4903579591836728E-4</v>
      </c>
      <c r="N127">
        <v>4.5550408999999998</v>
      </c>
      <c r="O127">
        <f t="shared" si="9"/>
        <v>2.6560005247813412E-3</v>
      </c>
      <c r="P127" s="73">
        <v>6.6400009999999996E-8</v>
      </c>
    </row>
    <row r="128" spans="1:16">
      <c r="D128">
        <v>136888679</v>
      </c>
      <c r="E128">
        <v>136901094</v>
      </c>
      <c r="F128">
        <v>1882</v>
      </c>
      <c r="G128">
        <v>-2.4007385000000001</v>
      </c>
      <c r="H128">
        <v>71</v>
      </c>
      <c r="I128">
        <v>8.1156949999999992E-3</v>
      </c>
      <c r="J128">
        <v>-0.49882229300000003</v>
      </c>
      <c r="K128">
        <v>1.6192991999999999</v>
      </c>
      <c r="L128">
        <v>1.15351567</v>
      </c>
      <c r="M128">
        <f t="shared" si="8"/>
        <v>6.129201222104144E-4</v>
      </c>
      <c r="N128">
        <v>9.5119971000000003</v>
      </c>
      <c r="O128">
        <f t="shared" si="9"/>
        <v>5.0541961211477155E-3</v>
      </c>
      <c r="P128" s="73">
        <v>1.263549E-7</v>
      </c>
    </row>
    <row r="129" spans="1:39">
      <c r="A129" s="86" t="s">
        <v>2582</v>
      </c>
      <c r="B129" s="86"/>
      <c r="C129" s="86"/>
      <c r="D129" s="92" t="s">
        <v>2511</v>
      </c>
      <c r="E129" s="92"/>
      <c r="F129" s="91"/>
      <c r="G129" s="86"/>
      <c r="H129" s="91"/>
      <c r="I129" s="93"/>
      <c r="J129" s="86"/>
      <c r="K129" s="86"/>
      <c r="L129" s="86"/>
      <c r="M129" s="86"/>
      <c r="N129" s="90"/>
      <c r="O129" s="91"/>
      <c r="P129" s="91"/>
      <c r="Q129" s="95"/>
      <c r="R129" s="86"/>
      <c r="S129" s="94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  <c r="AG129" s="86"/>
      <c r="AH129" s="86"/>
      <c r="AI129" s="86"/>
      <c r="AJ129" s="86"/>
      <c r="AK129" s="86"/>
      <c r="AL129" s="86"/>
      <c r="AM129" s="86"/>
    </row>
    <row r="130" spans="1:39">
      <c r="A130" s="11" t="s">
        <v>2493</v>
      </c>
      <c r="B130" s="42">
        <v>-2.438974</v>
      </c>
      <c r="D130" s="52" t="s">
        <v>2494</v>
      </c>
      <c r="E130" s="52"/>
      <c r="F130" t="s">
        <v>2307</v>
      </c>
      <c r="G130" s="11" t="s">
        <v>2493</v>
      </c>
      <c r="H130" s="11" t="s">
        <v>2504</v>
      </c>
      <c r="I130" s="42" t="s">
        <v>2497</v>
      </c>
      <c r="J130" s="11" t="s">
        <v>2505</v>
      </c>
      <c r="K130" s="11" t="s">
        <v>2506</v>
      </c>
      <c r="L130" s="42" t="s">
        <v>2507</v>
      </c>
      <c r="N130" s="42" t="s">
        <v>2508</v>
      </c>
      <c r="P130" s="23" t="s">
        <v>2509</v>
      </c>
      <c r="Q130" s="23" t="s">
        <v>2503</v>
      </c>
    </row>
    <row r="131" spans="1:39">
      <c r="A131" s="11" t="s">
        <v>2504</v>
      </c>
      <c r="B131" s="42">
        <v>4482</v>
      </c>
      <c r="D131">
        <v>26620003</v>
      </c>
      <c r="E131">
        <v>26644650</v>
      </c>
      <c r="F131">
        <v>22749</v>
      </c>
      <c r="G131">
        <v>-1.8460713</v>
      </c>
      <c r="H131">
        <v>398</v>
      </c>
      <c r="I131">
        <v>2.544329E-2</v>
      </c>
      <c r="J131">
        <v>-1.77192975</v>
      </c>
      <c r="K131">
        <v>-1.08619994</v>
      </c>
      <c r="L131">
        <v>20.423651570000001</v>
      </c>
      <c r="M131">
        <f>L131/F131</f>
        <v>8.9778238911600511E-4</v>
      </c>
      <c r="N131">
        <v>55.401192299999998</v>
      </c>
      <c r="O131">
        <f>N131/F131</f>
        <v>2.4353242911776341E-3</v>
      </c>
      <c r="P131" s="73">
        <v>6.0883110000000005E-8</v>
      </c>
    </row>
    <row r="132" spans="1:39">
      <c r="A132" s="42" t="s">
        <v>2497</v>
      </c>
      <c r="B132" s="42">
        <v>1.241155E-2</v>
      </c>
      <c r="D132">
        <v>33572015</v>
      </c>
      <c r="E132">
        <v>33582959</v>
      </c>
      <c r="F132">
        <v>5946</v>
      </c>
      <c r="G132" s="11">
        <v>-0.62576370000000003</v>
      </c>
      <c r="H132" s="45">
        <v>117</v>
      </c>
      <c r="I132" s="54">
        <v>5.3594148000000001E-2</v>
      </c>
      <c r="J132" s="44">
        <v>-0.49578045999999998</v>
      </c>
      <c r="K132" s="79">
        <v>-0.17674318999999999</v>
      </c>
      <c r="L132">
        <v>12.580009840000001</v>
      </c>
      <c r="M132">
        <f t="shared" ref="M132:M146" si="10">L132/F132</f>
        <v>2.1157096939118736E-3</v>
      </c>
      <c r="N132">
        <v>16.262033200000001</v>
      </c>
      <c r="O132">
        <f t="shared" ref="O132:O146" si="11">N132/F132</f>
        <v>2.7349534476959303E-3</v>
      </c>
      <c r="P132" s="73">
        <v>6.8373840000000003E-8</v>
      </c>
    </row>
    <row r="133" spans="1:39">
      <c r="A133" s="11" t="s">
        <v>2505</v>
      </c>
      <c r="B133" s="42">
        <v>-0.72411519999999996</v>
      </c>
      <c r="D133">
        <v>37435083</v>
      </c>
      <c r="E133">
        <v>37445725</v>
      </c>
      <c r="F133">
        <v>1123</v>
      </c>
      <c r="G133" s="11">
        <v>-2.0604520000000002</v>
      </c>
      <c r="H133" s="45">
        <v>18</v>
      </c>
      <c r="I133" s="54">
        <v>8.8059460000000003E-3</v>
      </c>
      <c r="J133" s="44">
        <v>-2.6783189100000002</v>
      </c>
      <c r="K133" s="79">
        <v>-2.2835266999999999</v>
      </c>
      <c r="L133">
        <v>0.28073386</v>
      </c>
      <c r="M133">
        <f t="shared" si="10"/>
        <v>2.4998562778272482E-4</v>
      </c>
      <c r="N133">
        <v>2.4806417999999999</v>
      </c>
      <c r="O133">
        <f t="shared" si="11"/>
        <v>2.2089419412288512E-3</v>
      </c>
      <c r="P133" s="73">
        <v>5.5223550000000001E-8</v>
      </c>
    </row>
    <row r="134" spans="1:39">
      <c r="A134" s="11" t="s">
        <v>2506</v>
      </c>
      <c r="B134" s="42">
        <v>2.302225</v>
      </c>
      <c r="D134">
        <v>44017295</v>
      </c>
      <c r="E134">
        <v>44031054</v>
      </c>
      <c r="F134">
        <v>12695</v>
      </c>
      <c r="G134" s="11">
        <v>1.1958298000000001</v>
      </c>
      <c r="H134" s="45">
        <v>5</v>
      </c>
      <c r="I134" s="54">
        <v>0.11936948999999999</v>
      </c>
      <c r="J134" s="44">
        <v>1.2013748900000001</v>
      </c>
      <c r="K134" s="79">
        <v>0.88266023999999998</v>
      </c>
      <c r="L134">
        <v>1.1936948999999999</v>
      </c>
      <c r="M134">
        <f t="shared" si="10"/>
        <v>9.4028743599842456E-5</v>
      </c>
      <c r="N134">
        <v>0.82692840000000001</v>
      </c>
      <c r="O134">
        <f t="shared" si="11"/>
        <v>6.5138117369042937E-5</v>
      </c>
      <c r="P134" s="73">
        <v>1.628453E-9</v>
      </c>
    </row>
    <row r="135" spans="1:39">
      <c r="A135" s="42" t="s">
        <v>2507</v>
      </c>
      <c r="B135" s="42">
        <v>112.15</v>
      </c>
      <c r="C135">
        <f>B135/B3</f>
        <v>7.1876742442207001E-4</v>
      </c>
      <c r="D135">
        <v>67290040</v>
      </c>
      <c r="E135">
        <v>67306943</v>
      </c>
      <c r="F135">
        <v>8311</v>
      </c>
      <c r="G135" s="11">
        <v>-1.847961</v>
      </c>
      <c r="H135" s="45">
        <v>22</v>
      </c>
      <c r="I135" s="54">
        <v>1.6315402999999999E-2</v>
      </c>
      <c r="J135" s="44">
        <v>-3.3982515499999999</v>
      </c>
      <c r="K135" s="79">
        <v>-3.4617443099999998</v>
      </c>
      <c r="L135">
        <v>0.70864053000000005</v>
      </c>
      <c r="M135">
        <f t="shared" si="10"/>
        <v>8.5265374804476007E-5</v>
      </c>
      <c r="N135">
        <v>3.1697568</v>
      </c>
      <c r="O135">
        <f t="shared" si="11"/>
        <v>3.8139294910359767E-4</v>
      </c>
      <c r="P135" s="73">
        <v>9.5348240000000008E-9</v>
      </c>
    </row>
    <row r="136" spans="1:39">
      <c r="A136" s="42" t="s">
        <v>2508</v>
      </c>
      <c r="B136" s="42">
        <v>625.81359999999995</v>
      </c>
      <c r="C136">
        <f>B136/B3</f>
        <v>4.0108286173901339E-3</v>
      </c>
      <c r="D136">
        <v>69446439</v>
      </c>
      <c r="E136">
        <v>69483196</v>
      </c>
      <c r="F136">
        <v>34511</v>
      </c>
      <c r="G136" s="11">
        <v>-2.6968830000000001</v>
      </c>
      <c r="H136" s="45">
        <v>1652</v>
      </c>
      <c r="I136" s="54">
        <v>6.362843E-3</v>
      </c>
      <c r="J136" s="44">
        <v>-0.30839993999999998</v>
      </c>
      <c r="K136" s="79">
        <v>3.5969478800000001</v>
      </c>
      <c r="L136">
        <v>21.170821310000001</v>
      </c>
      <c r="M136">
        <f t="shared" si="10"/>
        <v>6.1345140129234158E-4</v>
      </c>
      <c r="N136">
        <v>229.18426909999999</v>
      </c>
      <c r="O136">
        <f t="shared" si="11"/>
        <v>6.6409049027846192E-3</v>
      </c>
      <c r="P136" s="73">
        <v>1.6602260000000001E-7</v>
      </c>
    </row>
    <row r="137" spans="1:39">
      <c r="A137" s="23" t="s">
        <v>2509</v>
      </c>
      <c r="B137" s="109">
        <v>1.002707E-7</v>
      </c>
      <c r="D137">
        <v>82495927</v>
      </c>
      <c r="E137">
        <v>82518848</v>
      </c>
      <c r="F137">
        <v>14249</v>
      </c>
      <c r="G137" s="11">
        <v>-1.7738404999999999</v>
      </c>
      <c r="H137" s="45">
        <v>257</v>
      </c>
      <c r="I137" s="54">
        <v>2.6854402999999999E-2</v>
      </c>
      <c r="J137" s="44">
        <v>-1.2181515599999999</v>
      </c>
      <c r="K137" s="79">
        <v>-6.3814049999999997E-2</v>
      </c>
      <c r="L137">
        <v>13.891688</v>
      </c>
      <c r="M137">
        <f t="shared" si="10"/>
        <v>9.749237139448383E-4</v>
      </c>
      <c r="N137">
        <v>35.831636699999997</v>
      </c>
      <c r="O137">
        <f t="shared" si="11"/>
        <v>2.5146772896343602E-3</v>
      </c>
      <c r="P137" s="73">
        <v>6.2866930000000001E-8</v>
      </c>
    </row>
    <row r="138" spans="1:39">
      <c r="A138" s="23" t="s">
        <v>2503</v>
      </c>
      <c r="B138" s="42"/>
      <c r="D138">
        <v>82522045</v>
      </c>
      <c r="E138">
        <v>82532928</v>
      </c>
      <c r="F138">
        <v>8416</v>
      </c>
      <c r="G138" s="11">
        <v>-2.1990479999999999</v>
      </c>
      <c r="H138" s="45">
        <v>156</v>
      </c>
      <c r="I138" s="54">
        <v>1.6086507999999999E-2</v>
      </c>
      <c r="J138" s="44">
        <v>-1.82044367</v>
      </c>
      <c r="K138" s="44">
        <v>-0.73700812999999998</v>
      </c>
      <c r="L138">
        <v>5.0727505500000003</v>
      </c>
      <c r="M138">
        <f t="shared" si="10"/>
        <v>6.0275077827946777E-4</v>
      </c>
      <c r="N138">
        <v>21.636757200000002</v>
      </c>
      <c r="O138">
        <f t="shared" si="11"/>
        <v>2.5709074619771864E-3</v>
      </c>
      <c r="P138" s="73">
        <v>2.32154E-7</v>
      </c>
    </row>
    <row r="139" spans="1:39">
      <c r="B139" s="42"/>
      <c r="D139">
        <v>84523917</v>
      </c>
      <c r="E139">
        <v>84548943</v>
      </c>
      <c r="F139">
        <v>12530</v>
      </c>
      <c r="G139">
        <v>-2.8491417000000001</v>
      </c>
      <c r="H139">
        <v>926</v>
      </c>
      <c r="I139" s="44">
        <v>2.6707340000000001E-3</v>
      </c>
      <c r="J139">
        <v>-9.6757570000000001E-2</v>
      </c>
      <c r="K139">
        <v>4.1967483799999998</v>
      </c>
      <c r="L139">
        <v>4.99466242</v>
      </c>
      <c r="M139">
        <f t="shared" si="10"/>
        <v>3.9861631444533123E-4</v>
      </c>
      <c r="N139">
        <v>130.37246640000001</v>
      </c>
      <c r="O139">
        <f t="shared" si="11"/>
        <v>1.0404825730247407E-2</v>
      </c>
      <c r="P139" s="73">
        <v>1.839341E-6</v>
      </c>
    </row>
    <row r="140" spans="1:39">
      <c r="A140" s="42"/>
      <c r="B140" s="42"/>
      <c r="D140">
        <v>84587919</v>
      </c>
      <c r="E140">
        <v>84596471</v>
      </c>
      <c r="F140">
        <v>525</v>
      </c>
      <c r="G140">
        <v>-1.6718888999999999</v>
      </c>
      <c r="H140">
        <v>7</v>
      </c>
      <c r="I140" s="44">
        <v>7.5810629999999999E-3</v>
      </c>
      <c r="J140">
        <v>-0.76481898000000004</v>
      </c>
      <c r="K140">
        <v>-3.7978600000000001E-2</v>
      </c>
      <c r="L140">
        <v>8.154293E-2</v>
      </c>
      <c r="M140">
        <f t="shared" si="10"/>
        <v>1.5531986666666666E-4</v>
      </c>
      <c r="N140">
        <v>0.96469400000000005</v>
      </c>
      <c r="O140">
        <f t="shared" si="11"/>
        <v>1.8375123809523811E-3</v>
      </c>
      <c r="P140" s="73">
        <v>4.5937810000000003E-8</v>
      </c>
    </row>
    <row r="141" spans="1:39">
      <c r="A141" s="42"/>
      <c r="B141" s="42"/>
      <c r="D141">
        <v>90528916</v>
      </c>
      <c r="E141">
        <v>90548943</v>
      </c>
      <c r="F141">
        <v>11015</v>
      </c>
      <c r="G141">
        <v>-2.5053735000000001</v>
      </c>
      <c r="H141">
        <v>446</v>
      </c>
      <c r="I141" s="44">
        <v>1.0243175E-2</v>
      </c>
      <c r="J141">
        <v>-0.35379739999999998</v>
      </c>
      <c r="K141">
        <v>2.8863919999999998</v>
      </c>
      <c r="L141">
        <v>9.1857538999999999</v>
      </c>
      <c r="M141">
        <f t="shared" si="10"/>
        <v>8.3393135724012712E-4</v>
      </c>
      <c r="N141">
        <v>61.878376000000003</v>
      </c>
      <c r="O141">
        <f t="shared" si="11"/>
        <v>5.6176464820699053E-3</v>
      </c>
      <c r="P141" s="73">
        <v>1.4044119999999999E-7</v>
      </c>
    </row>
    <row r="142" spans="1:39">
      <c r="A142" s="42"/>
      <c r="B142" s="42"/>
      <c r="D142">
        <v>90732964</v>
      </c>
      <c r="E142">
        <v>90753918</v>
      </c>
      <c r="F142">
        <v>11966</v>
      </c>
      <c r="G142">
        <v>-2.0647038000000002</v>
      </c>
      <c r="H142">
        <v>215</v>
      </c>
      <c r="I142" s="44">
        <v>1.9749826000000002E-2</v>
      </c>
      <c r="J142">
        <v>-1.6522977999999999</v>
      </c>
      <c r="K142">
        <v>-0.55828038000000002</v>
      </c>
      <c r="L142">
        <v>8.5788423399999996</v>
      </c>
      <c r="M142">
        <f t="shared" si="10"/>
        <v>7.1693484372388429E-4</v>
      </c>
      <c r="N142">
        <v>31.5599463</v>
      </c>
      <c r="O142">
        <f t="shared" si="11"/>
        <v>2.6374683519973258E-3</v>
      </c>
      <c r="P142" s="73">
        <v>6.5936709999999997E-8</v>
      </c>
    </row>
    <row r="143" spans="1:39">
      <c r="A143" s="11"/>
      <c r="D143">
        <v>93340401</v>
      </c>
      <c r="E143">
        <v>93351022</v>
      </c>
      <c r="F143">
        <v>5996</v>
      </c>
      <c r="G143">
        <v>-1.1336029000000001</v>
      </c>
      <c r="H143">
        <v>118</v>
      </c>
      <c r="I143">
        <v>4.1271304000000002E-2</v>
      </c>
      <c r="J143">
        <v>-1.1375246000000001</v>
      </c>
      <c r="K143">
        <v>-0.75226104999999999</v>
      </c>
      <c r="L143">
        <v>9.7847318399999992</v>
      </c>
      <c r="M143">
        <f t="shared" si="10"/>
        <v>1.6318765577051366E-3</v>
      </c>
      <c r="N143">
        <v>16.2619854</v>
      </c>
      <c r="O143">
        <f t="shared" si="11"/>
        <v>2.7121389926617746E-3</v>
      </c>
      <c r="P143" s="73">
        <v>6.7803469999999999E-8</v>
      </c>
    </row>
    <row r="144" spans="1:39">
      <c r="D144">
        <v>125869371</v>
      </c>
      <c r="E144">
        <v>125883279</v>
      </c>
      <c r="F144">
        <v>2402</v>
      </c>
      <c r="G144" s="200">
        <v>-1.9118109999999999</v>
      </c>
      <c r="H144" s="200">
        <v>39</v>
      </c>
      <c r="I144" s="200">
        <v>1.8557111000000001E-2</v>
      </c>
      <c r="J144" s="200">
        <v>-1.2432232700000001</v>
      </c>
      <c r="K144" s="200">
        <v>-0.26009326999999999</v>
      </c>
      <c r="L144" s="200">
        <v>1.44865523</v>
      </c>
      <c r="M144">
        <f t="shared" si="10"/>
        <v>6.0310375936719403E-4</v>
      </c>
      <c r="N144" s="200">
        <v>5.3747239999999996</v>
      </c>
      <c r="O144">
        <f t="shared" si="11"/>
        <v>2.2376036636136552E-3</v>
      </c>
      <c r="P144" s="73">
        <v>5.5940089999999999E-8</v>
      </c>
    </row>
    <row r="145" spans="1:39" s="200" customFormat="1" ht="14.25" customHeight="1">
      <c r="D145" s="200">
        <v>135562094</v>
      </c>
      <c r="E145" s="200">
        <v>135572057</v>
      </c>
      <c r="F145" s="200">
        <v>1715</v>
      </c>
      <c r="G145">
        <v>-1.6655803</v>
      </c>
      <c r="H145">
        <v>32</v>
      </c>
      <c r="I145">
        <v>2.3993849000000001E-2</v>
      </c>
      <c r="J145">
        <v>-2.3571385600000001</v>
      </c>
      <c r="K145">
        <v>-2.1473387399999999</v>
      </c>
      <c r="L145">
        <v>1.5336462200000001</v>
      </c>
      <c r="M145">
        <f t="shared" si="10"/>
        <v>8.9425435568513123E-4</v>
      </c>
      <c r="N145">
        <v>4.4100298999999996</v>
      </c>
      <c r="O145">
        <f t="shared" si="11"/>
        <v>2.5714460058309037E-3</v>
      </c>
      <c r="P145" s="214">
        <v>6.4286149999999999E-8</v>
      </c>
    </row>
    <row r="146" spans="1:39" ht="16" customHeight="1">
      <c r="D146">
        <v>136888679</v>
      </c>
      <c r="E146">
        <v>136901094</v>
      </c>
      <c r="F146">
        <v>1882</v>
      </c>
      <c r="G146">
        <v>-2.4410172999999999</v>
      </c>
      <c r="H146">
        <v>74</v>
      </c>
      <c r="I146">
        <v>8.2227310000000005E-3</v>
      </c>
      <c r="J146">
        <v>-0.95577515000000002</v>
      </c>
      <c r="K146">
        <v>0.88811717999999995</v>
      </c>
      <c r="L146">
        <v>1.2201415900000001</v>
      </c>
      <c r="M146">
        <f t="shared" si="10"/>
        <v>6.4832178002125406E-4</v>
      </c>
      <c r="N146">
        <v>10.1981942</v>
      </c>
      <c r="O146">
        <f t="shared" si="11"/>
        <v>5.4188066950053137E-3</v>
      </c>
      <c r="P146" s="73">
        <v>1.3547019999999999E-7</v>
      </c>
    </row>
    <row r="147" spans="1:39" ht="19" customHeight="1">
      <c r="A147" s="58" t="s">
        <v>2516</v>
      </c>
      <c r="B147" s="40"/>
      <c r="C147" s="40"/>
      <c r="D147" s="40"/>
      <c r="E147" s="40"/>
      <c r="F147" s="40"/>
      <c r="G147" s="40"/>
      <c r="H147" s="60" t="s">
        <v>4</v>
      </c>
      <c r="I147" s="60"/>
      <c r="J147" s="60"/>
      <c r="K147" s="60"/>
      <c r="L147" s="59"/>
      <c r="M147" s="60" t="s">
        <v>9</v>
      </c>
      <c r="N147" s="60"/>
      <c r="O147" s="60"/>
      <c r="P147" s="59"/>
      <c r="Q147" s="60"/>
      <c r="R147" s="60" t="s">
        <v>15</v>
      </c>
      <c r="S147" s="60"/>
      <c r="T147" s="60"/>
      <c r="U147" s="60"/>
      <c r="V147" s="60"/>
      <c r="W147" s="60" t="s">
        <v>12</v>
      </c>
      <c r="X147" s="59"/>
      <c r="Y147" s="40"/>
      <c r="Z147" s="40"/>
      <c r="AA147" s="40"/>
      <c r="AB147" s="60" t="s">
        <v>1010</v>
      </c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</row>
    <row r="148" spans="1:39">
      <c r="A148" s="61" t="s">
        <v>2313</v>
      </c>
      <c r="B148" s="61"/>
      <c r="C148" s="61" t="s">
        <v>2517</v>
      </c>
      <c r="D148" s="61" t="s">
        <v>2518</v>
      </c>
      <c r="E148" s="61" t="s">
        <v>2308</v>
      </c>
      <c r="F148" s="61"/>
      <c r="G148" s="61" t="s">
        <v>2520</v>
      </c>
      <c r="H148" s="61" t="s">
        <v>2517</v>
      </c>
      <c r="I148" s="61" t="s">
        <v>2518</v>
      </c>
      <c r="J148" s="61" t="s">
        <v>2308</v>
      </c>
      <c r="K148" s="61"/>
      <c r="L148" s="61" t="s">
        <v>2520</v>
      </c>
      <c r="M148" s="61" t="s">
        <v>2517</v>
      </c>
      <c r="N148" s="61" t="s">
        <v>2518</v>
      </c>
      <c r="O148" s="61" t="s">
        <v>2308</v>
      </c>
      <c r="P148" s="61"/>
      <c r="Q148" s="61" t="s">
        <v>2520</v>
      </c>
      <c r="R148" s="61" t="s">
        <v>2517</v>
      </c>
      <c r="S148" s="61" t="s">
        <v>2518</v>
      </c>
      <c r="T148" s="61" t="s">
        <v>2308</v>
      </c>
      <c r="U148" s="61"/>
      <c r="V148" s="61" t="s">
        <v>2520</v>
      </c>
      <c r="W148" s="61" t="s">
        <v>2517</v>
      </c>
      <c r="X148" s="61" t="s">
        <v>2518</v>
      </c>
      <c r="Y148" s="61" t="s">
        <v>2308</v>
      </c>
      <c r="Z148" s="61"/>
      <c r="AA148" s="61" t="s">
        <v>2520</v>
      </c>
      <c r="AB148" s="61" t="s">
        <v>2517</v>
      </c>
      <c r="AC148" s="61" t="s">
        <v>2518</v>
      </c>
      <c r="AD148" s="61" t="s">
        <v>2308</v>
      </c>
      <c r="AE148" s="61"/>
      <c r="AF148" s="61" t="s">
        <v>2520</v>
      </c>
      <c r="AG148" s="61"/>
      <c r="AH148" s="61"/>
      <c r="AI148" s="61"/>
      <c r="AJ148" s="61"/>
      <c r="AK148" s="61"/>
      <c r="AL148" s="61"/>
      <c r="AM148" s="61"/>
    </row>
    <row r="149" spans="1:39">
      <c r="A149">
        <v>26620003</v>
      </c>
      <c r="B149">
        <v>26644650</v>
      </c>
      <c r="C149">
        <v>22.159374620000001</v>
      </c>
      <c r="D149">
        <v>0.97969949999999995</v>
      </c>
      <c r="E149">
        <v>22.365971900000002</v>
      </c>
      <c r="F149">
        <f>E149/F131</f>
        <v>9.8316285990592998E-4</v>
      </c>
      <c r="G149">
        <v>9.6630000000000001E-4</v>
      </c>
      <c r="H149">
        <v>24.966086839999999</v>
      </c>
      <c r="I149">
        <v>0.98295211000000005</v>
      </c>
      <c r="J149">
        <v>25.77941251</v>
      </c>
      <c r="K149">
        <f>J149/F131</f>
        <v>1.1332108009143259E-3</v>
      </c>
      <c r="L149">
        <v>1.0654E-3</v>
      </c>
      <c r="M149">
        <v>21.753917300000001</v>
      </c>
      <c r="N149">
        <v>0.96408656000000004</v>
      </c>
      <c r="O149">
        <v>23.243455650000001</v>
      </c>
      <c r="P149">
        <f>O149/F131</f>
        <v>1.0217352696821839E-3</v>
      </c>
      <c r="Q149">
        <v>8.9630000000000005E-4</v>
      </c>
      <c r="R149">
        <v>16.95792243</v>
      </c>
      <c r="S149">
        <v>0.87766586000000002</v>
      </c>
      <c r="T149">
        <v>17.894096480000002</v>
      </c>
      <c r="U149">
        <f>T149/F131</f>
        <v>7.8658826673699952E-4</v>
      </c>
      <c r="V149">
        <v>7.071E-4</v>
      </c>
      <c r="W149">
        <v>20.983644309999999</v>
      </c>
      <c r="X149">
        <v>0.97315253000000002</v>
      </c>
      <c r="Y149">
        <v>21.949646659999999</v>
      </c>
      <c r="Z149">
        <f>Y149/F131</f>
        <v>9.6486204492505156E-4</v>
      </c>
      <c r="AA149">
        <v>8.8360000000000001E-4</v>
      </c>
      <c r="AB149">
        <v>20.423651570000001</v>
      </c>
      <c r="AC149">
        <v>0.98535128000000005</v>
      </c>
      <c r="AD149">
        <v>21.627274740000001</v>
      </c>
      <c r="AE149">
        <f>AD149/F131</f>
        <v>9.5069122774627457E-4</v>
      </c>
      <c r="AF149">
        <v>8.4900000000000004E-4</v>
      </c>
    </row>
    <row r="150" spans="1:39">
      <c r="A150">
        <v>33572015</v>
      </c>
      <c r="B150">
        <v>33582959</v>
      </c>
      <c r="C150">
        <v>13.02131275</v>
      </c>
      <c r="D150">
        <v>0.98999139999999997</v>
      </c>
      <c r="E150">
        <v>13.08208786</v>
      </c>
      <c r="F150">
        <f t="shared" ref="F150:F164" si="12">E150/F132</f>
        <v>2.2001493205516314E-3</v>
      </c>
      <c r="G150">
        <v>2.1822E-3</v>
      </c>
      <c r="H150">
        <v>13.28726986</v>
      </c>
      <c r="I150">
        <v>0.98063632000000001</v>
      </c>
      <c r="J150">
        <v>13.52988661</v>
      </c>
      <c r="K150">
        <f t="shared" ref="K150:K164" si="13">J150/F132</f>
        <v>2.2754602438614193E-3</v>
      </c>
      <c r="L150">
        <v>2.2009E-3</v>
      </c>
      <c r="M150">
        <v>12.607612189999999</v>
      </c>
      <c r="N150">
        <v>0.98888229000000005</v>
      </c>
      <c r="O150">
        <v>13.039607780000001</v>
      </c>
      <c r="P150">
        <f t="shared" ref="P150:P164" si="14">O150/F132</f>
        <v>2.1930050084090144E-3</v>
      </c>
      <c r="Q150">
        <v>2.0601999999999999E-3</v>
      </c>
      <c r="R150">
        <v>12.88464038</v>
      </c>
      <c r="S150">
        <v>0.97596585999999996</v>
      </c>
      <c r="T150">
        <v>13.1591656</v>
      </c>
      <c r="U150">
        <f t="shared" ref="U150:U164" si="15">T150/F132</f>
        <v>2.2131122771611167E-3</v>
      </c>
      <c r="V150">
        <v>2.1289999999999998E-3</v>
      </c>
      <c r="W150">
        <v>12.1384971</v>
      </c>
      <c r="X150">
        <v>0.98352755000000003</v>
      </c>
      <c r="Y150">
        <v>12.4232307</v>
      </c>
      <c r="Z150">
        <f t="shared" ref="Z150:Z164" si="16">Y150/F132</f>
        <v>2.0893425327951562E-3</v>
      </c>
      <c r="AA150">
        <v>2.0013000000000001E-3</v>
      </c>
      <c r="AB150">
        <v>12.580009840000001</v>
      </c>
      <c r="AC150">
        <v>0.98702632999999995</v>
      </c>
      <c r="AD150">
        <v>12.930150749999999</v>
      </c>
      <c r="AE150">
        <f t="shared" ref="AE150:AE164" si="17">AD150/F132</f>
        <v>2.1745964934409686E-3</v>
      </c>
      <c r="AF150">
        <v>2.0665000000000002E-3</v>
      </c>
    </row>
    <row r="151" spans="1:39">
      <c r="A151">
        <v>37435083</v>
      </c>
      <c r="B151">
        <v>37445725</v>
      </c>
      <c r="C151">
        <v>0.32486331000000002</v>
      </c>
      <c r="D151">
        <v>0.26452870000000001</v>
      </c>
      <c r="E151">
        <v>0.32486331000000002</v>
      </c>
      <c r="F151">
        <f t="shared" si="12"/>
        <v>2.8928166518254675E-4</v>
      </c>
      <c r="G151">
        <v>2.8469999999999998E-4</v>
      </c>
      <c r="H151">
        <v>0.69385101999999999</v>
      </c>
      <c r="I151">
        <v>0.47990981999999999</v>
      </c>
      <c r="J151">
        <v>0.69385101999999999</v>
      </c>
      <c r="K151">
        <f t="shared" si="13"/>
        <v>6.178548708815672E-4</v>
      </c>
      <c r="L151">
        <v>6.0030000000000001E-4</v>
      </c>
      <c r="M151">
        <v>0.25406329</v>
      </c>
      <c r="N151">
        <v>0.19681572999999999</v>
      </c>
      <c r="O151">
        <v>0.25406329</v>
      </c>
      <c r="P151">
        <f t="shared" si="14"/>
        <v>2.2623623330365094E-4</v>
      </c>
      <c r="Q151">
        <v>1.9330000000000001E-4</v>
      </c>
      <c r="R151">
        <v>0.17444555</v>
      </c>
      <c r="S151">
        <v>0.1415449</v>
      </c>
      <c r="T151">
        <v>0.17444555</v>
      </c>
      <c r="U151">
        <f t="shared" si="15"/>
        <v>1.5533886910062335E-4</v>
      </c>
      <c r="V151">
        <v>1.3439999999999999E-4</v>
      </c>
      <c r="W151">
        <v>0.21072731</v>
      </c>
      <c r="X151">
        <v>0.17997957000000001</v>
      </c>
      <c r="Y151">
        <v>0.21072731</v>
      </c>
      <c r="Z151">
        <f t="shared" si="16"/>
        <v>1.8764675868210152E-4</v>
      </c>
      <c r="AA151">
        <v>1.662E-4</v>
      </c>
      <c r="AB151">
        <v>0.28073386</v>
      </c>
      <c r="AC151">
        <v>0.24233431</v>
      </c>
      <c r="AD151">
        <v>0.28073386</v>
      </c>
      <c r="AE151">
        <f t="shared" si="17"/>
        <v>2.4998562778272482E-4</v>
      </c>
      <c r="AF151">
        <v>2.2369999999999999E-4</v>
      </c>
    </row>
    <row r="152" spans="1:39">
      <c r="A152">
        <v>44017295</v>
      </c>
      <c r="B152">
        <v>44031054</v>
      </c>
      <c r="C152">
        <v>1.3058191800000001</v>
      </c>
      <c r="D152">
        <v>0.50497179999999997</v>
      </c>
      <c r="E152">
        <v>1.3066488199999999</v>
      </c>
      <c r="F152">
        <f t="shared" si="12"/>
        <v>1.0292625600630169E-4</v>
      </c>
      <c r="G152">
        <v>1.0280000000000001E-4</v>
      </c>
      <c r="H152">
        <v>1.50157238</v>
      </c>
      <c r="I152">
        <v>0.63278210000000001</v>
      </c>
      <c r="J152">
        <v>1.5036115000000001</v>
      </c>
      <c r="K152">
        <f t="shared" si="13"/>
        <v>1.1844123670736511E-4</v>
      </c>
      <c r="L152">
        <v>1.183E-4</v>
      </c>
      <c r="M152">
        <v>0.57995048999999999</v>
      </c>
      <c r="N152">
        <v>0.22521666000000001</v>
      </c>
      <c r="O152">
        <v>0.58999652999999996</v>
      </c>
      <c r="P152">
        <f t="shared" si="14"/>
        <v>4.6474716817644741E-5</v>
      </c>
      <c r="Q152" s="73">
        <v>4.5000000000000003E-5</v>
      </c>
      <c r="R152">
        <v>1.49794607</v>
      </c>
      <c r="S152">
        <v>0.52181752000000003</v>
      </c>
      <c r="T152">
        <v>1.4997359800000001</v>
      </c>
      <c r="U152">
        <f t="shared" si="15"/>
        <v>1.1813595746356834E-4</v>
      </c>
      <c r="V152">
        <v>1.18E-4</v>
      </c>
      <c r="W152">
        <v>0.66766082000000004</v>
      </c>
      <c r="X152">
        <v>0.24838757</v>
      </c>
      <c r="Y152">
        <v>0.67389047999999996</v>
      </c>
      <c r="Z152">
        <f t="shared" si="16"/>
        <v>5.3083141394249702E-5</v>
      </c>
      <c r="AA152" s="73">
        <v>5.2200000000000002E-5</v>
      </c>
      <c r="AB152">
        <v>1.1936948999999999</v>
      </c>
      <c r="AC152">
        <v>0.52128567000000003</v>
      </c>
      <c r="AD152">
        <v>1.1992225299999999</v>
      </c>
      <c r="AE152">
        <f t="shared" si="17"/>
        <v>9.4464161480897985E-5</v>
      </c>
      <c r="AF152" s="73">
        <v>9.3800000000000003E-5</v>
      </c>
    </row>
    <row r="153" spans="1:39">
      <c r="A153">
        <v>67290040</v>
      </c>
      <c r="B153">
        <v>67306943</v>
      </c>
      <c r="C153">
        <v>0.90792501000000003</v>
      </c>
      <c r="D153">
        <v>0.65084050000000004</v>
      </c>
      <c r="E153">
        <v>0.90848121999999998</v>
      </c>
      <c r="F153">
        <f t="shared" si="12"/>
        <v>1.0931069907351702E-4</v>
      </c>
      <c r="G153">
        <v>1.093E-4</v>
      </c>
      <c r="H153">
        <v>1.45481281</v>
      </c>
      <c r="I153">
        <v>0.78364564999999997</v>
      </c>
      <c r="J153">
        <v>1.4574768899999999</v>
      </c>
      <c r="K153">
        <f t="shared" si="13"/>
        <v>1.7536721092527974E-4</v>
      </c>
      <c r="L153">
        <v>1.752E-4</v>
      </c>
      <c r="M153">
        <v>0.83161485000000002</v>
      </c>
      <c r="N153">
        <v>0.65189421999999997</v>
      </c>
      <c r="O153">
        <v>0.83559649000000003</v>
      </c>
      <c r="P153">
        <f t="shared" si="14"/>
        <v>1.0054102875706895E-4</v>
      </c>
      <c r="Q153">
        <v>1.002E-4</v>
      </c>
      <c r="R153">
        <v>0.69060752000000003</v>
      </c>
      <c r="S153">
        <v>0.58671245999999999</v>
      </c>
      <c r="T153">
        <v>0.69272434000000005</v>
      </c>
      <c r="U153">
        <f t="shared" si="15"/>
        <v>8.3350299602935878E-5</v>
      </c>
      <c r="V153" s="73">
        <v>8.3100000000000001E-5</v>
      </c>
      <c r="W153">
        <v>0.66089476000000003</v>
      </c>
      <c r="X153">
        <v>0.58087177999999995</v>
      </c>
      <c r="Y153">
        <v>0.66298805999999999</v>
      </c>
      <c r="Z153">
        <f t="shared" si="16"/>
        <v>7.9772357117073754E-5</v>
      </c>
      <c r="AA153" s="73">
        <v>7.9599999999999997E-5</v>
      </c>
      <c r="AB153">
        <v>0.70864053000000005</v>
      </c>
      <c r="AC153">
        <v>0.58194747000000002</v>
      </c>
      <c r="AD153">
        <v>0.71216144000000003</v>
      </c>
      <c r="AE153">
        <f t="shared" si="17"/>
        <v>8.5689019371916735E-5</v>
      </c>
      <c r="AF153" s="73">
        <v>8.53E-5</v>
      </c>
    </row>
    <row r="154" spans="1:39">
      <c r="A154">
        <v>69446439</v>
      </c>
      <c r="B154">
        <v>69483196</v>
      </c>
      <c r="C154">
        <v>15.437743279999999</v>
      </c>
      <c r="D154">
        <v>1.0003295999999999</v>
      </c>
      <c r="E154">
        <v>16.77247199</v>
      </c>
      <c r="F154">
        <f t="shared" si="12"/>
        <v>4.8600365072006024E-4</v>
      </c>
      <c r="G154">
        <v>4.0929999999999997E-4</v>
      </c>
      <c r="H154">
        <v>19.326222130000001</v>
      </c>
      <c r="I154">
        <v>1.00289699</v>
      </c>
      <c r="J154">
        <v>24.573357900000001</v>
      </c>
      <c r="K154">
        <f t="shared" si="13"/>
        <v>7.120442148880068E-4</v>
      </c>
      <c r="L154">
        <v>4.0939999999999998E-4</v>
      </c>
      <c r="M154">
        <v>23.380265340000001</v>
      </c>
      <c r="N154">
        <v>1.0058138999999999</v>
      </c>
      <c r="O154">
        <v>32.95146338</v>
      </c>
      <c r="P154">
        <f t="shared" si="14"/>
        <v>9.5481044826287273E-4</v>
      </c>
      <c r="Q154">
        <v>4.0259999999999997E-4</v>
      </c>
      <c r="R154">
        <v>19.652054580000001</v>
      </c>
      <c r="S154">
        <v>1.0020373300000001</v>
      </c>
      <c r="T154">
        <v>25.684519869999999</v>
      </c>
      <c r="U154">
        <f t="shared" si="15"/>
        <v>7.4424154240676878E-4</v>
      </c>
      <c r="V154">
        <v>3.9619999999999998E-4</v>
      </c>
      <c r="W154">
        <v>19.683962879999999</v>
      </c>
      <c r="X154">
        <v>1.00359384</v>
      </c>
      <c r="Y154">
        <v>25.903420820000001</v>
      </c>
      <c r="Z154">
        <f t="shared" si="16"/>
        <v>7.5058447509489734E-4</v>
      </c>
      <c r="AA154">
        <v>3.9169999999999998E-4</v>
      </c>
      <c r="AB154">
        <v>21.170821310000001</v>
      </c>
      <c r="AC154">
        <v>1.00389368</v>
      </c>
      <c r="AD154">
        <v>28.815397740000002</v>
      </c>
      <c r="AE154">
        <f t="shared" si="17"/>
        <v>8.349627000086929E-4</v>
      </c>
      <c r="AF154">
        <v>3.9389999999999998E-4</v>
      </c>
    </row>
    <row r="155" spans="1:39">
      <c r="A155">
        <v>82495927</v>
      </c>
      <c r="B155">
        <v>82518848</v>
      </c>
      <c r="C155">
        <v>13.332858740000001</v>
      </c>
      <c r="D155">
        <v>0.8843647</v>
      </c>
      <c r="E155">
        <v>13.487099049999999</v>
      </c>
      <c r="F155">
        <f t="shared" si="12"/>
        <v>9.4652951435188432E-4</v>
      </c>
      <c r="G155">
        <v>9.2599999999999996E-4</v>
      </c>
      <c r="H155">
        <v>13.111859880000001</v>
      </c>
      <c r="I155">
        <v>0.95598495999999999</v>
      </c>
      <c r="J155">
        <v>13.72175287</v>
      </c>
      <c r="K155">
        <f t="shared" si="13"/>
        <v>9.6299760474419249E-4</v>
      </c>
      <c r="L155">
        <v>8.8040000000000004E-4</v>
      </c>
      <c r="M155">
        <v>13.26211007</v>
      </c>
      <c r="N155">
        <v>0.86931115000000003</v>
      </c>
      <c r="O155">
        <v>14.36546328</v>
      </c>
      <c r="P155">
        <f t="shared" si="14"/>
        <v>1.0081734353287949E-3</v>
      </c>
      <c r="Q155">
        <v>8.5879999999999995E-4</v>
      </c>
      <c r="R155">
        <v>12.73736224</v>
      </c>
      <c r="S155">
        <v>0.75885665000000002</v>
      </c>
      <c r="T155">
        <v>13.446127110000001</v>
      </c>
      <c r="U155">
        <f t="shared" si="15"/>
        <v>9.4365408870797959E-4</v>
      </c>
      <c r="V155">
        <v>8.476E-4</v>
      </c>
      <c r="W155">
        <v>13.82670781</v>
      </c>
      <c r="X155">
        <v>0.88222051000000001</v>
      </c>
      <c r="Y155">
        <v>14.54219007</v>
      </c>
      <c r="Z155">
        <f t="shared" si="16"/>
        <v>1.0205761856972419E-3</v>
      </c>
      <c r="AA155">
        <v>9.2409999999999996E-4</v>
      </c>
      <c r="AB155">
        <v>13.891688</v>
      </c>
      <c r="AC155">
        <v>0.82895925999999998</v>
      </c>
      <c r="AD155">
        <v>14.78485193</v>
      </c>
      <c r="AE155">
        <f t="shared" si="17"/>
        <v>1.0376062832479472E-3</v>
      </c>
      <c r="AF155">
        <v>9.1690000000000001E-4</v>
      </c>
    </row>
    <row r="156" spans="1:39">
      <c r="A156">
        <v>82522045</v>
      </c>
      <c r="B156">
        <v>82532928</v>
      </c>
      <c r="C156">
        <v>5.2629181100000002</v>
      </c>
      <c r="D156">
        <v>0.9509029</v>
      </c>
      <c r="E156">
        <v>5.3466549700000003</v>
      </c>
      <c r="F156">
        <f t="shared" si="12"/>
        <v>6.352964555608366E-4</v>
      </c>
      <c r="G156">
        <v>6.1660000000000003E-4</v>
      </c>
      <c r="H156">
        <v>5.9483305599999996</v>
      </c>
      <c r="I156">
        <v>0.93673662000000002</v>
      </c>
      <c r="J156">
        <v>5.9483305599999996</v>
      </c>
      <c r="K156">
        <f t="shared" si="13"/>
        <v>7.0678832699619767E-4</v>
      </c>
      <c r="L156">
        <v>6.6960000000000001E-4</v>
      </c>
      <c r="M156">
        <v>6.0608874400000001</v>
      </c>
      <c r="N156">
        <v>0.92697965000000004</v>
      </c>
      <c r="O156">
        <v>6.0608874400000001</v>
      </c>
      <c r="P156">
        <f t="shared" si="14"/>
        <v>7.2016248098859313E-4</v>
      </c>
      <c r="Q156">
        <v>6.5079999999999999E-4</v>
      </c>
      <c r="R156">
        <v>3.9918487300000001</v>
      </c>
      <c r="S156">
        <v>0.88455415000000004</v>
      </c>
      <c r="T156">
        <v>3.9918487300000001</v>
      </c>
      <c r="U156">
        <f t="shared" si="15"/>
        <v>4.7431662666349813E-4</v>
      </c>
      <c r="V156">
        <v>4.2870000000000001E-4</v>
      </c>
      <c r="W156">
        <v>5.4344791600000004</v>
      </c>
      <c r="X156">
        <v>0.93795627000000004</v>
      </c>
      <c r="Y156">
        <v>5.4344791600000004</v>
      </c>
      <c r="Z156">
        <f t="shared" si="16"/>
        <v>6.457318393536122E-4</v>
      </c>
      <c r="AA156">
        <v>6.001E-4</v>
      </c>
      <c r="AB156">
        <v>5.0727505500000003</v>
      </c>
      <c r="AC156">
        <v>0.93262539</v>
      </c>
      <c r="AD156">
        <v>5.5841376699999996</v>
      </c>
      <c r="AE156">
        <f t="shared" si="17"/>
        <v>6.6351445698669201E-4</v>
      </c>
      <c r="AF156">
        <v>5.4480000000000002E-4</v>
      </c>
    </row>
    <row r="157" spans="1:39">
      <c r="A157">
        <v>84523917</v>
      </c>
      <c r="B157">
        <v>84548943</v>
      </c>
      <c r="C157">
        <v>1.8968502899999999</v>
      </c>
      <c r="D157">
        <v>0.48732619999999999</v>
      </c>
      <c r="E157">
        <v>2.69543358</v>
      </c>
      <c r="F157">
        <f t="shared" si="12"/>
        <v>2.1511840223463688E-4</v>
      </c>
      <c r="G157" s="73">
        <v>8.7700000000000004E-5</v>
      </c>
      <c r="H157">
        <v>5.6603562600000004</v>
      </c>
      <c r="I157">
        <v>0.84299495000000002</v>
      </c>
      <c r="J157">
        <v>8.7969337500000009</v>
      </c>
      <c r="K157">
        <f t="shared" si="13"/>
        <v>7.0206973264166006E-4</v>
      </c>
      <c r="L157">
        <v>2.0159999999999999E-4</v>
      </c>
      <c r="M157">
        <v>6.3277302200000003</v>
      </c>
      <c r="N157">
        <v>0.36021889000000001</v>
      </c>
      <c r="O157">
        <v>12.034190069999999</v>
      </c>
      <c r="P157">
        <f t="shared" si="14"/>
        <v>9.6043017318435744E-4</v>
      </c>
      <c r="Q157" s="73">
        <v>4.9700000000000002E-5</v>
      </c>
      <c r="R157">
        <v>3.8906897699999998</v>
      </c>
      <c r="S157">
        <v>0.17243384</v>
      </c>
      <c r="T157">
        <v>7.4816817999999996</v>
      </c>
      <c r="U157">
        <f t="shared" si="15"/>
        <v>5.9710150039904224E-4</v>
      </c>
      <c r="V157" s="73">
        <v>2.4000000000000001E-5</v>
      </c>
      <c r="W157">
        <v>4.4688190800000003</v>
      </c>
      <c r="X157">
        <v>0.4377895</v>
      </c>
      <c r="Y157">
        <v>8.1699672700000008</v>
      </c>
      <c r="Z157">
        <f t="shared" si="16"/>
        <v>6.5203250359138071E-4</v>
      </c>
      <c r="AA157" s="73">
        <v>6.1400000000000002E-5</v>
      </c>
      <c r="AB157">
        <v>4.99466242</v>
      </c>
      <c r="AC157">
        <v>0.25915110000000002</v>
      </c>
      <c r="AD157">
        <v>9.5458361000000007</v>
      </c>
      <c r="AE157">
        <f t="shared" si="17"/>
        <v>7.618384756584198E-4</v>
      </c>
      <c r="AF157" s="73">
        <v>3.5500000000000002E-5</v>
      </c>
    </row>
    <row r="158" spans="1:39">
      <c r="A158">
        <v>84587919</v>
      </c>
      <c r="B158">
        <v>84596471</v>
      </c>
      <c r="C158">
        <v>3.8013690000000003E-2</v>
      </c>
      <c r="D158">
        <v>3.52687E-2</v>
      </c>
      <c r="E158">
        <v>3.8013690000000003E-2</v>
      </c>
      <c r="F158">
        <f t="shared" si="12"/>
        <v>7.2407028571428575E-5</v>
      </c>
      <c r="G158" s="73">
        <v>6.5699999999999998E-5</v>
      </c>
      <c r="H158">
        <v>2.0746270000000001E-2</v>
      </c>
      <c r="I158">
        <v>1.035516E-2</v>
      </c>
      <c r="J158">
        <v>2.0746270000000001E-2</v>
      </c>
      <c r="K158">
        <f t="shared" si="13"/>
        <v>3.9516704761904765E-5</v>
      </c>
      <c r="L158" s="73">
        <v>1.3200000000000001E-5</v>
      </c>
      <c r="M158">
        <v>4.0781459999999999E-2</v>
      </c>
      <c r="N158">
        <v>2.1873920000000002E-2</v>
      </c>
      <c r="O158">
        <v>4.0781459999999999E-2</v>
      </c>
      <c r="P158">
        <f t="shared" si="14"/>
        <v>7.7678971428571424E-5</v>
      </c>
      <c r="Q158" s="73">
        <v>2.9899999999999998E-5</v>
      </c>
      <c r="R158">
        <v>2.5766069999999999E-2</v>
      </c>
      <c r="S158">
        <v>1.383963E-2</v>
      </c>
      <c r="T158">
        <v>2.5766069999999999E-2</v>
      </c>
      <c r="U158">
        <f t="shared" si="15"/>
        <v>4.9078228571428569E-5</v>
      </c>
      <c r="V158" s="73">
        <v>1.8899999999999999E-5</v>
      </c>
      <c r="W158">
        <v>9.4690540000000004E-2</v>
      </c>
      <c r="X158">
        <v>8.2291379999999997E-2</v>
      </c>
      <c r="Y158">
        <v>9.4690540000000004E-2</v>
      </c>
      <c r="Z158">
        <f t="shared" si="16"/>
        <v>1.8036293333333333E-4</v>
      </c>
      <c r="AA158">
        <v>1.496E-4</v>
      </c>
      <c r="AB158">
        <v>8.154293E-2</v>
      </c>
      <c r="AC158">
        <v>6.6053539999999994E-2</v>
      </c>
      <c r="AD158">
        <v>8.154293E-2</v>
      </c>
      <c r="AE158">
        <f t="shared" si="17"/>
        <v>1.5531986666666666E-4</v>
      </c>
      <c r="AF158">
        <v>1.1739999999999999E-4</v>
      </c>
    </row>
    <row r="159" spans="1:39">
      <c r="A159">
        <v>90528916</v>
      </c>
      <c r="B159">
        <v>90548943</v>
      </c>
      <c r="C159">
        <v>7.6434032299999997</v>
      </c>
      <c r="D159">
        <v>0.77927190000000002</v>
      </c>
      <c r="E159">
        <v>7.9842949299999999</v>
      </c>
      <c r="F159">
        <f t="shared" si="12"/>
        <v>7.2485655288243305E-4</v>
      </c>
      <c r="G159">
        <v>6.6410000000000004E-4</v>
      </c>
      <c r="H159">
        <v>9.6312433199999994</v>
      </c>
      <c r="I159">
        <v>0.89923456000000002</v>
      </c>
      <c r="J159">
        <v>10.979563799999999</v>
      </c>
      <c r="K159">
        <f t="shared" si="13"/>
        <v>9.9678291420789828E-4</v>
      </c>
      <c r="L159">
        <v>7.5469999999999997E-4</v>
      </c>
      <c r="M159">
        <v>9.69552719</v>
      </c>
      <c r="N159">
        <v>0.79842519999999995</v>
      </c>
      <c r="O159">
        <v>12.16749864</v>
      </c>
      <c r="P159">
        <f t="shared" si="14"/>
        <v>1.1046299264639127E-3</v>
      </c>
      <c r="Q159">
        <v>6.5959999999999999E-4</v>
      </c>
      <c r="R159">
        <v>5.4832472000000001</v>
      </c>
      <c r="S159">
        <v>0.51565627999999997</v>
      </c>
      <c r="T159">
        <v>7.0357438400000003</v>
      </c>
      <c r="U159">
        <f t="shared" si="15"/>
        <v>6.3874206445755787E-4</v>
      </c>
      <c r="V159">
        <v>3.5819999999999998E-4</v>
      </c>
      <c r="W159">
        <v>9.1881958600000004</v>
      </c>
      <c r="X159">
        <v>0.77182673000000002</v>
      </c>
      <c r="Y159">
        <v>10.795876679999999</v>
      </c>
      <c r="Z159">
        <f t="shared" si="16"/>
        <v>9.801068252383114E-4</v>
      </c>
      <c r="AA159">
        <v>6.9079999999999999E-4</v>
      </c>
      <c r="AB159">
        <v>9.1857538999999999</v>
      </c>
      <c r="AC159">
        <v>0.75485603999999995</v>
      </c>
      <c r="AD159">
        <v>11.16696059</v>
      </c>
      <c r="AE159">
        <f t="shared" si="17"/>
        <v>1.0137957866545621E-3</v>
      </c>
      <c r="AF159">
        <v>6.5700000000000003E-4</v>
      </c>
    </row>
    <row r="160" spans="1:39">
      <c r="A160">
        <v>90732964</v>
      </c>
      <c r="B160">
        <v>90753918</v>
      </c>
      <c r="C160">
        <v>9.7246196999999999</v>
      </c>
      <c r="D160">
        <v>0.92971179999999998</v>
      </c>
      <c r="E160">
        <v>9.8423628300000008</v>
      </c>
      <c r="F160">
        <f t="shared" si="12"/>
        <v>8.2252739679090762E-4</v>
      </c>
      <c r="G160">
        <v>8.0340000000000001E-4</v>
      </c>
      <c r="H160">
        <v>8.9732019800000007</v>
      </c>
      <c r="I160">
        <v>0.95212779999999997</v>
      </c>
      <c r="J160">
        <v>9.4385101599999999</v>
      </c>
      <c r="K160">
        <f t="shared" si="13"/>
        <v>7.8877738258398798E-4</v>
      </c>
      <c r="L160">
        <v>7.1230000000000002E-4</v>
      </c>
      <c r="M160">
        <v>8.3482572499999996</v>
      </c>
      <c r="N160">
        <v>0.90124300999999996</v>
      </c>
      <c r="O160">
        <v>9.1877680399999999</v>
      </c>
      <c r="P160">
        <f t="shared" si="14"/>
        <v>7.6782283469831192E-4</v>
      </c>
      <c r="Q160">
        <v>6.2920000000000001E-4</v>
      </c>
      <c r="R160">
        <v>13.71830138</v>
      </c>
      <c r="S160">
        <v>0.95149824000000005</v>
      </c>
      <c r="T160">
        <v>14.258021230000001</v>
      </c>
      <c r="U160">
        <f t="shared" si="15"/>
        <v>1.1915444785224804E-3</v>
      </c>
      <c r="V160">
        <v>1.1038000000000001E-3</v>
      </c>
      <c r="W160">
        <v>6.7722526500000004</v>
      </c>
      <c r="X160">
        <v>0.77271685000000001</v>
      </c>
      <c r="Y160">
        <v>7.3167747199999997</v>
      </c>
      <c r="Z160">
        <f t="shared" si="16"/>
        <v>6.1146370717031582E-4</v>
      </c>
      <c r="AA160">
        <v>5.2130000000000004E-4</v>
      </c>
      <c r="AB160">
        <v>8.5788423399999996</v>
      </c>
      <c r="AC160">
        <v>0.88316108999999998</v>
      </c>
      <c r="AD160">
        <v>9.2548844900000002</v>
      </c>
      <c r="AE160">
        <f t="shared" si="17"/>
        <v>7.7343176416513459E-4</v>
      </c>
      <c r="AF160">
        <v>6.6180000000000004E-4</v>
      </c>
    </row>
    <row r="161" spans="1:39">
      <c r="A161">
        <v>93340401</v>
      </c>
      <c r="B161">
        <v>93351022</v>
      </c>
      <c r="C161">
        <v>8.8126603299999999</v>
      </c>
      <c r="D161">
        <v>0.9187128</v>
      </c>
      <c r="E161">
        <v>8.8126603299999999</v>
      </c>
      <c r="F161">
        <f t="shared" si="12"/>
        <v>1.4697565593729152E-3</v>
      </c>
      <c r="G161">
        <v>1.4622999999999999E-3</v>
      </c>
      <c r="H161">
        <v>8.5110112499999993</v>
      </c>
      <c r="I161">
        <v>0.92988959999999998</v>
      </c>
      <c r="J161">
        <v>8.5110112499999993</v>
      </c>
      <c r="K161">
        <f t="shared" si="13"/>
        <v>1.4194481737825216E-3</v>
      </c>
      <c r="L161">
        <v>1.3894000000000001E-3</v>
      </c>
      <c r="M161">
        <v>8.7672114099999998</v>
      </c>
      <c r="N161">
        <v>0.89324022999999997</v>
      </c>
      <c r="O161">
        <v>8.7672114099999998</v>
      </c>
      <c r="P161">
        <f t="shared" si="14"/>
        <v>1.4621766861240826E-3</v>
      </c>
      <c r="Q161">
        <v>1.4067000000000001E-3</v>
      </c>
      <c r="R161">
        <v>8.0021279599999993</v>
      </c>
      <c r="S161">
        <v>0.81932819000000001</v>
      </c>
      <c r="T161">
        <v>8.0021279599999993</v>
      </c>
      <c r="U161">
        <f t="shared" si="15"/>
        <v>1.3345777118078717E-3</v>
      </c>
      <c r="V161">
        <v>1.2991000000000001E-3</v>
      </c>
      <c r="W161">
        <v>8.6267098900000008</v>
      </c>
      <c r="X161">
        <v>0.85154156000000003</v>
      </c>
      <c r="Y161">
        <v>8.6267098900000008</v>
      </c>
      <c r="Z161">
        <f t="shared" si="16"/>
        <v>1.4387441444296198E-3</v>
      </c>
      <c r="AA161">
        <v>1.4025999999999999E-3</v>
      </c>
      <c r="AB161">
        <v>9.7847318399999992</v>
      </c>
      <c r="AC161">
        <v>0.91012610000000005</v>
      </c>
      <c r="AD161">
        <v>9.7847318399999992</v>
      </c>
      <c r="AE161">
        <f t="shared" si="17"/>
        <v>1.6318765577051366E-3</v>
      </c>
      <c r="AF161">
        <v>1.5878000000000001E-3</v>
      </c>
    </row>
    <row r="162" spans="1:39">
      <c r="A162">
        <v>125869371</v>
      </c>
      <c r="B162">
        <v>125883279</v>
      </c>
      <c r="C162">
        <v>2.32314051</v>
      </c>
      <c r="D162">
        <v>0.72230329999999998</v>
      </c>
      <c r="E162">
        <v>2.3438234800000002</v>
      </c>
      <c r="F162">
        <f t="shared" si="12"/>
        <v>9.7577996669442142E-4</v>
      </c>
      <c r="G162">
        <v>9.5940000000000001E-4</v>
      </c>
      <c r="H162">
        <v>1.42625264</v>
      </c>
      <c r="I162">
        <v>0.58175078000000002</v>
      </c>
      <c r="J162">
        <v>1.42625264</v>
      </c>
      <c r="K162">
        <f t="shared" si="13"/>
        <v>5.9377711906744382E-4</v>
      </c>
      <c r="L162">
        <v>5.6439999999999995E-4</v>
      </c>
      <c r="M162">
        <v>2.0910363599999999</v>
      </c>
      <c r="N162">
        <v>0.67603625000000001</v>
      </c>
      <c r="O162">
        <v>2.2394443599999998</v>
      </c>
      <c r="P162">
        <f t="shared" si="14"/>
        <v>9.3232487926727715E-4</v>
      </c>
      <c r="Q162">
        <v>8.1380000000000005E-4</v>
      </c>
      <c r="R162">
        <v>1.83873993</v>
      </c>
      <c r="S162">
        <v>0.63235328999999996</v>
      </c>
      <c r="T162">
        <v>1.83873993</v>
      </c>
      <c r="U162">
        <f t="shared" si="15"/>
        <v>7.6550371773522071E-4</v>
      </c>
      <c r="V162">
        <v>7.3059999999999998E-4</v>
      </c>
      <c r="W162">
        <v>1.22263659</v>
      </c>
      <c r="X162">
        <v>0.38818660999999999</v>
      </c>
      <c r="Y162">
        <v>1.22263659</v>
      </c>
      <c r="Z162">
        <f t="shared" si="16"/>
        <v>5.0900773938384681E-4</v>
      </c>
      <c r="AA162">
        <v>4.6920000000000002E-4</v>
      </c>
      <c r="AB162">
        <v>1.44865523</v>
      </c>
      <c r="AC162">
        <v>0.37061092000000001</v>
      </c>
      <c r="AD162">
        <v>1.44865523</v>
      </c>
      <c r="AE162">
        <f t="shared" si="17"/>
        <v>6.0310375936719403E-4</v>
      </c>
      <c r="AF162">
        <v>5.5429999999999998E-4</v>
      </c>
    </row>
    <row r="163" spans="1:39">
      <c r="A163">
        <v>135562094</v>
      </c>
      <c r="B163">
        <v>135572057</v>
      </c>
      <c r="C163">
        <v>1.7654864699999999</v>
      </c>
      <c r="D163">
        <v>0.73585080000000003</v>
      </c>
      <c r="E163">
        <v>1.7654864699999999</v>
      </c>
      <c r="F163">
        <f t="shared" si="12"/>
        <v>1.0294381749271137E-3</v>
      </c>
      <c r="G163">
        <v>1.0226E-3</v>
      </c>
      <c r="H163">
        <v>2.0234859699999999</v>
      </c>
      <c r="I163">
        <v>0.81717821000000002</v>
      </c>
      <c r="J163">
        <v>2.0234859699999999</v>
      </c>
      <c r="K163">
        <f t="shared" si="13"/>
        <v>1.1798752011661807E-3</v>
      </c>
      <c r="L163">
        <v>1.1490000000000001E-3</v>
      </c>
      <c r="M163">
        <v>1.7097509</v>
      </c>
      <c r="N163">
        <v>0.74657059000000003</v>
      </c>
      <c r="O163">
        <v>1.7097509</v>
      </c>
      <c r="P163">
        <f t="shared" si="14"/>
        <v>9.9693930029154517E-4</v>
      </c>
      <c r="Q163">
        <v>9.4399999999999996E-4</v>
      </c>
      <c r="R163">
        <v>1.73292705</v>
      </c>
      <c r="S163">
        <v>0.72279165000000001</v>
      </c>
      <c r="T163">
        <v>1.73292705</v>
      </c>
      <c r="U163">
        <f t="shared" si="15"/>
        <v>1.0104530903790087E-3</v>
      </c>
      <c r="V163">
        <v>9.7440000000000005E-4</v>
      </c>
      <c r="W163">
        <v>1.4560963899999999</v>
      </c>
      <c r="X163">
        <v>0.61674344999999997</v>
      </c>
      <c r="Y163">
        <v>1.4560963899999999</v>
      </c>
      <c r="Z163">
        <f t="shared" si="16"/>
        <v>8.4903579591836728E-4</v>
      </c>
      <c r="AA163">
        <v>8.1150000000000005E-4</v>
      </c>
      <c r="AB163">
        <v>1.5336462200000001</v>
      </c>
      <c r="AC163">
        <v>0.58216871000000003</v>
      </c>
      <c r="AD163">
        <v>1.5336462200000001</v>
      </c>
      <c r="AE163">
        <f t="shared" si="17"/>
        <v>8.9425435568513123E-4</v>
      </c>
      <c r="AF163">
        <v>8.4789999999999996E-4</v>
      </c>
    </row>
    <row r="164" spans="1:39">
      <c r="A164">
        <v>136888679</v>
      </c>
      <c r="B164">
        <v>136901094</v>
      </c>
      <c r="C164">
        <v>1.11960159</v>
      </c>
      <c r="D164">
        <v>0.72371339999999995</v>
      </c>
      <c r="E164">
        <v>1.11960159</v>
      </c>
      <c r="F164">
        <f t="shared" si="12"/>
        <v>5.9489988841657812E-4</v>
      </c>
      <c r="G164">
        <v>5.6689999999999996E-4</v>
      </c>
      <c r="H164">
        <v>1.33397594</v>
      </c>
      <c r="I164">
        <v>0.69573240999999997</v>
      </c>
      <c r="J164">
        <v>1.33397594</v>
      </c>
      <c r="K164">
        <f t="shared" si="13"/>
        <v>7.0880761955366628E-4</v>
      </c>
      <c r="L164">
        <v>5.9960000000000005E-4</v>
      </c>
      <c r="M164">
        <v>1.34947259</v>
      </c>
      <c r="N164">
        <v>0.69359183999999996</v>
      </c>
      <c r="O164">
        <v>1.34947259</v>
      </c>
      <c r="P164">
        <f t="shared" si="14"/>
        <v>7.1704175876726882E-4</v>
      </c>
      <c r="Q164">
        <v>5.1789999999999996E-4</v>
      </c>
      <c r="R164">
        <v>1.24671939</v>
      </c>
      <c r="S164">
        <v>0.64519987000000001</v>
      </c>
      <c r="T164">
        <v>1.24671939</v>
      </c>
      <c r="U164">
        <f t="shared" si="15"/>
        <v>6.6244388416578104E-4</v>
      </c>
      <c r="V164">
        <v>5.3620000000000002E-4</v>
      </c>
      <c r="W164">
        <v>1.15351567</v>
      </c>
      <c r="X164">
        <v>0.68001292000000002</v>
      </c>
      <c r="Y164">
        <v>1.15351567</v>
      </c>
      <c r="Z164">
        <f t="shared" si="16"/>
        <v>6.129201222104144E-4</v>
      </c>
      <c r="AA164">
        <v>4.8349999999999999E-4</v>
      </c>
      <c r="AB164">
        <v>1.2201415900000001</v>
      </c>
      <c r="AC164">
        <v>0.66118326999999999</v>
      </c>
      <c r="AD164">
        <v>1.2201415900000001</v>
      </c>
      <c r="AE164">
        <f t="shared" si="17"/>
        <v>6.4832178002125406E-4</v>
      </c>
      <c r="AF164">
        <v>4.8890000000000001E-4</v>
      </c>
    </row>
    <row r="165" spans="1:39">
      <c r="A165" t="s">
        <v>2522</v>
      </c>
      <c r="C165">
        <v>105.0766</v>
      </c>
      <c r="D165">
        <v>1.0008840000000001</v>
      </c>
      <c r="E165">
        <v>108.3267</v>
      </c>
      <c r="F165">
        <f>E165/B3</f>
        <v>6.9426396036685015E-4</v>
      </c>
      <c r="H165">
        <v>117.8703</v>
      </c>
      <c r="I165">
        <v>1.0034620000000001</v>
      </c>
      <c r="J165">
        <v>130.6652</v>
      </c>
      <c r="K165">
        <f>J165/B3</f>
        <v>8.3743102332228846E-4</v>
      </c>
      <c r="L165">
        <v>6.7549999999999999E-4</v>
      </c>
      <c r="M165">
        <v>117.06019999999999</v>
      </c>
      <c r="N165">
        <v>1.006294</v>
      </c>
      <c r="O165">
        <v>140.3905</v>
      </c>
      <c r="P165">
        <f>O165/B3</f>
        <v>8.9976030404214551E-4</v>
      </c>
      <c r="Q165">
        <v>6.0420000000000005E-4</v>
      </c>
      <c r="R165">
        <v>104.5253</v>
      </c>
      <c r="S165">
        <v>1.00397</v>
      </c>
      <c r="T165">
        <v>119.2483</v>
      </c>
      <c r="U165">
        <f>T165/B3</f>
        <v>7.6426030724663688E-4</v>
      </c>
      <c r="V165">
        <v>5.7760000000000005E-4</v>
      </c>
      <c r="W165">
        <v>106.5895</v>
      </c>
      <c r="X165">
        <v>0</v>
      </c>
      <c r="Y165">
        <v>0</v>
      </c>
      <c r="AB165">
        <v>112.15</v>
      </c>
      <c r="AC165">
        <v>1.005028</v>
      </c>
      <c r="AD165">
        <v>130.84889999999999</v>
      </c>
      <c r="AE165">
        <f>AD165/B3</f>
        <v>8.3860835346822097E-4</v>
      </c>
      <c r="AF165">
        <v>6.0170000000000004E-4</v>
      </c>
    </row>
    <row r="166" spans="1:39">
      <c r="A166" s="40" t="s">
        <v>2444</v>
      </c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</row>
    <row r="167" spans="1:39">
      <c r="A167" s="61" t="s">
        <v>2522</v>
      </c>
      <c r="B167" s="61" t="s">
        <v>2445</v>
      </c>
      <c r="C167" s="61" t="s">
        <v>2446</v>
      </c>
      <c r="D167" s="62" t="s">
        <v>2447</v>
      </c>
      <c r="E167" s="61" t="s">
        <v>2448</v>
      </c>
      <c r="F167" s="61" t="s">
        <v>2449</v>
      </c>
      <c r="G167" s="63" t="s">
        <v>2450</v>
      </c>
      <c r="H167" s="61" t="s">
        <v>2451</v>
      </c>
      <c r="I167" s="61" t="s">
        <v>2452</v>
      </c>
      <c r="J167" s="61" t="s">
        <v>2453</v>
      </c>
      <c r="K167" s="61" t="s">
        <v>2454</v>
      </c>
      <c r="L167" s="26" t="s">
        <v>2523</v>
      </c>
      <c r="M167" s="26" t="s">
        <v>2524</v>
      </c>
      <c r="N167" s="26" t="s">
        <v>2525</v>
      </c>
      <c r="O167" s="26" t="s">
        <v>2526</v>
      </c>
      <c r="P167" s="26" t="s">
        <v>2527</v>
      </c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</row>
    <row r="168" spans="1:39">
      <c r="B168">
        <v>9.5942609999999998E-2</v>
      </c>
      <c r="C168">
        <v>0.1353695</v>
      </c>
      <c r="D168">
        <v>0.1228609</v>
      </c>
      <c r="E168">
        <v>0.1048557</v>
      </c>
      <c r="F168">
        <v>8.3413440000000005E-2</v>
      </c>
      <c r="G168">
        <v>1.90904E-2</v>
      </c>
      <c r="H168">
        <v>2.7356740000000001E-2</v>
      </c>
      <c r="I168">
        <v>0.10483290000000001</v>
      </c>
      <c r="J168">
        <v>6.1254900000000001E-2</v>
      </c>
      <c r="K168">
        <v>2.3848910000000001E-2</v>
      </c>
      <c r="L168" s="42">
        <v>0.1148455</v>
      </c>
      <c r="M168" s="42">
        <v>5.8153030000000001E-2</v>
      </c>
      <c r="N168" s="42">
        <v>9.7659480000000007E-2</v>
      </c>
      <c r="O168" s="42">
        <v>7.0579509999999998E-2</v>
      </c>
      <c r="P168" s="42">
        <v>5.6318310000000003E-2</v>
      </c>
    </row>
    <row r="169" spans="1:39">
      <c r="A169" s="63" t="s">
        <v>2455</v>
      </c>
      <c r="B169" s="61" t="s">
        <v>2445</v>
      </c>
      <c r="C169" s="61" t="s">
        <v>2446</v>
      </c>
      <c r="D169" s="62" t="s">
        <v>2447</v>
      </c>
      <c r="E169" s="61" t="s">
        <v>2448</v>
      </c>
      <c r="F169" s="61" t="s">
        <v>2449</v>
      </c>
      <c r="G169" s="63" t="s">
        <v>2450</v>
      </c>
      <c r="H169" s="61" t="s">
        <v>2451</v>
      </c>
      <c r="I169" s="61" t="s">
        <v>2452</v>
      </c>
      <c r="J169" s="61" t="s">
        <v>2453</v>
      </c>
      <c r="K169" s="61" t="s">
        <v>2454</v>
      </c>
      <c r="L169" s="26" t="s">
        <v>2523</v>
      </c>
      <c r="M169" s="26" t="s">
        <v>2524</v>
      </c>
      <c r="N169" s="26" t="s">
        <v>2525</v>
      </c>
      <c r="O169" s="26" t="s">
        <v>2526</v>
      </c>
      <c r="P169" s="26" t="s">
        <v>2527</v>
      </c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</row>
    <row r="170" spans="1:39">
      <c r="A170" t="s">
        <v>2528</v>
      </c>
      <c r="B170">
        <v>0.16093946140000001</v>
      </c>
      <c r="C170">
        <v>0.24558335000000001</v>
      </c>
      <c r="D170">
        <v>0.17096339999999999</v>
      </c>
      <c r="E170">
        <v>0.17523867000000001</v>
      </c>
      <c r="F170">
        <v>8.8705505599999998E-2</v>
      </c>
      <c r="G170">
        <v>1.65806459E-2</v>
      </c>
      <c r="H170">
        <v>3.6529324000000002E-2</v>
      </c>
      <c r="I170">
        <v>8.5870818000000002E-2</v>
      </c>
      <c r="J170">
        <v>5.0195443999999999E-2</v>
      </c>
      <c r="K170">
        <v>1.5743921899999999E-2</v>
      </c>
      <c r="L170">
        <v>0.1878553</v>
      </c>
      <c r="M170">
        <v>8.1637509999999996E-2</v>
      </c>
      <c r="N170">
        <v>0.12946679999999999</v>
      </c>
      <c r="O170">
        <v>7.980015E-2</v>
      </c>
      <c r="P170">
        <v>7.7939720000000004E-2</v>
      </c>
    </row>
    <row r="171" spans="1:39">
      <c r="A171" t="s">
        <v>2572</v>
      </c>
      <c r="B171">
        <v>8.47580052E-2</v>
      </c>
      <c r="C171">
        <v>4.2459437000000003E-2</v>
      </c>
      <c r="D171">
        <v>0.111444</v>
      </c>
      <c r="E171">
        <v>5.8595580000000001E-2</v>
      </c>
      <c r="F171">
        <v>2.6780129499999999E-2</v>
      </c>
      <c r="G171">
        <v>4.6226471000000002E-3</v>
      </c>
      <c r="H171">
        <v>1.2995021000000001E-2</v>
      </c>
      <c r="I171">
        <v>4.8521836999999998E-2</v>
      </c>
      <c r="J171">
        <v>1.7167641000000001E-2</v>
      </c>
      <c r="K171">
        <v>2.01857428E-2</v>
      </c>
      <c r="L171">
        <v>7.4720499999999995E-2</v>
      </c>
      <c r="M171">
        <v>3.3848040000000003E-2</v>
      </c>
      <c r="N171">
        <v>3.3903240000000001E-2</v>
      </c>
      <c r="O171">
        <v>4.850405E-2</v>
      </c>
      <c r="P171">
        <v>2.7775080000000001E-2</v>
      </c>
    </row>
    <row r="172" spans="1:39">
      <c r="A172" t="s">
        <v>2573</v>
      </c>
      <c r="B172">
        <v>4.8897795700000003E-2</v>
      </c>
      <c r="C172">
        <v>6.4633714999999994E-2</v>
      </c>
      <c r="D172">
        <v>5.5746610000000002E-2</v>
      </c>
      <c r="E172">
        <v>5.2651610000000001E-2</v>
      </c>
      <c r="F172">
        <v>5.2457980000000001E-4</v>
      </c>
      <c r="G172">
        <v>-9.7284960000000001E-4</v>
      </c>
      <c r="H172">
        <v>1.2798634999999999E-2</v>
      </c>
      <c r="I172">
        <v>2.4574509999999998E-3</v>
      </c>
      <c r="J172">
        <v>2.0527759999999999E-2</v>
      </c>
      <c r="K172">
        <v>8.0787615E-3</v>
      </c>
      <c r="L172">
        <v>5.5186689999999997E-2</v>
      </c>
      <c r="M172">
        <v>2.4738400000000001E-2</v>
      </c>
      <c r="N172">
        <v>3.5109429999999997E-2</v>
      </c>
      <c r="O172">
        <v>2.707967E-2</v>
      </c>
      <c r="P172">
        <v>3.0319120000000001E-2</v>
      </c>
    </row>
    <row r="173" spans="1:39" s="200" customFormat="1" ht="14.25" customHeight="1">
      <c r="A173" s="200" t="s">
        <v>2574</v>
      </c>
      <c r="B173">
        <v>0.24448623289999999</v>
      </c>
      <c r="C173">
        <v>9.2835869999999994E-3</v>
      </c>
      <c r="D173">
        <v>0.21188635</v>
      </c>
      <c r="E173">
        <v>7.9627199999999995E-2</v>
      </c>
      <c r="F173">
        <v>0.32565757629999997</v>
      </c>
      <c r="G173">
        <v>3.733966E-4</v>
      </c>
      <c r="H173">
        <v>6.0019742000000001E-2</v>
      </c>
      <c r="I173">
        <v>0.291325114</v>
      </c>
      <c r="J173">
        <v>0.14159350500000001</v>
      </c>
      <c r="K173">
        <v>4.006705E-2</v>
      </c>
      <c r="L173" s="200">
        <v>0.13312689999999999</v>
      </c>
      <c r="M173" s="200">
        <v>0.19917209999999999</v>
      </c>
      <c r="N173" s="200">
        <v>0.19318949999999999</v>
      </c>
      <c r="O173" s="200">
        <v>0.1722524</v>
      </c>
      <c r="P173" s="200">
        <v>8.7631479999999998E-2</v>
      </c>
    </row>
    <row r="174" spans="1:39" ht="16" customHeight="1">
      <c r="A174" t="s">
        <v>2575</v>
      </c>
      <c r="B174">
        <v>1.31022116E-2</v>
      </c>
      <c r="C174">
        <v>1.4523965999999999E-2</v>
      </c>
      <c r="D174">
        <v>2.2747E-2</v>
      </c>
      <c r="E174">
        <v>1.390565E-2</v>
      </c>
      <c r="F174">
        <v>3.3908051999999998E-3</v>
      </c>
      <c r="G174">
        <v>7.4287920999999996E-3</v>
      </c>
      <c r="H174">
        <v>1.3454208E-2</v>
      </c>
      <c r="I174">
        <v>3.570789E-3</v>
      </c>
      <c r="J174">
        <v>1.4889156000000001E-2</v>
      </c>
      <c r="K174">
        <v>2.6380409099999998E-2</v>
      </c>
      <c r="L174">
        <v>1.6009260000000001E-2</v>
      </c>
      <c r="M174">
        <v>9.8351240000000006E-3</v>
      </c>
      <c r="N174">
        <v>9.6179460000000005E-3</v>
      </c>
      <c r="O174">
        <v>1.594665E-2</v>
      </c>
      <c r="P174">
        <v>1.6706929999999998E-2</v>
      </c>
    </row>
    <row r="175" spans="1:39" ht="16" customHeight="1">
      <c r="A175" t="s">
        <v>2576</v>
      </c>
      <c r="B175">
        <v>4.36639822E-2</v>
      </c>
      <c r="C175">
        <v>5.9175881E-2</v>
      </c>
      <c r="D175">
        <v>4.5519730000000001E-2</v>
      </c>
      <c r="E175">
        <v>3.9043260000000003E-2</v>
      </c>
      <c r="F175">
        <v>2.8585763100000001E-2</v>
      </c>
      <c r="G175">
        <v>3.6169087000000001E-3</v>
      </c>
      <c r="H175">
        <v>1.9836619E-2</v>
      </c>
      <c r="I175">
        <v>2.5808754999999999E-2</v>
      </c>
      <c r="J175">
        <v>4.6158110000000002E-2</v>
      </c>
      <c r="K175">
        <v>3.3578634000000003E-2</v>
      </c>
      <c r="L175">
        <v>4.6910760000000003E-2</v>
      </c>
      <c r="M175">
        <v>2.4199950000000001E-2</v>
      </c>
      <c r="N175">
        <v>4.013953E-2</v>
      </c>
      <c r="O175">
        <v>2.7340429999999999E-2</v>
      </c>
      <c r="P175">
        <v>3.4722370000000002E-2</v>
      </c>
    </row>
    <row r="176" spans="1:39" ht="19" customHeight="1">
      <c r="A176" t="s">
        <v>2577</v>
      </c>
      <c r="B176">
        <v>5.0702114100000001E-2</v>
      </c>
      <c r="C176">
        <v>9.6239916999999994E-2</v>
      </c>
      <c r="D176">
        <v>9.3444769999999996E-2</v>
      </c>
      <c r="E176">
        <v>4.8892669999999999E-2</v>
      </c>
      <c r="F176">
        <v>8.3692017800000004E-2</v>
      </c>
      <c r="G176">
        <v>2.06791853E-2</v>
      </c>
      <c r="H176">
        <v>2.9859117000000001E-2</v>
      </c>
      <c r="I176">
        <v>6.6007643000000005E-2</v>
      </c>
      <c r="J176">
        <v>1.9081497999999999E-2</v>
      </c>
      <c r="K176">
        <v>2.78904258E-2</v>
      </c>
      <c r="L176">
        <v>7.2952669999999997E-2</v>
      </c>
      <c r="M176">
        <v>4.6471869999999998E-2</v>
      </c>
      <c r="N176">
        <v>6.6809460000000001E-2</v>
      </c>
      <c r="O176">
        <v>5.2826999999999999E-2</v>
      </c>
      <c r="P176">
        <v>3.1527930000000003E-2</v>
      </c>
    </row>
    <row r="177" spans="1:39">
      <c r="A177" t="s">
        <v>2669</v>
      </c>
      <c r="B177">
        <v>9.8301884000000006E-2</v>
      </c>
      <c r="C177">
        <v>0.15295046600000001</v>
      </c>
      <c r="D177">
        <v>9.4297809999999996E-2</v>
      </c>
      <c r="E177">
        <v>9.2359730000000001E-2</v>
      </c>
      <c r="F177">
        <v>0.1419232728</v>
      </c>
      <c r="G177">
        <v>2.07100076E-2</v>
      </c>
      <c r="H177">
        <v>5.2469548999999997E-2</v>
      </c>
      <c r="I177">
        <v>9.4439753000000001E-2</v>
      </c>
      <c r="J177">
        <v>3.2543864999999998E-2</v>
      </c>
      <c r="K177">
        <v>2.47561736E-2</v>
      </c>
      <c r="L177">
        <v>0.1085426</v>
      </c>
      <c r="M177">
        <v>7.8606120000000002E-2</v>
      </c>
      <c r="N177">
        <v>0.1100516</v>
      </c>
      <c r="O177">
        <v>5.8996350000000003E-2</v>
      </c>
      <c r="P177">
        <v>5.2668680000000002E-2</v>
      </c>
    </row>
    <row r="178" spans="1:39">
      <c r="A178" t="s">
        <v>2670</v>
      </c>
      <c r="B178">
        <v>0.1180820219</v>
      </c>
      <c r="C178">
        <v>0.16583545999999999</v>
      </c>
      <c r="D178">
        <v>9.0247809999999998E-2</v>
      </c>
      <c r="E178">
        <v>0.14299777</v>
      </c>
      <c r="F178">
        <v>1.6044802399999999E-2</v>
      </c>
      <c r="G178">
        <v>7.1995421000000002E-3</v>
      </c>
      <c r="H178">
        <v>4.4429409999999997E-3</v>
      </c>
      <c r="I178">
        <v>4.3089242E-2</v>
      </c>
      <c r="J178">
        <v>4.1400409999999997E-3</v>
      </c>
      <c r="K178">
        <v>2.1889623E-2</v>
      </c>
      <c r="L178">
        <v>0.1282269</v>
      </c>
      <c r="M178">
        <v>6.8071240000000005E-2</v>
      </c>
      <c r="N178">
        <v>0.1082172</v>
      </c>
      <c r="O178">
        <v>5.7256590000000003E-2</v>
      </c>
      <c r="P178">
        <v>8.5955370000000003E-2</v>
      </c>
    </row>
    <row r="179" spans="1:39">
      <c r="A179" t="s">
        <v>2537</v>
      </c>
      <c r="B179">
        <v>-1.1584569999999999E-4</v>
      </c>
      <c r="C179">
        <v>0</v>
      </c>
      <c r="D179">
        <v>3.2611639999999997E-2</v>
      </c>
      <c r="E179">
        <v>1.152359E-2</v>
      </c>
      <c r="F179">
        <v>1.6985569E-3</v>
      </c>
      <c r="G179">
        <v>2.0679134700000001E-2</v>
      </c>
      <c r="H179">
        <v>4.7626439999999999E-3</v>
      </c>
      <c r="I179">
        <v>3.5377866000000001E-2</v>
      </c>
      <c r="J179">
        <v>1.3291871E-2</v>
      </c>
      <c r="K179">
        <v>2.5803760000000001E-3</v>
      </c>
      <c r="L179">
        <v>1.9429459999999999E-2</v>
      </c>
      <c r="M179">
        <v>1.0934040000000001E-2</v>
      </c>
      <c r="N179">
        <v>2.1549249999999999E-2</v>
      </c>
      <c r="O179">
        <v>1.9993339999999998E-2</v>
      </c>
      <c r="P179">
        <v>6.7663979999999999E-3</v>
      </c>
    </row>
    <row r="180" spans="1:39">
      <c r="A180" t="s">
        <v>2596</v>
      </c>
      <c r="B180">
        <v>2.2009084299999999E-2</v>
      </c>
      <c r="C180">
        <v>0.16724177700000001</v>
      </c>
      <c r="D180">
        <v>4.400515E-2</v>
      </c>
      <c r="E180">
        <v>1.7943049999999999E-2</v>
      </c>
      <c r="F180">
        <v>0.10329301420000001</v>
      </c>
      <c r="G180">
        <v>6.7664068399999999E-2</v>
      </c>
      <c r="H180">
        <v>8.4086000000000004E-3</v>
      </c>
      <c r="I180">
        <v>0.29296228200000002</v>
      </c>
      <c r="J180">
        <v>0.15463703500000001</v>
      </c>
      <c r="K180">
        <v>3.5382516500000002E-2</v>
      </c>
      <c r="L180">
        <v>5.955891E-2</v>
      </c>
      <c r="M180">
        <v>4.7590189999999997E-2</v>
      </c>
      <c r="N180">
        <v>0.18634120000000001</v>
      </c>
      <c r="O180">
        <v>0.1088008</v>
      </c>
      <c r="P180">
        <v>4.9655199999999997E-2</v>
      </c>
    </row>
    <row r="181" spans="1:39">
      <c r="A181" t="s">
        <v>2597</v>
      </c>
      <c r="B181">
        <v>0.1074409517</v>
      </c>
      <c r="C181">
        <v>0.13134352799999999</v>
      </c>
      <c r="D181">
        <v>0.13225121000000001</v>
      </c>
      <c r="E181">
        <v>8.4165359999999995E-2</v>
      </c>
      <c r="F181">
        <v>0.15338416839999999</v>
      </c>
      <c r="G181">
        <v>9.2300943999999996E-3</v>
      </c>
      <c r="H181">
        <v>6.2052000000000001E-3</v>
      </c>
      <c r="I181">
        <v>0.18528476999999999</v>
      </c>
      <c r="J181">
        <v>0.114595805</v>
      </c>
      <c r="K181">
        <v>1.7359097399999999E-2</v>
      </c>
      <c r="L181">
        <v>0.1149795</v>
      </c>
      <c r="M181">
        <v>8.1639710000000004E-2</v>
      </c>
      <c r="N181">
        <v>0.14585819999999999</v>
      </c>
      <c r="O181">
        <v>0.10145609999999999</v>
      </c>
      <c r="P181">
        <v>6.3836550000000006E-2</v>
      </c>
    </row>
    <row r="182" spans="1:39">
      <c r="A182" t="s">
        <v>2598</v>
      </c>
      <c r="B182">
        <v>1.7743858899999999E-2</v>
      </c>
      <c r="C182">
        <v>8.3636285000000005E-2</v>
      </c>
      <c r="D182">
        <v>4.4603459999999998E-2</v>
      </c>
      <c r="E182">
        <v>5.0104599999999999E-2</v>
      </c>
      <c r="F182">
        <v>7.0840373900000003E-2</v>
      </c>
      <c r="G182">
        <v>9.1796998999999994E-3</v>
      </c>
      <c r="H182">
        <v>3.0036527E-2</v>
      </c>
      <c r="I182">
        <v>6.2229238999999999E-2</v>
      </c>
      <c r="J182">
        <v>3.3131067E-2</v>
      </c>
      <c r="K182">
        <v>2.3710994700000002E-2</v>
      </c>
      <c r="L182">
        <v>4.9212039999999999E-2</v>
      </c>
      <c r="M182">
        <v>3.211878E-2</v>
      </c>
      <c r="N182">
        <v>6.2254860000000002E-2</v>
      </c>
      <c r="O182">
        <v>3.4813730000000001E-2</v>
      </c>
      <c r="P182">
        <v>3.4325260000000003E-2</v>
      </c>
    </row>
    <row r="183" spans="1:39">
      <c r="A183" t="s">
        <v>2599</v>
      </c>
      <c r="B183">
        <v>0.40914829289999999</v>
      </c>
      <c r="C183">
        <v>0.32940277499999998</v>
      </c>
      <c r="D183">
        <v>0.66060912000000005</v>
      </c>
      <c r="E183">
        <v>0.61734120000000003</v>
      </c>
      <c r="F183">
        <v>8.1690523200000004E-2</v>
      </c>
      <c r="G183">
        <v>0.15448697729999999</v>
      </c>
      <c r="H183">
        <v>0.12811272700000001</v>
      </c>
      <c r="I183">
        <v>0.37849915299999998</v>
      </c>
      <c r="J183">
        <v>0.333460863</v>
      </c>
      <c r="K183">
        <v>5.6874139000000004E-3</v>
      </c>
      <c r="L183">
        <v>0.5290918</v>
      </c>
      <c r="M183">
        <v>0.21521019999999999</v>
      </c>
      <c r="N183">
        <v>0.28740719999999997</v>
      </c>
      <c r="O183">
        <v>0.39476699999999998</v>
      </c>
      <c r="P183">
        <v>0.35823139999999998</v>
      </c>
    </row>
    <row r="184" spans="1:39">
      <c r="A184" t="s">
        <v>2600</v>
      </c>
      <c r="B184">
        <v>8.8532919799999998E-2</v>
      </c>
      <c r="C184">
        <v>0.129785231</v>
      </c>
      <c r="D184">
        <v>0.14631155000000001</v>
      </c>
      <c r="E184">
        <v>0.16354272</v>
      </c>
      <c r="F184">
        <v>3.5171599999999997E-2</v>
      </c>
      <c r="G184">
        <v>9.3573982999999999E-3</v>
      </c>
      <c r="H184">
        <v>1.8239808999999999E-2</v>
      </c>
      <c r="I184">
        <v>3.8454306000000001E-2</v>
      </c>
      <c r="J184">
        <v>3.7893472999999997E-2</v>
      </c>
      <c r="K184">
        <v>4.3839980000000002E-4</v>
      </c>
      <c r="L184">
        <v>0.1324679</v>
      </c>
      <c r="M184">
        <v>4.0940039999999997E-2</v>
      </c>
      <c r="N184">
        <v>6.4790050000000002E-2</v>
      </c>
      <c r="O184">
        <v>5.6083439999999998E-2</v>
      </c>
      <c r="P184">
        <v>6.386029E-2</v>
      </c>
    </row>
    <row r="185" spans="1:39">
      <c r="A185" t="s">
        <v>2601</v>
      </c>
      <c r="B185">
        <v>1.40413628E-2</v>
      </c>
      <c r="C185">
        <v>0.20571377800000001</v>
      </c>
      <c r="D185">
        <v>2.1763600000000001E-2</v>
      </c>
      <c r="E185">
        <v>9.4266939999999994E-2</v>
      </c>
      <c r="F185">
        <v>0.15192626349999999</v>
      </c>
      <c r="G185">
        <v>-1.9569060000000001E-4</v>
      </c>
      <c r="H185">
        <v>5.0536726999999997E-2</v>
      </c>
      <c r="I185">
        <v>0.14483020299999999</v>
      </c>
      <c r="J185">
        <v>4.3837892000000003E-2</v>
      </c>
      <c r="K185">
        <v>4.1514667800000002E-2</v>
      </c>
      <c r="L185">
        <v>9.0921160000000001E-2</v>
      </c>
      <c r="M185">
        <v>5.7386550000000001E-2</v>
      </c>
      <c r="N185">
        <v>0.14278589999999999</v>
      </c>
      <c r="O185">
        <v>5.4404630000000002E-2</v>
      </c>
      <c r="P185">
        <v>5.9117309999999999E-2</v>
      </c>
    </row>
    <row r="186" spans="1:39">
      <c r="A186" s="64" t="s">
        <v>2538</v>
      </c>
      <c r="B186" s="32"/>
      <c r="C186" s="32"/>
      <c r="D186" s="65"/>
      <c r="E186" s="33"/>
      <c r="F186" s="32"/>
      <c r="G186" s="33"/>
      <c r="H186" s="32"/>
      <c r="I186" s="33"/>
      <c r="J186" s="32"/>
      <c r="K186" s="32"/>
      <c r="L186" s="32"/>
      <c r="M186" s="32"/>
      <c r="N186" s="33"/>
      <c r="O186" s="33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</row>
    <row r="187" spans="1:39">
      <c r="A187" s="66" t="s">
        <v>2470</v>
      </c>
      <c r="B187" s="66"/>
      <c r="C187" s="40" t="s">
        <v>2539</v>
      </c>
      <c r="D187" s="40" t="s">
        <v>2540</v>
      </c>
      <c r="E187" s="66" t="s">
        <v>2541</v>
      </c>
      <c r="F187" s="67" t="s">
        <v>2542</v>
      </c>
      <c r="G187" s="67" t="s">
        <v>2543</v>
      </c>
      <c r="H187" s="67" t="s">
        <v>2544</v>
      </c>
      <c r="I187" s="67" t="s">
        <v>2545</v>
      </c>
      <c r="J187" s="66" t="s">
        <v>2546</v>
      </c>
      <c r="K187" s="40" t="s">
        <v>2547</v>
      </c>
      <c r="L187" s="40" t="s">
        <v>2548</v>
      </c>
      <c r="M187" s="66" t="s">
        <v>2603</v>
      </c>
      <c r="N187" s="67" t="s">
        <v>2604</v>
      </c>
      <c r="O187" s="67" t="s">
        <v>2605</v>
      </c>
      <c r="P187" s="67" t="s">
        <v>2606</v>
      </c>
      <c r="Q187" s="67" t="s">
        <v>2607</v>
      </c>
      <c r="R187" s="67" t="s">
        <v>2608</v>
      </c>
      <c r="S187" s="66"/>
      <c r="T187" s="67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  <c r="AJ187" s="66"/>
      <c r="AK187" s="66"/>
      <c r="AL187" s="66"/>
      <c r="AM187" s="66"/>
    </row>
    <row r="188" spans="1:39">
      <c r="A188" s="41" t="s">
        <v>2307</v>
      </c>
      <c r="B188" s="42">
        <f>SUM('chr9'!C188:R188)</f>
        <v>274441</v>
      </c>
      <c r="C188">
        <v>5879</v>
      </c>
      <c r="D188" s="177">
        <v>1351</v>
      </c>
      <c r="E188">
        <v>38232</v>
      </c>
      <c r="F188">
        <v>3752</v>
      </c>
      <c r="G188">
        <v>5456</v>
      </c>
      <c r="H188">
        <v>20832</v>
      </c>
      <c r="I188">
        <v>15122</v>
      </c>
      <c r="J188">
        <v>9336</v>
      </c>
      <c r="K188">
        <v>20016</v>
      </c>
      <c r="L188">
        <v>8095</v>
      </c>
      <c r="M188">
        <v>25101</v>
      </c>
      <c r="N188">
        <v>50011</v>
      </c>
      <c r="O188">
        <v>21091</v>
      </c>
      <c r="P188">
        <v>2225</v>
      </c>
      <c r="Q188">
        <v>16998</v>
      </c>
      <c r="R188">
        <v>30944</v>
      </c>
      <c r="T188" s="42"/>
      <c r="U188" s="42"/>
    </row>
    <row r="189" spans="1:39">
      <c r="A189" s="41" t="s">
        <v>2481</v>
      </c>
      <c r="B189" s="42">
        <v>15720</v>
      </c>
      <c r="C189" s="42">
        <v>257</v>
      </c>
      <c r="D189" s="181">
        <v>53</v>
      </c>
      <c r="E189" s="42">
        <v>1555</v>
      </c>
      <c r="F189" s="42">
        <v>85</v>
      </c>
      <c r="G189" s="42">
        <v>0</v>
      </c>
      <c r="H189" s="42">
        <v>257</v>
      </c>
      <c r="I189" s="42">
        <v>880</v>
      </c>
      <c r="J189" s="42">
        <v>675</v>
      </c>
      <c r="K189">
        <v>760</v>
      </c>
      <c r="L189" s="42">
        <v>677</v>
      </c>
      <c r="M189" s="42">
        <v>998</v>
      </c>
      <c r="N189" s="42">
        <v>2209</v>
      </c>
      <c r="O189" s="42">
        <v>849</v>
      </c>
      <c r="P189" s="42">
        <v>68</v>
      </c>
      <c r="Q189" s="42">
        <v>680</v>
      </c>
      <c r="R189" s="42">
        <v>1475</v>
      </c>
      <c r="S189" s="42"/>
      <c r="T189" s="42"/>
      <c r="U189" s="42"/>
    </row>
    <row r="190" spans="1:39">
      <c r="A190" s="41" t="s">
        <v>2482</v>
      </c>
      <c r="B190" s="42">
        <v>155</v>
      </c>
      <c r="C190">
        <v>2</v>
      </c>
      <c r="D190" s="177">
        <v>1</v>
      </c>
      <c r="E190" s="42">
        <v>9</v>
      </c>
      <c r="F190" s="42">
        <v>0</v>
      </c>
      <c r="G190" s="42">
        <v>0</v>
      </c>
      <c r="H190">
        <v>0</v>
      </c>
      <c r="I190" s="42">
        <v>12</v>
      </c>
      <c r="J190" s="42">
        <v>16</v>
      </c>
      <c r="K190" s="42">
        <v>10</v>
      </c>
      <c r="L190" s="42">
        <v>0</v>
      </c>
      <c r="M190">
        <v>15</v>
      </c>
      <c r="N190">
        <v>20</v>
      </c>
      <c r="O190">
        <v>11</v>
      </c>
      <c r="P190">
        <v>0</v>
      </c>
      <c r="Q190">
        <v>7</v>
      </c>
      <c r="R190">
        <v>20</v>
      </c>
    </row>
    <row r="191" spans="1:39">
      <c r="A191" s="41" t="s">
        <v>2483</v>
      </c>
      <c r="B191" s="42" t="s">
        <v>2549</v>
      </c>
      <c r="C191" s="42">
        <v>1.763441</v>
      </c>
      <c r="D191" s="181">
        <v>4.3</v>
      </c>
      <c r="E191" s="42">
        <v>2.0194169999999998</v>
      </c>
      <c r="F191" s="42">
        <v>1.8333330000000001</v>
      </c>
      <c r="G191" s="42" t="s">
        <v>2549</v>
      </c>
      <c r="H191" s="42">
        <v>1.705263</v>
      </c>
      <c r="I191" s="44">
        <v>1.6347309999999999</v>
      </c>
      <c r="J191" s="42">
        <v>1.5280899999999999</v>
      </c>
      <c r="K191">
        <v>1.733813</v>
      </c>
      <c r="L191" s="42">
        <v>1.4528989999999999</v>
      </c>
      <c r="M191" s="42">
        <v>2.1783440000000001</v>
      </c>
      <c r="N191" s="42">
        <v>2.1377839999999999</v>
      </c>
      <c r="O191" s="42">
        <v>2.0985399999999998</v>
      </c>
      <c r="P191" s="42">
        <v>1.6153850000000001</v>
      </c>
      <c r="Q191" s="42">
        <v>2.6559140000000001</v>
      </c>
      <c r="R191">
        <v>2.4222739999999998</v>
      </c>
      <c r="S191" s="42"/>
      <c r="U191" s="42"/>
    </row>
    <row r="192" spans="1:39">
      <c r="A192" s="11" t="s">
        <v>2484</v>
      </c>
      <c r="B192" s="42">
        <v>5043</v>
      </c>
      <c r="C192" s="42">
        <v>60</v>
      </c>
      <c r="D192" s="176">
        <v>18</v>
      </c>
      <c r="E192">
        <v>337</v>
      </c>
      <c r="F192">
        <v>62</v>
      </c>
      <c r="G192" s="42">
        <v>0</v>
      </c>
      <c r="H192">
        <v>0</v>
      </c>
      <c r="I192">
        <v>297</v>
      </c>
      <c r="J192" s="42">
        <v>236</v>
      </c>
      <c r="K192">
        <v>266</v>
      </c>
      <c r="L192" s="42">
        <v>677</v>
      </c>
      <c r="M192">
        <v>297</v>
      </c>
      <c r="N192" s="42">
        <v>645</v>
      </c>
      <c r="O192">
        <v>205</v>
      </c>
      <c r="P192" s="42">
        <v>18</v>
      </c>
      <c r="Q192" s="42">
        <v>244</v>
      </c>
      <c r="R192" s="42">
        <v>573</v>
      </c>
      <c r="S192" s="42"/>
      <c r="T192" s="42"/>
      <c r="U192" s="42"/>
    </row>
    <row r="193" spans="1:39">
      <c r="A193" s="11" t="s">
        <v>2485</v>
      </c>
      <c r="B193" s="42">
        <v>1.8375530000000001E-2</v>
      </c>
      <c r="C193" s="42">
        <v>1.0205820000000001E-2</v>
      </c>
      <c r="D193" s="176">
        <v>1.3323460000000001E-2</v>
      </c>
      <c r="E193">
        <v>8.8146059999999991E-3</v>
      </c>
      <c r="F193">
        <v>1.6524520000000001E-2</v>
      </c>
      <c r="G193" s="42">
        <v>0</v>
      </c>
      <c r="H193" s="42">
        <v>0</v>
      </c>
      <c r="I193">
        <v>1.964026E-2</v>
      </c>
      <c r="J193" s="42">
        <v>2.5278490000000001E-2</v>
      </c>
      <c r="K193">
        <v>1.328937E-2</v>
      </c>
      <c r="L193" s="42">
        <v>8.3631869999999997E-2</v>
      </c>
      <c r="M193">
        <v>1.1832199999999999E-2</v>
      </c>
      <c r="N193" s="42">
        <v>1.289716E-2</v>
      </c>
      <c r="O193">
        <v>9.7197859999999994E-3</v>
      </c>
      <c r="P193" s="42">
        <v>8.0898879999999999E-3</v>
      </c>
      <c r="Q193" s="42">
        <v>1.435463E-2</v>
      </c>
      <c r="R193" s="42">
        <v>1.851732E-2</v>
      </c>
      <c r="S193" s="42"/>
      <c r="T193" s="42"/>
      <c r="U193" s="42"/>
    </row>
    <row r="194" spans="1:39">
      <c r="A194" s="96" t="s">
        <v>2486</v>
      </c>
      <c r="B194" s="96"/>
      <c r="C194" s="86" t="s">
        <v>2539</v>
      </c>
      <c r="D194" s="86" t="s">
        <v>2540</v>
      </c>
      <c r="E194" s="96" t="s">
        <v>2541</v>
      </c>
      <c r="F194" s="97" t="s">
        <v>2542</v>
      </c>
      <c r="G194" s="97" t="s">
        <v>2543</v>
      </c>
      <c r="H194" s="97" t="s">
        <v>2544</v>
      </c>
      <c r="I194" s="97" t="s">
        <v>2545</v>
      </c>
      <c r="J194" s="96" t="s">
        <v>2546</v>
      </c>
      <c r="K194" s="86" t="s">
        <v>2547</v>
      </c>
      <c r="L194" s="86" t="s">
        <v>2548</v>
      </c>
      <c r="M194" s="96" t="s">
        <v>2603</v>
      </c>
      <c r="N194" s="97" t="s">
        <v>2604</v>
      </c>
      <c r="O194" s="97" t="s">
        <v>2605</v>
      </c>
      <c r="P194" s="97" t="s">
        <v>2606</v>
      </c>
      <c r="Q194" s="97" t="s">
        <v>2607</v>
      </c>
      <c r="R194" s="97" t="s">
        <v>2608</v>
      </c>
      <c r="S194" s="96"/>
      <c r="T194" s="97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  <c r="AL194" s="96"/>
      <c r="AM194" s="96"/>
    </row>
    <row r="195" spans="1:39">
      <c r="A195" s="41" t="s">
        <v>2481</v>
      </c>
      <c r="B195" s="42">
        <v>12699</v>
      </c>
      <c r="C195" s="42">
        <v>257</v>
      </c>
      <c r="D195" s="52">
        <v>38</v>
      </c>
      <c r="E195">
        <v>1023</v>
      </c>
      <c r="F195">
        <v>74</v>
      </c>
      <c r="G195" s="42">
        <v>0</v>
      </c>
      <c r="H195">
        <v>115</v>
      </c>
      <c r="I195">
        <v>605</v>
      </c>
      <c r="J195" s="42">
        <v>459</v>
      </c>
      <c r="K195">
        <v>514</v>
      </c>
      <c r="L195" s="42">
        <v>677</v>
      </c>
      <c r="M195">
        <v>658</v>
      </c>
      <c r="N195" s="42">
        <v>8463</v>
      </c>
      <c r="O195">
        <v>554</v>
      </c>
      <c r="P195" s="42">
        <v>46</v>
      </c>
      <c r="Q195" s="42">
        <v>471</v>
      </c>
      <c r="R195" s="42">
        <v>1123</v>
      </c>
      <c r="S195" s="42"/>
      <c r="T195" s="42"/>
      <c r="U195" s="42"/>
    </row>
    <row r="196" spans="1:39">
      <c r="A196" s="41" t="s">
        <v>2482</v>
      </c>
      <c r="B196" s="42">
        <v>110</v>
      </c>
      <c r="C196" s="42">
        <v>2</v>
      </c>
      <c r="D196" s="52">
        <v>0</v>
      </c>
      <c r="E196">
        <v>4</v>
      </c>
      <c r="F196">
        <v>0</v>
      </c>
      <c r="G196" s="42">
        <v>0</v>
      </c>
      <c r="H196">
        <v>0</v>
      </c>
      <c r="I196">
        <v>5</v>
      </c>
      <c r="J196" s="42">
        <v>10</v>
      </c>
      <c r="K196">
        <v>5</v>
      </c>
      <c r="L196" s="42">
        <v>0</v>
      </c>
      <c r="M196">
        <v>11</v>
      </c>
      <c r="N196" s="42">
        <v>68</v>
      </c>
      <c r="O196">
        <v>6</v>
      </c>
      <c r="P196" s="42">
        <v>0</v>
      </c>
      <c r="Q196" s="42">
        <v>4</v>
      </c>
      <c r="R196" s="42">
        <v>11</v>
      </c>
      <c r="S196" s="42"/>
      <c r="T196" s="42"/>
      <c r="U196" s="42"/>
    </row>
    <row r="197" spans="1:39">
      <c r="A197" s="41" t="s">
        <v>2483</v>
      </c>
      <c r="B197" s="42" t="s">
        <v>2549</v>
      </c>
      <c r="C197" s="42">
        <v>1.763441</v>
      </c>
      <c r="D197" s="176">
        <v>5.3333329999999997</v>
      </c>
      <c r="E197">
        <v>2.2373419999999999</v>
      </c>
      <c r="F197">
        <v>1.8461540000000001</v>
      </c>
      <c r="G197" t="s">
        <v>2549</v>
      </c>
      <c r="H197">
        <v>1.446809</v>
      </c>
      <c r="I197">
        <v>1.665198</v>
      </c>
      <c r="J197" s="42">
        <v>1.6842109999999999</v>
      </c>
      <c r="K197">
        <v>1.6910989999999999</v>
      </c>
      <c r="L197" s="42">
        <v>1.4528989999999999</v>
      </c>
      <c r="M197">
        <v>2.1184829999999999</v>
      </c>
      <c r="N197" s="42" t="s">
        <v>2549</v>
      </c>
      <c r="O197">
        <v>2.0439560000000001</v>
      </c>
      <c r="P197" s="42">
        <v>1.875</v>
      </c>
      <c r="Q197" s="42">
        <v>2.6796880000000001</v>
      </c>
      <c r="R197" s="42">
        <v>2.3422619999999998</v>
      </c>
      <c r="S197" s="42"/>
      <c r="T197" s="42"/>
      <c r="U197" s="42"/>
    </row>
    <row r="198" spans="1:39">
      <c r="A198" s="11" t="s">
        <v>2484</v>
      </c>
      <c r="B198" s="42">
        <v>6118</v>
      </c>
      <c r="C198" s="42">
        <v>60</v>
      </c>
      <c r="D198" s="52">
        <v>20</v>
      </c>
      <c r="E198">
        <v>353</v>
      </c>
      <c r="F198">
        <v>62</v>
      </c>
      <c r="G198" s="42">
        <v>0</v>
      </c>
      <c r="H198">
        <v>0</v>
      </c>
      <c r="I198">
        <v>313</v>
      </c>
      <c r="J198" s="42">
        <v>246</v>
      </c>
      <c r="K198">
        <v>274</v>
      </c>
      <c r="L198" s="42">
        <v>677</v>
      </c>
      <c r="M198">
        <v>309</v>
      </c>
      <c r="N198" s="42">
        <v>4098</v>
      </c>
      <c r="O198">
        <v>214</v>
      </c>
      <c r="P198" s="42">
        <v>18</v>
      </c>
      <c r="Q198" s="42">
        <v>253</v>
      </c>
      <c r="R198" s="42">
        <v>586</v>
      </c>
      <c r="S198" s="42"/>
      <c r="T198" s="42"/>
      <c r="U198" s="42"/>
    </row>
    <row r="199" spans="1:39">
      <c r="A199" s="11" t="s">
        <v>2485</v>
      </c>
      <c r="B199" s="42">
        <v>2.2292590000000001E-2</v>
      </c>
      <c r="C199" s="42">
        <v>1.0205820000000001E-2</v>
      </c>
      <c r="D199" s="176">
        <v>1.480385E-2</v>
      </c>
      <c r="E199">
        <v>9.2331029999999994E-3</v>
      </c>
      <c r="F199">
        <v>1.6524520000000001E-2</v>
      </c>
      <c r="G199" s="42">
        <v>0</v>
      </c>
      <c r="H199">
        <v>0</v>
      </c>
      <c r="I199">
        <v>2.0698319999999999E-2</v>
      </c>
      <c r="J199" s="42">
        <v>2.6349609999999999E-2</v>
      </c>
      <c r="K199">
        <v>1.3689049999999999E-2</v>
      </c>
      <c r="L199" s="42">
        <v>8.3631869999999997E-2</v>
      </c>
      <c r="M199">
        <v>1.231027E-2</v>
      </c>
      <c r="N199" s="42">
        <v>8.1941970000000003E-2</v>
      </c>
      <c r="O199">
        <v>1.0146509999999999E-2</v>
      </c>
      <c r="P199" s="42">
        <v>8.0898879999999999E-3</v>
      </c>
      <c r="Q199" s="42">
        <v>1.4884100000000001E-2</v>
      </c>
      <c r="R199" s="42">
        <v>1.893744E-2</v>
      </c>
      <c r="S199" s="42"/>
      <c r="T199" s="42"/>
      <c r="U199" s="42"/>
    </row>
    <row r="200" spans="1:39">
      <c r="A200" s="96" t="s">
        <v>2487</v>
      </c>
      <c r="B200" s="96"/>
      <c r="C200" s="86" t="s">
        <v>2539</v>
      </c>
      <c r="D200" s="86" t="s">
        <v>2540</v>
      </c>
      <c r="E200" s="96" t="s">
        <v>2541</v>
      </c>
      <c r="F200" s="97" t="s">
        <v>2542</v>
      </c>
      <c r="G200" s="97" t="s">
        <v>2543</v>
      </c>
      <c r="H200" s="97" t="s">
        <v>2544</v>
      </c>
      <c r="I200" s="97" t="s">
        <v>2545</v>
      </c>
      <c r="J200" s="96" t="s">
        <v>2546</v>
      </c>
      <c r="K200" s="86" t="s">
        <v>2547</v>
      </c>
      <c r="L200" s="86" t="s">
        <v>2548</v>
      </c>
      <c r="M200" s="96" t="s">
        <v>2603</v>
      </c>
      <c r="N200" s="97" t="s">
        <v>2604</v>
      </c>
      <c r="O200" s="97" t="s">
        <v>2605</v>
      </c>
      <c r="P200" s="97" t="s">
        <v>2606</v>
      </c>
      <c r="Q200" s="97" t="s">
        <v>2607</v>
      </c>
      <c r="R200" s="97" t="s">
        <v>2608</v>
      </c>
      <c r="S200" s="96"/>
      <c r="T200" s="97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</row>
    <row r="201" spans="1:39" s="200" customFormat="1">
      <c r="A201" s="197" t="s">
        <v>2481</v>
      </c>
      <c r="B201" s="198">
        <v>10589</v>
      </c>
      <c r="C201" s="198">
        <v>257</v>
      </c>
      <c r="D201" s="199">
        <v>30</v>
      </c>
      <c r="E201" s="200">
        <v>779</v>
      </c>
      <c r="F201" s="200">
        <v>63</v>
      </c>
      <c r="G201" s="198">
        <v>0</v>
      </c>
      <c r="H201" s="200">
        <v>61</v>
      </c>
      <c r="I201" s="200">
        <v>525</v>
      </c>
      <c r="J201" s="198">
        <v>410</v>
      </c>
      <c r="K201" s="200">
        <v>414</v>
      </c>
      <c r="L201" s="198">
        <v>677</v>
      </c>
      <c r="M201" s="200">
        <v>545</v>
      </c>
      <c r="N201" s="198">
        <v>7065</v>
      </c>
      <c r="O201" s="200">
        <v>457</v>
      </c>
      <c r="P201" s="198">
        <v>40</v>
      </c>
      <c r="Q201" s="198">
        <v>400</v>
      </c>
      <c r="R201" s="198">
        <v>901</v>
      </c>
      <c r="S201" s="198"/>
      <c r="T201" s="198"/>
      <c r="U201" s="198"/>
    </row>
    <row r="202" spans="1:39" s="200" customFormat="1">
      <c r="A202" s="197" t="s">
        <v>2482</v>
      </c>
      <c r="B202" s="198">
        <v>77</v>
      </c>
      <c r="C202" s="198">
        <v>2</v>
      </c>
      <c r="D202" s="199">
        <v>1</v>
      </c>
      <c r="E202" s="200">
        <v>5</v>
      </c>
      <c r="F202" s="200">
        <v>0</v>
      </c>
      <c r="G202" s="198">
        <v>0</v>
      </c>
      <c r="H202" s="200">
        <v>0</v>
      </c>
      <c r="I202" s="200">
        <v>6</v>
      </c>
      <c r="J202" s="198">
        <v>8</v>
      </c>
      <c r="K202" s="200">
        <v>2</v>
      </c>
      <c r="L202" s="198">
        <v>0</v>
      </c>
      <c r="M202" s="200">
        <v>6</v>
      </c>
      <c r="N202" s="198">
        <v>52</v>
      </c>
      <c r="O202" s="200">
        <v>5</v>
      </c>
      <c r="P202" s="198">
        <v>0</v>
      </c>
      <c r="Q202" s="198">
        <v>2</v>
      </c>
      <c r="R202" s="198">
        <v>5</v>
      </c>
      <c r="S202" s="198"/>
      <c r="T202" s="198"/>
      <c r="U202" s="198"/>
    </row>
    <row r="203" spans="1:39">
      <c r="A203" s="41" t="s">
        <v>2483</v>
      </c>
      <c r="B203" s="42" t="s">
        <v>2549</v>
      </c>
      <c r="C203" s="42">
        <v>1.763441</v>
      </c>
      <c r="D203" s="52">
        <v>5</v>
      </c>
      <c r="E203">
        <v>2.3577590000000002</v>
      </c>
      <c r="F203" s="200">
        <v>2</v>
      </c>
      <c r="G203" t="s">
        <v>2549</v>
      </c>
      <c r="H203">
        <v>2.0499999999999998</v>
      </c>
      <c r="I203">
        <v>1.536232</v>
      </c>
      <c r="J203" s="42">
        <v>1.4848479999999999</v>
      </c>
      <c r="K203">
        <v>1.603774</v>
      </c>
      <c r="L203" s="42">
        <v>1.4528989999999999</v>
      </c>
      <c r="M203">
        <v>2.1142859999999999</v>
      </c>
      <c r="N203" s="42" t="s">
        <v>2549</v>
      </c>
      <c r="O203">
        <v>2.1088439999999999</v>
      </c>
      <c r="P203" s="42">
        <v>2.0769229999999999</v>
      </c>
      <c r="Q203" s="42">
        <v>3.1237110000000001</v>
      </c>
      <c r="R203" s="42">
        <v>2.2410070000000002</v>
      </c>
      <c r="S203" s="42"/>
      <c r="T203" s="42"/>
      <c r="U203" s="42"/>
    </row>
    <row r="204" spans="1:39">
      <c r="A204" s="11" t="s">
        <v>2484</v>
      </c>
      <c r="B204" s="42">
        <v>6198</v>
      </c>
      <c r="C204" s="42">
        <v>62</v>
      </c>
      <c r="D204" s="52">
        <v>20</v>
      </c>
      <c r="E204">
        <v>356</v>
      </c>
      <c r="F204">
        <v>62</v>
      </c>
      <c r="G204" s="198">
        <v>0</v>
      </c>
      <c r="H204">
        <v>0</v>
      </c>
      <c r="I204">
        <v>310</v>
      </c>
      <c r="J204" s="42">
        <v>248</v>
      </c>
      <c r="K204">
        <v>280</v>
      </c>
      <c r="L204" s="42">
        <v>677</v>
      </c>
      <c r="M204">
        <v>317</v>
      </c>
      <c r="N204" s="42">
        <v>4137</v>
      </c>
      <c r="O204">
        <v>215</v>
      </c>
      <c r="P204" s="42">
        <v>19</v>
      </c>
      <c r="Q204" s="42">
        <v>259</v>
      </c>
      <c r="R204" s="42">
        <v>606</v>
      </c>
      <c r="S204" s="42"/>
      <c r="T204" s="42"/>
      <c r="U204" s="42"/>
    </row>
    <row r="205" spans="1:39">
      <c r="A205" s="11" t="s">
        <v>2485</v>
      </c>
      <c r="B205" s="42">
        <v>2.2584090000000001E-2</v>
      </c>
      <c r="C205" s="42">
        <v>1.054601E-2</v>
      </c>
      <c r="D205" s="176">
        <v>1.480385E-2</v>
      </c>
      <c r="E205">
        <v>9.3115709999999994E-3</v>
      </c>
      <c r="F205">
        <v>1.6524520000000001E-2</v>
      </c>
      <c r="G205" s="198">
        <v>0</v>
      </c>
      <c r="H205">
        <v>0</v>
      </c>
      <c r="I205">
        <v>2.049993E-2</v>
      </c>
      <c r="J205" s="42">
        <v>2.6563839999999998E-2</v>
      </c>
      <c r="K205">
        <v>1.3988810000000001E-2</v>
      </c>
      <c r="L205" s="42">
        <v>8.3631869999999997E-2</v>
      </c>
      <c r="M205">
        <v>1.262898E-2</v>
      </c>
      <c r="N205" s="42">
        <v>8.2721799999999998E-2</v>
      </c>
      <c r="O205">
        <v>1.019392E-2</v>
      </c>
      <c r="P205" s="42">
        <v>8.5393259999999999E-3</v>
      </c>
      <c r="Q205" s="42">
        <v>1.523709E-2</v>
      </c>
      <c r="R205" s="42">
        <v>1.9583759999999999E-2</v>
      </c>
      <c r="S205" s="42"/>
      <c r="T205" s="42"/>
      <c r="U205" s="42"/>
    </row>
    <row r="206" spans="1:39">
      <c r="A206" s="96" t="s">
        <v>2488</v>
      </c>
      <c r="B206" s="96"/>
      <c r="C206" s="86" t="s">
        <v>2539</v>
      </c>
      <c r="D206" s="86" t="s">
        <v>2540</v>
      </c>
      <c r="E206" s="96" t="s">
        <v>2541</v>
      </c>
      <c r="F206" s="97" t="s">
        <v>2542</v>
      </c>
      <c r="G206" s="97" t="s">
        <v>2543</v>
      </c>
      <c r="H206" s="97" t="s">
        <v>2544</v>
      </c>
      <c r="I206" s="97" t="s">
        <v>2545</v>
      </c>
      <c r="J206" s="96" t="s">
        <v>2546</v>
      </c>
      <c r="K206" s="86" t="s">
        <v>2547</v>
      </c>
      <c r="L206" s="86" t="s">
        <v>2548</v>
      </c>
      <c r="M206" s="96" t="s">
        <v>2603</v>
      </c>
      <c r="N206" s="97" t="s">
        <v>2604</v>
      </c>
      <c r="O206" s="97" t="s">
        <v>2605</v>
      </c>
      <c r="P206" s="97" t="s">
        <v>2606</v>
      </c>
      <c r="Q206" s="97" t="s">
        <v>2607</v>
      </c>
      <c r="R206" s="97" t="s">
        <v>2608</v>
      </c>
      <c r="S206" s="96"/>
      <c r="T206" s="97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96"/>
      <c r="AL206" s="96"/>
      <c r="AM206" s="96"/>
    </row>
    <row r="207" spans="1:39">
      <c r="A207" s="41" t="s">
        <v>2481</v>
      </c>
      <c r="B207" s="42">
        <v>11219</v>
      </c>
      <c r="C207" s="42">
        <v>257</v>
      </c>
      <c r="D207" s="52">
        <v>33</v>
      </c>
      <c r="E207">
        <v>839</v>
      </c>
      <c r="F207">
        <v>68</v>
      </c>
      <c r="G207" s="198">
        <v>0</v>
      </c>
      <c r="H207">
        <v>70</v>
      </c>
      <c r="I207">
        <v>560</v>
      </c>
      <c r="J207" s="42">
        <v>438</v>
      </c>
      <c r="K207">
        <v>450</v>
      </c>
      <c r="L207" s="42">
        <v>677</v>
      </c>
      <c r="M207">
        <v>571</v>
      </c>
      <c r="N207" s="42">
        <v>7490</v>
      </c>
      <c r="O207">
        <v>477</v>
      </c>
      <c r="P207" s="42">
        <v>38</v>
      </c>
      <c r="Q207" s="42">
        <v>418</v>
      </c>
      <c r="R207" s="42">
        <v>962</v>
      </c>
      <c r="S207" s="42"/>
      <c r="T207" s="42"/>
      <c r="U207" s="42"/>
    </row>
    <row r="208" spans="1:39">
      <c r="A208" s="41" t="s">
        <v>2482</v>
      </c>
      <c r="B208" s="42">
        <v>93</v>
      </c>
      <c r="C208" s="42">
        <v>2</v>
      </c>
      <c r="D208" s="52">
        <v>0</v>
      </c>
      <c r="E208">
        <v>5</v>
      </c>
      <c r="F208">
        <v>0</v>
      </c>
      <c r="G208" s="198">
        <v>0</v>
      </c>
      <c r="H208">
        <v>0</v>
      </c>
      <c r="I208">
        <v>9</v>
      </c>
      <c r="J208" s="42">
        <v>10</v>
      </c>
      <c r="K208">
        <v>3</v>
      </c>
      <c r="L208" s="42">
        <v>0</v>
      </c>
      <c r="M208">
        <v>6</v>
      </c>
      <c r="N208" s="42">
        <v>58</v>
      </c>
      <c r="O208">
        <v>8</v>
      </c>
      <c r="P208" s="42">
        <v>0</v>
      </c>
      <c r="Q208" s="42">
        <v>3</v>
      </c>
      <c r="R208" s="42">
        <v>9</v>
      </c>
      <c r="S208" s="42"/>
      <c r="T208" s="42"/>
      <c r="U208" s="42"/>
    </row>
    <row r="209" spans="1:39">
      <c r="A209" s="41" t="s">
        <v>2483</v>
      </c>
      <c r="B209" s="42" t="s">
        <v>2549</v>
      </c>
      <c r="C209" s="42">
        <v>1.763441</v>
      </c>
      <c r="D209" s="176">
        <v>5.6</v>
      </c>
      <c r="E209">
        <v>2.2901959999999999</v>
      </c>
      <c r="F209">
        <v>1.9565220000000001</v>
      </c>
      <c r="G209" s="198" t="s">
        <v>2549</v>
      </c>
      <c r="H209">
        <v>1.6923079999999999</v>
      </c>
      <c r="I209">
        <v>1.5339370000000001</v>
      </c>
      <c r="J209" s="42">
        <v>1.406593</v>
      </c>
      <c r="K209">
        <v>1.5139659999999999</v>
      </c>
      <c r="L209" s="42">
        <v>1.4528989999999999</v>
      </c>
      <c r="M209">
        <v>2.1899440000000001</v>
      </c>
      <c r="N209" s="42" t="s">
        <v>2549</v>
      </c>
      <c r="O209">
        <v>2.0774189999999999</v>
      </c>
      <c r="P209" s="42">
        <v>1.9230769999999999</v>
      </c>
      <c r="Q209" s="42">
        <v>2.7657660000000002</v>
      </c>
      <c r="R209" s="42">
        <v>2.1854300000000002</v>
      </c>
      <c r="S209" s="42"/>
      <c r="T209" s="42"/>
      <c r="U209" s="42"/>
    </row>
    <row r="210" spans="1:39">
      <c r="A210" s="11" t="s">
        <v>2484</v>
      </c>
      <c r="B210" s="42">
        <v>6150</v>
      </c>
      <c r="C210" s="42">
        <v>63</v>
      </c>
      <c r="D210" s="176">
        <v>20</v>
      </c>
      <c r="E210">
        <v>352</v>
      </c>
      <c r="F210">
        <v>62</v>
      </c>
      <c r="G210" s="198">
        <v>0</v>
      </c>
      <c r="H210">
        <v>0</v>
      </c>
      <c r="I210">
        <v>307</v>
      </c>
      <c r="J210" s="42">
        <v>246</v>
      </c>
      <c r="K210">
        <v>278</v>
      </c>
      <c r="L210" s="42">
        <v>677</v>
      </c>
      <c r="M210">
        <v>313</v>
      </c>
      <c r="N210" s="42">
        <v>4113</v>
      </c>
      <c r="O210">
        <v>212</v>
      </c>
      <c r="P210" s="42">
        <v>19</v>
      </c>
      <c r="Q210" s="42">
        <v>256</v>
      </c>
      <c r="R210" s="42">
        <v>592</v>
      </c>
      <c r="S210" s="42"/>
      <c r="T210" s="42"/>
      <c r="U210" s="42"/>
    </row>
    <row r="211" spans="1:39">
      <c r="A211" s="11" t="s">
        <v>2485</v>
      </c>
      <c r="B211" s="42">
        <v>2.2409189999999999E-2</v>
      </c>
      <c r="C211" s="42">
        <v>1.0716109999999999E-2</v>
      </c>
      <c r="D211" s="176">
        <v>1.480385E-2</v>
      </c>
      <c r="E211">
        <v>9.206947E-3</v>
      </c>
      <c r="F211">
        <v>1.6524520000000001E-2</v>
      </c>
      <c r="G211" s="198">
        <v>0</v>
      </c>
      <c r="H211">
        <v>0</v>
      </c>
      <c r="I211">
        <v>2.0301550000000002E-2</v>
      </c>
      <c r="J211" s="42">
        <v>2.6349609999999999E-2</v>
      </c>
      <c r="K211">
        <v>1.3888889999999999E-2</v>
      </c>
      <c r="L211" s="42">
        <v>8.3631869999999997E-2</v>
      </c>
      <c r="M211">
        <v>1.2469620000000001E-2</v>
      </c>
      <c r="N211" s="42">
        <v>8.2241910000000001E-2</v>
      </c>
      <c r="O211">
        <v>1.005168E-2</v>
      </c>
      <c r="P211" s="42">
        <v>8.5393259999999999E-3</v>
      </c>
      <c r="Q211" s="42">
        <v>1.50606E-2</v>
      </c>
      <c r="R211" s="42">
        <v>1.9131329999999998E-2</v>
      </c>
      <c r="S211" s="42"/>
      <c r="T211" s="42"/>
      <c r="U211" s="42"/>
    </row>
    <row r="212" spans="1:39">
      <c r="A212" s="96" t="s">
        <v>2489</v>
      </c>
      <c r="B212" s="96"/>
      <c r="C212" s="86" t="s">
        <v>2539</v>
      </c>
      <c r="D212" s="86" t="s">
        <v>2540</v>
      </c>
      <c r="E212" s="96" t="s">
        <v>2541</v>
      </c>
      <c r="F212" s="97" t="s">
        <v>2542</v>
      </c>
      <c r="G212" s="97" t="s">
        <v>2543</v>
      </c>
      <c r="H212" s="97" t="s">
        <v>2544</v>
      </c>
      <c r="I212" s="97" t="s">
        <v>2545</v>
      </c>
      <c r="J212" s="96" t="s">
        <v>2546</v>
      </c>
      <c r="K212" s="86" t="s">
        <v>2547</v>
      </c>
      <c r="L212" s="86" t="s">
        <v>2548</v>
      </c>
      <c r="M212" s="96" t="s">
        <v>2603</v>
      </c>
      <c r="N212" s="97" t="s">
        <v>2604</v>
      </c>
      <c r="O212" s="97" t="s">
        <v>2605</v>
      </c>
      <c r="P212" s="97" t="s">
        <v>2606</v>
      </c>
      <c r="Q212" s="97" t="s">
        <v>2607</v>
      </c>
      <c r="R212" s="97" t="s">
        <v>2608</v>
      </c>
      <c r="S212" s="96"/>
      <c r="T212" s="97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  <c r="AK212" s="96"/>
      <c r="AL212" s="96"/>
      <c r="AM212" s="96"/>
    </row>
    <row r="213" spans="1:39">
      <c r="A213" s="41" t="s">
        <v>2481</v>
      </c>
      <c r="B213" s="42">
        <v>10102</v>
      </c>
      <c r="C213" s="42">
        <v>257</v>
      </c>
      <c r="D213" s="52">
        <v>31</v>
      </c>
      <c r="E213">
        <v>828</v>
      </c>
      <c r="F213">
        <v>66</v>
      </c>
      <c r="G213" s="198">
        <v>0</v>
      </c>
      <c r="H213">
        <v>46</v>
      </c>
      <c r="I213">
        <v>465</v>
      </c>
      <c r="J213" s="42">
        <v>373</v>
      </c>
      <c r="K213">
        <v>403</v>
      </c>
      <c r="L213" s="42">
        <v>677</v>
      </c>
      <c r="M213">
        <v>524</v>
      </c>
      <c r="N213" s="42">
        <v>6725</v>
      </c>
      <c r="O213">
        <v>433</v>
      </c>
      <c r="P213" s="42">
        <v>30</v>
      </c>
      <c r="Q213" s="42">
        <v>390</v>
      </c>
      <c r="R213" s="42">
        <v>886</v>
      </c>
      <c r="S213" s="42"/>
      <c r="T213" s="42"/>
      <c r="U213" s="42"/>
    </row>
    <row r="214" spans="1:39">
      <c r="A214" s="41" t="s">
        <v>2482</v>
      </c>
      <c r="B214" s="42">
        <v>61</v>
      </c>
      <c r="C214" s="42">
        <v>2</v>
      </c>
      <c r="D214" s="176">
        <v>0</v>
      </c>
      <c r="E214">
        <v>4</v>
      </c>
      <c r="F214">
        <v>0</v>
      </c>
      <c r="G214" s="198">
        <v>0</v>
      </c>
      <c r="H214">
        <v>0</v>
      </c>
      <c r="I214">
        <v>7</v>
      </c>
      <c r="J214" s="42">
        <v>7</v>
      </c>
      <c r="K214">
        <v>2</v>
      </c>
      <c r="L214" s="42">
        <v>0</v>
      </c>
      <c r="M214">
        <v>3</v>
      </c>
      <c r="N214" s="42">
        <v>41</v>
      </c>
      <c r="O214">
        <v>4</v>
      </c>
      <c r="P214" s="42">
        <v>0</v>
      </c>
      <c r="Q214" s="42">
        <v>2</v>
      </c>
      <c r="R214" s="42">
        <v>5</v>
      </c>
      <c r="S214" s="42"/>
      <c r="T214" s="42"/>
      <c r="U214" s="42"/>
    </row>
    <row r="215" spans="1:39">
      <c r="A215" s="41" t="s">
        <v>2483</v>
      </c>
      <c r="B215" s="42" t="s">
        <v>2549</v>
      </c>
      <c r="C215" s="42">
        <v>1.763441</v>
      </c>
      <c r="D215" s="176">
        <v>6.75</v>
      </c>
      <c r="E215">
        <v>2.2217899999999999</v>
      </c>
      <c r="F215">
        <v>2</v>
      </c>
      <c r="G215" t="s">
        <v>2549</v>
      </c>
      <c r="H215">
        <v>1.7058819999999999</v>
      </c>
      <c r="I215">
        <v>1.4734039999999999</v>
      </c>
      <c r="J215" s="42">
        <v>1.345912</v>
      </c>
      <c r="K215">
        <v>1.457317</v>
      </c>
      <c r="L215" s="42">
        <v>1.4528989999999999</v>
      </c>
      <c r="M215">
        <v>2.1190479999999998</v>
      </c>
      <c r="N215" s="42" t="s">
        <v>2549</v>
      </c>
      <c r="O215">
        <v>1.90604</v>
      </c>
      <c r="P215" s="42">
        <v>2</v>
      </c>
      <c r="Q215" s="42">
        <v>2.4210530000000001</v>
      </c>
      <c r="R215" s="42">
        <v>2.1197180000000002</v>
      </c>
      <c r="S215" s="42"/>
      <c r="T215" s="42"/>
      <c r="U215" s="42"/>
    </row>
    <row r="216" spans="1:39">
      <c r="A216" s="11" t="s">
        <v>2484</v>
      </c>
      <c r="B216" s="42">
        <v>6229</v>
      </c>
      <c r="C216" s="42">
        <v>63</v>
      </c>
      <c r="D216" s="176">
        <v>19</v>
      </c>
      <c r="E216">
        <v>357</v>
      </c>
      <c r="F216">
        <v>62</v>
      </c>
      <c r="G216" s="198">
        <v>0</v>
      </c>
      <c r="H216">
        <v>0</v>
      </c>
      <c r="I216">
        <v>310</v>
      </c>
      <c r="J216" s="42">
        <v>249</v>
      </c>
      <c r="K216">
        <v>280</v>
      </c>
      <c r="L216" s="42">
        <v>677</v>
      </c>
      <c r="M216">
        <v>320</v>
      </c>
      <c r="N216" s="42">
        <v>4161</v>
      </c>
      <c r="O216">
        <v>220</v>
      </c>
      <c r="P216" s="42">
        <v>19</v>
      </c>
      <c r="Q216" s="42">
        <v>258</v>
      </c>
      <c r="R216" s="42">
        <v>601</v>
      </c>
      <c r="S216" s="42"/>
      <c r="T216" s="42"/>
      <c r="U216" s="42"/>
    </row>
    <row r="217" spans="1:39">
      <c r="A217" s="11" t="s">
        <v>2485</v>
      </c>
      <c r="B217" s="42">
        <v>2.269705E-2</v>
      </c>
      <c r="C217" s="42">
        <v>1.0716109999999999E-2</v>
      </c>
      <c r="D217" s="176">
        <v>1.406366E-2</v>
      </c>
      <c r="E217">
        <v>9.337728E-3</v>
      </c>
      <c r="F217">
        <v>1.6524520000000001E-2</v>
      </c>
      <c r="G217" s="198">
        <v>0</v>
      </c>
      <c r="H217">
        <v>0</v>
      </c>
      <c r="I217">
        <v>2.049993E-2</v>
      </c>
      <c r="J217" s="42">
        <v>2.6670949999999999E-2</v>
      </c>
      <c r="K217">
        <v>1.3988810000000001E-2</v>
      </c>
      <c r="L217" s="42">
        <v>8.3631869999999997E-2</v>
      </c>
      <c r="M217">
        <v>1.2748499999999999E-2</v>
      </c>
      <c r="N217" s="42">
        <v>8.3201700000000003E-2</v>
      </c>
      <c r="O217">
        <v>1.0430989999999999E-2</v>
      </c>
      <c r="P217" s="42">
        <v>8.5393259999999999E-3</v>
      </c>
      <c r="Q217" s="42">
        <v>1.5178260000000001E-2</v>
      </c>
      <c r="R217" s="42">
        <v>1.9422180000000001E-2</v>
      </c>
      <c r="S217" s="42"/>
      <c r="T217" s="42"/>
      <c r="U217" s="42"/>
    </row>
    <row r="218" spans="1:39">
      <c r="A218" s="96" t="s">
        <v>2490</v>
      </c>
      <c r="B218" s="96"/>
      <c r="C218" s="86" t="s">
        <v>2539</v>
      </c>
      <c r="D218" s="86" t="s">
        <v>2540</v>
      </c>
      <c r="E218" s="96" t="s">
        <v>2541</v>
      </c>
      <c r="F218" s="97" t="s">
        <v>2542</v>
      </c>
      <c r="G218" s="97" t="s">
        <v>2543</v>
      </c>
      <c r="H218" s="97" t="s">
        <v>2544</v>
      </c>
      <c r="I218" s="97" t="s">
        <v>2545</v>
      </c>
      <c r="J218" s="96" t="s">
        <v>2546</v>
      </c>
      <c r="K218" s="86" t="s">
        <v>2547</v>
      </c>
      <c r="L218" s="86" t="s">
        <v>2548</v>
      </c>
      <c r="M218" s="96" t="s">
        <v>2603</v>
      </c>
      <c r="N218" s="97" t="s">
        <v>2604</v>
      </c>
      <c r="O218" s="97" t="s">
        <v>2605</v>
      </c>
      <c r="P218" s="97" t="s">
        <v>2606</v>
      </c>
      <c r="Q218" s="97" t="s">
        <v>2607</v>
      </c>
      <c r="R218" s="97" t="s">
        <v>2608</v>
      </c>
      <c r="S218" s="96"/>
      <c r="T218" s="97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  <c r="AK218" s="96"/>
      <c r="AL218" s="96"/>
      <c r="AM218" s="96"/>
    </row>
    <row r="219" spans="1:39">
      <c r="A219" s="41" t="s">
        <v>2481</v>
      </c>
      <c r="B219" s="42">
        <v>10335</v>
      </c>
      <c r="C219">
        <v>257</v>
      </c>
      <c r="D219" s="52">
        <v>30</v>
      </c>
      <c r="E219">
        <v>806</v>
      </c>
      <c r="F219">
        <v>64</v>
      </c>
      <c r="G219" s="198">
        <v>0</v>
      </c>
      <c r="H219">
        <v>58</v>
      </c>
      <c r="I219">
        <v>501</v>
      </c>
      <c r="J219" s="42">
        <v>399</v>
      </c>
      <c r="K219">
        <v>419</v>
      </c>
      <c r="L219" s="42">
        <v>677</v>
      </c>
      <c r="M219">
        <v>535</v>
      </c>
      <c r="N219" s="42">
        <v>6852</v>
      </c>
      <c r="O219">
        <v>454</v>
      </c>
      <c r="P219" s="42">
        <v>35</v>
      </c>
      <c r="Q219" s="42">
        <v>395</v>
      </c>
      <c r="R219" s="42">
        <v>897</v>
      </c>
      <c r="S219" s="42"/>
      <c r="T219" s="42"/>
      <c r="U219" s="42"/>
    </row>
    <row r="220" spans="1:39">
      <c r="A220" s="41" t="s">
        <v>2482</v>
      </c>
      <c r="B220" s="42">
        <v>58</v>
      </c>
      <c r="C220" s="42">
        <v>2</v>
      </c>
      <c r="D220" s="176">
        <v>0</v>
      </c>
      <c r="E220">
        <v>4</v>
      </c>
      <c r="F220">
        <v>0</v>
      </c>
      <c r="G220" s="198">
        <v>0</v>
      </c>
      <c r="H220">
        <v>0</v>
      </c>
      <c r="I220">
        <v>5</v>
      </c>
      <c r="J220" s="42">
        <v>5</v>
      </c>
      <c r="K220">
        <v>3</v>
      </c>
      <c r="L220" s="42">
        <v>0</v>
      </c>
      <c r="M220">
        <v>3</v>
      </c>
      <c r="N220" s="42">
        <v>35</v>
      </c>
      <c r="O220">
        <v>3</v>
      </c>
      <c r="P220" s="42">
        <v>0</v>
      </c>
      <c r="Q220" s="42">
        <v>3</v>
      </c>
      <c r="R220" s="42">
        <v>6</v>
      </c>
      <c r="S220" s="42"/>
      <c r="T220" s="42"/>
      <c r="U220" s="42"/>
    </row>
    <row r="221" spans="1:39">
      <c r="A221" s="41" t="s">
        <v>2483</v>
      </c>
      <c r="B221" s="42" t="s">
        <v>2549</v>
      </c>
      <c r="C221">
        <v>1.763441</v>
      </c>
      <c r="D221" s="176">
        <v>6.5</v>
      </c>
      <c r="E221">
        <v>2.3032789999999999</v>
      </c>
      <c r="F221">
        <v>1.9090910000000001</v>
      </c>
      <c r="G221" t="s">
        <v>2549</v>
      </c>
      <c r="H221">
        <v>1.9</v>
      </c>
      <c r="I221">
        <v>1.4801979999999999</v>
      </c>
      <c r="J221" s="42">
        <v>1.3063579999999999</v>
      </c>
      <c r="K221">
        <v>1.4219649999999999</v>
      </c>
      <c r="L221" s="42">
        <v>1.4528989999999999</v>
      </c>
      <c r="M221">
        <v>2.2035930000000001</v>
      </c>
      <c r="N221" s="42" t="s">
        <v>2549</v>
      </c>
      <c r="O221">
        <v>1.96732</v>
      </c>
      <c r="P221" s="42">
        <v>1.9166669999999999</v>
      </c>
      <c r="Q221" s="42">
        <v>2.8725489999999998</v>
      </c>
      <c r="R221" s="42">
        <v>2.238267</v>
      </c>
      <c r="S221" s="42"/>
      <c r="T221" s="42"/>
      <c r="U221" s="42"/>
    </row>
    <row r="222" spans="1:39">
      <c r="A222" s="11" t="s">
        <v>2484</v>
      </c>
      <c r="B222" s="42">
        <v>6247</v>
      </c>
      <c r="C222" s="42">
        <v>63</v>
      </c>
      <c r="D222" s="176">
        <v>21</v>
      </c>
      <c r="E222">
        <v>356</v>
      </c>
      <c r="F222">
        <v>62</v>
      </c>
      <c r="G222" s="198">
        <v>0</v>
      </c>
      <c r="H222">
        <v>0</v>
      </c>
      <c r="I222">
        <v>322</v>
      </c>
      <c r="J222" s="42">
        <v>260</v>
      </c>
      <c r="K222">
        <v>281</v>
      </c>
      <c r="L222" s="42">
        <v>677</v>
      </c>
      <c r="M222">
        <v>319</v>
      </c>
      <c r="N222" s="42">
        <v>4190</v>
      </c>
      <c r="O222">
        <v>218</v>
      </c>
      <c r="P222" s="42">
        <v>19</v>
      </c>
      <c r="Q222" s="42">
        <v>259</v>
      </c>
      <c r="R222" s="42">
        <v>601</v>
      </c>
      <c r="S222" s="42"/>
      <c r="T222" s="42"/>
      <c r="U222" s="42"/>
    </row>
    <row r="223" spans="1:39">
      <c r="A223" s="11" t="s">
        <v>2485</v>
      </c>
      <c r="B223" s="42">
        <v>2.2762629999999999E-2</v>
      </c>
      <c r="C223" s="42">
        <v>1.0716109999999999E-2</v>
      </c>
      <c r="D223" s="176">
        <v>1.554404E-2</v>
      </c>
      <c r="E223">
        <v>9.3115709999999994E-3</v>
      </c>
      <c r="F223">
        <v>1.6524520000000001E-2</v>
      </c>
      <c r="G223" s="198">
        <v>0</v>
      </c>
      <c r="H223">
        <v>0</v>
      </c>
      <c r="I223">
        <v>2.129348E-2</v>
      </c>
      <c r="J223" s="42">
        <v>2.7849189999999999E-2</v>
      </c>
      <c r="K223">
        <v>1.4038770000000001E-2</v>
      </c>
      <c r="L223" s="42">
        <v>8.3631869999999997E-2</v>
      </c>
      <c r="M223">
        <v>1.270866E-2</v>
      </c>
      <c r="N223">
        <v>8.378157E-2</v>
      </c>
      <c r="O223">
        <v>1.033616E-2</v>
      </c>
      <c r="P223" s="42">
        <v>8.5393259999999999E-3</v>
      </c>
      <c r="Q223" s="42">
        <v>1.523709E-2</v>
      </c>
      <c r="R223" s="42">
        <v>1.9422180000000001E-2</v>
      </c>
      <c r="S223" s="42"/>
      <c r="T223" s="42"/>
      <c r="U223" s="42"/>
    </row>
    <row r="224" spans="1:39">
      <c r="A224" s="70" t="s">
        <v>2550</v>
      </c>
      <c r="B224" s="59"/>
      <c r="C224" s="59"/>
      <c r="D224" s="60" t="s">
        <v>4</v>
      </c>
      <c r="E224" s="60"/>
      <c r="F224" s="60" t="s">
        <v>9</v>
      </c>
      <c r="G224" s="59"/>
      <c r="H224" s="60" t="s">
        <v>15</v>
      </c>
      <c r="I224" s="60"/>
      <c r="J224" s="60" t="s">
        <v>12</v>
      </c>
      <c r="K224" s="60"/>
      <c r="L224" s="60" t="s">
        <v>1010</v>
      </c>
      <c r="M224" s="59"/>
      <c r="N224" s="60"/>
      <c r="O224" s="60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/>
      <c r="AK224" s="59"/>
      <c r="AL224" s="59"/>
      <c r="AM224" s="59"/>
    </row>
    <row r="225" spans="1:39">
      <c r="A225" s="52" t="s">
        <v>2551</v>
      </c>
      <c r="B225" s="42">
        <v>423.68540000000002</v>
      </c>
      <c r="D225" s="176">
        <v>564.43939999999998</v>
      </c>
      <c r="F225">
        <v>521.01869999999997</v>
      </c>
      <c r="G225" s="52"/>
      <c r="H225">
        <v>457.20240000000001</v>
      </c>
      <c r="J225" s="176">
        <v>467.69940000000003</v>
      </c>
      <c r="L225">
        <v>488.42309999999998</v>
      </c>
      <c r="M225" s="52"/>
      <c r="P225" s="52"/>
    </row>
    <row r="226" spans="1:39">
      <c r="A226" s="52" t="s">
        <v>2552</v>
      </c>
      <c r="B226">
        <v>1.0008840000000001</v>
      </c>
      <c r="D226" s="176">
        <v>1.0034620000000001</v>
      </c>
      <c r="F226">
        <v>1.006294</v>
      </c>
      <c r="G226" s="52"/>
      <c r="H226">
        <v>1.00397</v>
      </c>
      <c r="J226" s="176">
        <v>1.004084</v>
      </c>
      <c r="L226">
        <v>1.005028</v>
      </c>
      <c r="M226" s="52"/>
      <c r="P226" s="52"/>
    </row>
    <row r="227" spans="1:39">
      <c r="A227" s="52" t="s">
        <v>2308</v>
      </c>
      <c r="B227">
        <v>428.69459999999998</v>
      </c>
      <c r="C227">
        <f>B227/B188</f>
        <v>1.5620647060752583E-3</v>
      </c>
      <c r="D227" s="176">
        <v>587.65700000000004</v>
      </c>
      <c r="E227">
        <f>D227/B188</f>
        <v>2.1412871983413559E-3</v>
      </c>
      <c r="F227">
        <v>563.33609999999999</v>
      </c>
      <c r="G227" s="176">
        <f>F227/B188</f>
        <v>2.0526674221417354E-3</v>
      </c>
      <c r="H227">
        <v>483.87970000000001</v>
      </c>
      <c r="I227">
        <f>H227/B188</f>
        <v>1.7631465415152985E-3</v>
      </c>
      <c r="J227" s="176">
        <v>495.20310000000001</v>
      </c>
      <c r="K227">
        <f>J227/B188</f>
        <v>1.8044064115784449E-3</v>
      </c>
      <c r="L227">
        <v>522.2595</v>
      </c>
      <c r="M227" s="176">
        <f>L227/B188</f>
        <v>1.9029937217835528E-3</v>
      </c>
      <c r="P227" s="52"/>
    </row>
    <row r="228" spans="1:39">
      <c r="A228" s="52" t="s">
        <v>2520</v>
      </c>
      <c r="B228" t="s">
        <v>2673</v>
      </c>
      <c r="D228" s="176">
        <v>1.9781999999999998E-3</v>
      </c>
      <c r="F228">
        <v>1.9781999999999998E-3</v>
      </c>
      <c r="G228" s="52"/>
      <c r="H228">
        <v>1.5743E-3</v>
      </c>
      <c r="J228" s="52"/>
      <c r="M228" s="52"/>
      <c r="P228" s="52"/>
    </row>
    <row r="229" spans="1:39">
      <c r="A229" s="38" t="s">
        <v>2553</v>
      </c>
      <c r="B229" s="40"/>
      <c r="C229" s="40"/>
      <c r="D229" s="60" t="s">
        <v>4</v>
      </c>
      <c r="E229" s="60"/>
      <c r="F229" s="60" t="s">
        <v>9</v>
      </c>
      <c r="G229" s="59"/>
      <c r="H229" s="60" t="s">
        <v>15</v>
      </c>
      <c r="I229" s="60"/>
      <c r="J229" s="60" t="s">
        <v>12</v>
      </c>
      <c r="K229" s="60"/>
      <c r="L229" s="60" t="s">
        <v>1010</v>
      </c>
      <c r="M229" s="59"/>
      <c r="N229" s="60"/>
      <c r="O229" s="60"/>
      <c r="P229" s="59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</row>
    <row r="230" spans="1:39">
      <c r="A230" s="11" t="s">
        <v>2493</v>
      </c>
      <c r="B230" s="42">
        <v>-2.0977600000000001</v>
      </c>
      <c r="C230" s="44"/>
      <c r="D230" s="11">
        <v>-1.913924</v>
      </c>
      <c r="E230" s="44"/>
      <c r="F230">
        <v>-1.95326</v>
      </c>
      <c r="G230" s="11"/>
      <c r="H230" s="44">
        <v>-2.03051</v>
      </c>
      <c r="I230" s="44"/>
      <c r="J230" s="11">
        <v>-1.913851</v>
      </c>
      <c r="L230" s="42">
        <v>-1.939373</v>
      </c>
      <c r="M230" s="11"/>
      <c r="N230" s="44"/>
      <c r="O230" s="44"/>
      <c r="P230" s="11"/>
    </row>
    <row r="231" spans="1:39" s="200" customFormat="1">
      <c r="A231" s="201" t="s">
        <v>2504</v>
      </c>
      <c r="B231" s="198">
        <v>15441</v>
      </c>
      <c r="C231" s="202"/>
      <c r="D231" s="201">
        <v>12406</v>
      </c>
      <c r="E231" s="203"/>
      <c r="F231" s="200">
        <v>10396</v>
      </c>
      <c r="G231" s="201"/>
      <c r="H231" s="200">
        <v>10995</v>
      </c>
      <c r="I231" s="203"/>
      <c r="J231" s="201">
        <v>9920</v>
      </c>
      <c r="L231" s="42">
        <v>10134</v>
      </c>
      <c r="M231" s="201"/>
      <c r="N231" s="203"/>
      <c r="O231" s="203"/>
      <c r="P231" s="201"/>
    </row>
    <row r="232" spans="1:39" s="200" customFormat="1">
      <c r="A232" s="198" t="s">
        <v>2497</v>
      </c>
      <c r="B232" s="198">
        <v>1.365455E-2</v>
      </c>
      <c r="C232" s="202"/>
      <c r="D232" s="201">
        <v>2.2612159999999999E-2</v>
      </c>
      <c r="E232" s="203"/>
      <c r="F232" s="200">
        <v>2.4834080000000001E-2</v>
      </c>
      <c r="G232" s="201"/>
      <c r="H232" s="200">
        <v>2.06118E-2</v>
      </c>
      <c r="I232" s="203"/>
      <c r="J232" s="201">
        <v>2.3438959999999998E-2</v>
      </c>
      <c r="L232" s="42">
        <v>2.3922619999999999E-2</v>
      </c>
      <c r="M232" s="201"/>
      <c r="N232" s="203"/>
      <c r="O232" s="203"/>
      <c r="P232" s="201"/>
    </row>
    <row r="233" spans="1:39" s="204" customFormat="1">
      <c r="A233" s="201" t="s">
        <v>2505</v>
      </c>
      <c r="B233" s="198">
        <v>-4.9896520000000004</v>
      </c>
      <c r="C233" s="202"/>
      <c r="D233" s="201">
        <v>-1.7102539999999999</v>
      </c>
      <c r="E233" s="203"/>
      <c r="F233" s="204">
        <v>-1.3044070000000001</v>
      </c>
      <c r="G233" s="201"/>
      <c r="H233" s="204">
        <v>-2.1314310000000001</v>
      </c>
      <c r="I233" s="203"/>
      <c r="J233" s="201">
        <v>-1.269298</v>
      </c>
      <c r="L233" s="204">
        <v>-1.3160639999999999</v>
      </c>
      <c r="M233" s="201"/>
      <c r="N233" s="203"/>
      <c r="O233" s="203"/>
      <c r="P233" s="201"/>
    </row>
    <row r="234" spans="1:39" s="200" customFormat="1">
      <c r="A234" s="201" t="s">
        <v>2506</v>
      </c>
      <c r="B234" s="198">
        <v>-10.499359999999999</v>
      </c>
      <c r="C234" s="202"/>
      <c r="D234" s="201">
        <v>-0.83746399999999999</v>
      </c>
      <c r="E234" s="203"/>
      <c r="F234" s="200">
        <v>0.110791</v>
      </c>
      <c r="G234" s="201"/>
      <c r="H234" s="200">
        <v>-1.6706620000000001</v>
      </c>
      <c r="I234" s="203"/>
      <c r="J234" s="201">
        <v>0.22781499999999999</v>
      </c>
      <c r="L234" s="200">
        <v>0.1121552</v>
      </c>
      <c r="M234" s="201"/>
      <c r="N234" s="203"/>
      <c r="O234" s="203"/>
      <c r="P234" s="201"/>
    </row>
    <row r="235" spans="1:39" s="204" customFormat="1">
      <c r="A235" s="198" t="s">
        <v>2507</v>
      </c>
      <c r="B235" s="198">
        <v>423.68540000000002</v>
      </c>
      <c r="C235" s="202">
        <f>B235/B188</f>
        <v>1.5438123312478821E-3</v>
      </c>
      <c r="D235" s="201">
        <v>564.43939999999998</v>
      </c>
      <c r="E235" s="203">
        <f>D235/B188</f>
        <v>2.0566875940548242E-3</v>
      </c>
      <c r="F235" s="204">
        <v>521.01869999999997</v>
      </c>
      <c r="G235" s="201">
        <f>F235/B188</f>
        <v>1.8984725314366293E-3</v>
      </c>
      <c r="H235" s="204">
        <v>457.20240000000001</v>
      </c>
      <c r="I235" s="203">
        <f>H235/B188</f>
        <v>1.6659405846794029E-3</v>
      </c>
      <c r="J235" s="201">
        <v>467.69940000000003</v>
      </c>
      <c r="K235" s="204">
        <f>J235/B188</f>
        <v>1.7041892428609428E-3</v>
      </c>
      <c r="L235" s="204">
        <v>488.42309999999998</v>
      </c>
      <c r="M235" s="201">
        <f>L235/B188</f>
        <v>1.7797016480773644E-3</v>
      </c>
      <c r="N235" s="203"/>
      <c r="O235" s="203"/>
      <c r="P235" s="201"/>
    </row>
    <row r="236" spans="1:39">
      <c r="A236" s="42" t="s">
        <v>2508</v>
      </c>
      <c r="B236" s="42">
        <v>1747.7840000000001</v>
      </c>
      <c r="C236" s="72">
        <f>B236/B188</f>
        <v>6.3685236535357334E-3</v>
      </c>
      <c r="D236" s="42">
        <v>1664.4680000000001</v>
      </c>
      <c r="E236" s="44">
        <f>D236/B188</f>
        <v>6.0649392765658198E-3</v>
      </c>
      <c r="F236">
        <v>1505.922</v>
      </c>
      <c r="G236" s="42">
        <f>F236/B188</f>
        <v>5.4872340503058946E-3</v>
      </c>
      <c r="H236">
        <v>1497.383</v>
      </c>
      <c r="I236" s="44">
        <f>H236/B188</f>
        <v>5.4561198946221591E-3</v>
      </c>
      <c r="J236" s="42">
        <v>1353.39</v>
      </c>
      <c r="K236">
        <f>J236/B188</f>
        <v>4.931442459399288E-3</v>
      </c>
      <c r="L236">
        <v>1424.3119999999999</v>
      </c>
      <c r="M236" s="42">
        <f>L236/B188</f>
        <v>5.1898659456859576E-3</v>
      </c>
      <c r="N236" s="44"/>
      <c r="O236" s="44"/>
      <c r="P236" s="42"/>
    </row>
    <row r="237" spans="1:39">
      <c r="A237" s="23" t="s">
        <v>2509</v>
      </c>
      <c r="B237" s="109">
        <v>1.5921300000000001E-7</v>
      </c>
      <c r="C237" s="72"/>
      <c r="D237" s="109">
        <v>1.5162349999999999E-7</v>
      </c>
      <c r="E237" s="44"/>
      <c r="F237" s="73">
        <v>1.371809E-7</v>
      </c>
      <c r="G237" s="42"/>
      <c r="H237" s="73">
        <v>1.3640300000000001E-7</v>
      </c>
      <c r="I237" s="44"/>
      <c r="J237" s="109">
        <v>1.2328600000000001E-7</v>
      </c>
      <c r="L237" s="73">
        <v>1.2974660000000001E-7</v>
      </c>
      <c r="M237" s="42"/>
      <c r="N237" s="44"/>
      <c r="O237" s="44"/>
      <c r="P237" s="42"/>
    </row>
    <row r="238" spans="1:39">
      <c r="A238" s="23" t="s">
        <v>2503</v>
      </c>
      <c r="B238" s="42"/>
      <c r="C238" s="72"/>
      <c r="D238" s="42"/>
      <c r="E238" s="44"/>
      <c r="G238" s="42"/>
      <c r="I238" s="44"/>
      <c r="J238" s="42"/>
      <c r="M238" s="42"/>
      <c r="N238" s="44"/>
      <c r="O238" s="44"/>
      <c r="P238" s="42"/>
    </row>
    <row r="239" spans="1:39">
      <c r="B239" s="42"/>
      <c r="C239" s="72"/>
      <c r="D239" s="42"/>
      <c r="E239" s="44"/>
      <c r="G239" s="42"/>
      <c r="I239" s="44"/>
      <c r="J239" s="42"/>
      <c r="M239" s="42"/>
      <c r="N239" s="44"/>
      <c r="O239" s="44"/>
      <c r="P239" s="42"/>
    </row>
    <row r="240" spans="1:39">
      <c r="A240" s="37" t="s">
        <v>2555</v>
      </c>
      <c r="B240" s="38"/>
      <c r="C240" s="51"/>
      <c r="D240" s="39"/>
      <c r="E240" s="38" t="s">
        <v>2492</v>
      </c>
      <c r="F240" s="38"/>
      <c r="G240" s="40"/>
      <c r="H240" s="38"/>
      <c r="I240" s="40"/>
      <c r="J240" s="38"/>
      <c r="K240" s="40"/>
      <c r="L240" s="40"/>
      <c r="M240" s="40"/>
      <c r="N240" s="38"/>
      <c r="O240" s="38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</row>
    <row r="241" spans="1:15">
      <c r="A241" t="s">
        <v>2556</v>
      </c>
      <c r="B241" s="44"/>
      <c r="C241" s="72"/>
      <c r="D241" s="52"/>
      <c r="E241" s="44" t="s">
        <v>2455</v>
      </c>
      <c r="F241" t="s">
        <v>2459</v>
      </c>
      <c r="G241" s="44" t="s">
        <v>2460</v>
      </c>
      <c r="H241" t="s">
        <v>2461</v>
      </c>
      <c r="I241" s="44" t="s">
        <v>2462</v>
      </c>
      <c r="J241" t="s">
        <v>2463</v>
      </c>
      <c r="K241" t="s">
        <v>2464</v>
      </c>
      <c r="L241" t="s">
        <v>2465</v>
      </c>
      <c r="M241" t="s">
        <v>2468</v>
      </c>
      <c r="N241" s="44"/>
      <c r="O241" s="44"/>
    </row>
    <row r="242" spans="1:15">
      <c r="A242" t="s">
        <v>2558</v>
      </c>
      <c r="B242" s="44"/>
      <c r="C242" s="72"/>
      <c r="D242" s="52"/>
      <c r="E242">
        <v>1</v>
      </c>
      <c r="F242" s="42">
        <v>842</v>
      </c>
      <c r="G242" s="42">
        <v>257</v>
      </c>
      <c r="H242">
        <v>205</v>
      </c>
      <c r="I242" s="42">
        <v>60</v>
      </c>
      <c r="J242">
        <f>(F242/G242)/(H242/I242)</f>
        <v>0.95890670968966496</v>
      </c>
      <c r="K242">
        <f>1-J242</f>
        <v>4.109329031033504E-2</v>
      </c>
      <c r="L242" s="42">
        <v>6.6142999999999993E-2</v>
      </c>
      <c r="M242" s="42">
        <v>0.79859999999999998</v>
      </c>
      <c r="N242" s="44"/>
      <c r="O242" s="44"/>
    </row>
    <row r="243" spans="1:15">
      <c r="B243" s="44"/>
      <c r="E243">
        <v>2</v>
      </c>
      <c r="F243">
        <v>221</v>
      </c>
      <c r="G243" s="181">
        <v>53</v>
      </c>
      <c r="H243" s="42">
        <v>51</v>
      </c>
      <c r="I243" s="176">
        <v>18</v>
      </c>
      <c r="J243">
        <f t="shared" ref="J243:J258" si="18">(F243/G243)/(H243/I243)</f>
        <v>1.4716981132075471</v>
      </c>
      <c r="K243">
        <f t="shared" ref="K243:K258" si="19">1-J243</f>
        <v>-0.47169811320754707</v>
      </c>
      <c r="L243" s="42">
        <v>1.5271999999999999</v>
      </c>
      <c r="M243" s="42">
        <v>0.24440000000000001</v>
      </c>
    </row>
    <row r="244" spans="1:15">
      <c r="A244" t="s">
        <v>2559</v>
      </c>
      <c r="B244" s="44"/>
      <c r="E244">
        <v>3</v>
      </c>
      <c r="F244" s="42">
        <v>42</v>
      </c>
      <c r="G244" s="42">
        <v>1555</v>
      </c>
      <c r="H244" s="42">
        <v>5</v>
      </c>
      <c r="I244">
        <v>337</v>
      </c>
      <c r="J244">
        <f t="shared" si="18"/>
        <v>1.8204501607717041</v>
      </c>
      <c r="K244">
        <f t="shared" si="19"/>
        <v>-0.82045016077170407</v>
      </c>
      <c r="L244" s="42">
        <v>1.6245000000000001</v>
      </c>
      <c r="M244" s="42">
        <v>0.25140000000000001</v>
      </c>
    </row>
    <row r="245" spans="1:15">
      <c r="A245" t="s">
        <v>2560</v>
      </c>
      <c r="B245" s="44"/>
      <c r="E245">
        <v>4</v>
      </c>
      <c r="F245" s="42">
        <v>7</v>
      </c>
      <c r="G245" s="42">
        <v>85</v>
      </c>
      <c r="H245" s="187">
        <v>1</v>
      </c>
      <c r="I245">
        <v>62</v>
      </c>
      <c r="J245">
        <f t="shared" si="18"/>
        <v>5.105882352941177</v>
      </c>
      <c r="K245" s="218">
        <f t="shared" si="19"/>
        <v>-4.105882352941177</v>
      </c>
      <c r="L245" s="219">
        <v>4.9420000000000002</v>
      </c>
      <c r="M245" s="74">
        <v>3.6479999999999999E-2</v>
      </c>
    </row>
    <row r="246" spans="1:15">
      <c r="B246" s="44"/>
      <c r="E246">
        <v>5</v>
      </c>
      <c r="F246" s="42">
        <v>98</v>
      </c>
      <c r="G246" s="187">
        <v>1</v>
      </c>
      <c r="H246" s="187">
        <v>1</v>
      </c>
      <c r="I246" s="187">
        <v>1</v>
      </c>
      <c r="J246">
        <f t="shared" si="18"/>
        <v>98</v>
      </c>
      <c r="K246">
        <f t="shared" si="19"/>
        <v>-97</v>
      </c>
      <c r="L246" s="223" t="s">
        <v>2675</v>
      </c>
      <c r="M246" s="223" t="s">
        <v>2676</v>
      </c>
    </row>
    <row r="247" spans="1:15">
      <c r="A247" t="s">
        <v>2561</v>
      </c>
      <c r="B247" s="44"/>
      <c r="E247">
        <v>6</v>
      </c>
      <c r="F247" s="43">
        <v>2007</v>
      </c>
      <c r="G247" s="42">
        <v>257</v>
      </c>
      <c r="H247" s="13">
        <v>1474</v>
      </c>
      <c r="I247" s="192">
        <v>1</v>
      </c>
      <c r="J247">
        <f t="shared" si="18"/>
        <v>5.2980586983723049E-3</v>
      </c>
      <c r="K247" s="218">
        <f t="shared" si="19"/>
        <v>0.9947019413016277</v>
      </c>
      <c r="L247" s="219">
        <v>179.68</v>
      </c>
      <c r="M247" s="74">
        <v>4.9980000000000001E-4</v>
      </c>
    </row>
    <row r="248" spans="1:15">
      <c r="A248" t="s">
        <v>2562</v>
      </c>
      <c r="B248" s="44"/>
      <c r="E248">
        <v>7</v>
      </c>
      <c r="F248" s="42">
        <v>520</v>
      </c>
      <c r="G248" s="42">
        <v>880</v>
      </c>
      <c r="H248" s="42">
        <v>154</v>
      </c>
      <c r="I248">
        <v>297</v>
      </c>
      <c r="J248">
        <f t="shared" si="18"/>
        <v>1.1396103896103897</v>
      </c>
      <c r="K248">
        <f t="shared" si="19"/>
        <v>-0.13961038961038974</v>
      </c>
      <c r="L248" s="42">
        <v>1.3228</v>
      </c>
      <c r="M248" s="105">
        <v>0.24590000000000001</v>
      </c>
    </row>
    <row r="249" spans="1:15">
      <c r="E249">
        <v>8</v>
      </c>
      <c r="F249" s="42">
        <v>314</v>
      </c>
      <c r="G249" s="42">
        <v>675</v>
      </c>
      <c r="H249" s="42">
        <v>86</v>
      </c>
      <c r="I249" s="42">
        <v>236</v>
      </c>
      <c r="J249">
        <f t="shared" si="18"/>
        <v>1.2765546942291131</v>
      </c>
      <c r="K249">
        <f t="shared" si="19"/>
        <v>-0.27655469422911305</v>
      </c>
      <c r="L249" s="42">
        <v>2.9116</v>
      </c>
      <c r="M249" s="105">
        <v>9.1950000000000004E-2</v>
      </c>
    </row>
    <row r="250" spans="1:15">
      <c r="A250" t="s">
        <v>2610</v>
      </c>
      <c r="E250">
        <v>9</v>
      </c>
      <c r="F250" s="42">
        <v>1022</v>
      </c>
      <c r="G250">
        <v>760</v>
      </c>
      <c r="H250" s="42">
        <v>894</v>
      </c>
      <c r="I250">
        <v>266</v>
      </c>
      <c r="J250">
        <f t="shared" si="18"/>
        <v>0.40011185682326622</v>
      </c>
      <c r="K250" s="218">
        <f t="shared" si="19"/>
        <v>0.59988814317673378</v>
      </c>
      <c r="L250" s="218">
        <v>120.28</v>
      </c>
      <c r="M250" s="74">
        <v>4.9980000000000001E-4</v>
      </c>
    </row>
    <row r="251" spans="1:15">
      <c r="B251" t="s">
        <v>2611</v>
      </c>
      <c r="C251" t="s">
        <v>2612</v>
      </c>
      <c r="D251" t="s">
        <v>2613</v>
      </c>
      <c r="E251">
        <v>10</v>
      </c>
      <c r="F251" s="42">
        <v>11</v>
      </c>
      <c r="G251" s="42">
        <v>677</v>
      </c>
      <c r="H251" s="42">
        <v>4</v>
      </c>
      <c r="I251" s="42">
        <v>677</v>
      </c>
      <c r="J251">
        <f t="shared" si="18"/>
        <v>2.7499999999999996</v>
      </c>
      <c r="K251">
        <f t="shared" si="19"/>
        <v>-1.7499999999999996</v>
      </c>
      <c r="L251" s="42">
        <v>3.2309999999999999</v>
      </c>
      <c r="M251" s="42">
        <v>0.1119</v>
      </c>
    </row>
    <row r="252" spans="1:15">
      <c r="A252" t="s">
        <v>2614</v>
      </c>
      <c r="B252" s="42"/>
      <c r="C252" s="42"/>
      <c r="E252">
        <v>11</v>
      </c>
      <c r="F252" s="42">
        <v>552</v>
      </c>
      <c r="G252" s="42">
        <v>998</v>
      </c>
      <c r="H252" s="42">
        <v>375</v>
      </c>
      <c r="I252">
        <v>297</v>
      </c>
      <c r="J252">
        <f t="shared" si="18"/>
        <v>0.43806012024048097</v>
      </c>
      <c r="K252" s="218">
        <f t="shared" si="19"/>
        <v>0.56193987975951898</v>
      </c>
      <c r="L252" s="219">
        <v>78.594999999999999</v>
      </c>
      <c r="M252" s="189">
        <v>4.9980000000000001E-4</v>
      </c>
    </row>
    <row r="253" spans="1:15">
      <c r="A253" t="s">
        <v>2615</v>
      </c>
      <c r="B253" s="42"/>
      <c r="C253" s="42"/>
      <c r="E253">
        <v>12</v>
      </c>
      <c r="F253" s="42">
        <v>406</v>
      </c>
      <c r="G253" s="42">
        <v>2209</v>
      </c>
      <c r="H253" s="42">
        <v>123</v>
      </c>
      <c r="I253" s="42">
        <v>645</v>
      </c>
      <c r="J253">
        <f t="shared" si="18"/>
        <v>0.96379555918691828</v>
      </c>
      <c r="K253">
        <f t="shared" si="19"/>
        <v>3.6204440813081717E-2</v>
      </c>
      <c r="L253" s="42">
        <v>0.10797</v>
      </c>
      <c r="M253" s="105">
        <v>0.77610000000000001</v>
      </c>
    </row>
    <row r="254" spans="1:15">
      <c r="A254" t="s">
        <v>2613</v>
      </c>
      <c r="E254">
        <v>13</v>
      </c>
      <c r="F254" s="42">
        <v>259</v>
      </c>
      <c r="G254" s="42">
        <v>849</v>
      </c>
      <c r="H254">
        <v>52</v>
      </c>
      <c r="I254">
        <v>205</v>
      </c>
      <c r="J254">
        <f t="shared" si="18"/>
        <v>1.2026592371115339</v>
      </c>
      <c r="K254" s="218">
        <f t="shared" si="19"/>
        <v>-0.20265923711153389</v>
      </c>
      <c r="L254" s="219">
        <v>148.62</v>
      </c>
      <c r="M254" s="190">
        <v>4.9980000000000001E-4</v>
      </c>
    </row>
    <row r="255" spans="1:15">
      <c r="E255">
        <v>14</v>
      </c>
      <c r="F255" s="43">
        <v>87</v>
      </c>
      <c r="G255" s="42">
        <v>68</v>
      </c>
      <c r="H255" s="45">
        <v>21</v>
      </c>
      <c r="I255" s="42">
        <v>18</v>
      </c>
      <c r="J255">
        <f t="shared" si="18"/>
        <v>1.0966386554621848</v>
      </c>
      <c r="K255">
        <f t="shared" si="19"/>
        <v>-9.6638655462184753E-2</v>
      </c>
      <c r="L255" s="42">
        <v>6.5801999999999999E-2</v>
      </c>
      <c r="M255" s="105">
        <v>0.86560000000000004</v>
      </c>
    </row>
    <row r="256" spans="1:15">
      <c r="A256" t="s">
        <v>2616</v>
      </c>
      <c r="E256">
        <v>15</v>
      </c>
      <c r="F256" s="42">
        <v>60</v>
      </c>
      <c r="G256" s="42">
        <v>680</v>
      </c>
      <c r="H256" s="42">
        <v>13</v>
      </c>
      <c r="I256" s="42">
        <v>244</v>
      </c>
      <c r="J256">
        <f t="shared" si="18"/>
        <v>1.656108597285068</v>
      </c>
      <c r="K256">
        <f t="shared" si="19"/>
        <v>-0.65610859728506798</v>
      </c>
      <c r="L256" s="42">
        <v>2.6145</v>
      </c>
      <c r="M256">
        <v>0.13089999999999999</v>
      </c>
    </row>
    <row r="257" spans="1:39">
      <c r="E257">
        <v>16</v>
      </c>
      <c r="F257" s="71">
        <v>97</v>
      </c>
      <c r="G257" s="42">
        <v>1475</v>
      </c>
      <c r="H257" s="42">
        <v>59</v>
      </c>
      <c r="I257" s="42">
        <v>573</v>
      </c>
      <c r="J257">
        <f t="shared" si="18"/>
        <v>0.63867854064923879</v>
      </c>
      <c r="K257" s="218">
        <f t="shared" si="19"/>
        <v>0.36132145935076121</v>
      </c>
      <c r="L257" s="219">
        <v>6.8654000000000002</v>
      </c>
      <c r="M257" s="189">
        <v>1.4489999999999999E-2</v>
      </c>
    </row>
    <row r="258" spans="1:39">
      <c r="A258" s="98"/>
      <c r="E258" t="s">
        <v>2618</v>
      </c>
      <c r="F258" s="42">
        <v>6545</v>
      </c>
      <c r="G258" s="42">
        <v>15720</v>
      </c>
      <c r="H258" s="42">
        <v>3516</v>
      </c>
      <c r="I258" s="42">
        <v>5043</v>
      </c>
      <c r="J258">
        <f t="shared" si="18"/>
        <v>0.59716893980842212</v>
      </c>
      <c r="K258">
        <f t="shared" si="19"/>
        <v>0.40283106019157788</v>
      </c>
      <c r="L258" s="42">
        <v>383.85</v>
      </c>
      <c r="M258" s="189">
        <v>4.9980000000000001E-4</v>
      </c>
    </row>
    <row r="259" spans="1:39">
      <c r="A259" s="91" t="s">
        <v>2619</v>
      </c>
      <c r="B259" s="86"/>
      <c r="C259" s="91"/>
      <c r="D259" s="86"/>
      <c r="E259" s="91"/>
      <c r="F259" s="86"/>
      <c r="G259" s="86"/>
      <c r="H259" s="86"/>
      <c r="I259" s="86"/>
      <c r="J259" s="91"/>
      <c r="K259" s="91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6"/>
      <c r="AK259" s="86"/>
      <c r="AL259" s="86"/>
      <c r="AM259" s="86"/>
    </row>
    <row r="260" spans="1:39">
      <c r="I260" s="44" t="s">
        <v>2455</v>
      </c>
      <c r="J260" t="s">
        <v>2459</v>
      </c>
      <c r="K260" s="44" t="s">
        <v>2460</v>
      </c>
      <c r="L260" t="s">
        <v>2461</v>
      </c>
      <c r="M260" s="44" t="s">
        <v>2462</v>
      </c>
      <c r="N260" t="s">
        <v>2463</v>
      </c>
      <c r="O260" t="s">
        <v>2464</v>
      </c>
      <c r="P260" t="s">
        <v>2465</v>
      </c>
      <c r="Q260" t="s">
        <v>2468</v>
      </c>
    </row>
    <row r="261" spans="1:39" s="209" customFormat="1">
      <c r="A261" s="209">
        <v>1</v>
      </c>
      <c r="F261" s="209" t="s">
        <v>2674</v>
      </c>
      <c r="I261" s="209">
        <v>1</v>
      </c>
      <c r="J261" s="199">
        <v>531</v>
      </c>
      <c r="K261" s="42">
        <v>257</v>
      </c>
      <c r="L261" s="42">
        <v>214</v>
      </c>
      <c r="M261" s="42">
        <v>60</v>
      </c>
      <c r="N261" s="209">
        <f>(J261/K261)/(L261/M261)</f>
        <v>0.57929379250154556</v>
      </c>
      <c r="P261" s="198">
        <v>0.40539999999999998</v>
      </c>
      <c r="Q261" s="198">
        <v>0.55820000000000003</v>
      </c>
    </row>
    <row r="262" spans="1:39" s="210" customFormat="1">
      <c r="F262" s="209" t="s">
        <v>2674</v>
      </c>
      <c r="I262" s="210">
        <v>2</v>
      </c>
      <c r="J262" s="213">
        <v>157</v>
      </c>
      <c r="K262" s="52">
        <v>38</v>
      </c>
      <c r="L262" s="42">
        <v>56</v>
      </c>
      <c r="M262" s="52">
        <v>20</v>
      </c>
      <c r="N262" s="210">
        <f>(J262/K262)/(L262/M262)</f>
        <v>1.4755639097744362</v>
      </c>
      <c r="O262" s="210">
        <f>1-N262</f>
        <v>-0.47556390977443619</v>
      </c>
      <c r="P262" s="198">
        <v>1.5159</v>
      </c>
      <c r="Q262" s="198">
        <v>0.26840000000000003</v>
      </c>
      <c r="R262" s="210">
        <f>(J261/K261)/(L261/M261)</f>
        <v>0.57929379250154556</v>
      </c>
      <c r="S262" s="210">
        <f>1-R262</f>
        <v>0.42070620749845444</v>
      </c>
    </row>
    <row r="263" spans="1:39" s="204" customFormat="1">
      <c r="F263" s="209" t="s">
        <v>2674</v>
      </c>
      <c r="I263" s="204">
        <v>3</v>
      </c>
      <c r="J263" s="200">
        <v>25</v>
      </c>
      <c r="K263">
        <v>1023</v>
      </c>
      <c r="L263" s="42">
        <v>6</v>
      </c>
      <c r="M263">
        <v>353</v>
      </c>
      <c r="N263" s="210">
        <f t="shared" ref="N263:N277" si="20">(J263/K263)/(L263/M263)</f>
        <v>1.437764744216357</v>
      </c>
      <c r="O263" s="210">
        <f t="shared" ref="O263:O277" si="21">1-N263</f>
        <v>-0.43776474421635703</v>
      </c>
      <c r="P263" s="198">
        <v>0.63299000000000005</v>
      </c>
      <c r="Q263" s="198">
        <v>0.54769999999999996</v>
      </c>
    </row>
    <row r="264" spans="1:39" s="204" customFormat="1">
      <c r="F264" s="209" t="s">
        <v>2674</v>
      </c>
      <c r="I264" s="204">
        <v>4</v>
      </c>
      <c r="J264" s="213">
        <v>6</v>
      </c>
      <c r="K264">
        <v>74</v>
      </c>
      <c r="L264" s="187">
        <v>1</v>
      </c>
      <c r="M264">
        <v>62</v>
      </c>
      <c r="N264" s="210">
        <f t="shared" si="20"/>
        <v>5.0270270270270272</v>
      </c>
      <c r="O264" s="221">
        <f t="shared" si="21"/>
        <v>-4.0270270270270272</v>
      </c>
      <c r="P264" s="198">
        <v>4.8551000000000002</v>
      </c>
      <c r="Q264" s="215">
        <v>3.3980000000000003E-2</v>
      </c>
    </row>
    <row r="265" spans="1:39" s="204" customFormat="1">
      <c r="F265" s="209" t="s">
        <v>2674</v>
      </c>
      <c r="I265" s="204">
        <v>5</v>
      </c>
      <c r="J265" s="199">
        <v>53</v>
      </c>
      <c r="K265" s="187">
        <v>1</v>
      </c>
      <c r="L265" s="187">
        <v>1</v>
      </c>
      <c r="M265" s="187">
        <v>1</v>
      </c>
      <c r="N265" s="210">
        <f t="shared" si="20"/>
        <v>53</v>
      </c>
      <c r="O265" s="210">
        <f t="shared" si="21"/>
        <v>-52</v>
      </c>
      <c r="P265" s="223">
        <v>12.982200000000001</v>
      </c>
      <c r="Q265" s="198">
        <v>3.1399999999999999E-4</v>
      </c>
    </row>
    <row r="266" spans="1:39" s="204" customFormat="1">
      <c r="F266" s="209" t="s">
        <v>2674</v>
      </c>
      <c r="I266" s="204">
        <v>6</v>
      </c>
      <c r="J266" s="213">
        <v>1748</v>
      </c>
      <c r="K266">
        <v>115</v>
      </c>
      <c r="L266" s="42">
        <v>1494</v>
      </c>
      <c r="M266" s="192">
        <v>1</v>
      </c>
      <c r="N266" s="210">
        <f t="shared" si="20"/>
        <v>1.0174029451137885E-2</v>
      </c>
      <c r="O266" s="221">
        <f t="shared" si="21"/>
        <v>0.98982597054886212</v>
      </c>
      <c r="P266" s="198">
        <v>95.494</v>
      </c>
      <c r="Q266" s="211">
        <v>4.9980000000000001E-4</v>
      </c>
    </row>
    <row r="267" spans="1:39" s="204" customFormat="1">
      <c r="F267" s="209" t="s">
        <v>2674</v>
      </c>
      <c r="I267" s="204">
        <v>7</v>
      </c>
      <c r="J267" s="200">
        <v>347</v>
      </c>
      <c r="K267">
        <v>605</v>
      </c>
      <c r="L267">
        <v>163</v>
      </c>
      <c r="M267">
        <v>313</v>
      </c>
      <c r="N267" s="210">
        <f t="shared" si="20"/>
        <v>1.1013638898747655</v>
      </c>
      <c r="O267" s="210">
        <f t="shared" si="21"/>
        <v>-0.10136388987476552</v>
      </c>
      <c r="P267" s="198">
        <v>0.67254999999999998</v>
      </c>
      <c r="Q267" s="217">
        <v>0.43230000000000002</v>
      </c>
    </row>
    <row r="268" spans="1:39" s="210" customFormat="1">
      <c r="F268" s="209" t="s">
        <v>2674</v>
      </c>
      <c r="I268" s="210">
        <v>8</v>
      </c>
      <c r="J268" s="199">
        <v>192</v>
      </c>
      <c r="K268" s="42">
        <v>459</v>
      </c>
      <c r="L268">
        <v>92</v>
      </c>
      <c r="M268" s="42">
        <v>246</v>
      </c>
      <c r="N268" s="210">
        <f t="shared" si="20"/>
        <v>1.1184995737425405</v>
      </c>
      <c r="O268" s="210">
        <f t="shared" si="21"/>
        <v>-0.1184995737425405</v>
      </c>
      <c r="P268" s="198">
        <v>0.56211999999999995</v>
      </c>
      <c r="Q268" s="217">
        <v>0.4713</v>
      </c>
    </row>
    <row r="269" spans="1:39" s="204" customFormat="1">
      <c r="F269" s="209" t="s">
        <v>2674</v>
      </c>
      <c r="I269" s="204">
        <v>9</v>
      </c>
      <c r="J269" s="213">
        <v>954</v>
      </c>
      <c r="K269">
        <v>514</v>
      </c>
      <c r="L269">
        <v>903</v>
      </c>
      <c r="M269">
        <v>274</v>
      </c>
      <c r="N269" s="210">
        <f t="shared" si="20"/>
        <v>0.56318109544061956</v>
      </c>
      <c r="O269" s="221">
        <f t="shared" si="21"/>
        <v>0.43681890455938044</v>
      </c>
      <c r="P269" s="204">
        <v>43.002000000000002</v>
      </c>
      <c r="Q269" s="211">
        <v>4.9980000000000001E-4</v>
      </c>
    </row>
    <row r="270" spans="1:39" s="204" customFormat="1">
      <c r="F270" s="209" t="s">
        <v>2674</v>
      </c>
      <c r="I270" s="204">
        <v>10</v>
      </c>
      <c r="J270" s="200">
        <v>7</v>
      </c>
      <c r="K270" s="42">
        <v>677</v>
      </c>
      <c r="L270">
        <v>4</v>
      </c>
      <c r="M270" s="42">
        <v>677</v>
      </c>
      <c r="N270" s="210">
        <f t="shared" si="20"/>
        <v>1.7499999999999998</v>
      </c>
      <c r="O270" s="210">
        <f t="shared" si="21"/>
        <v>-0.74999999999999978</v>
      </c>
      <c r="P270" s="198">
        <v>0.81159000000000003</v>
      </c>
      <c r="Q270" s="198">
        <v>0.55020000000000002</v>
      </c>
    </row>
    <row r="271" spans="1:39" s="204" customFormat="1">
      <c r="F271" s="209" t="s">
        <v>2674</v>
      </c>
      <c r="I271" s="204">
        <v>11</v>
      </c>
      <c r="J271" s="213">
        <v>460</v>
      </c>
      <c r="K271">
        <v>658</v>
      </c>
      <c r="L271" s="11">
        <v>382</v>
      </c>
      <c r="M271">
        <v>309</v>
      </c>
      <c r="N271" s="210">
        <f t="shared" si="20"/>
        <v>0.56549276723054154</v>
      </c>
      <c r="O271" s="221">
        <f t="shared" si="21"/>
        <v>0.43450723276945846</v>
      </c>
      <c r="P271" s="198">
        <v>34.305</v>
      </c>
      <c r="Q271" s="215">
        <v>4.9980000000000001E-4</v>
      </c>
    </row>
    <row r="272" spans="1:39" s="204" customFormat="1">
      <c r="F272" s="209" t="s">
        <v>2674</v>
      </c>
      <c r="I272" s="204">
        <v>12</v>
      </c>
      <c r="J272" s="199">
        <v>270</v>
      </c>
      <c r="K272" s="42">
        <v>8463</v>
      </c>
      <c r="L272">
        <v>125</v>
      </c>
      <c r="M272" s="42">
        <v>4098</v>
      </c>
      <c r="N272" s="210">
        <f t="shared" si="20"/>
        <v>1.0459269762495569</v>
      </c>
      <c r="O272" s="210">
        <f t="shared" si="21"/>
        <v>-4.5926976249556883E-2</v>
      </c>
      <c r="P272" s="198">
        <v>0.16714000000000001</v>
      </c>
      <c r="Q272" s="216">
        <v>0.69820000000000004</v>
      </c>
    </row>
    <row r="273" spans="1:39" s="210" customFormat="1">
      <c r="F273" s="209" t="s">
        <v>2674</v>
      </c>
      <c r="I273" s="210">
        <v>13</v>
      </c>
      <c r="J273" s="213">
        <v>166</v>
      </c>
      <c r="K273">
        <v>554</v>
      </c>
      <c r="L273">
        <v>52</v>
      </c>
      <c r="M273">
        <v>214</v>
      </c>
      <c r="N273" s="210">
        <f t="shared" si="20"/>
        <v>1.2331296861982781</v>
      </c>
      <c r="O273" s="210">
        <f t="shared" si="21"/>
        <v>-0.23312968619827812</v>
      </c>
      <c r="P273" s="198">
        <v>1.387</v>
      </c>
      <c r="Q273" s="210">
        <v>0.27639999999999998</v>
      </c>
    </row>
    <row r="274" spans="1:39">
      <c r="F274" s="209" t="s">
        <v>2674</v>
      </c>
      <c r="I274">
        <v>14</v>
      </c>
      <c r="J274" s="200">
        <v>54</v>
      </c>
      <c r="K274" s="42">
        <v>46</v>
      </c>
      <c r="L274" s="45">
        <v>21</v>
      </c>
      <c r="M274" s="42">
        <v>18</v>
      </c>
      <c r="N274" s="210">
        <f t="shared" si="20"/>
        <v>1.0062111801242237</v>
      </c>
      <c r="O274" s="210">
        <f t="shared" si="21"/>
        <v>-6.2111801242237252E-3</v>
      </c>
      <c r="P274" s="42">
        <v>2.6730999999999999E-4</v>
      </c>
      <c r="Q274" s="105">
        <v>1</v>
      </c>
    </row>
    <row r="275" spans="1:39">
      <c r="F275" s="209" t="s">
        <v>2674</v>
      </c>
      <c r="I275">
        <v>15</v>
      </c>
      <c r="J275" s="199">
        <v>37</v>
      </c>
      <c r="K275" s="42">
        <v>471</v>
      </c>
      <c r="L275">
        <v>15</v>
      </c>
      <c r="M275" s="42">
        <v>253</v>
      </c>
      <c r="N275" s="210">
        <f t="shared" si="20"/>
        <v>1.3249823071479123</v>
      </c>
      <c r="O275" s="210">
        <f t="shared" si="21"/>
        <v>-0.32498230714791232</v>
      </c>
      <c r="P275" s="42">
        <v>0.79810999999999999</v>
      </c>
      <c r="Q275">
        <v>0.44030000000000002</v>
      </c>
    </row>
    <row r="276" spans="1:39">
      <c r="F276" s="209" t="s">
        <v>2674</v>
      </c>
      <c r="I276">
        <v>16</v>
      </c>
      <c r="J276" s="213">
        <v>76</v>
      </c>
      <c r="K276" s="42">
        <v>1123</v>
      </c>
      <c r="L276" s="177">
        <v>59</v>
      </c>
      <c r="M276" s="42">
        <v>586</v>
      </c>
      <c r="N276" s="210">
        <f t="shared" si="20"/>
        <v>0.67217048764658827</v>
      </c>
      <c r="O276" s="221">
        <f t="shared" si="21"/>
        <v>0.32782951235341173</v>
      </c>
      <c r="P276" s="42">
        <v>4.8760000000000003</v>
      </c>
      <c r="Q276" s="189">
        <v>2.7990000000000001E-2</v>
      </c>
    </row>
    <row r="277" spans="1:39">
      <c r="F277" s="209" t="s">
        <v>2674</v>
      </c>
      <c r="I277" t="s">
        <v>2618</v>
      </c>
      <c r="J277" s="42">
        <v>5083</v>
      </c>
      <c r="K277" s="42">
        <v>12699</v>
      </c>
      <c r="L277" s="42">
        <v>3586</v>
      </c>
      <c r="M277" s="42">
        <v>6118</v>
      </c>
      <c r="N277" s="210">
        <f t="shared" si="20"/>
        <v>0.68288846032951289</v>
      </c>
      <c r="O277" s="221">
        <f t="shared" si="21"/>
        <v>0.31711153967048711</v>
      </c>
      <c r="P277" s="42">
        <v>203.63</v>
      </c>
      <c r="Q277" s="189">
        <v>4.9980000000000001E-4</v>
      </c>
    </row>
    <row r="278" spans="1:39" s="96" customFormat="1">
      <c r="A278" s="91" t="s">
        <v>2620</v>
      </c>
      <c r="B278" s="86"/>
      <c r="C278" s="91"/>
      <c r="D278" s="86"/>
      <c r="E278" s="91"/>
      <c r="F278" s="86"/>
      <c r="G278" s="86"/>
      <c r="H278" s="86"/>
      <c r="I278" s="86"/>
      <c r="J278" s="91"/>
      <c r="K278" s="91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  <c r="AG278" s="86"/>
      <c r="AH278" s="86"/>
      <c r="AI278" s="86"/>
      <c r="AJ278" s="86"/>
      <c r="AK278" s="86"/>
      <c r="AL278" s="86"/>
      <c r="AM278" s="86"/>
    </row>
    <row r="279" spans="1:39">
      <c r="A279" s="44" t="s">
        <v>2455</v>
      </c>
      <c r="B279" t="s">
        <v>2459</v>
      </c>
      <c r="C279" s="44" t="s">
        <v>2460</v>
      </c>
      <c r="D279" t="s">
        <v>2461</v>
      </c>
      <c r="E279" s="44" t="s">
        <v>2462</v>
      </c>
      <c r="F279" t="s">
        <v>2463</v>
      </c>
      <c r="G279" t="s">
        <v>2464</v>
      </c>
      <c r="H279" t="s">
        <v>2465</v>
      </c>
      <c r="I279" t="s">
        <v>2468</v>
      </c>
    </row>
    <row r="280" spans="1:39">
      <c r="A280">
        <v>1</v>
      </c>
      <c r="B280" s="42">
        <v>445</v>
      </c>
      <c r="C280" s="198">
        <v>257</v>
      </c>
      <c r="D280" s="198">
        <v>217</v>
      </c>
      <c r="E280" s="42">
        <v>62</v>
      </c>
      <c r="F280">
        <f>(B280/C280)/(D280/E280)</f>
        <v>0.49471928849360758</v>
      </c>
      <c r="G280">
        <f>1-F280</f>
        <v>0.50528071150639242</v>
      </c>
      <c r="H280" s="42">
        <v>0.14951999999999999</v>
      </c>
      <c r="I280" s="42">
        <v>0.70960000000000001</v>
      </c>
    </row>
    <row r="281" spans="1:39">
      <c r="A281">
        <v>2</v>
      </c>
      <c r="B281">
        <v>123</v>
      </c>
      <c r="C281" s="199">
        <v>30</v>
      </c>
      <c r="D281" s="198">
        <v>57</v>
      </c>
      <c r="E281" s="52">
        <v>20</v>
      </c>
      <c r="F281">
        <f t="shared" ref="F281:F296" si="22">(B281/C281)/(D281/E281)</f>
        <v>1.43859649122807</v>
      </c>
      <c r="G281">
        <f t="shared" ref="G281:G296" si="23">1-F281</f>
        <v>-0.43859649122806998</v>
      </c>
      <c r="H281" s="42">
        <v>1.2202</v>
      </c>
      <c r="I281" s="42">
        <v>0.29289999999999999</v>
      </c>
    </row>
    <row r="282" spans="1:39">
      <c r="A282">
        <v>3</v>
      </c>
      <c r="B282" s="42">
        <v>18</v>
      </c>
      <c r="C282" s="200">
        <v>779</v>
      </c>
      <c r="D282" s="198">
        <v>6</v>
      </c>
      <c r="E282">
        <v>356</v>
      </c>
      <c r="F282">
        <f t="shared" si="22"/>
        <v>1.3709884467265725</v>
      </c>
      <c r="G282">
        <f t="shared" si="23"/>
        <v>-0.3709884467265725</v>
      </c>
      <c r="H282" s="42">
        <v>0.44341000000000003</v>
      </c>
      <c r="I282" s="42">
        <v>0.64870000000000005</v>
      </c>
    </row>
    <row r="283" spans="1:39" s="210" customFormat="1">
      <c r="A283" s="210">
        <v>4</v>
      </c>
      <c r="B283" s="42">
        <v>4</v>
      </c>
      <c r="C283" s="200">
        <v>63</v>
      </c>
      <c r="D283" s="222">
        <v>1</v>
      </c>
      <c r="E283">
        <v>62</v>
      </c>
      <c r="F283">
        <f t="shared" si="22"/>
        <v>3.9365079365079363</v>
      </c>
      <c r="G283">
        <f t="shared" si="23"/>
        <v>-2.9365079365079363</v>
      </c>
      <c r="H283" s="198">
        <v>3.8199000000000001</v>
      </c>
      <c r="I283" s="216">
        <v>0.12889999999999999</v>
      </c>
    </row>
    <row r="284" spans="1:39" s="204" customFormat="1">
      <c r="A284" s="204">
        <v>5</v>
      </c>
      <c r="B284" s="198">
        <v>28</v>
      </c>
      <c r="C284" s="222">
        <v>1</v>
      </c>
      <c r="D284" s="222">
        <v>1</v>
      </c>
      <c r="E284" s="222">
        <v>1</v>
      </c>
      <c r="F284">
        <f t="shared" si="22"/>
        <v>28</v>
      </c>
      <c r="G284">
        <f t="shared" si="23"/>
        <v>-27</v>
      </c>
      <c r="H284" s="198">
        <v>6.7179000000000002</v>
      </c>
      <c r="I284" s="223">
        <v>9.5449999999999997E-3</v>
      </c>
    </row>
    <row r="285" spans="1:39" s="204" customFormat="1">
      <c r="A285" s="204">
        <v>6</v>
      </c>
      <c r="B285" s="42">
        <v>1674</v>
      </c>
      <c r="C285" s="200">
        <v>61</v>
      </c>
      <c r="D285" s="198">
        <v>1504</v>
      </c>
      <c r="E285" s="192">
        <v>1</v>
      </c>
      <c r="F285">
        <f t="shared" si="22"/>
        <v>1.8246424834321592E-2</v>
      </c>
      <c r="G285">
        <f t="shared" si="23"/>
        <v>0.9817535751656784</v>
      </c>
      <c r="H285" s="198">
        <v>53.893000000000001</v>
      </c>
      <c r="I285" s="211">
        <v>4.9980000000000001E-4</v>
      </c>
    </row>
    <row r="286" spans="1:39" s="204" customFormat="1">
      <c r="A286" s="204">
        <v>7</v>
      </c>
      <c r="B286">
        <v>293</v>
      </c>
      <c r="C286" s="200">
        <v>525</v>
      </c>
      <c r="D286" s="200">
        <v>160</v>
      </c>
      <c r="E286">
        <v>310</v>
      </c>
      <c r="F286">
        <f t="shared" si="22"/>
        <v>1.0813095238095238</v>
      </c>
      <c r="G286">
        <f t="shared" si="23"/>
        <v>-8.1309523809523832E-2</v>
      </c>
      <c r="H286" s="198">
        <v>0.41316000000000003</v>
      </c>
      <c r="I286" s="216">
        <v>0.54969999999999997</v>
      </c>
    </row>
    <row r="287" spans="1:39" s="204" customFormat="1">
      <c r="A287" s="204">
        <v>8</v>
      </c>
      <c r="B287">
        <v>165</v>
      </c>
      <c r="C287" s="198">
        <v>410</v>
      </c>
      <c r="D287" s="200">
        <v>94</v>
      </c>
      <c r="E287" s="42">
        <v>248</v>
      </c>
      <c r="F287">
        <f t="shared" si="22"/>
        <v>1.0617540217955372</v>
      </c>
      <c r="G287">
        <f t="shared" si="23"/>
        <v>-6.1754021795537239E-2</v>
      </c>
      <c r="H287" s="198">
        <v>0.15498999999999999</v>
      </c>
      <c r="I287" s="216">
        <v>0.69869999999999999</v>
      </c>
    </row>
    <row r="288" spans="1:39" s="210" customFormat="1">
      <c r="A288" s="210">
        <v>9</v>
      </c>
      <c r="B288">
        <v>934</v>
      </c>
      <c r="C288" s="200">
        <v>414</v>
      </c>
      <c r="D288" s="200">
        <v>904</v>
      </c>
      <c r="E288">
        <v>280</v>
      </c>
      <c r="F288">
        <f t="shared" si="22"/>
        <v>0.69877303236287458</v>
      </c>
      <c r="G288">
        <f t="shared" si="23"/>
        <v>0.30122696763712542</v>
      </c>
      <c r="H288" s="210">
        <v>15.807</v>
      </c>
      <c r="I288" s="211">
        <v>4.9980000000000001E-4</v>
      </c>
    </row>
    <row r="289" spans="1:39" s="204" customFormat="1">
      <c r="A289" s="204">
        <v>10</v>
      </c>
      <c r="B289" s="200">
        <v>6</v>
      </c>
      <c r="C289" s="198">
        <v>677</v>
      </c>
      <c r="D289" s="200">
        <v>4</v>
      </c>
      <c r="E289" s="42">
        <v>677</v>
      </c>
      <c r="F289">
        <f t="shared" si="22"/>
        <v>1.5</v>
      </c>
      <c r="G289">
        <f t="shared" si="23"/>
        <v>-0.5</v>
      </c>
      <c r="H289" s="198">
        <v>0.39706999999999998</v>
      </c>
      <c r="I289" s="198">
        <v>0.74260000000000004</v>
      </c>
    </row>
    <row r="290" spans="1:39" s="204" customFormat="1">
      <c r="A290" s="204">
        <v>11</v>
      </c>
      <c r="B290" s="11">
        <v>448</v>
      </c>
      <c r="C290" s="200">
        <v>545</v>
      </c>
      <c r="D290" s="201">
        <v>387</v>
      </c>
      <c r="E290">
        <v>317</v>
      </c>
      <c r="F290">
        <f t="shared" si="22"/>
        <v>0.67333285920868602</v>
      </c>
      <c r="G290">
        <f t="shared" si="23"/>
        <v>0.32666714079131398</v>
      </c>
      <c r="H290" s="198">
        <v>16.010000000000002</v>
      </c>
      <c r="I290" s="215">
        <v>4.9980000000000001E-4</v>
      </c>
    </row>
    <row r="291" spans="1:39" s="204" customFormat="1">
      <c r="A291" s="204">
        <v>12</v>
      </c>
      <c r="B291">
        <v>238</v>
      </c>
      <c r="C291" s="198">
        <v>7065</v>
      </c>
      <c r="D291" s="200">
        <v>126</v>
      </c>
      <c r="E291" s="42">
        <v>4137</v>
      </c>
      <c r="F291">
        <f t="shared" si="22"/>
        <v>1.1060627506487379</v>
      </c>
      <c r="G291">
        <f t="shared" si="23"/>
        <v>-0.10606275064873794</v>
      </c>
      <c r="H291" s="198">
        <v>0.81220000000000003</v>
      </c>
      <c r="I291" s="216">
        <v>0.37930000000000003</v>
      </c>
    </row>
    <row r="292" spans="1:39" s="204" customFormat="1">
      <c r="A292" s="204">
        <v>13</v>
      </c>
      <c r="B292">
        <v>132</v>
      </c>
      <c r="C292" s="200">
        <v>457</v>
      </c>
      <c r="D292" s="200">
        <v>53</v>
      </c>
      <c r="E292">
        <v>215</v>
      </c>
      <c r="F292">
        <f t="shared" si="22"/>
        <v>1.1717104991536271</v>
      </c>
      <c r="G292">
        <f t="shared" si="23"/>
        <v>-0.17171049915362713</v>
      </c>
      <c r="H292" s="198">
        <v>0.75538000000000005</v>
      </c>
      <c r="I292" s="204">
        <v>0.42080000000000001</v>
      </c>
    </row>
    <row r="293" spans="1:39" s="204" customFormat="1">
      <c r="A293" s="204">
        <v>14</v>
      </c>
      <c r="B293" s="45">
        <v>43</v>
      </c>
      <c r="C293" s="198">
        <v>40</v>
      </c>
      <c r="D293" s="185">
        <v>21</v>
      </c>
      <c r="E293" s="42">
        <v>19</v>
      </c>
      <c r="F293">
        <f t="shared" si="22"/>
        <v>0.97261904761904749</v>
      </c>
      <c r="G293">
        <f t="shared" si="23"/>
        <v>2.7380952380952506E-2</v>
      </c>
      <c r="H293" s="198">
        <v>5.1903000000000001E-3</v>
      </c>
      <c r="I293" s="216">
        <v>1</v>
      </c>
    </row>
    <row r="294" spans="1:39" s="204" customFormat="1">
      <c r="A294" s="204">
        <v>15</v>
      </c>
      <c r="B294">
        <v>34</v>
      </c>
      <c r="C294" s="198">
        <v>400</v>
      </c>
      <c r="D294" s="200">
        <v>14</v>
      </c>
      <c r="E294" s="42">
        <v>259</v>
      </c>
      <c r="F294">
        <f t="shared" si="22"/>
        <v>1.5725</v>
      </c>
      <c r="G294">
        <f t="shared" si="23"/>
        <v>-0.57250000000000001</v>
      </c>
      <c r="H294" s="198">
        <v>1.9390000000000001</v>
      </c>
      <c r="I294" s="204">
        <v>0.18490000000000001</v>
      </c>
    </row>
    <row r="295" spans="1:39" s="204" customFormat="1">
      <c r="A295" s="204">
        <v>16</v>
      </c>
      <c r="B295" s="177">
        <v>69</v>
      </c>
      <c r="C295" s="198">
        <v>901</v>
      </c>
      <c r="D295" s="213">
        <v>59</v>
      </c>
      <c r="E295" s="42">
        <v>606</v>
      </c>
      <c r="F295">
        <f t="shared" si="22"/>
        <v>0.78658364529054348</v>
      </c>
      <c r="G295">
        <f t="shared" si="23"/>
        <v>0.21341635470945652</v>
      </c>
      <c r="H295" s="198">
        <v>1.6913</v>
      </c>
      <c r="I295" s="198">
        <v>0.2359</v>
      </c>
    </row>
    <row r="296" spans="1:39" s="200" customFormat="1">
      <c r="A296" s="200" t="s">
        <v>2618</v>
      </c>
      <c r="B296" s="42">
        <v>4654</v>
      </c>
      <c r="C296" s="198">
        <v>10589</v>
      </c>
      <c r="D296" s="198">
        <v>3606</v>
      </c>
      <c r="E296" s="42">
        <v>6198</v>
      </c>
      <c r="F296">
        <f t="shared" si="22"/>
        <v>0.75543530952049098</v>
      </c>
      <c r="G296">
        <f t="shared" si="23"/>
        <v>0.24456469047950902</v>
      </c>
      <c r="H296" s="198">
        <v>105.41</v>
      </c>
      <c r="I296" s="211">
        <v>4.9980000000000001E-4</v>
      </c>
    </row>
    <row r="297" spans="1:39">
      <c r="A297" s="91" t="s">
        <v>2621</v>
      </c>
      <c r="B297" s="86"/>
      <c r="C297" s="91"/>
      <c r="D297" s="86"/>
      <c r="E297" s="91"/>
      <c r="F297" s="86"/>
      <c r="G297" s="86"/>
      <c r="H297" s="86"/>
      <c r="I297" s="86"/>
      <c r="J297" s="91"/>
      <c r="K297" s="91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  <c r="AG297" s="86"/>
      <c r="AH297" s="86"/>
      <c r="AI297" s="86"/>
      <c r="AJ297" s="86"/>
      <c r="AK297" s="86"/>
      <c r="AL297" s="86"/>
      <c r="AM297" s="86"/>
    </row>
    <row r="298" spans="1:39">
      <c r="A298" s="44" t="s">
        <v>2455</v>
      </c>
      <c r="B298" t="s">
        <v>2459</v>
      </c>
      <c r="C298" s="44" t="s">
        <v>2460</v>
      </c>
      <c r="D298" t="s">
        <v>2461</v>
      </c>
      <c r="E298" s="44" t="s">
        <v>2462</v>
      </c>
      <c r="F298" t="s">
        <v>2463</v>
      </c>
      <c r="G298" t="s">
        <v>2464</v>
      </c>
      <c r="H298" t="s">
        <v>2465</v>
      </c>
      <c r="I298" t="s">
        <v>2468</v>
      </c>
    </row>
    <row r="299" spans="1:39">
      <c r="A299">
        <v>1</v>
      </c>
      <c r="B299" s="42">
        <v>476</v>
      </c>
      <c r="C299" s="42">
        <v>257</v>
      </c>
      <c r="D299" s="42">
        <v>213</v>
      </c>
      <c r="E299" s="42">
        <v>63</v>
      </c>
      <c r="F299">
        <f>(B299/C299)/(D299/E299)</f>
        <v>0.54781607935551058</v>
      </c>
      <c r="G299">
        <f>1-F299</f>
        <v>0.45218392064448942</v>
      </c>
      <c r="H299" s="42">
        <v>2.9382999999999999E-2</v>
      </c>
      <c r="I299" s="42">
        <v>0.93049999999999999</v>
      </c>
    </row>
    <row r="300" spans="1:39">
      <c r="A300">
        <v>2</v>
      </c>
      <c r="B300" s="42">
        <v>135</v>
      </c>
      <c r="C300" s="52">
        <v>33</v>
      </c>
      <c r="D300" s="42">
        <v>55</v>
      </c>
      <c r="E300" s="176">
        <v>20</v>
      </c>
      <c r="F300">
        <f t="shared" ref="F300:F315" si="24">(B300/C300)/(D300/E300)</f>
        <v>1.4876033057851239</v>
      </c>
      <c r="G300">
        <f t="shared" ref="G300:G315" si="25">1-F300</f>
        <v>-0.4876033057851239</v>
      </c>
      <c r="H300" s="42">
        <v>1.5</v>
      </c>
      <c r="I300" s="42">
        <v>0.24340000000000001</v>
      </c>
    </row>
    <row r="301" spans="1:39">
      <c r="A301">
        <v>3</v>
      </c>
      <c r="B301" s="42">
        <v>20</v>
      </c>
      <c r="C301">
        <v>839</v>
      </c>
      <c r="D301" s="198">
        <v>6</v>
      </c>
      <c r="E301">
        <v>352</v>
      </c>
      <c r="F301">
        <f t="shared" si="24"/>
        <v>1.3984902661899086</v>
      </c>
      <c r="G301">
        <f t="shared" si="25"/>
        <v>-0.39849026618990857</v>
      </c>
      <c r="H301" s="42">
        <v>0.51427</v>
      </c>
      <c r="I301" s="42">
        <v>0.51119999999999999</v>
      </c>
    </row>
    <row r="302" spans="1:39">
      <c r="A302">
        <v>4</v>
      </c>
      <c r="B302" s="42">
        <v>3</v>
      </c>
      <c r="C302">
        <v>68</v>
      </c>
      <c r="D302" s="222">
        <v>1</v>
      </c>
      <c r="E302">
        <v>62</v>
      </c>
      <c r="F302">
        <f t="shared" si="24"/>
        <v>2.7352941176470589</v>
      </c>
      <c r="G302">
        <f t="shared" si="25"/>
        <v>-1.7352941176470589</v>
      </c>
      <c r="H302" s="42">
        <v>2.6802000000000001</v>
      </c>
      <c r="I302" s="105">
        <v>0.24490000000000001</v>
      </c>
    </row>
    <row r="303" spans="1:39">
      <c r="A303">
        <v>5</v>
      </c>
      <c r="B303">
        <v>33</v>
      </c>
      <c r="C303" s="222">
        <v>1</v>
      </c>
      <c r="D303" s="222">
        <v>1</v>
      </c>
      <c r="E303" s="222">
        <v>1</v>
      </c>
      <c r="F303">
        <f t="shared" si="24"/>
        <v>33</v>
      </c>
      <c r="G303">
        <f t="shared" si="25"/>
        <v>-32</v>
      </c>
      <c r="H303" s="223">
        <v>7.9722999999999997</v>
      </c>
      <c r="I303" s="223" t="s">
        <v>2677</v>
      </c>
    </row>
    <row r="304" spans="1:39">
      <c r="A304">
        <v>6</v>
      </c>
      <c r="B304">
        <v>1705</v>
      </c>
      <c r="C304">
        <v>70</v>
      </c>
      <c r="D304" s="42">
        <v>1491</v>
      </c>
      <c r="E304" s="192">
        <v>1</v>
      </c>
      <c r="F304">
        <f t="shared" si="24"/>
        <v>1.6336111909552555E-2</v>
      </c>
      <c r="G304">
        <f t="shared" si="25"/>
        <v>0.98366388809044747</v>
      </c>
      <c r="H304" s="42">
        <v>60.088000000000001</v>
      </c>
      <c r="I304" s="74">
        <v>4.9980000000000001E-4</v>
      </c>
    </row>
    <row r="305" spans="1:39">
      <c r="A305">
        <v>7</v>
      </c>
      <c r="B305">
        <v>306</v>
      </c>
      <c r="C305">
        <v>560</v>
      </c>
      <c r="D305">
        <v>161</v>
      </c>
      <c r="E305">
        <v>307</v>
      </c>
      <c r="F305">
        <f t="shared" si="24"/>
        <v>1.041947648624667</v>
      </c>
      <c r="G305">
        <f t="shared" si="25"/>
        <v>-4.1947648624667044E-2</v>
      </c>
      <c r="H305" s="42">
        <v>0.11627999999999999</v>
      </c>
      <c r="I305" s="105">
        <v>0.75960000000000005</v>
      </c>
    </row>
    <row r="306" spans="1:39">
      <c r="A306">
        <v>8</v>
      </c>
      <c r="B306">
        <v>178</v>
      </c>
      <c r="C306" s="42">
        <v>438</v>
      </c>
      <c r="D306">
        <v>94</v>
      </c>
      <c r="E306" s="42">
        <v>246</v>
      </c>
      <c r="F306">
        <f t="shared" si="24"/>
        <v>1.0635383270183618</v>
      </c>
      <c r="G306">
        <f t="shared" si="25"/>
        <v>-6.3538327018361818E-2</v>
      </c>
      <c r="H306" s="42">
        <v>6.5674999999999997E-2</v>
      </c>
      <c r="I306" s="105">
        <v>0.81859999999999999</v>
      </c>
    </row>
    <row r="307" spans="1:39">
      <c r="A307">
        <v>9</v>
      </c>
      <c r="B307">
        <v>942</v>
      </c>
      <c r="C307">
        <v>450</v>
      </c>
      <c r="D307">
        <v>899</v>
      </c>
      <c r="E307">
        <v>278</v>
      </c>
      <c r="F307">
        <f t="shared" si="24"/>
        <v>0.64732665925101962</v>
      </c>
      <c r="G307">
        <f t="shared" si="25"/>
        <v>0.35267334074898038</v>
      </c>
      <c r="H307">
        <v>23.815000000000001</v>
      </c>
      <c r="I307" s="189">
        <v>4.9980000000000001E-4</v>
      </c>
    </row>
    <row r="308" spans="1:39">
      <c r="A308">
        <v>10</v>
      </c>
      <c r="B308">
        <v>7</v>
      </c>
      <c r="C308" s="42">
        <v>677</v>
      </c>
      <c r="D308" s="200">
        <v>4</v>
      </c>
      <c r="E308" s="42">
        <v>677</v>
      </c>
      <c r="F308">
        <f t="shared" si="24"/>
        <v>1.7499999999999998</v>
      </c>
      <c r="G308">
        <f t="shared" si="25"/>
        <v>-0.74999999999999978</v>
      </c>
      <c r="H308" s="42">
        <v>0.81159000000000003</v>
      </c>
      <c r="I308" s="42">
        <v>0.55269999999999997</v>
      </c>
    </row>
    <row r="309" spans="1:39">
      <c r="A309">
        <v>11</v>
      </c>
      <c r="B309" s="11">
        <v>447</v>
      </c>
      <c r="C309">
        <v>571</v>
      </c>
      <c r="D309" s="11">
        <v>386</v>
      </c>
      <c r="E309">
        <v>313</v>
      </c>
      <c r="F309">
        <f t="shared" si="24"/>
        <v>0.63478761921181814</v>
      </c>
      <c r="G309">
        <f t="shared" si="25"/>
        <v>0.36521238078818186</v>
      </c>
      <c r="H309" s="42">
        <v>21.231999999999999</v>
      </c>
      <c r="I309" s="189">
        <v>4.9980000000000001E-4</v>
      </c>
    </row>
    <row r="310" spans="1:39" s="200" customFormat="1">
      <c r="A310" s="200">
        <v>12</v>
      </c>
      <c r="B310">
        <v>245</v>
      </c>
      <c r="C310" s="42">
        <v>7490</v>
      </c>
      <c r="D310">
        <v>126</v>
      </c>
      <c r="E310" s="42">
        <v>4113</v>
      </c>
      <c r="F310">
        <f t="shared" si="24"/>
        <v>1.0677570093457944</v>
      </c>
      <c r="G310">
        <f t="shared" si="25"/>
        <v>-6.7757009345794428E-2</v>
      </c>
      <c r="H310" s="198">
        <v>0.34688000000000002</v>
      </c>
      <c r="I310" s="216">
        <v>0.57820000000000005</v>
      </c>
    </row>
    <row r="311" spans="1:39">
      <c r="A311">
        <v>13</v>
      </c>
      <c r="B311">
        <v>137</v>
      </c>
      <c r="C311">
        <v>477</v>
      </c>
      <c r="D311">
        <v>53</v>
      </c>
      <c r="E311">
        <v>212</v>
      </c>
      <c r="F311">
        <f t="shared" si="24"/>
        <v>1.1488469601677149</v>
      </c>
      <c r="G311">
        <f t="shared" si="25"/>
        <v>-0.14884696016771493</v>
      </c>
      <c r="H311" s="42">
        <v>0.58435000000000004</v>
      </c>
      <c r="I311">
        <v>0.48230000000000001</v>
      </c>
    </row>
    <row r="312" spans="1:39">
      <c r="A312">
        <v>14</v>
      </c>
      <c r="B312" s="45">
        <v>49</v>
      </c>
      <c r="C312" s="42">
        <v>38</v>
      </c>
      <c r="D312" s="45">
        <v>21</v>
      </c>
      <c r="E312" s="42">
        <v>19</v>
      </c>
      <c r="F312">
        <f t="shared" si="24"/>
        <v>1.1666666666666665</v>
      </c>
      <c r="G312">
        <f t="shared" si="25"/>
        <v>-0.16666666666666652</v>
      </c>
      <c r="H312" s="42">
        <v>0.16178999999999999</v>
      </c>
      <c r="I312" s="105">
        <v>0.71160000000000001</v>
      </c>
    </row>
    <row r="313" spans="1:39">
      <c r="A313">
        <v>15</v>
      </c>
      <c r="B313">
        <v>30</v>
      </c>
      <c r="C313" s="42">
        <v>418</v>
      </c>
      <c r="D313">
        <v>15</v>
      </c>
      <c r="E313" s="42">
        <v>256</v>
      </c>
      <c r="F313">
        <f t="shared" si="24"/>
        <v>1.2248803827751196</v>
      </c>
      <c r="G313">
        <f t="shared" si="25"/>
        <v>-0.22488038277511957</v>
      </c>
      <c r="H313" s="42">
        <v>0.38818999999999998</v>
      </c>
      <c r="I313">
        <v>0.64370000000000005</v>
      </c>
    </row>
    <row r="314" spans="1:39">
      <c r="A314">
        <v>16</v>
      </c>
      <c r="B314" s="177">
        <v>75</v>
      </c>
      <c r="C314" s="42">
        <v>962</v>
      </c>
      <c r="D314" s="177">
        <v>59</v>
      </c>
      <c r="E314" s="42">
        <v>592</v>
      </c>
      <c r="F314">
        <f t="shared" si="24"/>
        <v>0.78226857887874846</v>
      </c>
      <c r="G314">
        <f t="shared" si="25"/>
        <v>0.21773142112125154</v>
      </c>
      <c r="H314" s="42">
        <v>1.8338000000000001</v>
      </c>
      <c r="I314" s="42">
        <v>0.21740000000000001</v>
      </c>
    </row>
    <row r="315" spans="1:39">
      <c r="A315" t="s">
        <v>2618</v>
      </c>
      <c r="B315">
        <v>4788</v>
      </c>
      <c r="C315" s="42">
        <v>11219</v>
      </c>
      <c r="D315" s="42">
        <v>3583</v>
      </c>
      <c r="E315" s="42">
        <v>6150</v>
      </c>
      <c r="F315">
        <f t="shared" si="24"/>
        <v>0.73253486762431563</v>
      </c>
      <c r="G315">
        <f t="shared" si="25"/>
        <v>0.26746513237568437</v>
      </c>
      <c r="H315" s="42">
        <v>131.35</v>
      </c>
      <c r="I315" s="74">
        <v>4.9980000000000001E-4</v>
      </c>
    </row>
    <row r="316" spans="1:39">
      <c r="A316" s="91" t="s">
        <v>2622</v>
      </c>
      <c r="B316" s="86"/>
      <c r="C316" s="91"/>
      <c r="D316" s="86"/>
      <c r="E316" s="91"/>
      <c r="F316" s="86"/>
      <c r="G316" s="86"/>
      <c r="H316" s="86"/>
      <c r="I316" s="86"/>
      <c r="J316" s="91"/>
      <c r="K316" s="91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  <c r="AG316" s="86"/>
      <c r="AH316" s="86"/>
      <c r="AI316" s="86"/>
      <c r="AJ316" s="86"/>
      <c r="AK316" s="86"/>
      <c r="AL316" s="86"/>
      <c r="AM316" s="86"/>
    </row>
    <row r="317" spans="1:39">
      <c r="A317" s="44" t="s">
        <v>2455</v>
      </c>
      <c r="B317" t="s">
        <v>2459</v>
      </c>
      <c r="C317" s="44" t="s">
        <v>2460</v>
      </c>
      <c r="D317" t="s">
        <v>2461</v>
      </c>
      <c r="E317" s="44" t="s">
        <v>2462</v>
      </c>
      <c r="F317" t="s">
        <v>2463</v>
      </c>
      <c r="G317" t="s">
        <v>2464</v>
      </c>
      <c r="H317" t="s">
        <v>2465</v>
      </c>
      <c r="I317" t="s">
        <v>2468</v>
      </c>
    </row>
    <row r="318" spans="1:39">
      <c r="A318">
        <v>1</v>
      </c>
      <c r="B318" s="42">
        <v>396</v>
      </c>
      <c r="C318" s="42">
        <v>257</v>
      </c>
      <c r="D318" s="42">
        <v>214</v>
      </c>
      <c r="E318" s="42">
        <v>63</v>
      </c>
      <c r="F318">
        <f>(B318/C318)/(D318/E318)</f>
        <v>0.45361649514527802</v>
      </c>
      <c r="G318">
        <f>1-F318</f>
        <v>0.54638350485472198</v>
      </c>
      <c r="H318" s="42">
        <v>6.6064999999999999E-2</v>
      </c>
      <c r="I318" s="42">
        <v>0.85509999999999997</v>
      </c>
    </row>
    <row r="319" spans="1:39">
      <c r="A319">
        <v>2</v>
      </c>
      <c r="B319" s="42">
        <v>118</v>
      </c>
      <c r="C319" s="52">
        <v>31</v>
      </c>
      <c r="D319" s="42">
        <v>55</v>
      </c>
      <c r="E319" s="176">
        <v>19</v>
      </c>
      <c r="F319">
        <f t="shared" ref="F319:F334" si="26">(B319/C319)/(D319/E319)</f>
        <v>1.3149560117302053</v>
      </c>
      <c r="G319">
        <f t="shared" ref="G319:G334" si="27">1-F319</f>
        <v>-0.31495601173020527</v>
      </c>
      <c r="H319" s="42">
        <v>0.67425000000000002</v>
      </c>
      <c r="I319" s="42">
        <v>0.49630000000000002</v>
      </c>
    </row>
    <row r="320" spans="1:39">
      <c r="A320">
        <v>3</v>
      </c>
      <c r="B320">
        <v>16</v>
      </c>
      <c r="C320">
        <v>828</v>
      </c>
      <c r="D320" s="42">
        <v>5</v>
      </c>
      <c r="E320">
        <v>357</v>
      </c>
      <c r="F320">
        <f t="shared" si="26"/>
        <v>1.3797101449275362</v>
      </c>
      <c r="G320">
        <f t="shared" si="27"/>
        <v>-0.37971014492753619</v>
      </c>
      <c r="H320" s="42">
        <v>0.39198</v>
      </c>
      <c r="I320" s="42">
        <v>0.62619999999999998</v>
      </c>
    </row>
    <row r="321" spans="1:39">
      <c r="A321">
        <v>4</v>
      </c>
      <c r="B321" s="198">
        <v>4</v>
      </c>
      <c r="C321">
        <v>66</v>
      </c>
      <c r="D321" s="187">
        <v>1</v>
      </c>
      <c r="E321">
        <v>62</v>
      </c>
      <c r="F321">
        <f t="shared" si="26"/>
        <v>3.7575757575757578</v>
      </c>
      <c r="G321">
        <f t="shared" si="27"/>
        <v>-2.7575757575757578</v>
      </c>
      <c r="H321" s="42">
        <v>3.6536</v>
      </c>
      <c r="I321" s="105">
        <v>0.1124</v>
      </c>
    </row>
    <row r="322" spans="1:39">
      <c r="A322">
        <v>5</v>
      </c>
      <c r="B322">
        <v>21</v>
      </c>
      <c r="C322" s="222">
        <v>1</v>
      </c>
      <c r="D322" s="187">
        <v>1</v>
      </c>
      <c r="E322" s="222">
        <v>1</v>
      </c>
      <c r="F322">
        <f t="shared" si="26"/>
        <v>21</v>
      </c>
      <c r="G322">
        <f t="shared" si="27"/>
        <v>-20</v>
      </c>
      <c r="H322" s="42" t="s">
        <v>2678</v>
      </c>
      <c r="I322" s="223" t="s">
        <v>2679</v>
      </c>
    </row>
    <row r="323" spans="1:39">
      <c r="A323">
        <v>6</v>
      </c>
      <c r="B323" s="42">
        <v>1646</v>
      </c>
      <c r="C323">
        <v>46</v>
      </c>
      <c r="D323">
        <v>1505</v>
      </c>
      <c r="E323" s="192">
        <v>1</v>
      </c>
      <c r="F323">
        <f t="shared" si="26"/>
        <v>2.3775819731330347E-2</v>
      </c>
      <c r="G323" s="218">
        <f t="shared" si="27"/>
        <v>0.97622418026866964</v>
      </c>
      <c r="H323" s="42">
        <v>41.512999999999998</v>
      </c>
      <c r="I323" s="74">
        <v>4.9980000000000001E-4</v>
      </c>
    </row>
    <row r="324" spans="1:39">
      <c r="A324">
        <v>7</v>
      </c>
      <c r="B324">
        <v>259</v>
      </c>
      <c r="C324">
        <v>465</v>
      </c>
      <c r="D324">
        <v>159</v>
      </c>
      <c r="E324">
        <v>310</v>
      </c>
      <c r="F324">
        <f t="shared" si="26"/>
        <v>1.0859538784067087</v>
      </c>
      <c r="G324">
        <f t="shared" si="27"/>
        <v>-8.595387840670865E-2</v>
      </c>
      <c r="H324" s="42">
        <v>0.43801000000000001</v>
      </c>
      <c r="I324" s="105">
        <v>0.5262</v>
      </c>
    </row>
    <row r="325" spans="1:39">
      <c r="A325">
        <v>8</v>
      </c>
      <c r="B325">
        <v>168</v>
      </c>
      <c r="C325" s="42">
        <v>373</v>
      </c>
      <c r="D325">
        <v>94</v>
      </c>
      <c r="E325" s="42">
        <v>249</v>
      </c>
      <c r="F325">
        <f t="shared" si="26"/>
        <v>1.19308653242827</v>
      </c>
      <c r="G325">
        <f t="shared" si="27"/>
        <v>-0.19308653242827001</v>
      </c>
      <c r="H325" s="42">
        <v>1.3398000000000001</v>
      </c>
      <c r="I325" s="105">
        <v>0.28139999999999998</v>
      </c>
    </row>
    <row r="326" spans="1:39">
      <c r="A326">
        <v>9</v>
      </c>
      <c r="B326">
        <v>928</v>
      </c>
      <c r="C326">
        <v>403</v>
      </c>
      <c r="D326">
        <v>904</v>
      </c>
      <c r="E326">
        <v>280</v>
      </c>
      <c r="F326">
        <f t="shared" si="26"/>
        <v>0.7132348097235337</v>
      </c>
      <c r="G326" s="218">
        <f t="shared" si="27"/>
        <v>0.2867651902764663</v>
      </c>
      <c r="H326">
        <v>13.920999999999999</v>
      </c>
      <c r="I326" s="74">
        <v>4.9980000000000001E-4</v>
      </c>
    </row>
    <row r="327" spans="1:39">
      <c r="A327">
        <v>10</v>
      </c>
      <c r="B327">
        <v>5</v>
      </c>
      <c r="C327" s="42">
        <v>677</v>
      </c>
      <c r="D327">
        <v>4</v>
      </c>
      <c r="E327" s="42">
        <v>677</v>
      </c>
      <c r="F327">
        <f t="shared" si="26"/>
        <v>1.2499999999999998</v>
      </c>
      <c r="G327">
        <f t="shared" si="27"/>
        <v>-0.24999999999999978</v>
      </c>
      <c r="H327" s="42">
        <v>0.11038000000000001</v>
      </c>
      <c r="I327" s="42">
        <v>1</v>
      </c>
    </row>
    <row r="328" spans="1:39">
      <c r="A328">
        <v>11</v>
      </c>
      <c r="B328" s="11">
        <v>438</v>
      </c>
      <c r="C328">
        <v>524</v>
      </c>
      <c r="D328" s="11">
        <v>387</v>
      </c>
      <c r="E328">
        <v>320</v>
      </c>
      <c r="F328">
        <f t="shared" si="26"/>
        <v>0.69116515770163911</v>
      </c>
      <c r="G328" s="218">
        <f t="shared" si="27"/>
        <v>0.30883484229836089</v>
      </c>
      <c r="H328" s="42">
        <v>13.823</v>
      </c>
      <c r="I328" s="189">
        <v>9.9949999999999995E-4</v>
      </c>
    </row>
    <row r="329" spans="1:39">
      <c r="A329">
        <v>12</v>
      </c>
      <c r="B329">
        <v>216</v>
      </c>
      <c r="C329" s="42">
        <v>6725</v>
      </c>
      <c r="D329">
        <v>131</v>
      </c>
      <c r="E329" s="42">
        <v>4161</v>
      </c>
      <c r="F329">
        <f t="shared" si="26"/>
        <v>1.0202060217372797</v>
      </c>
      <c r="G329">
        <f t="shared" si="27"/>
        <v>-2.02060217372797E-2</v>
      </c>
      <c r="H329" s="42">
        <v>3.1629999999999998E-2</v>
      </c>
      <c r="I329" s="105">
        <v>0.86460000000000004</v>
      </c>
    </row>
    <row r="330" spans="1:39">
      <c r="A330">
        <v>13</v>
      </c>
      <c r="B330">
        <v>119</v>
      </c>
      <c r="C330">
        <v>433</v>
      </c>
      <c r="D330">
        <v>54</v>
      </c>
      <c r="E330">
        <v>220</v>
      </c>
      <c r="F330">
        <f t="shared" si="26"/>
        <v>1.1196646993413737</v>
      </c>
      <c r="G330">
        <f t="shared" si="27"/>
        <v>-0.11966469934137369</v>
      </c>
      <c r="H330" s="42">
        <v>0.37846999999999997</v>
      </c>
      <c r="I330">
        <v>0.60919999999999996</v>
      </c>
    </row>
    <row r="331" spans="1:39">
      <c r="A331">
        <v>14</v>
      </c>
      <c r="B331" s="45">
        <v>41</v>
      </c>
      <c r="C331" s="42">
        <v>30</v>
      </c>
      <c r="D331" s="45">
        <v>21</v>
      </c>
      <c r="E331" s="42">
        <v>19</v>
      </c>
      <c r="F331">
        <f t="shared" si="26"/>
        <v>1.2365079365079363</v>
      </c>
      <c r="G331">
        <f t="shared" si="27"/>
        <v>-0.23650793650793633</v>
      </c>
      <c r="H331" s="42">
        <v>0.28561999999999999</v>
      </c>
      <c r="I331" s="105">
        <v>0.68720000000000003</v>
      </c>
    </row>
    <row r="332" spans="1:39">
      <c r="A332">
        <v>15</v>
      </c>
      <c r="B332">
        <v>34</v>
      </c>
      <c r="C332" s="42">
        <v>390</v>
      </c>
      <c r="D332">
        <v>15</v>
      </c>
      <c r="E332" s="42">
        <v>258</v>
      </c>
      <c r="F332">
        <f t="shared" si="26"/>
        <v>1.4994871794871794</v>
      </c>
      <c r="G332">
        <f t="shared" si="27"/>
        <v>-0.49948717948717936</v>
      </c>
      <c r="H332" s="42">
        <v>1.6192</v>
      </c>
      <c r="I332">
        <v>0.22140000000000001</v>
      </c>
    </row>
    <row r="333" spans="1:39">
      <c r="A333">
        <v>16</v>
      </c>
      <c r="B333" s="177">
        <v>71</v>
      </c>
      <c r="C333" s="42">
        <v>886</v>
      </c>
      <c r="D333" s="177">
        <v>59</v>
      </c>
      <c r="E333" s="42">
        <v>601</v>
      </c>
      <c r="F333">
        <f t="shared" si="26"/>
        <v>0.81629490760224976</v>
      </c>
      <c r="G333">
        <f t="shared" si="27"/>
        <v>0.18370509239775024</v>
      </c>
      <c r="H333" s="42">
        <v>1.2213000000000001</v>
      </c>
      <c r="I333" s="42">
        <v>0.2994</v>
      </c>
    </row>
    <row r="334" spans="1:39">
      <c r="A334" t="s">
        <v>2618</v>
      </c>
      <c r="B334" s="42">
        <v>4480</v>
      </c>
      <c r="C334" s="42">
        <v>10102</v>
      </c>
      <c r="D334">
        <v>3607</v>
      </c>
      <c r="E334" s="42">
        <v>6229</v>
      </c>
      <c r="F334">
        <f t="shared" si="26"/>
        <v>0.76584845114898736</v>
      </c>
      <c r="G334" s="218">
        <f t="shared" si="27"/>
        <v>0.23415154885101264</v>
      </c>
      <c r="H334" s="42">
        <v>93.837000000000003</v>
      </c>
      <c r="I334" s="74">
        <v>4.9980000000000001E-4</v>
      </c>
    </row>
    <row r="335" spans="1:39">
      <c r="A335" s="91" t="s">
        <v>2623</v>
      </c>
      <c r="B335" s="86"/>
      <c r="C335" s="91"/>
      <c r="D335" s="86"/>
      <c r="E335" s="91"/>
      <c r="F335" s="86"/>
      <c r="G335" s="86"/>
      <c r="H335" s="86"/>
      <c r="I335" s="86"/>
      <c r="J335" s="91"/>
      <c r="K335" s="91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  <c r="AK335" s="86"/>
      <c r="AL335" s="86"/>
      <c r="AM335" s="86"/>
    </row>
    <row r="336" spans="1:39">
      <c r="A336" s="44" t="s">
        <v>2455</v>
      </c>
      <c r="B336" t="s">
        <v>2459</v>
      </c>
      <c r="C336" s="44" t="s">
        <v>2460</v>
      </c>
      <c r="D336" t="s">
        <v>2461</v>
      </c>
      <c r="E336" s="44" t="s">
        <v>2462</v>
      </c>
      <c r="F336" t="s">
        <v>2463</v>
      </c>
      <c r="G336" t="s">
        <v>2464</v>
      </c>
      <c r="H336" t="s">
        <v>2465</v>
      </c>
      <c r="I336" t="s">
        <v>2468</v>
      </c>
    </row>
    <row r="337" spans="1:9">
      <c r="A337">
        <v>1</v>
      </c>
      <c r="B337" s="198">
        <v>402</v>
      </c>
      <c r="C337">
        <v>257</v>
      </c>
      <c r="D337" s="42">
        <v>220</v>
      </c>
      <c r="E337" s="42">
        <v>63</v>
      </c>
      <c r="F337">
        <f>(B337/C337)/(D337/E337)</f>
        <v>0.44793066855323665</v>
      </c>
      <c r="G337">
        <f>1-F337</f>
        <v>0.55206933144676329</v>
      </c>
      <c r="H337" s="42">
        <v>4.1584000000000003E-2</v>
      </c>
      <c r="I337" s="42">
        <v>0.85309999999999997</v>
      </c>
    </row>
    <row r="338" spans="1:9" s="200" customFormat="1">
      <c r="A338" s="200">
        <v>2</v>
      </c>
      <c r="B338" s="198">
        <v>118</v>
      </c>
      <c r="C338" s="52">
        <v>30</v>
      </c>
      <c r="D338" s="42">
        <v>57</v>
      </c>
      <c r="E338" s="176">
        <v>21</v>
      </c>
      <c r="F338" s="200">
        <f>(B338/C338)/(D338/E338)</f>
        <v>1.4491228070175437</v>
      </c>
      <c r="G338">
        <f t="shared" ref="G338:G353" si="28">1-F338</f>
        <v>-0.4491228070175437</v>
      </c>
      <c r="H338" s="198">
        <v>1.2938000000000001</v>
      </c>
      <c r="I338" s="198">
        <v>0.32129999999999997</v>
      </c>
    </row>
    <row r="339" spans="1:9">
      <c r="A339">
        <v>3</v>
      </c>
      <c r="B339" s="198">
        <v>18</v>
      </c>
      <c r="C339">
        <v>806</v>
      </c>
      <c r="D339" s="42">
        <v>5</v>
      </c>
      <c r="E339">
        <v>356</v>
      </c>
      <c r="F339" s="200">
        <f t="shared" ref="F339:F353" si="29">(B339/C339)/(D339/E339)</f>
        <v>1.5900744416873449</v>
      </c>
      <c r="G339">
        <f t="shared" si="28"/>
        <v>-0.59007444168734491</v>
      </c>
      <c r="H339" s="42">
        <v>0.84289999999999998</v>
      </c>
      <c r="I339" s="42">
        <v>0.38129999999999997</v>
      </c>
    </row>
    <row r="340" spans="1:9">
      <c r="A340">
        <v>4</v>
      </c>
      <c r="B340" s="198">
        <v>6</v>
      </c>
      <c r="C340">
        <v>64</v>
      </c>
      <c r="D340" s="187">
        <v>1</v>
      </c>
      <c r="E340">
        <v>62</v>
      </c>
      <c r="F340" s="200">
        <f t="shared" si="29"/>
        <v>5.8125</v>
      </c>
      <c r="G340" s="218">
        <f t="shared" si="28"/>
        <v>-4.8125</v>
      </c>
      <c r="H340" s="42">
        <v>5.5673000000000004</v>
      </c>
      <c r="I340" s="74">
        <v>3.3480000000000003E-2</v>
      </c>
    </row>
    <row r="341" spans="1:9">
      <c r="A341">
        <v>5</v>
      </c>
      <c r="B341" s="200">
        <v>23</v>
      </c>
      <c r="C341" s="222">
        <v>1</v>
      </c>
      <c r="D341" s="187">
        <v>1</v>
      </c>
      <c r="E341" s="222">
        <v>1</v>
      </c>
      <c r="F341" s="200">
        <f t="shared" si="29"/>
        <v>23</v>
      </c>
      <c r="G341">
        <f t="shared" si="28"/>
        <v>-22</v>
      </c>
      <c r="H341" s="223">
        <v>5.4618000000000002</v>
      </c>
      <c r="I341" s="189">
        <v>1.9436999999999999E-2</v>
      </c>
    </row>
    <row r="342" spans="1:9">
      <c r="A342">
        <v>6</v>
      </c>
      <c r="B342" s="200">
        <v>1663</v>
      </c>
      <c r="C342">
        <v>58</v>
      </c>
      <c r="D342" s="42">
        <v>1504</v>
      </c>
      <c r="E342" s="192">
        <v>1</v>
      </c>
      <c r="F342" s="200">
        <f t="shared" si="29"/>
        <v>1.9064104915627291E-2</v>
      </c>
      <c r="G342" s="218">
        <f t="shared" si="28"/>
        <v>0.98093589508437273</v>
      </c>
      <c r="H342" s="42">
        <v>51.615000000000002</v>
      </c>
      <c r="I342" s="74">
        <v>4.9980000000000001E-4</v>
      </c>
    </row>
    <row r="343" spans="1:9">
      <c r="A343">
        <v>7</v>
      </c>
      <c r="B343" s="200">
        <v>260</v>
      </c>
      <c r="C343">
        <v>501</v>
      </c>
      <c r="D343">
        <v>164</v>
      </c>
      <c r="E343">
        <v>322</v>
      </c>
      <c r="F343" s="200">
        <f t="shared" si="29"/>
        <v>1.0189377342875225</v>
      </c>
      <c r="G343">
        <f t="shared" si="28"/>
        <v>-1.8937734287522545E-2</v>
      </c>
      <c r="H343" s="42">
        <v>2.3394000000000002E-2</v>
      </c>
      <c r="I343" s="105">
        <v>0.91300000000000003</v>
      </c>
    </row>
    <row r="344" spans="1:9">
      <c r="A344">
        <v>8</v>
      </c>
      <c r="B344" s="200">
        <v>157</v>
      </c>
      <c r="C344" s="42">
        <v>399</v>
      </c>
      <c r="D344">
        <v>98</v>
      </c>
      <c r="E344" s="42">
        <v>260</v>
      </c>
      <c r="F344" s="200">
        <f t="shared" si="29"/>
        <v>1.0439363715410976</v>
      </c>
      <c r="G344">
        <f t="shared" si="28"/>
        <v>-4.3936371541097641E-2</v>
      </c>
      <c r="H344" s="42">
        <v>8.0651E-2</v>
      </c>
      <c r="I344" s="105">
        <v>0.81459999999999999</v>
      </c>
    </row>
    <row r="345" spans="1:9">
      <c r="A345">
        <v>9</v>
      </c>
      <c r="B345" s="200">
        <v>946</v>
      </c>
      <c r="C345">
        <v>419</v>
      </c>
      <c r="D345">
        <v>905</v>
      </c>
      <c r="E345">
        <v>281</v>
      </c>
      <c r="F345" s="200">
        <f t="shared" si="29"/>
        <v>0.70102717599124464</v>
      </c>
      <c r="G345" s="218">
        <f t="shared" si="28"/>
        <v>0.29897282400875536</v>
      </c>
      <c r="H345">
        <v>15.631</v>
      </c>
      <c r="I345" s="74">
        <v>4.9980000000000001E-4</v>
      </c>
    </row>
    <row r="346" spans="1:9">
      <c r="A346">
        <v>10</v>
      </c>
      <c r="B346" s="200">
        <v>7</v>
      </c>
      <c r="C346" s="42">
        <v>677</v>
      </c>
      <c r="D346">
        <v>4</v>
      </c>
      <c r="E346" s="42">
        <v>677</v>
      </c>
      <c r="F346" s="200">
        <f t="shared" si="29"/>
        <v>1.7499999999999998</v>
      </c>
      <c r="G346">
        <f t="shared" si="28"/>
        <v>-0.74999999999999978</v>
      </c>
      <c r="H346" s="42">
        <v>0.81159000000000003</v>
      </c>
      <c r="I346" s="42">
        <v>0.55820000000000003</v>
      </c>
    </row>
    <row r="347" spans="1:9">
      <c r="A347">
        <v>11</v>
      </c>
      <c r="B347" s="201">
        <v>449</v>
      </c>
      <c r="C347">
        <v>535</v>
      </c>
      <c r="D347" s="11">
        <v>387</v>
      </c>
      <c r="E347">
        <v>319</v>
      </c>
      <c r="F347" s="200">
        <f t="shared" si="29"/>
        <v>0.69178680963075656</v>
      </c>
      <c r="G347" s="218">
        <f t="shared" si="28"/>
        <v>0.30821319036924344</v>
      </c>
      <c r="H347" s="42">
        <v>13.875999999999999</v>
      </c>
      <c r="I347" s="189">
        <v>4.9980000000000001E-4</v>
      </c>
    </row>
    <row r="348" spans="1:9">
      <c r="A348">
        <v>12</v>
      </c>
      <c r="B348" s="200">
        <v>229</v>
      </c>
      <c r="C348" s="42">
        <v>6852</v>
      </c>
      <c r="D348">
        <v>127</v>
      </c>
      <c r="E348" s="42">
        <v>4190</v>
      </c>
      <c r="F348" s="200">
        <f t="shared" si="29"/>
        <v>1.1026265105653386</v>
      </c>
      <c r="G348">
        <f t="shared" si="28"/>
        <v>-0.10262651056533856</v>
      </c>
      <c r="H348" s="42">
        <v>0.75651000000000002</v>
      </c>
      <c r="I348" s="105">
        <v>0.38229999999999997</v>
      </c>
    </row>
    <row r="349" spans="1:9">
      <c r="A349">
        <v>13</v>
      </c>
      <c r="B349" s="200">
        <v>118</v>
      </c>
      <c r="C349">
        <v>454</v>
      </c>
      <c r="D349">
        <v>54</v>
      </c>
      <c r="E349">
        <v>218</v>
      </c>
      <c r="F349" s="200">
        <f t="shared" si="29"/>
        <v>1.0492739435470713</v>
      </c>
      <c r="G349">
        <f t="shared" si="28"/>
        <v>-4.9273943547071264E-2</v>
      </c>
      <c r="H349" s="42">
        <v>6.8487999999999993E-2</v>
      </c>
      <c r="I349">
        <v>0.85909999999999997</v>
      </c>
    </row>
    <row r="350" spans="1:9">
      <c r="A350">
        <v>14</v>
      </c>
      <c r="B350" s="185">
        <v>39</v>
      </c>
      <c r="C350" s="42">
        <v>35</v>
      </c>
      <c r="D350" s="45">
        <v>21</v>
      </c>
      <c r="E350" s="42">
        <v>19</v>
      </c>
      <c r="F350" s="200">
        <f t="shared" si="29"/>
        <v>1.0081632653061223</v>
      </c>
      <c r="G350">
        <f t="shared" si="28"/>
        <v>-8.1632653061223248E-3</v>
      </c>
      <c r="H350" s="42">
        <v>4.2792999999999998E-4</v>
      </c>
      <c r="I350" s="105">
        <v>1</v>
      </c>
    </row>
    <row r="351" spans="1:9">
      <c r="A351">
        <v>15</v>
      </c>
      <c r="B351" s="200">
        <v>32</v>
      </c>
      <c r="C351" s="42">
        <v>395</v>
      </c>
      <c r="D351">
        <v>15</v>
      </c>
      <c r="E351" s="42">
        <v>259</v>
      </c>
      <c r="F351" s="200">
        <f t="shared" si="29"/>
        <v>1.3988185654008438</v>
      </c>
      <c r="G351">
        <f t="shared" si="28"/>
        <v>-0.39881856540084382</v>
      </c>
      <c r="H351" s="42">
        <v>1.0884</v>
      </c>
      <c r="I351">
        <v>0.3528</v>
      </c>
    </row>
    <row r="352" spans="1:9">
      <c r="A352">
        <v>16</v>
      </c>
      <c r="B352" s="213">
        <v>74</v>
      </c>
      <c r="C352" s="42">
        <v>897</v>
      </c>
      <c r="D352" s="177">
        <v>59</v>
      </c>
      <c r="E352" s="42">
        <v>601</v>
      </c>
      <c r="F352" s="200">
        <f t="shared" si="29"/>
        <v>0.8403529656293105</v>
      </c>
      <c r="G352">
        <f t="shared" si="28"/>
        <v>0.1596470343706895</v>
      </c>
      <c r="H352" s="42">
        <v>0.91188000000000002</v>
      </c>
      <c r="I352" s="42">
        <v>0.36280000000000001</v>
      </c>
    </row>
    <row r="353" spans="1:15">
      <c r="A353" t="s">
        <v>2618</v>
      </c>
      <c r="B353" s="200">
        <v>4541</v>
      </c>
      <c r="C353" s="42">
        <v>10335</v>
      </c>
      <c r="D353">
        <v>3620</v>
      </c>
      <c r="E353" s="42">
        <v>6247</v>
      </c>
      <c r="F353" s="200">
        <f t="shared" si="29"/>
        <v>0.75823522493698658</v>
      </c>
      <c r="G353" s="218">
        <f t="shared" si="28"/>
        <v>0.24176477506301342</v>
      </c>
      <c r="H353" s="42">
        <v>101.91</v>
      </c>
      <c r="I353" s="190">
        <v>4.9980000000000001E-4</v>
      </c>
    </row>
    <row r="359" spans="1:15">
      <c r="M359" s="42"/>
      <c r="N359" s="98"/>
    </row>
    <row r="360" spans="1:15">
      <c r="M360" s="42"/>
      <c r="N360" s="42"/>
    </row>
    <row r="361" spans="1:15">
      <c r="M361" s="42"/>
      <c r="N361" s="74"/>
    </row>
    <row r="362" spans="1:15">
      <c r="M362" s="42"/>
      <c r="N362" s="42"/>
    </row>
    <row r="363" spans="1:15">
      <c r="M363" s="42"/>
      <c r="N363" s="74"/>
    </row>
    <row r="364" spans="1:15">
      <c r="N364" s="98"/>
    </row>
    <row r="365" spans="1:15" s="86" customFormat="1">
      <c r="A365" s="90"/>
      <c r="B365" s="91"/>
      <c r="C365" s="94"/>
      <c r="D365" s="92"/>
      <c r="E365" s="91"/>
      <c r="F365" s="91"/>
      <c r="G365" s="91"/>
      <c r="I365" s="91"/>
      <c r="K365" s="91"/>
      <c r="O365" s="91"/>
    </row>
    <row r="366" spans="1:15">
      <c r="F366" s="44"/>
      <c r="H366" s="44"/>
      <c r="J366" s="44"/>
    </row>
    <row r="367" spans="1:15">
      <c r="N367" s="42"/>
    </row>
    <row r="368" spans="1:15">
      <c r="H368" s="52"/>
      <c r="J368" s="52"/>
      <c r="M368" s="42"/>
      <c r="N368" s="42"/>
    </row>
    <row r="369" spans="7:14">
      <c r="H369" s="42"/>
      <c r="M369" s="42"/>
      <c r="N369" s="42"/>
    </row>
    <row r="370" spans="7:14">
      <c r="H370" s="42"/>
      <c r="M370" s="42"/>
      <c r="N370" s="74"/>
    </row>
    <row r="371" spans="7:14">
      <c r="M371" s="42"/>
      <c r="N371" s="42"/>
    </row>
    <row r="372" spans="7:14">
      <c r="G372" s="13"/>
      <c r="I372" s="13"/>
      <c r="M372" s="42"/>
      <c r="N372" s="42"/>
    </row>
    <row r="373" spans="7:14">
      <c r="M373" s="42"/>
    </row>
    <row r="374" spans="7:14">
      <c r="M374" s="42"/>
      <c r="N374" s="42"/>
    </row>
    <row r="375" spans="7:14">
      <c r="M375" s="42"/>
      <c r="N375" s="42"/>
    </row>
    <row r="376" spans="7:14">
      <c r="N376" s="74"/>
    </row>
    <row r="377" spans="7:14">
      <c r="G377" s="11"/>
      <c r="I377" s="11"/>
      <c r="M377" s="42"/>
      <c r="N377" s="42"/>
    </row>
    <row r="378" spans="7:14">
      <c r="M378" s="42"/>
      <c r="N378" s="42"/>
    </row>
    <row r="379" spans="7:14">
      <c r="H379" s="44"/>
      <c r="M379" s="42"/>
      <c r="N379" s="42"/>
    </row>
    <row r="380" spans="7:14">
      <c r="G380" s="13"/>
      <c r="I380" s="45"/>
      <c r="M380" s="42"/>
      <c r="N380" s="98"/>
    </row>
    <row r="381" spans="7:14">
      <c r="M381" s="42"/>
      <c r="N381" s="98"/>
    </row>
    <row r="382" spans="7:14">
      <c r="G382" s="71"/>
      <c r="M382" s="42"/>
      <c r="N382" s="98"/>
    </row>
    <row r="383" spans="7:14">
      <c r="M383" s="42"/>
    </row>
    <row r="384" spans="7:14">
      <c r="M384" s="42"/>
    </row>
    <row r="385" spans="1:15">
      <c r="N385" s="42"/>
    </row>
    <row r="386" spans="1:15">
      <c r="N386" s="98"/>
    </row>
    <row r="387" spans="1:15">
      <c r="M387" s="42"/>
      <c r="N387" s="42"/>
    </row>
    <row r="388" spans="1:15">
      <c r="M388" s="42"/>
      <c r="N388" s="98"/>
    </row>
    <row r="389" spans="1:15">
      <c r="M389" s="42"/>
      <c r="N389" s="42"/>
    </row>
    <row r="390" spans="1:15">
      <c r="M390" s="42"/>
      <c r="N390" s="74"/>
    </row>
    <row r="391" spans="1:15">
      <c r="M391" s="42"/>
      <c r="N391" s="42"/>
    </row>
    <row r="392" spans="1:15">
      <c r="M392" s="42"/>
      <c r="N392" s="74"/>
    </row>
    <row r="393" spans="1:15">
      <c r="N393" s="98"/>
    </row>
    <row r="394" spans="1:15" s="86" customFormat="1">
      <c r="A394" s="90"/>
      <c r="B394" s="91"/>
      <c r="C394" s="94"/>
      <c r="D394" s="92"/>
      <c r="E394" s="91"/>
      <c r="F394" s="91"/>
      <c r="G394" s="91"/>
      <c r="I394" s="91"/>
      <c r="K394" s="91"/>
      <c r="O394" s="91"/>
    </row>
    <row r="395" spans="1:15">
      <c r="F395" s="44"/>
      <c r="H395" s="44"/>
      <c r="J395" s="44"/>
    </row>
    <row r="396" spans="1:15">
      <c r="N396" s="42"/>
    </row>
    <row r="397" spans="1:15">
      <c r="H397" s="52"/>
      <c r="J397" s="52"/>
      <c r="M397" s="42"/>
      <c r="N397" s="42"/>
    </row>
    <row r="398" spans="1:15">
      <c r="H398" s="42"/>
      <c r="M398" s="42"/>
      <c r="N398" s="42"/>
    </row>
    <row r="399" spans="1:15">
      <c r="H399" s="42"/>
      <c r="M399" s="42"/>
      <c r="N399" s="74"/>
    </row>
    <row r="400" spans="1:15">
      <c r="M400" s="42"/>
      <c r="N400" s="42"/>
    </row>
    <row r="401" spans="7:14">
      <c r="G401" s="13"/>
      <c r="I401" s="13"/>
      <c r="M401" s="42"/>
      <c r="N401" s="42"/>
    </row>
    <row r="402" spans="7:14">
      <c r="M402" s="42"/>
    </row>
    <row r="403" spans="7:14">
      <c r="M403" s="42"/>
      <c r="N403" s="42"/>
    </row>
    <row r="404" spans="7:14">
      <c r="M404" s="42"/>
      <c r="N404" s="42"/>
    </row>
    <row r="405" spans="7:14">
      <c r="N405" s="74"/>
    </row>
    <row r="406" spans="7:14">
      <c r="G406" s="11"/>
      <c r="I406" s="11"/>
      <c r="M406" s="42"/>
      <c r="N406" s="42"/>
    </row>
    <row r="407" spans="7:14">
      <c r="M407" s="42"/>
      <c r="N407" s="42"/>
    </row>
    <row r="408" spans="7:14">
      <c r="H408" s="44"/>
      <c r="M408" s="42"/>
      <c r="N408" s="42"/>
    </row>
    <row r="409" spans="7:14">
      <c r="G409" s="13"/>
      <c r="I409" s="45"/>
      <c r="M409" s="42"/>
      <c r="N409" s="98"/>
    </row>
    <row r="410" spans="7:14">
      <c r="M410" s="42"/>
      <c r="N410" s="98"/>
    </row>
    <row r="411" spans="7:14">
      <c r="G411" s="71"/>
      <c r="M411" s="42"/>
      <c r="N411" s="98"/>
    </row>
    <row r="412" spans="7:14">
      <c r="M412" s="42"/>
    </row>
    <row r="413" spans="7:14">
      <c r="M413" s="42"/>
    </row>
    <row r="414" spans="7:14">
      <c r="N414" s="42"/>
    </row>
    <row r="415" spans="7:14">
      <c r="N415" s="98"/>
    </row>
    <row r="416" spans="7:14">
      <c r="M416" s="42"/>
      <c r="N416" s="42"/>
    </row>
    <row r="417" spans="1:15">
      <c r="M417" s="42"/>
      <c r="N417" s="98"/>
    </row>
    <row r="418" spans="1:15">
      <c r="M418" s="42"/>
      <c r="N418" s="42"/>
    </row>
    <row r="419" spans="1:15">
      <c r="M419" s="42"/>
      <c r="N419" s="74"/>
    </row>
    <row r="420" spans="1:15">
      <c r="M420" s="42"/>
      <c r="N420" s="42"/>
    </row>
    <row r="421" spans="1:15">
      <c r="M421" s="42"/>
      <c r="N421" s="74"/>
    </row>
    <row r="422" spans="1:15">
      <c r="N422" s="98"/>
    </row>
    <row r="423" spans="1:15" s="86" customFormat="1">
      <c r="A423" s="90"/>
      <c r="B423" s="91"/>
      <c r="C423" s="94"/>
      <c r="D423" s="92"/>
      <c r="E423" s="91"/>
      <c r="F423" s="91"/>
      <c r="G423" s="91"/>
      <c r="I423" s="91"/>
      <c r="K423" s="91"/>
      <c r="O423" s="91"/>
    </row>
    <row r="424" spans="1:15">
      <c r="F424" s="44"/>
      <c r="H424" s="44"/>
      <c r="J424" s="44"/>
    </row>
    <row r="425" spans="1:15">
      <c r="N425" s="42"/>
    </row>
    <row r="426" spans="1:15">
      <c r="H426" s="52"/>
      <c r="J426" s="52"/>
      <c r="M426" s="42"/>
      <c r="N426" s="42"/>
    </row>
    <row r="427" spans="1:15">
      <c r="H427" s="42"/>
      <c r="M427" s="42"/>
      <c r="N427" s="42"/>
    </row>
    <row r="428" spans="1:15">
      <c r="H428" s="42"/>
      <c r="M428" s="42"/>
      <c r="N428" s="74"/>
    </row>
    <row r="429" spans="1:15">
      <c r="M429" s="42"/>
      <c r="N429" s="42"/>
    </row>
    <row r="430" spans="1:15">
      <c r="G430" s="13"/>
      <c r="I430" s="13"/>
      <c r="M430" s="42"/>
      <c r="N430" s="42"/>
    </row>
    <row r="431" spans="1:15">
      <c r="M431" s="42"/>
    </row>
    <row r="432" spans="1:15">
      <c r="M432" s="42"/>
      <c r="N432" s="42"/>
    </row>
    <row r="433" spans="7:14">
      <c r="M433" s="42"/>
      <c r="N433" s="42"/>
    </row>
    <row r="434" spans="7:14">
      <c r="N434" s="74"/>
    </row>
    <row r="435" spans="7:14">
      <c r="G435" s="11"/>
      <c r="I435" s="11"/>
      <c r="M435" s="42"/>
      <c r="N435" s="42"/>
    </row>
    <row r="436" spans="7:14">
      <c r="M436" s="42"/>
      <c r="N436" s="42"/>
    </row>
    <row r="437" spans="7:14">
      <c r="H437" s="44"/>
      <c r="M437" s="42"/>
      <c r="N437" s="42"/>
    </row>
    <row r="438" spans="7:14">
      <c r="G438" s="13"/>
      <c r="I438" s="45"/>
      <c r="M438" s="42"/>
      <c r="N438" s="98"/>
    </row>
    <row r="439" spans="7:14">
      <c r="M439" s="42"/>
      <c r="N439" s="98"/>
    </row>
    <row r="440" spans="7:14">
      <c r="G440" s="71"/>
      <c r="M440" s="42"/>
      <c r="N440" s="98"/>
    </row>
    <row r="441" spans="7:14">
      <c r="M441" s="42"/>
    </row>
    <row r="442" spans="7:14">
      <c r="M442" s="42"/>
    </row>
    <row r="443" spans="7:14">
      <c r="N443" s="42"/>
    </row>
    <row r="444" spans="7:14">
      <c r="N444" s="98"/>
    </row>
    <row r="445" spans="7:14">
      <c r="M445" s="42"/>
      <c r="N445" s="42"/>
    </row>
    <row r="446" spans="7:14">
      <c r="M446" s="42"/>
      <c r="N446" s="98"/>
    </row>
    <row r="447" spans="7:14">
      <c r="M447" s="42"/>
      <c r="N447" s="42"/>
    </row>
    <row r="448" spans="7:14">
      <c r="M448" s="42"/>
      <c r="N448" s="74"/>
    </row>
    <row r="449" spans="1:15">
      <c r="M449" s="42"/>
      <c r="N449" s="42"/>
    </row>
    <row r="450" spans="1:15">
      <c r="M450" s="42"/>
      <c r="N450" s="74"/>
    </row>
    <row r="451" spans="1:15">
      <c r="N451" s="98"/>
    </row>
    <row r="452" spans="1:15" s="86" customFormat="1">
      <c r="A452" s="90"/>
      <c r="B452" s="91"/>
      <c r="C452" s="94"/>
      <c r="D452" s="92"/>
      <c r="E452" s="91"/>
      <c r="F452" s="91"/>
      <c r="G452" s="91"/>
      <c r="I452" s="91"/>
      <c r="K452" s="91"/>
      <c r="O452" s="91"/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07"/>
  <sheetViews>
    <sheetView topLeftCell="A139" zoomScale="79" zoomScaleNormal="79" zoomScalePageLayoutView="79" workbookViewId="0">
      <selection activeCell="L168" sqref="L168"/>
    </sheetView>
  </sheetViews>
  <sheetFormatPr baseColWidth="10" defaultColWidth="8.83203125" defaultRowHeight="14" x14ac:dyDescent="0"/>
  <cols>
    <col min="1" max="1" width="25.83203125" customWidth="1"/>
    <col min="2" max="2" width="17.83203125" customWidth="1"/>
    <col min="3" max="3" width="13.83203125" customWidth="1"/>
    <col min="4" max="4" width="14" customWidth="1"/>
    <col min="5" max="5" width="17.6640625" customWidth="1"/>
    <col min="6" max="6" width="17.1640625" customWidth="1"/>
    <col min="7" max="7" width="16.6640625" customWidth="1"/>
    <col min="8" max="8" width="17.33203125" customWidth="1"/>
    <col min="9" max="9" width="21.5" customWidth="1"/>
    <col min="10" max="10" width="13.83203125" customWidth="1"/>
    <col min="11" max="11" width="13.5" customWidth="1"/>
    <col min="12" max="12" width="13.6640625" customWidth="1"/>
    <col min="13" max="13" width="17.83203125" customWidth="1"/>
    <col min="14" max="14" width="8.83203125" customWidth="1"/>
    <col min="15" max="15" width="19.1640625" customWidth="1"/>
    <col min="16" max="16" width="14.83203125" customWidth="1"/>
    <col min="17" max="17" width="16.83203125" customWidth="1"/>
    <col min="18" max="18" width="22.5" customWidth="1"/>
    <col min="19" max="19" width="24.6640625" customWidth="1"/>
    <col min="20" max="20" width="13.33203125" customWidth="1"/>
    <col min="21" max="21" width="8.83203125" customWidth="1"/>
    <col min="22" max="22" width="14" customWidth="1"/>
    <col min="23" max="1025" width="8.83203125" customWidth="1"/>
  </cols>
  <sheetData>
    <row r="1" spans="1:35" s="32" customFormat="1">
      <c r="A1" s="31" t="s">
        <v>2469</v>
      </c>
      <c r="N1" s="33"/>
      <c r="O1" s="34"/>
      <c r="P1" s="35"/>
      <c r="Q1" s="33"/>
      <c r="R1" s="36"/>
    </row>
    <row r="2" spans="1:35" s="40" customFormat="1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38" t="s">
        <v>2475</v>
      </c>
      <c r="H2" s="38" t="s">
        <v>2476</v>
      </c>
      <c r="I2" s="38" t="s">
        <v>2477</v>
      </c>
      <c r="J2" s="38" t="s">
        <v>2478</v>
      </c>
      <c r="K2" s="39"/>
      <c r="L2" s="38"/>
      <c r="N2" s="38"/>
      <c r="O2" s="38"/>
      <c r="P2" s="38"/>
      <c r="Q2" s="38"/>
      <c r="S2" s="38"/>
    </row>
    <row r="3" spans="1:35">
      <c r="A3" s="41" t="s">
        <v>2307</v>
      </c>
      <c r="B3">
        <f>SUM('chr10'!C3:J3)</f>
        <v>35929</v>
      </c>
      <c r="C3">
        <v>3188</v>
      </c>
      <c r="D3">
        <v>1807</v>
      </c>
      <c r="E3">
        <v>2984</v>
      </c>
      <c r="F3">
        <v>6493</v>
      </c>
      <c r="G3">
        <v>1662</v>
      </c>
      <c r="H3">
        <v>8129</v>
      </c>
      <c r="I3">
        <v>3949</v>
      </c>
      <c r="J3">
        <v>7717</v>
      </c>
      <c r="K3" s="42"/>
      <c r="L3" s="42"/>
      <c r="M3" s="11"/>
      <c r="N3" s="42"/>
      <c r="P3" s="43"/>
      <c r="Q3" s="42"/>
      <c r="R3" s="42"/>
      <c r="S3" s="42"/>
    </row>
    <row r="4" spans="1:35" ht="18" customHeight="1">
      <c r="A4" s="41" t="s">
        <v>2481</v>
      </c>
      <c r="B4" s="42">
        <v>1337</v>
      </c>
      <c r="C4" s="42">
        <v>133</v>
      </c>
      <c r="D4" s="42">
        <v>75</v>
      </c>
      <c r="E4" s="42">
        <v>52</v>
      </c>
      <c r="F4" s="42">
        <v>259</v>
      </c>
      <c r="G4" s="42">
        <v>72</v>
      </c>
      <c r="H4" s="43">
        <v>258</v>
      </c>
      <c r="I4" s="42">
        <v>125</v>
      </c>
      <c r="J4" s="42">
        <v>363</v>
      </c>
      <c r="L4" s="42"/>
      <c r="M4" s="42"/>
      <c r="N4" s="42"/>
      <c r="O4" s="42"/>
      <c r="P4" s="43"/>
      <c r="Q4" s="42"/>
      <c r="R4" s="42"/>
      <c r="S4" s="42"/>
    </row>
    <row r="5" spans="1:35" ht="19" customHeight="1">
      <c r="A5" s="41" t="s">
        <v>2482</v>
      </c>
      <c r="B5" s="42">
        <v>21</v>
      </c>
      <c r="C5">
        <v>2</v>
      </c>
      <c r="D5">
        <v>2</v>
      </c>
      <c r="E5">
        <v>1</v>
      </c>
      <c r="F5">
        <v>4</v>
      </c>
      <c r="G5">
        <v>2</v>
      </c>
      <c r="H5" s="13">
        <v>2</v>
      </c>
      <c r="I5">
        <v>1</v>
      </c>
      <c r="J5">
        <v>7</v>
      </c>
      <c r="M5" s="11"/>
      <c r="P5" s="13"/>
      <c r="R5" s="71"/>
    </row>
    <row r="6" spans="1:35" ht="16" customHeight="1">
      <c r="A6" s="41" t="s">
        <v>2483</v>
      </c>
      <c r="B6" s="42">
        <v>2.0594969999999999</v>
      </c>
      <c r="C6" s="42">
        <v>2.0930230000000001</v>
      </c>
      <c r="D6" s="42">
        <v>1.4193549999999999</v>
      </c>
      <c r="E6" s="42">
        <v>1.888889</v>
      </c>
      <c r="F6" s="42">
        <v>2.4078949999999999</v>
      </c>
      <c r="G6" s="42">
        <v>3.8</v>
      </c>
      <c r="H6" s="43">
        <v>2</v>
      </c>
      <c r="I6" s="42">
        <v>1.7777780000000001</v>
      </c>
      <c r="J6" s="42">
        <v>1.95122</v>
      </c>
      <c r="M6" s="42"/>
      <c r="N6" s="42"/>
      <c r="O6" s="42"/>
      <c r="P6" s="43"/>
      <c r="Q6" s="42"/>
      <c r="R6" s="42"/>
      <c r="S6" s="42"/>
    </row>
    <row r="7" spans="1:35" ht="17" customHeight="1">
      <c r="A7" s="41" t="s">
        <v>2484</v>
      </c>
      <c r="B7" s="105">
        <v>424</v>
      </c>
      <c r="C7" s="42">
        <v>39</v>
      </c>
      <c r="D7" s="42">
        <v>31</v>
      </c>
      <c r="E7" s="42">
        <v>0</v>
      </c>
      <c r="F7" s="42">
        <v>55</v>
      </c>
      <c r="G7" s="42">
        <v>17</v>
      </c>
      <c r="H7" s="43">
        <v>66</v>
      </c>
      <c r="I7" s="42">
        <v>24</v>
      </c>
      <c r="J7" s="42">
        <v>192</v>
      </c>
      <c r="K7" s="42"/>
      <c r="L7" s="42"/>
      <c r="M7" s="41"/>
      <c r="N7" s="42"/>
      <c r="O7" s="76"/>
      <c r="P7" s="43"/>
      <c r="Q7" s="42"/>
      <c r="R7" s="42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</row>
    <row r="8" spans="1:35" s="200" customFormat="1">
      <c r="A8" s="197" t="s">
        <v>2485</v>
      </c>
      <c r="B8" s="216">
        <v>1.180105E-2</v>
      </c>
      <c r="C8" s="198">
        <v>1.223338E-2</v>
      </c>
      <c r="D8" s="198">
        <v>1.7155509999999999E-2</v>
      </c>
      <c r="E8" s="198">
        <v>0</v>
      </c>
      <c r="F8" s="198">
        <v>8.4706610000000009E-3</v>
      </c>
      <c r="G8" s="198">
        <v>1.0228640000000001E-2</v>
      </c>
      <c r="H8" s="212">
        <v>8.1190800000000007E-3</v>
      </c>
      <c r="I8" s="198">
        <v>6.0774879999999998E-3</v>
      </c>
      <c r="J8" s="198">
        <v>2.488013E-2</v>
      </c>
      <c r="K8" s="198"/>
      <c r="L8" s="198"/>
      <c r="M8" s="197"/>
      <c r="N8" s="198"/>
      <c r="P8" s="212"/>
      <c r="Q8" s="198"/>
      <c r="R8" s="198"/>
    </row>
    <row r="9" spans="1:35" ht="18" customHeight="1">
      <c r="A9" s="46" t="s">
        <v>2486</v>
      </c>
      <c r="B9" s="47"/>
      <c r="C9" s="48" t="s">
        <v>2471</v>
      </c>
      <c r="D9" s="47" t="s">
        <v>2472</v>
      </c>
      <c r="E9" s="49" t="s">
        <v>2473</v>
      </c>
      <c r="F9" s="47" t="s">
        <v>2474</v>
      </c>
      <c r="G9" s="47" t="s">
        <v>2475</v>
      </c>
      <c r="H9" s="47" t="s">
        <v>2476</v>
      </c>
      <c r="I9" s="47" t="s">
        <v>2477</v>
      </c>
      <c r="J9" s="47" t="s">
        <v>2478</v>
      </c>
      <c r="K9" s="48"/>
      <c r="L9" s="47"/>
      <c r="M9" s="49"/>
      <c r="N9" s="47"/>
      <c r="O9" s="47"/>
      <c r="P9" s="47"/>
      <c r="Q9" s="47"/>
      <c r="R9" s="49"/>
      <c r="S9" s="47"/>
      <c r="T9" s="47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</row>
    <row r="10" spans="1:35" ht="19" customHeight="1">
      <c r="A10" s="41" t="s">
        <v>2481</v>
      </c>
      <c r="B10">
        <v>901</v>
      </c>
      <c r="C10" s="42">
        <v>89</v>
      </c>
      <c r="D10" s="42">
        <v>53</v>
      </c>
      <c r="E10" s="42">
        <v>31</v>
      </c>
      <c r="F10" s="42">
        <v>171</v>
      </c>
      <c r="G10" s="42">
        <v>38</v>
      </c>
      <c r="H10" s="43">
        <v>164</v>
      </c>
      <c r="I10" s="42">
        <v>76</v>
      </c>
      <c r="J10" s="42">
        <v>279</v>
      </c>
      <c r="K10" s="42"/>
      <c r="L10" s="42"/>
      <c r="M10" s="11"/>
      <c r="N10" s="42"/>
      <c r="P10" s="43"/>
      <c r="Q10" s="42"/>
      <c r="R10" s="42"/>
      <c r="S10" s="42"/>
    </row>
    <row r="11" spans="1:35" ht="16" customHeight="1">
      <c r="A11" s="41" t="s">
        <v>2482</v>
      </c>
      <c r="B11">
        <v>7</v>
      </c>
      <c r="C11" s="42">
        <v>0</v>
      </c>
      <c r="D11" s="42">
        <v>1</v>
      </c>
      <c r="E11" s="42">
        <v>0</v>
      </c>
      <c r="F11" s="42">
        <v>2</v>
      </c>
      <c r="G11" s="42">
        <v>2</v>
      </c>
      <c r="H11" s="212">
        <v>1</v>
      </c>
      <c r="I11" s="42">
        <v>0</v>
      </c>
      <c r="J11" s="42">
        <v>1</v>
      </c>
    </row>
    <row r="12" spans="1:35" ht="17" customHeight="1">
      <c r="A12" s="41" t="s">
        <v>2483</v>
      </c>
      <c r="B12">
        <v>2.0646260000000001</v>
      </c>
      <c r="C12">
        <v>1.9666669999999999</v>
      </c>
      <c r="D12">
        <v>1.3043480000000001</v>
      </c>
      <c r="E12">
        <v>1.818182</v>
      </c>
      <c r="F12">
        <v>2.3529409999999999</v>
      </c>
      <c r="G12">
        <v>3.75</v>
      </c>
      <c r="H12">
        <v>2.2799999999999998</v>
      </c>
      <c r="I12">
        <v>1.8148150000000001</v>
      </c>
      <c r="J12">
        <v>1.9680850000000001</v>
      </c>
    </row>
    <row r="13" spans="1:35" s="200" customFormat="1">
      <c r="A13" s="201" t="s">
        <v>2484</v>
      </c>
      <c r="B13" s="200">
        <v>438</v>
      </c>
      <c r="C13" s="200">
        <v>42</v>
      </c>
      <c r="D13" s="200">
        <v>31</v>
      </c>
      <c r="E13" s="198">
        <v>0</v>
      </c>
      <c r="F13" s="200">
        <v>57</v>
      </c>
      <c r="G13" s="200">
        <v>18</v>
      </c>
      <c r="H13" s="200">
        <v>67</v>
      </c>
      <c r="I13" s="200">
        <v>25</v>
      </c>
      <c r="J13" s="200">
        <v>198</v>
      </c>
    </row>
    <row r="14" spans="1:35" ht="18" customHeight="1">
      <c r="A14" s="11" t="s">
        <v>2485</v>
      </c>
      <c r="B14">
        <v>1.219071E-2</v>
      </c>
      <c r="C14">
        <v>1.3174399999999999E-2</v>
      </c>
      <c r="D14">
        <v>1.7155509999999999E-2</v>
      </c>
      <c r="E14" s="198">
        <v>0</v>
      </c>
      <c r="F14">
        <v>8.7786849999999996E-3</v>
      </c>
      <c r="G14">
        <v>1.0830319999999999E-2</v>
      </c>
      <c r="H14">
        <v>8.2420960000000008E-3</v>
      </c>
      <c r="I14">
        <v>6.3307169999999996E-3</v>
      </c>
      <c r="J14">
        <v>2.5657639999999999E-2</v>
      </c>
    </row>
    <row r="15" spans="1:35" ht="19" customHeight="1">
      <c r="A15" s="46" t="s">
        <v>2487</v>
      </c>
      <c r="B15" s="47"/>
      <c r="C15" s="48" t="s">
        <v>2471</v>
      </c>
      <c r="D15" s="47" t="s">
        <v>2472</v>
      </c>
      <c r="E15" s="49" t="s">
        <v>2473</v>
      </c>
      <c r="F15" s="47" t="s">
        <v>2474</v>
      </c>
      <c r="G15" s="47" t="s">
        <v>2475</v>
      </c>
      <c r="H15" s="47" t="s">
        <v>2476</v>
      </c>
      <c r="I15" s="47" t="s">
        <v>2477</v>
      </c>
      <c r="J15" s="47" t="s">
        <v>2478</v>
      </c>
      <c r="K15" s="48"/>
      <c r="L15" s="47"/>
      <c r="M15" s="49"/>
      <c r="N15" s="47"/>
      <c r="O15" s="47"/>
      <c r="P15" s="47"/>
      <c r="Q15" s="47"/>
      <c r="R15" s="49"/>
      <c r="S15" s="47"/>
      <c r="T15" s="47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</row>
    <row r="16" spans="1:35" ht="16" customHeight="1">
      <c r="A16" s="41" t="s">
        <v>2481</v>
      </c>
      <c r="B16">
        <v>770</v>
      </c>
      <c r="C16" s="42">
        <v>65</v>
      </c>
      <c r="D16" s="42">
        <v>48</v>
      </c>
      <c r="E16" s="42">
        <v>24</v>
      </c>
      <c r="F16" s="42">
        <v>133</v>
      </c>
      <c r="G16" s="43">
        <v>32</v>
      </c>
      <c r="H16" s="42">
        <v>145</v>
      </c>
      <c r="I16" s="42">
        <v>65</v>
      </c>
      <c r="J16">
        <v>258</v>
      </c>
      <c r="K16" s="42"/>
      <c r="L16" s="42"/>
      <c r="M16" s="11"/>
      <c r="N16" s="42"/>
      <c r="P16" s="43"/>
      <c r="Q16" s="42"/>
      <c r="R16" s="42"/>
      <c r="S16" s="42"/>
    </row>
    <row r="17" spans="1:35" ht="17" customHeight="1">
      <c r="A17" s="41" t="s">
        <v>2482</v>
      </c>
      <c r="B17">
        <v>5</v>
      </c>
      <c r="C17">
        <v>0</v>
      </c>
      <c r="D17">
        <v>0</v>
      </c>
      <c r="E17" s="42">
        <v>0</v>
      </c>
      <c r="F17">
        <v>2</v>
      </c>
      <c r="G17" s="212">
        <v>1</v>
      </c>
      <c r="H17" s="212">
        <v>0</v>
      </c>
      <c r="I17" s="212">
        <v>1</v>
      </c>
      <c r="J17" s="212">
        <v>1</v>
      </c>
    </row>
    <row r="18" spans="1:35" s="200" customFormat="1">
      <c r="A18" s="197" t="s">
        <v>2483</v>
      </c>
      <c r="B18" s="200">
        <v>2.2352940000000001</v>
      </c>
      <c r="C18" s="200">
        <v>2.8235290000000002</v>
      </c>
      <c r="D18" s="200">
        <v>1.181818</v>
      </c>
      <c r="E18" s="200">
        <v>1.6666669999999999</v>
      </c>
      <c r="F18" s="200">
        <v>3.15625</v>
      </c>
      <c r="G18" s="200">
        <v>5.4</v>
      </c>
      <c r="H18" s="200">
        <v>2.0851060000000001</v>
      </c>
      <c r="I18" s="200">
        <v>2.4210530000000001</v>
      </c>
      <c r="J18" s="200">
        <v>1.965517</v>
      </c>
    </row>
    <row r="19" spans="1:35" ht="18" customHeight="1">
      <c r="A19" s="11" t="s">
        <v>2484</v>
      </c>
      <c r="B19">
        <v>452</v>
      </c>
      <c r="C19">
        <v>43</v>
      </c>
      <c r="D19">
        <v>32</v>
      </c>
      <c r="E19" s="42">
        <v>0</v>
      </c>
      <c r="F19">
        <v>67</v>
      </c>
      <c r="G19">
        <v>19</v>
      </c>
      <c r="H19">
        <v>68</v>
      </c>
      <c r="I19">
        <v>24</v>
      </c>
      <c r="J19">
        <v>199</v>
      </c>
    </row>
    <row r="20" spans="1:35" ht="19" customHeight="1">
      <c r="A20" s="11" t="s">
        <v>2485</v>
      </c>
      <c r="B20">
        <v>1.258037E-2</v>
      </c>
      <c r="C20">
        <v>1.348808E-2</v>
      </c>
      <c r="D20">
        <v>1.7708910000000001E-2</v>
      </c>
      <c r="E20" s="42">
        <v>0</v>
      </c>
      <c r="F20">
        <v>1.03188E-2</v>
      </c>
      <c r="G20">
        <v>1.1432009999999999E-2</v>
      </c>
      <c r="H20">
        <v>8.3651130000000004E-3</v>
      </c>
      <c r="I20">
        <v>6.0774879999999998E-3</v>
      </c>
      <c r="J20">
        <v>2.578722E-2</v>
      </c>
    </row>
    <row r="21" spans="1:35" ht="16" customHeight="1">
      <c r="A21" s="46" t="s">
        <v>2488</v>
      </c>
      <c r="B21" s="47"/>
      <c r="C21" s="48" t="s">
        <v>2471</v>
      </c>
      <c r="D21" s="47" t="s">
        <v>2472</v>
      </c>
      <c r="E21" s="49" t="s">
        <v>2473</v>
      </c>
      <c r="F21" s="47" t="s">
        <v>2474</v>
      </c>
      <c r="G21" s="47" t="s">
        <v>2475</v>
      </c>
      <c r="H21" s="47" t="s">
        <v>2476</v>
      </c>
      <c r="I21" s="47" t="s">
        <v>2477</v>
      </c>
      <c r="J21" s="47" t="s">
        <v>2478</v>
      </c>
      <c r="K21" s="48"/>
      <c r="L21" s="47"/>
      <c r="M21" s="49"/>
      <c r="N21" s="47"/>
      <c r="O21" s="47"/>
      <c r="P21" s="47"/>
      <c r="Q21" s="47"/>
      <c r="R21" s="49"/>
      <c r="S21" s="47"/>
      <c r="T21" s="47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</row>
    <row r="22" spans="1:35" ht="17" customHeight="1">
      <c r="A22" s="41" t="s">
        <v>2481</v>
      </c>
      <c r="B22">
        <v>833</v>
      </c>
      <c r="C22" s="42">
        <v>79</v>
      </c>
      <c r="D22" s="42">
        <v>49</v>
      </c>
      <c r="E22" s="42">
        <v>23</v>
      </c>
      <c r="F22" s="42">
        <v>151</v>
      </c>
      <c r="G22" s="42">
        <v>32</v>
      </c>
      <c r="H22" s="43">
        <v>158</v>
      </c>
      <c r="I22" s="42">
        <v>68</v>
      </c>
      <c r="J22">
        <v>273</v>
      </c>
      <c r="K22" s="42"/>
      <c r="L22" s="42"/>
      <c r="M22" s="11"/>
      <c r="N22" s="42"/>
      <c r="P22" s="43"/>
      <c r="Q22" s="42"/>
      <c r="R22" s="42"/>
      <c r="S22" s="42"/>
    </row>
    <row r="23" spans="1:35" s="200" customFormat="1">
      <c r="A23" s="197" t="s">
        <v>2482</v>
      </c>
      <c r="B23" s="200">
        <v>9</v>
      </c>
      <c r="C23" s="200">
        <v>1</v>
      </c>
      <c r="D23" s="200">
        <v>0</v>
      </c>
      <c r="E23" s="198">
        <v>0</v>
      </c>
      <c r="F23" s="200">
        <v>2</v>
      </c>
      <c r="G23" s="200">
        <v>2</v>
      </c>
      <c r="H23" s="212">
        <v>1</v>
      </c>
      <c r="I23" s="212">
        <v>0</v>
      </c>
      <c r="J23" s="212">
        <v>3</v>
      </c>
    </row>
    <row r="24" spans="1:35" ht="18" customHeight="1">
      <c r="A24" s="41" t="s">
        <v>2483</v>
      </c>
      <c r="B24">
        <v>1.9330989999999999</v>
      </c>
      <c r="C24">
        <v>2.16</v>
      </c>
      <c r="D24">
        <v>1.1304350000000001</v>
      </c>
      <c r="E24" s="198">
        <v>1.5555559999999999</v>
      </c>
      <c r="F24">
        <v>2.511628</v>
      </c>
      <c r="G24">
        <v>4.3333329999999997</v>
      </c>
      <c r="H24">
        <v>1.77193</v>
      </c>
      <c r="I24">
        <v>2.2380949999999999</v>
      </c>
      <c r="J24">
        <v>1.73</v>
      </c>
    </row>
    <row r="25" spans="1:35" ht="19" customHeight="1">
      <c r="A25" s="11" t="s">
        <v>2484</v>
      </c>
      <c r="B25">
        <v>442</v>
      </c>
      <c r="C25">
        <v>43</v>
      </c>
      <c r="D25">
        <v>32</v>
      </c>
      <c r="E25" s="198">
        <v>0</v>
      </c>
      <c r="F25">
        <v>59</v>
      </c>
      <c r="G25">
        <v>18</v>
      </c>
      <c r="H25">
        <v>67</v>
      </c>
      <c r="I25">
        <v>25</v>
      </c>
      <c r="J25">
        <v>198</v>
      </c>
    </row>
    <row r="26" spans="1:35" ht="16" customHeight="1">
      <c r="A26" s="11" t="s">
        <v>2485</v>
      </c>
      <c r="B26">
        <v>1.230204E-2</v>
      </c>
      <c r="C26">
        <v>1.348808E-2</v>
      </c>
      <c r="D26">
        <v>1.7708910000000001E-2</v>
      </c>
      <c r="E26" s="198">
        <v>0</v>
      </c>
      <c r="F26" s="73">
        <v>7.7597700000000001E-8</v>
      </c>
      <c r="G26">
        <v>1.0830319999999999E-2</v>
      </c>
      <c r="H26">
        <v>8.2420960000000008E-3</v>
      </c>
      <c r="I26">
        <v>6.3307169999999996E-3</v>
      </c>
      <c r="J26">
        <v>2.5657639999999999E-2</v>
      </c>
    </row>
    <row r="27" spans="1:35" ht="17" customHeight="1">
      <c r="A27" s="46" t="s">
        <v>2489</v>
      </c>
      <c r="B27" s="47"/>
      <c r="C27" s="48" t="s">
        <v>2471</v>
      </c>
      <c r="D27" s="47" t="s">
        <v>2472</v>
      </c>
      <c r="E27" s="49" t="s">
        <v>2473</v>
      </c>
      <c r="F27" s="47" t="s">
        <v>2474</v>
      </c>
      <c r="G27" s="47" t="s">
        <v>2475</v>
      </c>
      <c r="H27" s="47" t="s">
        <v>2476</v>
      </c>
      <c r="I27" s="47" t="s">
        <v>2477</v>
      </c>
      <c r="J27" s="47" t="s">
        <v>2478</v>
      </c>
      <c r="K27" s="48"/>
      <c r="L27" s="47"/>
      <c r="M27" s="49"/>
      <c r="N27" s="47"/>
      <c r="O27" s="47"/>
      <c r="P27" s="47"/>
      <c r="Q27" s="47"/>
      <c r="R27" s="49"/>
      <c r="S27" s="47"/>
      <c r="T27" s="47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</row>
    <row r="28" spans="1:35" s="200" customFormat="1">
      <c r="A28" s="197" t="s">
        <v>2481</v>
      </c>
      <c r="B28" s="200">
        <v>698</v>
      </c>
      <c r="C28" s="198">
        <v>54</v>
      </c>
      <c r="D28" s="198">
        <v>49</v>
      </c>
      <c r="E28" s="198">
        <v>20</v>
      </c>
      <c r="F28" s="198">
        <v>120</v>
      </c>
      <c r="G28" s="198">
        <v>34</v>
      </c>
      <c r="H28" s="212">
        <v>126</v>
      </c>
      <c r="I28" s="198">
        <v>54</v>
      </c>
      <c r="J28" s="198">
        <v>241</v>
      </c>
      <c r="K28" s="198"/>
      <c r="L28" s="198"/>
      <c r="M28" s="201"/>
      <c r="N28" s="198"/>
      <c r="P28" s="212"/>
      <c r="Q28" s="198"/>
      <c r="R28" s="198"/>
      <c r="S28" s="198"/>
    </row>
    <row r="29" spans="1:35" ht="18" customHeight="1">
      <c r="A29" s="41" t="s">
        <v>2482</v>
      </c>
      <c r="B29" s="200">
        <v>7</v>
      </c>
      <c r="C29">
        <v>2</v>
      </c>
      <c r="D29">
        <v>0</v>
      </c>
      <c r="E29" s="198">
        <v>0</v>
      </c>
      <c r="F29">
        <v>1</v>
      </c>
      <c r="G29">
        <v>1</v>
      </c>
      <c r="H29" s="212">
        <v>0</v>
      </c>
      <c r="I29" s="212">
        <v>0</v>
      </c>
      <c r="J29" s="212">
        <v>3</v>
      </c>
    </row>
    <row r="30" spans="1:35" ht="19" customHeight="1">
      <c r="A30" s="41" t="s">
        <v>2483</v>
      </c>
      <c r="B30">
        <v>2.1727270000000001</v>
      </c>
      <c r="C30">
        <v>2.1764709999999998</v>
      </c>
      <c r="D30">
        <v>1.0416669999999999</v>
      </c>
      <c r="E30" s="198">
        <v>3</v>
      </c>
      <c r="F30">
        <v>3.285714</v>
      </c>
      <c r="G30">
        <v>3.25</v>
      </c>
      <c r="H30">
        <v>2.230769</v>
      </c>
      <c r="I30" s="212">
        <v>2</v>
      </c>
      <c r="J30">
        <v>1.975309</v>
      </c>
    </row>
    <row r="31" spans="1:35" ht="16" customHeight="1">
      <c r="A31" s="11" t="s">
        <v>2484</v>
      </c>
      <c r="B31">
        <v>458</v>
      </c>
      <c r="C31">
        <v>42</v>
      </c>
      <c r="D31">
        <v>33</v>
      </c>
      <c r="E31" s="198">
        <v>0</v>
      </c>
      <c r="F31">
        <v>75</v>
      </c>
      <c r="G31">
        <v>18</v>
      </c>
      <c r="H31">
        <v>68</v>
      </c>
      <c r="I31">
        <v>25</v>
      </c>
      <c r="J31">
        <v>197</v>
      </c>
    </row>
    <row r="32" spans="1:35" ht="17" customHeight="1">
      <c r="A32" s="11" t="s">
        <v>2485</v>
      </c>
      <c r="B32">
        <v>1.2747359999999999E-2</v>
      </c>
      <c r="C32">
        <v>1.3174399999999999E-2</v>
      </c>
      <c r="D32">
        <v>1.826231E-2</v>
      </c>
      <c r="E32" s="198">
        <v>0</v>
      </c>
      <c r="F32">
        <v>1.1550899999999999E-2</v>
      </c>
      <c r="G32">
        <v>1.0830319999999999E-2</v>
      </c>
      <c r="H32">
        <v>8.3651130000000004E-3</v>
      </c>
      <c r="I32">
        <v>6.3307169999999996E-3</v>
      </c>
      <c r="J32">
        <v>2.552805E-2</v>
      </c>
    </row>
    <row r="33" spans="1:35" s="40" customFormat="1" ht="14.25" customHeight="1">
      <c r="A33" s="46" t="s">
        <v>2490</v>
      </c>
      <c r="B33" s="47"/>
      <c r="C33" s="48" t="s">
        <v>2471</v>
      </c>
      <c r="D33" s="47" t="s">
        <v>2472</v>
      </c>
      <c r="E33" s="49" t="s">
        <v>2473</v>
      </c>
      <c r="F33" s="47" t="s">
        <v>2474</v>
      </c>
      <c r="G33" s="47" t="s">
        <v>2475</v>
      </c>
      <c r="H33" s="47" t="s">
        <v>2476</v>
      </c>
      <c r="I33" s="47" t="s">
        <v>2477</v>
      </c>
      <c r="J33" s="47" t="s">
        <v>2478</v>
      </c>
      <c r="K33" s="48"/>
      <c r="L33" s="47"/>
      <c r="M33" s="49"/>
      <c r="N33" s="47"/>
      <c r="O33" s="47"/>
      <c r="P33" s="47"/>
      <c r="Q33" s="47"/>
      <c r="R33" s="49"/>
      <c r="S33" s="47"/>
      <c r="T33" s="47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</row>
    <row r="34" spans="1:35" ht="16" customHeight="1">
      <c r="A34" s="41" t="s">
        <v>2481</v>
      </c>
      <c r="B34">
        <v>729</v>
      </c>
      <c r="C34" s="42">
        <v>64</v>
      </c>
      <c r="D34" s="42">
        <v>45</v>
      </c>
      <c r="E34" s="42">
        <v>18</v>
      </c>
      <c r="F34" s="42">
        <v>127</v>
      </c>
      <c r="G34" s="42">
        <v>37</v>
      </c>
      <c r="H34" s="43">
        <v>125</v>
      </c>
      <c r="I34" s="42">
        <v>62</v>
      </c>
      <c r="J34" s="42">
        <v>251</v>
      </c>
      <c r="K34" s="42"/>
      <c r="L34" s="42"/>
      <c r="M34" s="11"/>
      <c r="N34" s="42"/>
      <c r="P34" s="43"/>
      <c r="Q34" s="42"/>
      <c r="R34" s="42"/>
      <c r="S34" s="42"/>
    </row>
    <row r="35" spans="1:35" ht="16" customHeight="1">
      <c r="A35" s="41" t="s">
        <v>2482</v>
      </c>
      <c r="B35">
        <v>5</v>
      </c>
      <c r="C35">
        <v>1</v>
      </c>
      <c r="D35">
        <v>1</v>
      </c>
      <c r="E35" s="42">
        <v>0</v>
      </c>
      <c r="F35">
        <v>0</v>
      </c>
      <c r="G35">
        <v>2</v>
      </c>
      <c r="H35" s="212">
        <v>0</v>
      </c>
      <c r="I35" s="212">
        <v>0</v>
      </c>
      <c r="J35" s="212">
        <v>1</v>
      </c>
    </row>
    <row r="36" spans="1:35" ht="19" customHeight="1">
      <c r="A36" s="41" t="s">
        <v>2483</v>
      </c>
      <c r="B36">
        <v>2.0630250000000001</v>
      </c>
      <c r="C36">
        <v>2.5555560000000002</v>
      </c>
      <c r="D36">
        <v>1.25</v>
      </c>
      <c r="E36">
        <v>1.571429</v>
      </c>
      <c r="F36">
        <v>2.7352940000000001</v>
      </c>
      <c r="G36">
        <v>3.625</v>
      </c>
      <c r="H36">
        <v>1.8409089999999999</v>
      </c>
      <c r="I36">
        <v>2.1</v>
      </c>
      <c r="J36">
        <v>1.885057</v>
      </c>
    </row>
    <row r="37" spans="1:35">
      <c r="A37" s="11" t="s">
        <v>2484</v>
      </c>
      <c r="B37">
        <v>464</v>
      </c>
      <c r="C37">
        <v>43</v>
      </c>
      <c r="D37">
        <v>32</v>
      </c>
      <c r="E37" s="42">
        <v>0</v>
      </c>
      <c r="F37">
        <v>77</v>
      </c>
      <c r="G37">
        <v>18</v>
      </c>
      <c r="H37">
        <v>68</v>
      </c>
      <c r="I37">
        <v>25</v>
      </c>
      <c r="J37">
        <v>201</v>
      </c>
    </row>
    <row r="38" spans="1:35">
      <c r="A38" s="41" t="s">
        <v>2485</v>
      </c>
      <c r="B38">
        <v>1.291436E-2</v>
      </c>
      <c r="C38">
        <v>1.348808E-2</v>
      </c>
      <c r="D38">
        <v>1.7708910000000001E-2</v>
      </c>
      <c r="E38" s="42">
        <v>0</v>
      </c>
      <c r="F38">
        <v>1.185892E-2</v>
      </c>
      <c r="G38">
        <v>1.0830319999999999E-2</v>
      </c>
      <c r="H38">
        <v>8.3651130000000004E-3</v>
      </c>
      <c r="I38">
        <v>6.3307169999999996E-3</v>
      </c>
      <c r="J38">
        <v>2.6046389999999999E-2</v>
      </c>
    </row>
    <row r="39" spans="1:35">
      <c r="A39" s="40" t="s">
        <v>2491</v>
      </c>
      <c r="B39" s="40"/>
      <c r="C39" s="40"/>
      <c r="D39" s="59"/>
      <c r="E39" s="39" t="s">
        <v>2511</v>
      </c>
      <c r="F39" s="40"/>
      <c r="G39" s="38"/>
      <c r="H39" s="50"/>
      <c r="I39" s="40"/>
      <c r="J39" s="40"/>
      <c r="K39" s="40"/>
      <c r="L39" s="40"/>
      <c r="M39" s="37"/>
      <c r="N39" s="38"/>
      <c r="O39" s="38"/>
      <c r="P39" s="77"/>
      <c r="Q39" s="40"/>
      <c r="R39" s="51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</row>
    <row r="40" spans="1:35" ht="15">
      <c r="A40" s="11" t="s">
        <v>2493</v>
      </c>
      <c r="B40" s="42">
        <v>-2.2897989999999999</v>
      </c>
      <c r="D40" s="52"/>
      <c r="E40" s="44" t="s">
        <v>2494</v>
      </c>
      <c r="F40" s="44"/>
      <c r="G40" t="s">
        <v>2307</v>
      </c>
      <c r="H40" t="s">
        <v>2568</v>
      </c>
      <c r="I40" t="s">
        <v>2496</v>
      </c>
      <c r="J40" s="42" t="s">
        <v>2497</v>
      </c>
      <c r="K40" t="s">
        <v>2498</v>
      </c>
      <c r="L40" t="s">
        <v>2499</v>
      </c>
      <c r="M40" s="44" t="s">
        <v>2500</v>
      </c>
      <c r="N40" s="44"/>
      <c r="O40" s="44" t="s">
        <v>2501</v>
      </c>
      <c r="P40" s="44"/>
      <c r="Q40" s="53" t="s">
        <v>2502</v>
      </c>
      <c r="R40" t="s">
        <v>2503</v>
      </c>
    </row>
    <row r="41" spans="1:35">
      <c r="A41" s="11" t="s">
        <v>2504</v>
      </c>
      <c r="B41" s="42">
        <v>1298</v>
      </c>
      <c r="D41" s="52"/>
      <c r="E41">
        <v>29074929</v>
      </c>
      <c r="F41">
        <v>29088891</v>
      </c>
      <c r="G41">
        <v>3188</v>
      </c>
      <c r="H41">
        <v>-2.485757</v>
      </c>
      <c r="I41">
        <v>133</v>
      </c>
      <c r="J41">
        <v>3.3682970000000001E-3</v>
      </c>
      <c r="K41">
        <v>-5.0041399999999996</v>
      </c>
      <c r="L41">
        <v>-6.4085089999999996</v>
      </c>
      <c r="M41">
        <v>0.89376270000000002</v>
      </c>
      <c r="N41">
        <f>M41/G41</f>
        <v>2.8035216436637391E-4</v>
      </c>
      <c r="O41">
        <v>14.787214000000001</v>
      </c>
      <c r="P41">
        <f>O41/G41</f>
        <v>4.638398368883313E-3</v>
      </c>
      <c r="Q41" s="73">
        <v>1.1596E-7</v>
      </c>
    </row>
    <row r="42" spans="1:35">
      <c r="A42" s="42" t="s">
        <v>2497</v>
      </c>
      <c r="B42" s="42">
        <v>9.5876550000000005E-3</v>
      </c>
      <c r="D42" s="52"/>
      <c r="E42">
        <v>45489591</v>
      </c>
      <c r="F42">
        <v>45499469</v>
      </c>
      <c r="G42">
        <v>1807</v>
      </c>
      <c r="H42" s="78">
        <v>-2.2997130000000001</v>
      </c>
      <c r="I42" s="45">
        <v>75</v>
      </c>
      <c r="J42" s="45">
        <v>5.4758309999999996E-3</v>
      </c>
      <c r="K42" s="45">
        <v>-3.5522040000000001</v>
      </c>
      <c r="L42" s="177">
        <v>-3.5623200000000002</v>
      </c>
      <c r="M42">
        <v>0.81952700000000001</v>
      </c>
      <c r="N42">
        <f t="shared" ref="N42:N48" si="0">M42/G42</f>
        <v>4.5352905368013281E-4</v>
      </c>
      <c r="O42">
        <v>8.338654</v>
      </c>
      <c r="P42">
        <f t="shared" ref="P42:P48" si="1">O42/G42</f>
        <v>4.6146397343663527E-3</v>
      </c>
      <c r="Q42" s="73">
        <v>1.15366E-7</v>
      </c>
    </row>
    <row r="43" spans="1:35">
      <c r="A43" s="11" t="s">
        <v>2505</v>
      </c>
      <c r="B43" s="42">
        <v>-5.1770740000000002</v>
      </c>
      <c r="D43" s="52"/>
      <c r="E43">
        <v>51765930</v>
      </c>
      <c r="F43">
        <v>51773243</v>
      </c>
      <c r="G43">
        <v>2984</v>
      </c>
      <c r="H43" s="78">
        <v>-1.250794</v>
      </c>
      <c r="I43" s="45">
        <v>46</v>
      </c>
      <c r="J43" s="45">
        <v>2.6918973999999998E-2</v>
      </c>
      <c r="K43" s="45">
        <v>-3.8343919999999998</v>
      </c>
      <c r="L43" s="177">
        <v>-4.8096860000000001</v>
      </c>
      <c r="M43">
        <v>2.481036</v>
      </c>
      <c r="N43">
        <f t="shared" si="0"/>
        <v>8.3144638069705093E-4</v>
      </c>
      <c r="O43">
        <v>5.7815000000000003</v>
      </c>
      <c r="P43">
        <f t="shared" si="1"/>
        <v>1.9375000000000002E-3</v>
      </c>
      <c r="Q43" s="73">
        <v>4.8437499999999999E-8</v>
      </c>
    </row>
    <row r="44" spans="1:35">
      <c r="A44" s="11" t="s">
        <v>2506</v>
      </c>
      <c r="B44" s="42">
        <v>-9.7679869999999998</v>
      </c>
      <c r="D44" s="52"/>
      <c r="E44">
        <v>59862000</v>
      </c>
      <c r="F44">
        <v>59868949</v>
      </c>
      <c r="G44">
        <v>6493</v>
      </c>
      <c r="H44" s="78">
        <v>-2.375756</v>
      </c>
      <c r="I44" s="45">
        <v>258</v>
      </c>
      <c r="J44" s="45">
        <v>6.8280529999999997E-3</v>
      </c>
      <c r="K44" s="45">
        <v>-5.1684159999999997</v>
      </c>
      <c r="L44" s="177">
        <v>-7.7394080000000001</v>
      </c>
      <c r="M44">
        <v>3.5485161000000001</v>
      </c>
      <c r="N44">
        <f t="shared" si="0"/>
        <v>5.4651410750038501E-4</v>
      </c>
      <c r="O44">
        <v>28.796157999999998</v>
      </c>
      <c r="P44">
        <f t="shared" si="1"/>
        <v>4.4349542584321573E-3</v>
      </c>
      <c r="Q44" s="73">
        <v>1.108739E-7</v>
      </c>
    </row>
    <row r="45" spans="1:35">
      <c r="A45" s="42" t="s">
        <v>2507</v>
      </c>
      <c r="B45" s="42">
        <v>25.05884</v>
      </c>
      <c r="C45">
        <f>B45/B3</f>
        <v>6.9745442400289456E-4</v>
      </c>
      <c r="D45" s="52"/>
      <c r="E45">
        <v>72179774</v>
      </c>
      <c r="F45">
        <v>72190667</v>
      </c>
      <c r="G45">
        <v>1662</v>
      </c>
      <c r="H45" s="78">
        <v>-2.2630880000000002</v>
      </c>
      <c r="I45" s="45">
        <v>72</v>
      </c>
      <c r="J45" s="45">
        <v>6.1060669999999997E-3</v>
      </c>
      <c r="K45" s="45">
        <v>-4.8676500000000003</v>
      </c>
      <c r="L45" s="177">
        <v>-5.816046</v>
      </c>
      <c r="M45">
        <v>0.8777355</v>
      </c>
      <c r="N45">
        <f t="shared" si="0"/>
        <v>5.2812003610108304E-4</v>
      </c>
      <c r="O45">
        <v>8.0051079999999999</v>
      </c>
      <c r="P45">
        <f t="shared" si="1"/>
        <v>4.8165511432009629E-3</v>
      </c>
      <c r="Q45" s="73">
        <v>1.204138E-7</v>
      </c>
    </row>
    <row r="46" spans="1:35">
      <c r="A46" s="42" t="s">
        <v>2508</v>
      </c>
      <c r="B46" s="42">
        <v>148.6506</v>
      </c>
      <c r="C46">
        <f>B46/B3</f>
        <v>4.1373430933229422E-3</v>
      </c>
      <c r="D46" s="52"/>
      <c r="E46">
        <v>85319031</v>
      </c>
      <c r="F46">
        <v>85327160</v>
      </c>
      <c r="G46">
        <v>8129</v>
      </c>
      <c r="H46" s="78">
        <v>-1.9823010000000001</v>
      </c>
      <c r="I46" s="45">
        <v>241</v>
      </c>
      <c r="J46" s="45">
        <v>1.4803391000000001E-2</v>
      </c>
      <c r="K46" s="45">
        <v>-4.8080280000000002</v>
      </c>
      <c r="L46" s="177">
        <v>-7.4708800000000002</v>
      </c>
      <c r="M46">
        <v>7.1666299000000002</v>
      </c>
      <c r="N46">
        <f t="shared" si="0"/>
        <v>8.8161273219338171E-4</v>
      </c>
      <c r="O46">
        <v>28.685064000000001</v>
      </c>
      <c r="P46">
        <f t="shared" si="1"/>
        <v>3.5287321933817196E-3</v>
      </c>
      <c r="Q46" s="73">
        <v>8.8218300000000006E-8</v>
      </c>
    </row>
    <row r="47" spans="1:35">
      <c r="A47" s="23" t="s">
        <v>2509</v>
      </c>
      <c r="B47" s="109">
        <v>1.034336E-7</v>
      </c>
      <c r="D47" s="52"/>
      <c r="E47">
        <v>91564793</v>
      </c>
      <c r="F47">
        <v>91580773</v>
      </c>
      <c r="G47">
        <v>3949</v>
      </c>
      <c r="H47" s="78">
        <v>-1.3864369999999999</v>
      </c>
      <c r="I47" s="45">
        <v>125</v>
      </c>
      <c r="J47" s="45">
        <v>2.6295421999999999E-2</v>
      </c>
      <c r="K47" s="45">
        <v>-5.4435320000000003</v>
      </c>
      <c r="L47" s="177">
        <v>-8.5977949999999996</v>
      </c>
      <c r="M47">
        <v>6.5918536999999997</v>
      </c>
      <c r="N47">
        <f t="shared" si="0"/>
        <v>1.6692463155229171E-3</v>
      </c>
      <c r="O47">
        <v>13.897757</v>
      </c>
      <c r="P47">
        <f t="shared" si="1"/>
        <v>3.5193104583438844E-3</v>
      </c>
      <c r="Q47" s="73">
        <v>8.7982760000000004E-8</v>
      </c>
    </row>
    <row r="48" spans="1:35" s="200" customFormat="1" ht="14.25" customHeight="1">
      <c r="A48" s="224" t="s">
        <v>2503</v>
      </c>
      <c r="B48" s="198"/>
      <c r="D48" s="199"/>
      <c r="E48" s="200">
        <v>94174861</v>
      </c>
      <c r="F48" s="200">
        <v>94184786</v>
      </c>
      <c r="G48" s="200">
        <v>7717</v>
      </c>
      <c r="H48" s="225">
        <v>-2.5409329999999999</v>
      </c>
      <c r="I48" s="185">
        <v>348</v>
      </c>
      <c r="J48" s="185">
        <v>3.8171469999999999E-3</v>
      </c>
      <c r="K48" s="185">
        <v>-3.8613</v>
      </c>
      <c r="L48" s="227">
        <v>-4.7661579999999999</v>
      </c>
      <c r="M48" s="200">
        <v>2.6797811999999999</v>
      </c>
      <c r="N48">
        <f t="shared" si="0"/>
        <v>3.4725686147466629E-4</v>
      </c>
      <c r="O48" s="200">
        <v>40.359169000000001</v>
      </c>
      <c r="P48">
        <f t="shared" si="1"/>
        <v>5.2299039782298827E-3</v>
      </c>
      <c r="Q48" s="214">
        <v>1.3074760000000001E-7</v>
      </c>
    </row>
    <row r="49" spans="1:35" ht="16" customHeight="1">
      <c r="A49" s="49" t="s">
        <v>2569</v>
      </c>
      <c r="B49" s="49"/>
      <c r="C49" s="49"/>
      <c r="D49" s="80"/>
      <c r="E49" s="48" t="s">
        <v>2492</v>
      </c>
      <c r="F49" s="49"/>
      <c r="G49" s="47"/>
      <c r="H49" s="55"/>
      <c r="I49" s="49"/>
      <c r="J49" s="49"/>
      <c r="K49" s="49"/>
      <c r="L49" s="49"/>
      <c r="M49" s="46"/>
      <c r="N49" s="47"/>
      <c r="O49" s="47"/>
      <c r="P49" s="81"/>
      <c r="Q49" s="49"/>
      <c r="R49" s="56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</row>
    <row r="50" spans="1:35" ht="16" customHeight="1">
      <c r="A50" s="11" t="s">
        <v>2493</v>
      </c>
      <c r="B50" s="42">
        <v>-2.0515340000000002</v>
      </c>
      <c r="D50" s="52"/>
      <c r="E50" s="44" t="s">
        <v>2494</v>
      </c>
      <c r="F50" s="44"/>
      <c r="G50" t="s">
        <v>2307</v>
      </c>
      <c r="H50" t="s">
        <v>2568</v>
      </c>
      <c r="I50" t="s">
        <v>2496</v>
      </c>
      <c r="J50" s="42" t="s">
        <v>2497</v>
      </c>
      <c r="K50" t="s">
        <v>2498</v>
      </c>
      <c r="L50" t="s">
        <v>2499</v>
      </c>
      <c r="M50" s="44" t="s">
        <v>2500</v>
      </c>
      <c r="N50" s="44"/>
      <c r="O50" s="44" t="s">
        <v>2501</v>
      </c>
      <c r="P50" s="44"/>
      <c r="Q50" s="53" t="s">
        <v>2502</v>
      </c>
      <c r="R50" t="s">
        <v>2503</v>
      </c>
    </row>
    <row r="51" spans="1:35" ht="19" customHeight="1">
      <c r="A51" s="11" t="s">
        <v>2504</v>
      </c>
      <c r="B51" s="42">
        <v>880</v>
      </c>
      <c r="D51" s="52"/>
      <c r="E51">
        <v>29074929</v>
      </c>
      <c r="F51">
        <v>29088891</v>
      </c>
      <c r="G51">
        <v>3188</v>
      </c>
      <c r="H51">
        <v>-2.3146833999999998</v>
      </c>
      <c r="I51">
        <v>89</v>
      </c>
      <c r="J51">
        <v>1.0272875000000001E-2</v>
      </c>
      <c r="K51">
        <v>-2.2468430000000001</v>
      </c>
      <c r="L51">
        <v>-1.3828009999999999</v>
      </c>
      <c r="M51">
        <v>1.8420662000000001</v>
      </c>
      <c r="N51">
        <f>M51/G51</f>
        <v>5.7781248431618571E-4</v>
      </c>
      <c r="O51">
        <v>11.665240000000001</v>
      </c>
      <c r="P51">
        <f>O51/G51</f>
        <v>3.6591091593475536E-3</v>
      </c>
      <c r="Q51" s="73">
        <v>9.1477729999999994E-8</v>
      </c>
    </row>
    <row r="52" spans="1:35">
      <c r="A52" s="42" t="s">
        <v>2497</v>
      </c>
      <c r="B52" s="42">
        <v>1.9232989999999998E-2</v>
      </c>
      <c r="D52" s="52"/>
      <c r="E52">
        <v>45489591</v>
      </c>
      <c r="F52">
        <v>45499469</v>
      </c>
      <c r="G52">
        <v>1807</v>
      </c>
      <c r="H52" s="78">
        <v>-2.4561630999999999</v>
      </c>
      <c r="I52" s="45">
        <v>53</v>
      </c>
      <c r="J52" s="45">
        <v>4.7250670000000003E-3</v>
      </c>
      <c r="K52" s="79">
        <v>-1.4652130000000001</v>
      </c>
      <c r="L52">
        <v>-1.9193709999999999E-2</v>
      </c>
      <c r="M52">
        <v>0.48832819999999999</v>
      </c>
      <c r="N52">
        <f t="shared" ref="N52:N58" si="2">M52/G52</f>
        <v>2.7024250138350857E-4</v>
      </c>
      <c r="O52">
        <v>6.9467160000000003</v>
      </c>
      <c r="P52">
        <f t="shared" ref="P52:P58" si="3">O52/G52</f>
        <v>3.8443364692861098E-3</v>
      </c>
      <c r="Q52" s="73">
        <v>9.6108409999999994E-8</v>
      </c>
    </row>
    <row r="53" spans="1:35">
      <c r="A53" s="11" t="s">
        <v>2505</v>
      </c>
      <c r="B53" s="42">
        <v>-1.981303</v>
      </c>
      <c r="D53" s="52"/>
      <c r="E53">
        <v>51765930</v>
      </c>
      <c r="F53">
        <v>51773243</v>
      </c>
      <c r="G53">
        <v>2984</v>
      </c>
      <c r="H53" s="78">
        <v>-0.18350069999999999</v>
      </c>
      <c r="I53" s="45">
        <v>25</v>
      </c>
      <c r="J53" s="45">
        <v>6.0323885000000001E-2</v>
      </c>
      <c r="K53" s="79">
        <v>-1.544295</v>
      </c>
      <c r="L53">
        <v>-2.07745582</v>
      </c>
      <c r="M53">
        <v>3.0266386000000001</v>
      </c>
      <c r="N53">
        <f t="shared" si="2"/>
        <v>1.0142890750670242E-3</v>
      </c>
      <c r="O53">
        <v>4.0633520000000001</v>
      </c>
      <c r="P53">
        <f t="shared" si="3"/>
        <v>1.3617131367292226E-3</v>
      </c>
      <c r="Q53" s="73">
        <v>3.4042830000000001E-8</v>
      </c>
    </row>
    <row r="54" spans="1:35">
      <c r="A54" s="11" t="s">
        <v>2506</v>
      </c>
      <c r="B54" s="42">
        <v>-1.242489</v>
      </c>
      <c r="D54" s="52"/>
      <c r="E54">
        <v>59862000</v>
      </c>
      <c r="F54">
        <v>59868949</v>
      </c>
      <c r="G54">
        <v>6493</v>
      </c>
      <c r="H54" s="78">
        <v>-1.8979832000000001</v>
      </c>
      <c r="I54" s="45">
        <v>170</v>
      </c>
      <c r="J54" s="45">
        <v>2.1473209E-2</v>
      </c>
      <c r="K54" s="79">
        <v>-2.16764</v>
      </c>
      <c r="L54">
        <v>-1.76678194</v>
      </c>
      <c r="M54">
        <v>7.3499093000000002</v>
      </c>
      <c r="N54">
        <f t="shared" si="2"/>
        <v>1.1319743261974434E-3</v>
      </c>
      <c r="O54">
        <v>22.413019999999999</v>
      </c>
      <c r="P54">
        <f t="shared" si="3"/>
        <v>3.4518743261974434E-3</v>
      </c>
      <c r="Q54" s="73">
        <v>8.6296860000000003E-8</v>
      </c>
    </row>
    <row r="55" spans="1:35">
      <c r="A55" s="42" t="s">
        <v>2507</v>
      </c>
      <c r="B55" s="42">
        <v>34.099989999999998</v>
      </c>
      <c r="C55">
        <f>B55/B3</f>
        <v>9.4909376826518967E-4</v>
      </c>
      <c r="D55" s="52"/>
      <c r="E55">
        <v>72179774</v>
      </c>
      <c r="F55">
        <v>72190667</v>
      </c>
      <c r="G55">
        <v>1662</v>
      </c>
      <c r="H55" s="78">
        <v>-2.2654005000000002</v>
      </c>
      <c r="I55" s="45">
        <v>38</v>
      </c>
      <c r="J55" s="45">
        <v>7.4312340000000001E-3</v>
      </c>
      <c r="K55" s="79">
        <v>-2.152746</v>
      </c>
      <c r="L55">
        <v>-1.32660684</v>
      </c>
      <c r="M55">
        <v>0.55372909999999997</v>
      </c>
      <c r="N55">
        <f t="shared" si="2"/>
        <v>3.3317033694344161E-4</v>
      </c>
      <c r="O55">
        <v>4.980664</v>
      </c>
      <c r="P55">
        <f t="shared" si="3"/>
        <v>2.9967894103489772E-3</v>
      </c>
      <c r="Q55" s="73">
        <v>7.4919739999999995E-8</v>
      </c>
    </row>
    <row r="56" spans="1:35">
      <c r="A56" s="42" t="s">
        <v>2508</v>
      </c>
      <c r="B56" s="42">
        <v>118.09480000000001</v>
      </c>
      <c r="C56">
        <f>B56/B3</f>
        <v>3.286893595702636E-3</v>
      </c>
      <c r="D56" s="52"/>
      <c r="E56">
        <v>85319031</v>
      </c>
      <c r="F56">
        <v>85327160</v>
      </c>
      <c r="G56">
        <v>8129</v>
      </c>
      <c r="H56" s="78">
        <v>-1.4566789</v>
      </c>
      <c r="I56" s="45">
        <v>155</v>
      </c>
      <c r="J56" s="45">
        <v>3.1591071999999998E-2</v>
      </c>
      <c r="K56" s="79">
        <v>-1.3002480000000001</v>
      </c>
      <c r="L56">
        <v>-0.64955176000000003</v>
      </c>
      <c r="M56">
        <v>9.8333704999999991</v>
      </c>
      <c r="N56">
        <f t="shared" si="2"/>
        <v>1.2096654570057817E-3</v>
      </c>
      <c r="O56">
        <v>21.495767000000001</v>
      </c>
      <c r="P56">
        <f t="shared" si="3"/>
        <v>2.6443310370279248E-3</v>
      </c>
      <c r="Q56" s="73">
        <v>6.6108279999999995E-8</v>
      </c>
    </row>
    <row r="57" spans="1:35">
      <c r="A57" s="23" t="s">
        <v>2509</v>
      </c>
      <c r="B57" s="109">
        <v>8.2172340000000005E-8</v>
      </c>
      <c r="D57" s="52"/>
      <c r="E57">
        <v>91564793</v>
      </c>
      <c r="F57">
        <v>91580773</v>
      </c>
      <c r="G57">
        <v>3949</v>
      </c>
      <c r="H57" s="78">
        <v>-0.92698420000000004</v>
      </c>
      <c r="I57" s="45">
        <v>76</v>
      </c>
      <c r="J57" s="45">
        <v>4.3022559000000002E-2</v>
      </c>
      <c r="K57" s="79">
        <v>-2.2686809999999999</v>
      </c>
      <c r="L57">
        <v>-2.88463051</v>
      </c>
      <c r="M57">
        <v>6.5672404000000002</v>
      </c>
      <c r="N57">
        <f t="shared" si="2"/>
        <v>1.6630135224107369E-3</v>
      </c>
      <c r="O57">
        <v>9.9613289999999992</v>
      </c>
      <c r="P57">
        <f t="shared" si="3"/>
        <v>2.5224940491263611E-3</v>
      </c>
      <c r="Q57" s="73">
        <v>6.3062349999999998E-8</v>
      </c>
    </row>
    <row r="58" spans="1:35">
      <c r="A58" s="23" t="s">
        <v>2503</v>
      </c>
      <c r="B58" s="42"/>
      <c r="D58" s="52"/>
      <c r="E58">
        <v>94174861</v>
      </c>
      <c r="F58">
        <v>94184786</v>
      </c>
      <c r="G58">
        <v>7717</v>
      </c>
      <c r="H58" s="78">
        <v>-2.5144975000000001</v>
      </c>
      <c r="I58" s="45">
        <v>274</v>
      </c>
      <c r="J58" s="45">
        <v>8.0300259999999991E-3</v>
      </c>
      <c r="K58" s="79">
        <v>-1.340889</v>
      </c>
      <c r="L58">
        <v>0.79052343000000003</v>
      </c>
      <c r="M58">
        <v>4.4387089</v>
      </c>
      <c r="N58">
        <f t="shared" si="2"/>
        <v>5.7518581054814041E-4</v>
      </c>
      <c r="O58">
        <v>36.568711999999998</v>
      </c>
      <c r="P58">
        <f t="shared" si="3"/>
        <v>4.7387212647401833E-3</v>
      </c>
      <c r="Q58" s="73">
        <v>1.18468E-7</v>
      </c>
    </row>
    <row r="59" spans="1:35">
      <c r="A59" s="49" t="s">
        <v>2570</v>
      </c>
      <c r="B59" s="49"/>
      <c r="C59" s="49"/>
      <c r="D59" s="80"/>
      <c r="E59" s="48" t="s">
        <v>2511</v>
      </c>
      <c r="F59" s="49"/>
      <c r="G59" s="47"/>
      <c r="H59" s="55"/>
      <c r="I59" s="49"/>
      <c r="J59" s="49"/>
      <c r="K59" s="49"/>
      <c r="L59" s="49"/>
      <c r="M59" s="46"/>
      <c r="N59" s="47"/>
      <c r="O59" s="47"/>
      <c r="P59" s="81"/>
      <c r="Q59" s="49"/>
      <c r="R59" s="56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</row>
    <row r="60" spans="1:35" ht="15">
      <c r="A60" s="11" t="s">
        <v>2493</v>
      </c>
      <c r="B60" s="42">
        <v>-2.335941</v>
      </c>
      <c r="D60" s="52"/>
      <c r="E60" s="44" t="s">
        <v>2494</v>
      </c>
      <c r="F60" s="44"/>
      <c r="G60" t="s">
        <v>2307</v>
      </c>
      <c r="H60" t="s">
        <v>2568</v>
      </c>
      <c r="I60" t="s">
        <v>2496</v>
      </c>
      <c r="J60" s="42" t="s">
        <v>2497</v>
      </c>
      <c r="K60" t="s">
        <v>2498</v>
      </c>
      <c r="L60" t="s">
        <v>2499</v>
      </c>
      <c r="M60" s="44" t="s">
        <v>2500</v>
      </c>
      <c r="N60" s="44"/>
      <c r="O60" s="44" t="s">
        <v>2501</v>
      </c>
      <c r="P60" s="44"/>
      <c r="Q60" s="53" t="s">
        <v>2502</v>
      </c>
      <c r="R60" t="s">
        <v>2503</v>
      </c>
    </row>
    <row r="61" spans="1:35">
      <c r="A61" s="11" t="s">
        <v>2504</v>
      </c>
      <c r="B61" s="42">
        <v>751</v>
      </c>
      <c r="D61" s="52"/>
      <c r="E61">
        <v>29074929</v>
      </c>
      <c r="F61">
        <v>29088891</v>
      </c>
      <c r="G61">
        <v>3188</v>
      </c>
      <c r="H61">
        <v>-2.5228581999999999</v>
      </c>
      <c r="I61">
        <v>65</v>
      </c>
      <c r="J61">
        <v>6.7211989999999997E-3</v>
      </c>
      <c r="K61">
        <v>-1.4548384999999999</v>
      </c>
      <c r="L61">
        <v>7.1396100000000004E-2</v>
      </c>
      <c r="M61">
        <v>0.86951909999999999</v>
      </c>
      <c r="N61">
        <f>M61/G61</f>
        <v>2.7274752195734003E-4</v>
      </c>
      <c r="O61">
        <v>9.2439479999999996</v>
      </c>
      <c r="P61">
        <f>O61/G61</f>
        <v>2.8996072772898367E-3</v>
      </c>
      <c r="Q61" s="73">
        <v>7.249018E-8</v>
      </c>
    </row>
    <row r="62" spans="1:35">
      <c r="A62" s="42" t="s">
        <v>2497</v>
      </c>
      <c r="B62" s="42">
        <v>1.54319E-2</v>
      </c>
      <c r="D62" s="52"/>
      <c r="E62">
        <v>45489591</v>
      </c>
      <c r="F62">
        <v>45499469</v>
      </c>
      <c r="G62">
        <v>1807</v>
      </c>
      <c r="H62" s="78">
        <v>-2.2709502000000001</v>
      </c>
      <c r="I62" s="45">
        <v>48</v>
      </c>
      <c r="J62" s="45">
        <v>1.1605813E-2</v>
      </c>
      <c r="K62" s="45">
        <v>-0.65660689999999999</v>
      </c>
      <c r="L62">
        <v>1.0064044999999999</v>
      </c>
      <c r="M62">
        <v>1.1154607999999999</v>
      </c>
      <c r="N62">
        <f t="shared" ref="N62:N68" si="4">M62/G62</f>
        <v>6.172998339789706E-4</v>
      </c>
      <c r="O62">
        <v>6.8262999999999998</v>
      </c>
      <c r="P62">
        <f t="shared" ref="P62:P68" si="5">O62/G62</f>
        <v>3.7776978417266185E-3</v>
      </c>
      <c r="Q62" s="73">
        <v>9.4442440000000001E-8</v>
      </c>
    </row>
    <row r="63" spans="1:35" s="200" customFormat="1" ht="14.25" customHeight="1">
      <c r="A63" s="201" t="s">
        <v>2505</v>
      </c>
      <c r="B63" s="198">
        <v>-1.5954189999999999</v>
      </c>
      <c r="D63" s="199"/>
      <c r="E63" s="200">
        <v>51765930</v>
      </c>
      <c r="F63" s="200">
        <v>51773243</v>
      </c>
      <c r="G63" s="200">
        <v>2984</v>
      </c>
      <c r="H63" s="225">
        <v>-0.1666745</v>
      </c>
      <c r="I63" s="185">
        <v>19</v>
      </c>
      <c r="J63" s="185">
        <v>6.5611641999999998E-2</v>
      </c>
      <c r="K63" s="185">
        <v>-3.3151611999999999</v>
      </c>
      <c r="L63" s="200">
        <v>-4.5028002999999996</v>
      </c>
      <c r="M63" s="200">
        <v>2.5141621000000001</v>
      </c>
      <c r="N63">
        <f t="shared" si="4"/>
        <v>8.4254762064343164E-4</v>
      </c>
      <c r="O63" s="200">
        <v>3.4134690000000001</v>
      </c>
      <c r="P63">
        <f t="shared" si="5"/>
        <v>1.143923927613941E-3</v>
      </c>
      <c r="Q63" s="214">
        <v>2.8598100000000001E-8</v>
      </c>
    </row>
    <row r="64" spans="1:35" ht="16" customHeight="1">
      <c r="A64" s="11" t="s">
        <v>2506</v>
      </c>
      <c r="B64" s="42">
        <v>-7.0650950000000004E-3</v>
      </c>
      <c r="D64" s="52"/>
      <c r="E64">
        <v>59862000</v>
      </c>
      <c r="F64">
        <v>59868949</v>
      </c>
      <c r="G64">
        <v>6493</v>
      </c>
      <c r="H64" s="78">
        <v>-2.4707211</v>
      </c>
      <c r="I64" s="45">
        <v>132</v>
      </c>
      <c r="J64" s="45">
        <v>1.0355095999999999E-2</v>
      </c>
      <c r="K64" s="45">
        <v>-1.0030735</v>
      </c>
      <c r="L64">
        <v>1.0262321000000001</v>
      </c>
      <c r="M64">
        <v>2.7576239</v>
      </c>
      <c r="N64">
        <f t="shared" si="4"/>
        <v>4.2470720776220547E-4</v>
      </c>
      <c r="O64">
        <v>18.914603</v>
      </c>
      <c r="P64">
        <f t="shared" si="5"/>
        <v>2.9130760819343908E-3</v>
      </c>
      <c r="Q64" s="73">
        <v>7.2826900000000002E-8</v>
      </c>
    </row>
    <row r="65" spans="1:35" ht="16" customHeight="1">
      <c r="A65" s="42" t="s">
        <v>2507</v>
      </c>
      <c r="B65" s="42">
        <v>23.507729999999999</v>
      </c>
      <c r="C65">
        <f>B65/B3</f>
        <v>6.542828912577583E-4</v>
      </c>
      <c r="D65" s="52"/>
      <c r="E65">
        <v>72179774</v>
      </c>
      <c r="F65">
        <v>72190667</v>
      </c>
      <c r="G65">
        <v>1662</v>
      </c>
      <c r="H65" s="78">
        <v>-1.9939298000000001</v>
      </c>
      <c r="I65" s="45">
        <v>32</v>
      </c>
      <c r="J65" s="45">
        <v>1.6429434999999999E-2</v>
      </c>
      <c r="K65" s="45">
        <v>-1.5265504999999999</v>
      </c>
      <c r="L65">
        <v>-0.66165739999999995</v>
      </c>
      <c r="M65">
        <v>1.0524241000000001</v>
      </c>
      <c r="N65">
        <f t="shared" si="4"/>
        <v>6.3322749699157646E-4</v>
      </c>
      <c r="O65">
        <v>4.5508670000000002</v>
      </c>
      <c r="P65">
        <f t="shared" si="5"/>
        <v>2.7381871239470518E-3</v>
      </c>
      <c r="Q65" s="73">
        <v>6.8454669999999994E-8</v>
      </c>
    </row>
    <row r="66" spans="1:35" ht="19" customHeight="1">
      <c r="A66" s="42" t="s">
        <v>2508</v>
      </c>
      <c r="B66" s="42">
        <v>109.5064</v>
      </c>
      <c r="C66">
        <f>B66/B3</f>
        <v>3.0478554927774221E-3</v>
      </c>
      <c r="D66" s="52"/>
      <c r="E66">
        <v>85319031</v>
      </c>
      <c r="F66">
        <v>85327160</v>
      </c>
      <c r="G66">
        <v>8129</v>
      </c>
      <c r="H66" s="78">
        <v>-2.0145886000000002</v>
      </c>
      <c r="I66" s="45">
        <v>138</v>
      </c>
      <c r="J66" s="45">
        <v>2.1501454E-2</v>
      </c>
      <c r="K66" s="45">
        <v>-1.7889242999999999</v>
      </c>
      <c r="L66">
        <v>-0.92269849999999998</v>
      </c>
      <c r="M66">
        <v>5.9981505000000004</v>
      </c>
      <c r="N66">
        <f t="shared" si="4"/>
        <v>7.3787064829622341E-4</v>
      </c>
      <c r="O66">
        <v>20.621561</v>
      </c>
      <c r="P66">
        <f t="shared" si="5"/>
        <v>2.5367893959896666E-3</v>
      </c>
      <c r="Q66" s="73">
        <v>6.3419729999999995E-8</v>
      </c>
    </row>
    <row r="67" spans="1:35">
      <c r="A67" s="23" t="s">
        <v>2509</v>
      </c>
      <c r="B67" s="109">
        <v>7.6196409999999995E-8</v>
      </c>
      <c r="D67" s="52"/>
      <c r="E67">
        <v>91564793</v>
      </c>
      <c r="F67">
        <v>91580773</v>
      </c>
      <c r="G67">
        <v>3949</v>
      </c>
      <c r="H67" s="78">
        <v>-1.0580191000000001</v>
      </c>
      <c r="I67" s="45">
        <v>65</v>
      </c>
      <c r="J67" s="45">
        <v>4.3799751999999997E-2</v>
      </c>
      <c r="K67" s="45">
        <v>-1.6583933</v>
      </c>
      <c r="L67">
        <v>-1.6846222</v>
      </c>
      <c r="M67">
        <v>5.7319367999999997</v>
      </c>
      <c r="N67">
        <f t="shared" si="4"/>
        <v>1.4514907065079766E-3</v>
      </c>
      <c r="O67">
        <v>9.2439479999999996</v>
      </c>
      <c r="P67">
        <f t="shared" si="5"/>
        <v>2.3408326158521143E-3</v>
      </c>
      <c r="Q67" s="73">
        <v>5.8520809999999997E-8</v>
      </c>
    </row>
    <row r="68" spans="1:35">
      <c r="A68" s="23" t="s">
        <v>2503</v>
      </c>
      <c r="B68" s="42"/>
      <c r="D68" s="52"/>
      <c r="E68">
        <v>94174861</v>
      </c>
      <c r="F68">
        <v>94184786</v>
      </c>
      <c r="G68">
        <v>7717</v>
      </c>
      <c r="H68" s="78">
        <v>-2.6663636999999998</v>
      </c>
      <c r="I68" s="45">
        <v>252</v>
      </c>
      <c r="J68" s="45">
        <v>6.8019170000000002E-3</v>
      </c>
      <c r="K68" s="45">
        <v>-1.1700964</v>
      </c>
      <c r="L68">
        <v>1.1579603000000001</v>
      </c>
      <c r="M68">
        <v>3.4684555000000001</v>
      </c>
      <c r="N68">
        <f t="shared" si="4"/>
        <v>4.4945645976415707E-4</v>
      </c>
      <c r="O68">
        <v>36.691744</v>
      </c>
      <c r="P68">
        <f t="shared" si="5"/>
        <v>4.7546642477646756E-3</v>
      </c>
      <c r="Q68" s="73">
        <v>1.1886660000000001E-7</v>
      </c>
    </row>
    <row r="69" spans="1:35">
      <c r="A69" s="49" t="s">
        <v>2571</v>
      </c>
      <c r="B69" s="49"/>
      <c r="C69" s="49"/>
      <c r="D69" s="80"/>
      <c r="E69" s="48" t="s">
        <v>2511</v>
      </c>
      <c r="F69" s="49"/>
      <c r="G69" s="47"/>
      <c r="H69" s="55"/>
      <c r="I69" s="49"/>
      <c r="J69" s="49"/>
      <c r="K69" s="49"/>
      <c r="L69" s="49"/>
      <c r="M69" s="46"/>
      <c r="N69" s="47"/>
      <c r="O69" s="47"/>
      <c r="P69" s="81"/>
      <c r="Q69" s="49"/>
      <c r="R69" s="56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</row>
    <row r="70" spans="1:35" ht="15">
      <c r="A70" s="11" t="s">
        <v>2493</v>
      </c>
      <c r="B70" s="42">
        <v>-2.3042899999999999</v>
      </c>
      <c r="D70" s="52"/>
      <c r="E70" s="44" t="s">
        <v>2494</v>
      </c>
      <c r="F70" s="44"/>
      <c r="G70" t="s">
        <v>2307</v>
      </c>
      <c r="H70" t="s">
        <v>2568</v>
      </c>
      <c r="I70" t="s">
        <v>2496</v>
      </c>
      <c r="J70" s="42" t="s">
        <v>2497</v>
      </c>
      <c r="K70" t="s">
        <v>2498</v>
      </c>
      <c r="L70" t="s">
        <v>2499</v>
      </c>
      <c r="M70" s="44" t="s">
        <v>2500</v>
      </c>
      <c r="N70" s="44"/>
      <c r="O70" s="44" t="s">
        <v>2501</v>
      </c>
      <c r="P70" s="44"/>
      <c r="Q70" s="53" t="s">
        <v>2502</v>
      </c>
      <c r="R70" t="s">
        <v>2503</v>
      </c>
    </row>
    <row r="71" spans="1:35">
      <c r="A71" s="11" t="s">
        <v>2504</v>
      </c>
      <c r="B71" s="42">
        <v>811</v>
      </c>
      <c r="D71" s="52"/>
      <c r="E71">
        <v>29074929</v>
      </c>
      <c r="F71">
        <v>29088891</v>
      </c>
      <c r="G71">
        <v>3188</v>
      </c>
      <c r="H71">
        <v>-2.5398098</v>
      </c>
      <c r="I71">
        <v>79</v>
      </c>
      <c r="J71">
        <v>5.3181820000000003E-3</v>
      </c>
      <c r="K71">
        <v>-3.898552</v>
      </c>
      <c r="L71">
        <v>-3.9767877999999999</v>
      </c>
      <c r="M71">
        <v>0.79906529999999998</v>
      </c>
      <c r="N71">
        <f>M71/G71</f>
        <v>2.506478356336261E-4</v>
      </c>
      <c r="O71">
        <v>10.543957000000001</v>
      </c>
      <c r="P71">
        <f>O71/G71</f>
        <v>3.3073892722710165E-3</v>
      </c>
      <c r="Q71" s="73">
        <v>8.2684739999999999E-8</v>
      </c>
    </row>
    <row r="72" spans="1:35">
      <c r="A72" s="42" t="s">
        <v>2497</v>
      </c>
      <c r="B72" s="42">
        <v>1.405286E-2</v>
      </c>
      <c r="D72" s="52"/>
      <c r="E72">
        <v>45489591</v>
      </c>
      <c r="F72">
        <v>45499469</v>
      </c>
      <c r="G72">
        <v>1807</v>
      </c>
      <c r="H72" s="78">
        <v>-1.9516935</v>
      </c>
      <c r="I72" s="45">
        <v>49</v>
      </c>
      <c r="J72" s="45">
        <v>1.7393260000000001E-2</v>
      </c>
      <c r="K72" s="79">
        <v>-1.2464740000000001</v>
      </c>
      <c r="L72">
        <v>-0.17118330000000001</v>
      </c>
      <c r="M72">
        <v>1.7103174999999999</v>
      </c>
      <c r="N72">
        <f t="shared" ref="N72:N78" si="6">M72/G72</f>
        <v>9.4649557277255117E-4</v>
      </c>
      <c r="O72">
        <v>6.5399229999999999</v>
      </c>
      <c r="P72">
        <f t="shared" ref="P72:P78" si="7">O72/G72</f>
        <v>3.6192158273381293E-3</v>
      </c>
      <c r="Q72" s="73">
        <v>9.0480399999999995E-8</v>
      </c>
    </row>
    <row r="73" spans="1:35">
      <c r="A73" s="11" t="s">
        <v>2505</v>
      </c>
      <c r="B73" s="42">
        <v>-2.5984940000000001</v>
      </c>
      <c r="D73" s="52"/>
      <c r="E73">
        <v>51765930</v>
      </c>
      <c r="F73">
        <v>51773243</v>
      </c>
      <c r="G73">
        <v>2984</v>
      </c>
      <c r="H73" s="78">
        <v>-0.43970819999999999</v>
      </c>
      <c r="I73" s="45">
        <v>19</v>
      </c>
      <c r="J73" s="45">
        <v>5.3859297E-2</v>
      </c>
      <c r="K73" s="79">
        <v>-2.7434720000000001</v>
      </c>
      <c r="L73">
        <v>-3.5092886000000001</v>
      </c>
      <c r="M73">
        <v>2.0528705999999999</v>
      </c>
      <c r="N73">
        <f t="shared" si="6"/>
        <v>6.8795931635388735E-4</v>
      </c>
      <c r="O73">
        <v>3.0699010000000002</v>
      </c>
      <c r="P73">
        <f t="shared" si="7"/>
        <v>1.0287871983914209E-3</v>
      </c>
      <c r="Q73" s="73">
        <v>2.5719679999999999E-8</v>
      </c>
    </row>
    <row r="74" spans="1:35">
      <c r="A74" s="11" t="s">
        <v>2506</v>
      </c>
      <c r="B74" s="42">
        <v>-2.250435</v>
      </c>
      <c r="D74" s="52"/>
      <c r="E74">
        <v>59862000</v>
      </c>
      <c r="F74">
        <v>59868949</v>
      </c>
      <c r="G74">
        <v>6493</v>
      </c>
      <c r="H74" s="78">
        <v>-2.4176679000000001</v>
      </c>
      <c r="I74" s="45">
        <v>150</v>
      </c>
      <c r="J74" s="45">
        <v>9.8849209999999996E-3</v>
      </c>
      <c r="K74" s="79">
        <v>-2.6966960000000002</v>
      </c>
      <c r="L74">
        <v>-2.1125093000000001</v>
      </c>
      <c r="M74">
        <v>2.9701867000000002</v>
      </c>
      <c r="N74">
        <f t="shared" si="6"/>
        <v>4.5744443246573238E-4</v>
      </c>
      <c r="O74">
        <v>20.153676000000001</v>
      </c>
      <c r="P74">
        <f t="shared" si="7"/>
        <v>3.1039082088402895E-3</v>
      </c>
      <c r="Q74" s="73">
        <v>6.4244439999999997E-8</v>
      </c>
    </row>
    <row r="75" spans="1:35">
      <c r="A75" s="42" t="s">
        <v>2507</v>
      </c>
      <c r="B75" s="42">
        <v>23.093250000000001</v>
      </c>
      <c r="C75">
        <f>B75/B3</f>
        <v>6.4274680620111891E-4</v>
      </c>
      <c r="D75" s="52"/>
      <c r="E75">
        <v>72179774</v>
      </c>
      <c r="F75">
        <v>72190667</v>
      </c>
      <c r="G75">
        <v>1662</v>
      </c>
      <c r="H75" s="78">
        <v>-1.9440398999999999</v>
      </c>
      <c r="I75" s="45">
        <v>32</v>
      </c>
      <c r="J75" s="45">
        <v>1.513692E-2</v>
      </c>
      <c r="K75" s="79">
        <v>-1.625607</v>
      </c>
      <c r="L75">
        <v>-0.82830919999999997</v>
      </c>
      <c r="M75">
        <v>0.96837419999999996</v>
      </c>
      <c r="N75">
        <f t="shared" si="6"/>
        <v>5.826559566787003E-4</v>
      </c>
      <c r="O75">
        <v>4.2709700000000002</v>
      </c>
      <c r="P75">
        <f t="shared" si="7"/>
        <v>2.5697773766546329E-3</v>
      </c>
      <c r="Q75" s="73">
        <v>6.4855050000000003E-8</v>
      </c>
    </row>
    <row r="76" spans="1:35">
      <c r="A76" s="42" t="s">
        <v>2508</v>
      </c>
      <c r="B76" s="42">
        <v>111.1795</v>
      </c>
      <c r="C76">
        <f>B76/B3</f>
        <v>3.0944223329343987E-3</v>
      </c>
      <c r="D76" s="52"/>
      <c r="E76">
        <v>85319031</v>
      </c>
      <c r="F76">
        <v>85327160</v>
      </c>
      <c r="G76">
        <v>8129</v>
      </c>
      <c r="H76" s="78">
        <v>-2.0095030999999999</v>
      </c>
      <c r="I76" s="45">
        <v>148</v>
      </c>
      <c r="J76" s="45">
        <v>1.9270632999999999E-2</v>
      </c>
      <c r="K76" s="79">
        <v>-2.8424360000000002</v>
      </c>
      <c r="L76">
        <v>-2.8933366</v>
      </c>
      <c r="M76">
        <v>5.7640824999999998</v>
      </c>
      <c r="N76">
        <f t="shared" si="6"/>
        <v>7.0907645466847084E-4</v>
      </c>
      <c r="O76">
        <v>21.088269</v>
      </c>
      <c r="P76">
        <f t="shared" si="7"/>
        <v>2.5942021158814124E-3</v>
      </c>
      <c r="Q76" s="73">
        <v>5.745639E-8</v>
      </c>
    </row>
    <row r="77" spans="1:35">
      <c r="A77" s="23" t="s">
        <v>2509</v>
      </c>
      <c r="B77" s="109">
        <v>7.7360539999999999E-8</v>
      </c>
      <c r="D77" s="52"/>
      <c r="E77">
        <v>91564793</v>
      </c>
      <c r="F77">
        <v>91580773</v>
      </c>
      <c r="G77">
        <v>3949</v>
      </c>
      <c r="H77" s="78">
        <v>-0.76611600000000002</v>
      </c>
      <c r="I77" s="45">
        <v>68</v>
      </c>
      <c r="J77" s="45">
        <v>4.7742031999999997E-2</v>
      </c>
      <c r="K77" s="79">
        <v>-1.7261359999999999</v>
      </c>
      <c r="L77">
        <v>-2.0992872</v>
      </c>
      <c r="M77">
        <v>6.5186256</v>
      </c>
      <c r="N77">
        <f t="shared" si="6"/>
        <v>1.65070286148392E-3</v>
      </c>
      <c r="O77">
        <v>9.0758109999999999</v>
      </c>
      <c r="P77">
        <f t="shared" si="7"/>
        <v>2.2982555077234743E-3</v>
      </c>
      <c r="Q77" s="73">
        <v>1.180412E-7</v>
      </c>
    </row>
    <row r="78" spans="1:35" s="200" customFormat="1" ht="14.25" customHeight="1">
      <c r="A78" s="224" t="s">
        <v>2503</v>
      </c>
      <c r="B78" s="198"/>
      <c r="D78" s="199"/>
      <c r="E78" s="200">
        <v>94174861</v>
      </c>
      <c r="F78" s="200">
        <v>94184786</v>
      </c>
      <c r="G78" s="200">
        <v>7717</v>
      </c>
      <c r="H78" s="225">
        <v>-2.6983220000000001</v>
      </c>
      <c r="I78" s="185">
        <v>266</v>
      </c>
      <c r="J78" s="185">
        <v>4.2919050000000004E-3</v>
      </c>
      <c r="K78" s="208">
        <v>-1.526108</v>
      </c>
      <c r="L78" s="200">
        <v>0.62585489999999999</v>
      </c>
      <c r="M78" s="200">
        <v>2.3097324000000001</v>
      </c>
      <c r="N78">
        <f t="shared" si="6"/>
        <v>2.9930444473240896E-4</v>
      </c>
      <c r="O78" s="200">
        <v>36.436960999999997</v>
      </c>
      <c r="P78">
        <f t="shared" si="7"/>
        <v>4.721648438512375E-3</v>
      </c>
      <c r="Q78" s="214">
        <v>6.506776E-8</v>
      </c>
    </row>
    <row r="79" spans="1:35" ht="16" customHeight="1">
      <c r="A79" s="49" t="s">
        <v>2514</v>
      </c>
      <c r="B79" s="49"/>
      <c r="C79" s="49"/>
      <c r="D79" s="80"/>
      <c r="E79" s="48" t="s">
        <v>2511</v>
      </c>
      <c r="F79" s="49"/>
      <c r="G79" s="47"/>
      <c r="H79" s="55"/>
      <c r="I79" s="49"/>
      <c r="J79" s="49"/>
      <c r="K79" s="49"/>
      <c r="L79" s="49"/>
      <c r="M79" s="46"/>
      <c r="N79" s="47"/>
      <c r="O79" s="47"/>
      <c r="P79" s="81"/>
      <c r="Q79" s="56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</row>
    <row r="80" spans="1:35" ht="16" customHeight="1">
      <c r="A80" s="11" t="s">
        <v>2493</v>
      </c>
      <c r="B80" s="42">
        <v>-2.2921459999999998</v>
      </c>
      <c r="D80" s="52"/>
      <c r="E80" s="44" t="s">
        <v>2494</v>
      </c>
      <c r="F80" s="44"/>
      <c r="G80" t="s">
        <v>2307</v>
      </c>
      <c r="H80" t="s">
        <v>2568</v>
      </c>
      <c r="I80" t="s">
        <v>2496</v>
      </c>
      <c r="J80" s="42" t="s">
        <v>2497</v>
      </c>
      <c r="K80" t="s">
        <v>2498</v>
      </c>
      <c r="L80" t="s">
        <v>2499</v>
      </c>
      <c r="M80" s="44" t="s">
        <v>2500</v>
      </c>
      <c r="N80" s="44"/>
      <c r="O80" s="44" t="s">
        <v>2501</v>
      </c>
      <c r="P80" s="44"/>
      <c r="Q80" s="53" t="s">
        <v>2502</v>
      </c>
      <c r="R80" t="s">
        <v>2503</v>
      </c>
    </row>
    <row r="81" spans="1:34" ht="19" customHeight="1">
      <c r="A81" s="11" t="s">
        <v>2504</v>
      </c>
      <c r="B81" s="42">
        <v>685</v>
      </c>
      <c r="D81" s="52"/>
      <c r="E81">
        <v>29074929</v>
      </c>
      <c r="F81">
        <v>29088891</v>
      </c>
      <c r="G81">
        <v>3188</v>
      </c>
      <c r="H81">
        <v>-2.4601234999999999</v>
      </c>
      <c r="I81">
        <v>54</v>
      </c>
      <c r="J81">
        <v>5.3903909999999996E-3</v>
      </c>
      <c r="K81">
        <v>-1.1826653</v>
      </c>
      <c r="L81">
        <v>0.4312588</v>
      </c>
      <c r="M81">
        <v>0.57311290000000004</v>
      </c>
      <c r="N81">
        <f>M81/G81</f>
        <v>1.7977192597239651E-4</v>
      </c>
      <c r="O81">
        <v>7.234477</v>
      </c>
      <c r="P81">
        <f>O81/G81</f>
        <v>2.2692838770388959E-3</v>
      </c>
      <c r="Q81" s="73">
        <v>5.6732089999999997E-8</v>
      </c>
    </row>
    <row r="82" spans="1:34">
      <c r="A82" s="42" t="s">
        <v>2497</v>
      </c>
      <c r="B82" s="42">
        <v>1.443052E-2</v>
      </c>
      <c r="D82" s="52"/>
      <c r="E82">
        <v>45489591</v>
      </c>
      <c r="F82">
        <v>45499469</v>
      </c>
      <c r="G82">
        <v>1807</v>
      </c>
      <c r="H82" s="78">
        <v>-2.4193075999999998</v>
      </c>
      <c r="I82" s="45">
        <v>49</v>
      </c>
      <c r="J82" s="45">
        <v>5.9823599999999999E-3</v>
      </c>
      <c r="K82" s="79">
        <v>-1.9816845999999999</v>
      </c>
      <c r="L82">
        <v>-0.90322749999999996</v>
      </c>
      <c r="M82">
        <v>0.5653165</v>
      </c>
      <c r="N82">
        <f t="shared" ref="N82:N88" si="8">M82/G82</f>
        <v>3.1284809075816271E-4</v>
      </c>
      <c r="O82">
        <v>6.5646180000000003</v>
      </c>
      <c r="P82">
        <f t="shared" ref="P82:P88" si="9">O82/G82</f>
        <v>3.6328821250691755E-3</v>
      </c>
      <c r="Q82" s="73">
        <v>9.082205E-8</v>
      </c>
    </row>
    <row r="83" spans="1:34">
      <c r="A83" s="11" t="s">
        <v>2505</v>
      </c>
      <c r="B83" s="42">
        <v>-1.6496459999999999</v>
      </c>
      <c r="D83" s="52"/>
      <c r="E83">
        <v>51765930</v>
      </c>
      <c r="F83">
        <v>51773243</v>
      </c>
      <c r="G83">
        <v>2984</v>
      </c>
      <c r="H83" s="78">
        <v>-0.3300188</v>
      </c>
      <c r="I83" s="45">
        <v>16</v>
      </c>
      <c r="J83" s="45">
        <v>5.6945801999999997E-2</v>
      </c>
      <c r="K83" s="79">
        <v>-1.6316025000000001</v>
      </c>
      <c r="L83">
        <v>-2.0103813000000001</v>
      </c>
      <c r="M83">
        <v>1.8268901</v>
      </c>
      <c r="N83">
        <f t="shared" si="8"/>
        <v>6.1222858579088469E-4</v>
      </c>
      <c r="O83">
        <v>2.679583</v>
      </c>
      <c r="P83">
        <f t="shared" si="9"/>
        <v>8.9798357908847182E-4</v>
      </c>
      <c r="Q83" s="73">
        <v>2.2449590000000001E-8</v>
      </c>
    </row>
    <row r="84" spans="1:34">
      <c r="A84" s="11" t="s">
        <v>2506</v>
      </c>
      <c r="B84" s="42">
        <v>-0.11148710000000001</v>
      </c>
      <c r="D84" s="52"/>
      <c r="E84">
        <v>59862000</v>
      </c>
      <c r="F84">
        <v>59868949</v>
      </c>
      <c r="G84">
        <v>6493</v>
      </c>
      <c r="H84" s="78">
        <v>-2.5093160000000001</v>
      </c>
      <c r="I84" s="45">
        <v>120</v>
      </c>
      <c r="J84" s="45">
        <v>7.2285939999999996E-3</v>
      </c>
      <c r="K84" s="79">
        <v>-2.2806962</v>
      </c>
      <c r="L84">
        <v>-1.2207144999999999</v>
      </c>
      <c r="M84">
        <v>1.7542745</v>
      </c>
      <c r="N84">
        <f t="shared" si="8"/>
        <v>2.7017934698906514E-4</v>
      </c>
      <c r="O84">
        <v>16.076615</v>
      </c>
      <c r="P84">
        <f t="shared" si="9"/>
        <v>2.4759918373633144E-3</v>
      </c>
      <c r="Q84" s="73">
        <v>6.1899799999999994E-8</v>
      </c>
    </row>
    <row r="85" spans="1:34">
      <c r="A85" s="42" t="s">
        <v>2507</v>
      </c>
      <c r="B85" s="42">
        <v>19.957920000000001</v>
      </c>
      <c r="C85">
        <f>B85/B3</f>
        <v>5.5548220100754269E-4</v>
      </c>
      <c r="D85" s="52"/>
      <c r="E85">
        <v>72179774</v>
      </c>
      <c r="F85">
        <v>72190667</v>
      </c>
      <c r="G85">
        <v>1662</v>
      </c>
      <c r="H85" s="78">
        <v>-2.0606070999999999</v>
      </c>
      <c r="I85" s="45">
        <v>34</v>
      </c>
      <c r="J85" s="45">
        <v>1.2654100999999999E-2</v>
      </c>
      <c r="K85" s="79">
        <v>-1.5860156000000001</v>
      </c>
      <c r="L85">
        <v>-0.66644760000000003</v>
      </c>
      <c r="M85">
        <v>0.85846239999999996</v>
      </c>
      <c r="N85">
        <f t="shared" si="8"/>
        <v>5.1652370637785797E-4</v>
      </c>
      <c r="O85">
        <v>4.5550410000000001</v>
      </c>
      <c r="P85">
        <f t="shared" si="9"/>
        <v>2.7406985559566789E-3</v>
      </c>
      <c r="Q85" s="73">
        <v>6.8517460000000005E-8</v>
      </c>
    </row>
    <row r="86" spans="1:34">
      <c r="A86" s="42" t="s">
        <v>2508</v>
      </c>
      <c r="B86" s="42">
        <v>93.512789999999995</v>
      </c>
      <c r="C86">
        <f>B86/B3</f>
        <v>2.6027106237301342E-3</v>
      </c>
      <c r="D86" s="52"/>
      <c r="E86">
        <v>85319031</v>
      </c>
      <c r="F86">
        <v>85327160</v>
      </c>
      <c r="G86">
        <v>8129</v>
      </c>
      <c r="H86" s="78">
        <v>-1.7745274</v>
      </c>
      <c r="I86" s="45">
        <v>122</v>
      </c>
      <c r="J86" s="45">
        <v>2.4660265000000001E-2</v>
      </c>
      <c r="K86" s="79">
        <v>-1.7702091</v>
      </c>
      <c r="L86">
        <v>-1.1513551</v>
      </c>
      <c r="M86">
        <v>6.0564207000000003</v>
      </c>
      <c r="N86">
        <f t="shared" si="8"/>
        <v>7.4503883626522336E-4</v>
      </c>
      <c r="O86">
        <v>16.880592</v>
      </c>
      <c r="P86">
        <f t="shared" si="9"/>
        <v>2.0765890023373107E-3</v>
      </c>
      <c r="Q86" s="73">
        <v>5.1914729999999999E-8</v>
      </c>
    </row>
    <row r="87" spans="1:34">
      <c r="A87" s="23" t="s">
        <v>2509</v>
      </c>
      <c r="B87" s="109">
        <v>6.506776E-8</v>
      </c>
      <c r="D87" s="52"/>
      <c r="E87">
        <v>91564793</v>
      </c>
      <c r="F87">
        <v>91580773</v>
      </c>
      <c r="G87">
        <v>3949</v>
      </c>
      <c r="H87" s="78">
        <v>-0.71972420000000004</v>
      </c>
      <c r="I87" s="45">
        <v>54</v>
      </c>
      <c r="J87" s="45">
        <v>4.8787785E-2</v>
      </c>
      <c r="K87" s="79">
        <v>-1.0273833999999999</v>
      </c>
      <c r="L87">
        <v>-0.96612290000000001</v>
      </c>
      <c r="M87">
        <v>5.2856538000000004</v>
      </c>
      <c r="N87">
        <f t="shared" si="8"/>
        <v>1.3384790579893645E-3</v>
      </c>
      <c r="O87">
        <v>7.234477</v>
      </c>
      <c r="P87">
        <f t="shared" si="9"/>
        <v>1.8319769561914408E-3</v>
      </c>
      <c r="Q87" s="73">
        <v>4.579942E-8</v>
      </c>
    </row>
    <row r="88" spans="1:34">
      <c r="A88" s="23" t="s">
        <v>2503</v>
      </c>
      <c r="B88" s="42"/>
      <c r="D88" s="52"/>
      <c r="E88">
        <v>94174861</v>
      </c>
      <c r="F88">
        <v>94184786</v>
      </c>
      <c r="G88">
        <v>7717</v>
      </c>
      <c r="H88" s="78">
        <v>-2.6052377</v>
      </c>
      <c r="I88" s="45">
        <v>236</v>
      </c>
      <c r="J88" s="45">
        <v>6.3894260000000001E-3</v>
      </c>
      <c r="K88" s="79">
        <v>-0.6725373</v>
      </c>
      <c r="L88">
        <v>2.1895129</v>
      </c>
      <c r="M88">
        <v>3.0377928000000001</v>
      </c>
      <c r="N88">
        <f t="shared" si="8"/>
        <v>3.9364944926785023E-4</v>
      </c>
      <c r="O88">
        <v>32.287385</v>
      </c>
      <c r="P88">
        <f t="shared" si="9"/>
        <v>4.1839296358688613E-3</v>
      </c>
      <c r="Q88" s="73">
        <v>1.0459820000000001E-7</v>
      </c>
    </row>
    <row r="89" spans="1:34">
      <c r="A89" s="49" t="s">
        <v>2515</v>
      </c>
      <c r="B89" s="49"/>
      <c r="C89" s="49"/>
      <c r="D89" s="80"/>
      <c r="E89" s="48" t="s">
        <v>2511</v>
      </c>
      <c r="F89" s="49"/>
      <c r="G89" s="47"/>
      <c r="H89" s="55"/>
      <c r="I89" s="49"/>
      <c r="J89" s="49"/>
      <c r="K89" s="49"/>
      <c r="L89" s="49"/>
      <c r="M89" s="46"/>
      <c r="N89" s="47"/>
      <c r="O89" s="47"/>
      <c r="P89" s="81"/>
      <c r="Q89" s="56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</row>
    <row r="90" spans="1:34" ht="15">
      <c r="A90" s="11" t="s">
        <v>2493</v>
      </c>
      <c r="B90" s="42">
        <v>-2.2637139999999998</v>
      </c>
      <c r="D90" s="52"/>
      <c r="E90" s="44" t="s">
        <v>2494</v>
      </c>
      <c r="F90" s="44"/>
      <c r="G90" t="s">
        <v>2307</v>
      </c>
      <c r="H90" t="s">
        <v>2568</v>
      </c>
      <c r="I90" t="s">
        <v>2496</v>
      </c>
      <c r="J90" s="42" t="s">
        <v>2497</v>
      </c>
      <c r="K90" t="s">
        <v>2498</v>
      </c>
      <c r="L90" t="s">
        <v>2499</v>
      </c>
      <c r="M90" s="44" t="s">
        <v>2500</v>
      </c>
      <c r="N90" s="44"/>
      <c r="O90" s="44" t="s">
        <v>2501</v>
      </c>
      <c r="P90" s="44"/>
      <c r="Q90" s="53" t="s">
        <v>2502</v>
      </c>
      <c r="R90" t="s">
        <v>2503</v>
      </c>
    </row>
    <row r="91" spans="1:34">
      <c r="A91" s="11" t="s">
        <v>2504</v>
      </c>
      <c r="B91" s="42">
        <v>714</v>
      </c>
      <c r="D91" s="52"/>
      <c r="E91">
        <v>29074929</v>
      </c>
      <c r="F91">
        <v>29088891</v>
      </c>
      <c r="G91">
        <v>3188</v>
      </c>
      <c r="H91">
        <v>-2.5195272000000002</v>
      </c>
      <c r="I91">
        <v>64</v>
      </c>
      <c r="J91">
        <v>5.7277049999999996E-3</v>
      </c>
      <c r="K91">
        <v>-2.2851479000000001</v>
      </c>
      <c r="L91">
        <v>-1.2766036199999999</v>
      </c>
      <c r="M91">
        <v>0.72059039999999996</v>
      </c>
      <c r="N91">
        <f>M91/G91</f>
        <v>2.2603212045169385E-4</v>
      </c>
      <c r="O91">
        <v>8.8200599999999998</v>
      </c>
      <c r="P91">
        <f>O91/G91</f>
        <v>2.7666436637390213E-3</v>
      </c>
      <c r="Q91" s="73">
        <v>6.9166089999999994E-8</v>
      </c>
    </row>
    <row r="92" spans="1:34">
      <c r="A92" s="42" t="s">
        <v>2497</v>
      </c>
      <c r="B92" s="42">
        <v>1.6026550000000001E-2</v>
      </c>
      <c r="D92" s="52"/>
      <c r="E92">
        <v>45489591</v>
      </c>
      <c r="F92">
        <v>45499469</v>
      </c>
      <c r="G92">
        <v>1807</v>
      </c>
      <c r="H92" s="78">
        <v>-2.3352433000000001</v>
      </c>
      <c r="I92" s="45">
        <v>45</v>
      </c>
      <c r="J92" s="45">
        <v>8.4039100000000005E-3</v>
      </c>
      <c r="K92" s="79">
        <v>-0.55086109999999999</v>
      </c>
      <c r="L92">
        <v>1.22084367</v>
      </c>
      <c r="M92">
        <v>0.75389530000000005</v>
      </c>
      <c r="N92">
        <f t="shared" ref="N92:N98" si="10">M92/G92</f>
        <v>4.1720824571112345E-4</v>
      </c>
      <c r="O92">
        <v>6.2016049999999998</v>
      </c>
      <c r="P92">
        <f t="shared" ref="P92:P98" si="11">O92/G92</f>
        <v>3.4319894853348091E-3</v>
      </c>
      <c r="Q92" s="73">
        <v>8.5799730000000001E-8</v>
      </c>
    </row>
    <row r="93" spans="1:34" s="200" customFormat="1" ht="14.25" customHeight="1">
      <c r="A93" s="201" t="s">
        <v>2505</v>
      </c>
      <c r="B93" s="198">
        <v>-1.6583000000000001</v>
      </c>
      <c r="D93" s="199"/>
      <c r="E93" s="200">
        <v>51765930</v>
      </c>
      <c r="F93" s="200">
        <v>51773243</v>
      </c>
      <c r="G93" s="200">
        <v>2984</v>
      </c>
      <c r="H93" s="225">
        <v>0.59306919999999996</v>
      </c>
      <c r="I93" s="185">
        <v>14</v>
      </c>
      <c r="J93" s="185">
        <v>8.7365546000000002E-2</v>
      </c>
      <c r="K93" s="208">
        <v>0.2470416</v>
      </c>
      <c r="L93" s="200">
        <v>-5.2316410000000001E-2</v>
      </c>
      <c r="M93" s="200">
        <v>2.4492105</v>
      </c>
      <c r="N93">
        <f t="shared" si="10"/>
        <v>8.207809986595174E-4</v>
      </c>
      <c r="O93" s="200">
        <v>2.4808330000000001</v>
      </c>
      <c r="P93">
        <f t="shared" si="11"/>
        <v>8.3137835120643429E-4</v>
      </c>
      <c r="Q93" s="214">
        <v>2.078446E-8</v>
      </c>
    </row>
    <row r="94" spans="1:34" ht="16" customHeight="1">
      <c r="A94" s="11" t="s">
        <v>2506</v>
      </c>
      <c r="B94" s="42">
        <v>-0.20955950000000001</v>
      </c>
      <c r="D94" s="52"/>
      <c r="E94">
        <v>59862000</v>
      </c>
      <c r="F94">
        <v>59868949</v>
      </c>
      <c r="G94">
        <v>6493</v>
      </c>
      <c r="H94" s="78">
        <v>-2.5101678999999999</v>
      </c>
      <c r="I94" s="45">
        <v>127</v>
      </c>
      <c r="J94" s="45">
        <v>8.2289670000000002E-3</v>
      </c>
      <c r="K94" s="79">
        <v>-2.2852513000000001</v>
      </c>
      <c r="L94">
        <v>-1.24000887</v>
      </c>
      <c r="M94">
        <v>2.1149648000000001</v>
      </c>
      <c r="N94">
        <f t="shared" si="10"/>
        <v>3.2572998613891887E-4</v>
      </c>
      <c r="O94">
        <v>17.502306000000001</v>
      </c>
      <c r="P94">
        <f t="shared" si="11"/>
        <v>2.6955653780994918E-3</v>
      </c>
      <c r="Q94" s="73">
        <v>6.738914E-8</v>
      </c>
    </row>
    <row r="95" spans="1:34" ht="16" customHeight="1">
      <c r="A95" s="42" t="s">
        <v>2507</v>
      </c>
      <c r="B95" s="42">
        <v>23.143049999999999</v>
      </c>
      <c r="C95">
        <f>B95/B3</f>
        <v>6.4413287316652287E-4</v>
      </c>
      <c r="D95" s="52"/>
      <c r="E95">
        <v>72179774</v>
      </c>
      <c r="F95">
        <v>72190667</v>
      </c>
      <c r="G95">
        <v>1662</v>
      </c>
      <c r="H95" s="78">
        <v>-2.0862072</v>
      </c>
      <c r="I95" s="45">
        <v>37</v>
      </c>
      <c r="J95" s="45">
        <v>1.3636072000000001E-2</v>
      </c>
      <c r="K95" s="79">
        <v>-3.1215405999999999</v>
      </c>
      <c r="L95">
        <v>-2.9625907200000001</v>
      </c>
      <c r="M95">
        <v>1.0093486</v>
      </c>
      <c r="N95">
        <f t="shared" si="10"/>
        <v>6.0730962695547538E-4</v>
      </c>
      <c r="O95">
        <v>5.0990970000000004</v>
      </c>
      <c r="P95">
        <f t="shared" si="11"/>
        <v>3.0680487364620943E-3</v>
      </c>
      <c r="Q95" s="73">
        <v>7.6701219999999997E-8</v>
      </c>
    </row>
    <row r="96" spans="1:34" ht="19" customHeight="1">
      <c r="A96" s="42" t="s">
        <v>2508</v>
      </c>
      <c r="B96" s="42">
        <v>100.4667</v>
      </c>
      <c r="C96">
        <f>B96/B3</f>
        <v>2.7962565058866099E-3</v>
      </c>
      <c r="D96" s="52"/>
      <c r="E96">
        <v>85319031</v>
      </c>
      <c r="F96">
        <v>85327160</v>
      </c>
      <c r="G96">
        <v>8129</v>
      </c>
      <c r="H96" s="78">
        <v>-1.7345508999999999</v>
      </c>
      <c r="I96" s="45">
        <v>120</v>
      </c>
      <c r="J96" s="45">
        <v>2.6781472000000001E-2</v>
      </c>
      <c r="K96" s="79">
        <v>-1.1555587</v>
      </c>
      <c r="L96">
        <v>-9.1351409999999994E-2</v>
      </c>
      <c r="M96">
        <v>6.468038</v>
      </c>
      <c r="N96">
        <f t="shared" si="10"/>
        <v>7.9567449870832823E-4</v>
      </c>
      <c r="O96">
        <v>17.226918999999999</v>
      </c>
      <c r="P96">
        <f t="shared" si="11"/>
        <v>2.1191928896543239E-3</v>
      </c>
      <c r="Q96" s="73">
        <v>5.2979819999999997E-8</v>
      </c>
    </row>
    <row r="97" spans="1:35">
      <c r="A97" s="23" t="s">
        <v>2509</v>
      </c>
      <c r="B97" s="109">
        <v>6.9906420000000006E-8</v>
      </c>
      <c r="D97" s="52"/>
      <c r="E97">
        <v>91564793</v>
      </c>
      <c r="F97">
        <v>91580773</v>
      </c>
      <c r="G97">
        <v>3949</v>
      </c>
      <c r="H97" s="78">
        <v>-0.50314199999999998</v>
      </c>
      <c r="I97" s="45">
        <v>62</v>
      </c>
      <c r="J97" s="45">
        <v>5.5978086000000003E-2</v>
      </c>
      <c r="K97" s="79">
        <v>-1.5322499000000001</v>
      </c>
      <c r="L97">
        <v>-2.0124617699999998</v>
      </c>
      <c r="M97">
        <v>6.9736418000000002</v>
      </c>
      <c r="N97">
        <f t="shared" si="10"/>
        <v>1.7659260065839453E-3</v>
      </c>
      <c r="O97">
        <v>8.5444329999999997</v>
      </c>
      <c r="P97">
        <f t="shared" si="11"/>
        <v>2.1636953659154214E-3</v>
      </c>
      <c r="Q97" s="73">
        <v>5.4092380000000001E-8</v>
      </c>
    </row>
    <row r="98" spans="1:35">
      <c r="A98" s="23" t="s">
        <v>2503</v>
      </c>
      <c r="B98" s="42"/>
      <c r="D98" s="52"/>
      <c r="E98">
        <v>94174861</v>
      </c>
      <c r="F98">
        <v>94184786</v>
      </c>
      <c r="G98">
        <v>7717</v>
      </c>
      <c r="H98" s="78">
        <v>-2.6860857</v>
      </c>
      <c r="I98" s="45">
        <v>245</v>
      </c>
      <c r="J98" s="45">
        <v>5.3539620000000003E-3</v>
      </c>
      <c r="K98" s="79">
        <v>-0.82643310000000003</v>
      </c>
      <c r="L98">
        <v>1.93203389</v>
      </c>
      <c r="M98">
        <v>2.6533570000000002</v>
      </c>
      <c r="N98">
        <f t="shared" si="10"/>
        <v>3.4383270701049634E-4</v>
      </c>
      <c r="O98">
        <v>34.591459</v>
      </c>
      <c r="P98">
        <f t="shared" si="11"/>
        <v>4.4825008422962288E-3</v>
      </c>
      <c r="Q98" s="73">
        <v>1.120625E-7</v>
      </c>
    </row>
    <row r="99" spans="1:35" ht="15">
      <c r="A99" s="58" t="s">
        <v>2550</v>
      </c>
      <c r="B99" s="40"/>
      <c r="C99" s="82" t="s">
        <v>2522</v>
      </c>
      <c r="D99" s="40"/>
      <c r="E99" s="40"/>
      <c r="F99" s="40"/>
      <c r="G99" s="59"/>
      <c r="H99" s="82" t="s">
        <v>4</v>
      </c>
      <c r="I99" s="40"/>
      <c r="J99" s="40"/>
      <c r="K99" s="40"/>
      <c r="L99" s="40"/>
      <c r="M99" s="82" t="s">
        <v>9</v>
      </c>
      <c r="N99" s="40"/>
      <c r="O99" s="40"/>
      <c r="P99" s="40"/>
      <c r="Q99" s="40"/>
      <c r="R99" s="82" t="s">
        <v>15</v>
      </c>
      <c r="S99" s="82"/>
      <c r="T99" s="82"/>
      <c r="U99" s="82"/>
      <c r="V99" s="40"/>
      <c r="W99" s="82" t="s">
        <v>12</v>
      </c>
      <c r="X99" s="82"/>
      <c r="Y99" s="82"/>
      <c r="Z99" s="40"/>
      <c r="AA99" s="40"/>
      <c r="AB99" s="82" t="s">
        <v>1010</v>
      </c>
      <c r="AC99" s="59"/>
      <c r="AD99" s="59"/>
      <c r="AE99" s="40"/>
      <c r="AF99" s="40"/>
      <c r="AG99" s="40"/>
      <c r="AH99" s="40"/>
      <c r="AI99" s="40"/>
    </row>
    <row r="100" spans="1:35">
      <c r="A100" s="61" t="s">
        <v>2313</v>
      </c>
      <c r="B100" s="61"/>
      <c r="C100" s="61" t="s">
        <v>2517</v>
      </c>
      <c r="D100" s="61" t="s">
        <v>2518</v>
      </c>
      <c r="E100" s="61" t="s">
        <v>2308</v>
      </c>
      <c r="F100" s="61"/>
      <c r="G100" s="61" t="s">
        <v>2520</v>
      </c>
      <c r="H100" s="61" t="s">
        <v>2517</v>
      </c>
      <c r="I100" s="61" t="s">
        <v>2518</v>
      </c>
      <c r="J100" s="61" t="s">
        <v>2308</v>
      </c>
      <c r="K100" s="61"/>
      <c r="L100" s="61" t="s">
        <v>2520</v>
      </c>
      <c r="M100" s="61" t="s">
        <v>2517</v>
      </c>
      <c r="N100" s="61" t="s">
        <v>2518</v>
      </c>
      <c r="O100" s="61" t="s">
        <v>2308</v>
      </c>
      <c r="P100" s="61"/>
      <c r="Q100" s="61"/>
      <c r="R100" s="61" t="s">
        <v>2517</v>
      </c>
      <c r="S100" s="61" t="s">
        <v>2518</v>
      </c>
      <c r="T100" s="61" t="s">
        <v>2308</v>
      </c>
      <c r="U100" s="61"/>
      <c r="V100" s="61" t="s">
        <v>2520</v>
      </c>
      <c r="W100" s="61" t="s">
        <v>2517</v>
      </c>
      <c r="X100" s="61" t="s">
        <v>2518</v>
      </c>
      <c r="Y100" s="61" t="s">
        <v>2308</v>
      </c>
      <c r="Z100" s="61"/>
      <c r="AA100" s="61" t="s">
        <v>2520</v>
      </c>
      <c r="AB100" s="61" t="s">
        <v>2517</v>
      </c>
      <c r="AC100" s="61" t="s">
        <v>2518</v>
      </c>
      <c r="AD100" s="61" t="s">
        <v>2308</v>
      </c>
      <c r="AE100" s="61"/>
      <c r="AF100" s="61" t="s">
        <v>2520</v>
      </c>
      <c r="AG100" s="61"/>
      <c r="AH100" s="61"/>
      <c r="AI100" s="61"/>
    </row>
    <row r="101" spans="1:35">
      <c r="A101">
        <v>29074929</v>
      </c>
      <c r="B101">
        <v>29088891</v>
      </c>
      <c r="C101">
        <v>0.89376270000000002</v>
      </c>
      <c r="D101">
        <v>0.6004311</v>
      </c>
      <c r="E101">
        <v>0.89376270000000002</v>
      </c>
      <c r="F101">
        <f>E101/G91</f>
        <v>2.8035216436637391E-4</v>
      </c>
      <c r="G101">
        <v>2.6899999999999998E-4</v>
      </c>
      <c r="H101">
        <v>1.8420662000000001</v>
      </c>
      <c r="I101">
        <v>0.81081650000000005</v>
      </c>
      <c r="J101">
        <v>1.8420662000000001</v>
      </c>
      <c r="K101">
        <f>J101/G91</f>
        <v>5.7781248431618571E-4</v>
      </c>
      <c r="L101">
        <v>5.3089999999999995E-4</v>
      </c>
      <c r="M101">
        <v>0.86951909999999999</v>
      </c>
      <c r="N101">
        <v>0.50995389999999996</v>
      </c>
      <c r="O101">
        <v>0.86951909999999999</v>
      </c>
      <c r="P101">
        <f>O101/G91</f>
        <v>2.7274752195734003E-4</v>
      </c>
      <c r="Q101">
        <v>1.8650000000000001E-4</v>
      </c>
      <c r="R101">
        <v>0.79906529999999998</v>
      </c>
      <c r="S101">
        <v>0.54106180000000004</v>
      </c>
      <c r="T101">
        <v>0.79906529999999998</v>
      </c>
      <c r="U101">
        <f>T101/G91</f>
        <v>2.506478356336261E-4</v>
      </c>
      <c r="V101">
        <v>1.974E-4</v>
      </c>
      <c r="W101">
        <v>0.57311290000000004</v>
      </c>
      <c r="X101">
        <v>0.3846157</v>
      </c>
      <c r="Y101">
        <v>0.57311290000000004</v>
      </c>
      <c r="Z101">
        <f>Y101/G91</f>
        <v>1.7977192597239651E-4</v>
      </c>
      <c r="AA101">
        <v>1.2630000000000001E-4</v>
      </c>
      <c r="AB101">
        <v>0.72059039999999996</v>
      </c>
      <c r="AC101">
        <v>0.45504250000000002</v>
      </c>
      <c r="AD101">
        <v>0.72059039999999996</v>
      </c>
      <c r="AE101">
        <f>AD101/G91</f>
        <v>2.2603212045169385E-4</v>
      </c>
      <c r="AF101">
        <v>1.5870000000000001E-4</v>
      </c>
    </row>
    <row r="102" spans="1:35">
      <c r="A102">
        <v>45489591</v>
      </c>
      <c r="B102">
        <v>45499469</v>
      </c>
      <c r="C102">
        <v>0.81952700000000001</v>
      </c>
      <c r="D102">
        <v>0.40432590000000002</v>
      </c>
      <c r="E102">
        <v>0.81952700000000001</v>
      </c>
      <c r="F102">
        <f t="shared" ref="F102:F108" si="12">E102/G92</f>
        <v>4.5352905368013281E-4</v>
      </c>
      <c r="G102">
        <v>4.3859999999999998E-4</v>
      </c>
      <c r="H102">
        <v>0.48832819999999999</v>
      </c>
      <c r="I102">
        <v>0.23068050000000001</v>
      </c>
      <c r="J102">
        <v>0.48832819999999999</v>
      </c>
      <c r="K102">
        <f t="shared" ref="K102:K108" si="13">J102/G92</f>
        <v>2.7024250138350857E-4</v>
      </c>
      <c r="L102">
        <v>2.0770000000000001E-4</v>
      </c>
      <c r="M102">
        <v>1.1154607999999999</v>
      </c>
      <c r="N102">
        <v>0.39775169999999999</v>
      </c>
      <c r="O102">
        <v>1.1154607999999999</v>
      </c>
      <c r="P102">
        <f t="shared" ref="P102:P108" si="14">O102/G92</f>
        <v>6.172998339789706E-4</v>
      </c>
      <c r="Q102">
        <v>5.0140000000000004E-4</v>
      </c>
      <c r="R102">
        <v>1.7103174999999999</v>
      </c>
      <c r="S102">
        <v>0.67512139999999998</v>
      </c>
      <c r="T102">
        <v>1.7103174999999999</v>
      </c>
      <c r="U102">
        <f t="shared" ref="U102:U108" si="15">T102/G92</f>
        <v>9.4649557277255117E-4</v>
      </c>
      <c r="V102">
        <v>8.7399999999999999E-4</v>
      </c>
      <c r="W102">
        <v>0.5653165</v>
      </c>
      <c r="X102">
        <v>0.26953779999999999</v>
      </c>
      <c r="Y102">
        <v>0.5653165</v>
      </c>
      <c r="Z102">
        <f t="shared" ref="Z102:Z108" si="16">Y102/G92</f>
        <v>3.1284809075816271E-4</v>
      </c>
      <c r="AA102">
        <v>2.366E-4</v>
      </c>
      <c r="AB102">
        <v>0.75389530000000005</v>
      </c>
      <c r="AC102">
        <v>0.3220537</v>
      </c>
      <c r="AD102">
        <v>0.75389530000000005</v>
      </c>
      <c r="AE102">
        <f t="shared" ref="AE102:AE108" si="17">AD102/G92</f>
        <v>4.1720824571112345E-4</v>
      </c>
      <c r="AF102">
        <v>3.2679999999999997E-4</v>
      </c>
    </row>
    <row r="103" spans="1:35">
      <c r="A103">
        <v>51765930</v>
      </c>
      <c r="B103">
        <v>51773243</v>
      </c>
      <c r="C103">
        <v>2.481036</v>
      </c>
      <c r="D103">
        <v>0.75351449999999998</v>
      </c>
      <c r="E103">
        <v>2.4816117000000002</v>
      </c>
      <c r="F103">
        <f t="shared" si="12"/>
        <v>8.3163930965147461E-4</v>
      </c>
      <c r="G103">
        <v>8.319E-4</v>
      </c>
      <c r="H103">
        <v>3.0266386000000001</v>
      </c>
      <c r="I103">
        <v>0.85354479999999999</v>
      </c>
      <c r="J103">
        <v>3.0282284000000002</v>
      </c>
      <c r="K103">
        <f t="shared" si="13"/>
        <v>1.0148218498659519E-3</v>
      </c>
      <c r="L103">
        <v>1.0150000000000001E-3</v>
      </c>
      <c r="M103">
        <v>2.5141621000000001</v>
      </c>
      <c r="N103">
        <v>0.7524885</v>
      </c>
      <c r="O103">
        <v>2.5210023000000001</v>
      </c>
      <c r="P103">
        <f t="shared" si="14"/>
        <v>8.448399128686328E-4</v>
      </c>
      <c r="Q103">
        <v>8.4360000000000001E-4</v>
      </c>
      <c r="R103">
        <v>2.0528705999999999</v>
      </c>
      <c r="S103">
        <v>0.57400379999999995</v>
      </c>
      <c r="T103">
        <v>2.0574903999999998</v>
      </c>
      <c r="U103">
        <f t="shared" si="15"/>
        <v>6.8950750670241279E-4</v>
      </c>
      <c r="V103">
        <v>6.8869999999999999E-4</v>
      </c>
      <c r="W103">
        <v>1.8268901</v>
      </c>
      <c r="X103">
        <v>0.71755020000000003</v>
      </c>
      <c r="Y103">
        <v>1.8272936</v>
      </c>
      <c r="Z103">
        <f t="shared" si="16"/>
        <v>6.123638069705094E-4</v>
      </c>
      <c r="AA103">
        <v>6.1300000000000005E-4</v>
      </c>
      <c r="AB103">
        <v>2.4492105</v>
      </c>
      <c r="AC103">
        <v>0.75261840000000002</v>
      </c>
      <c r="AD103">
        <v>2.452906</v>
      </c>
      <c r="AE103">
        <f t="shared" si="17"/>
        <v>8.2201943699731909E-4</v>
      </c>
      <c r="AF103">
        <v>8.2180000000000003E-4</v>
      </c>
    </row>
    <row r="104" spans="1:35">
      <c r="A104">
        <v>59862000</v>
      </c>
      <c r="B104">
        <v>59868949</v>
      </c>
      <c r="C104">
        <v>3.5485161000000001</v>
      </c>
      <c r="D104">
        <v>0.72509409999999996</v>
      </c>
      <c r="E104">
        <v>3.6148074000000001</v>
      </c>
      <c r="F104">
        <f t="shared" si="12"/>
        <v>5.5672376405359618E-4</v>
      </c>
      <c r="G104">
        <v>5.3680000000000004E-4</v>
      </c>
      <c r="H104">
        <v>7.3499093000000002</v>
      </c>
      <c r="I104">
        <v>0.90513489999999996</v>
      </c>
      <c r="J104">
        <v>7.6183376000000003</v>
      </c>
      <c r="K104">
        <f t="shared" si="13"/>
        <v>1.1733155090097027E-3</v>
      </c>
      <c r="L104">
        <v>1.0943000000000001E-3</v>
      </c>
      <c r="M104">
        <v>2.7576239</v>
      </c>
      <c r="N104">
        <v>0.62706879999999998</v>
      </c>
      <c r="O104">
        <v>3.2399</v>
      </c>
      <c r="P104">
        <f t="shared" si="14"/>
        <v>4.9898352071461578E-4</v>
      </c>
      <c r="Q104">
        <v>3.5260000000000001E-4</v>
      </c>
      <c r="R104">
        <v>2.9701867000000002</v>
      </c>
      <c r="S104">
        <v>0.67394900000000002</v>
      </c>
      <c r="T104">
        <v>3.2756281</v>
      </c>
      <c r="U104">
        <f t="shared" si="15"/>
        <v>5.0448607731403046E-4</v>
      </c>
      <c r="V104">
        <v>4.1199999999999999E-4</v>
      </c>
      <c r="W104">
        <v>1.7542745</v>
      </c>
      <c r="X104">
        <v>0.61271810000000004</v>
      </c>
      <c r="Y104">
        <v>1.7542745</v>
      </c>
      <c r="Z104">
        <f t="shared" si="16"/>
        <v>2.7017934698906514E-4</v>
      </c>
      <c r="AA104">
        <v>2.2230000000000001E-4</v>
      </c>
      <c r="AB104">
        <v>2.1149648000000001</v>
      </c>
      <c r="AC104">
        <v>0.53010650000000004</v>
      </c>
      <c r="AD104">
        <v>2.1149648000000001</v>
      </c>
      <c r="AE104">
        <f t="shared" si="17"/>
        <v>3.2572998613891887E-4</v>
      </c>
      <c r="AF104">
        <v>2.6630000000000002E-4</v>
      </c>
    </row>
    <row r="105" spans="1:35">
      <c r="A105">
        <v>72179774</v>
      </c>
      <c r="B105">
        <v>72190667</v>
      </c>
      <c r="C105">
        <v>0.8777355</v>
      </c>
      <c r="D105">
        <v>0.66876049999999998</v>
      </c>
      <c r="E105">
        <v>0.8777355</v>
      </c>
      <c r="F105">
        <f t="shared" si="12"/>
        <v>5.2812003610108304E-4</v>
      </c>
      <c r="G105">
        <v>5.1929999999999999E-4</v>
      </c>
      <c r="H105">
        <v>0.55372909999999997</v>
      </c>
      <c r="I105">
        <v>0.43614789999999998</v>
      </c>
      <c r="J105">
        <v>0.55372909999999997</v>
      </c>
      <c r="K105">
        <f t="shared" si="13"/>
        <v>3.3317033694344161E-4</v>
      </c>
      <c r="L105">
        <v>2.966E-4</v>
      </c>
      <c r="M105">
        <v>1.0524241000000001</v>
      </c>
      <c r="N105">
        <v>0.69011540000000005</v>
      </c>
      <c r="O105">
        <v>1.0524241000000001</v>
      </c>
      <c r="P105">
        <f t="shared" si="14"/>
        <v>6.3322749699157646E-4</v>
      </c>
      <c r="Q105">
        <v>5.6269999999999996E-4</v>
      </c>
      <c r="R105">
        <v>0.96837419999999996</v>
      </c>
      <c r="S105">
        <v>0.58285260000000005</v>
      </c>
      <c r="T105">
        <v>0.96837419999999996</v>
      </c>
      <c r="U105">
        <f t="shared" si="15"/>
        <v>5.826559566787003E-4</v>
      </c>
      <c r="V105">
        <v>5.4040000000000002E-4</v>
      </c>
      <c r="W105">
        <v>0.85846239999999996</v>
      </c>
      <c r="X105">
        <v>0.62925520000000001</v>
      </c>
      <c r="Y105">
        <v>0.85846239999999996</v>
      </c>
      <c r="Z105">
        <f t="shared" si="16"/>
        <v>5.1652370637785797E-4</v>
      </c>
      <c r="AA105">
        <v>4.707E-4</v>
      </c>
      <c r="AB105">
        <v>1.0093486</v>
      </c>
      <c r="AC105">
        <v>0.6946715</v>
      </c>
      <c r="AD105">
        <v>1.0093486</v>
      </c>
      <c r="AE105">
        <f t="shared" si="17"/>
        <v>6.0730962695547538E-4</v>
      </c>
      <c r="AF105">
        <v>5.5469999999999998E-4</v>
      </c>
    </row>
    <row r="106" spans="1:35">
      <c r="A106">
        <v>85319031</v>
      </c>
      <c r="B106">
        <v>85327160</v>
      </c>
      <c r="C106">
        <v>7.1666299000000002</v>
      </c>
      <c r="D106">
        <v>0.76136090000000001</v>
      </c>
      <c r="E106">
        <v>7.2283783000000001</v>
      </c>
      <c r="F106">
        <f t="shared" si="12"/>
        <v>8.8920879566982414E-4</v>
      </c>
      <c r="G106">
        <v>8.7480000000000001E-4</v>
      </c>
      <c r="H106">
        <v>9.8333704999999991</v>
      </c>
      <c r="I106">
        <v>0.88552549999999997</v>
      </c>
      <c r="J106">
        <v>10.08445</v>
      </c>
      <c r="K106">
        <f t="shared" si="13"/>
        <v>1.2405523434616806E-3</v>
      </c>
      <c r="L106">
        <v>1.1823999999999999E-3</v>
      </c>
      <c r="M106">
        <v>5.9981505000000004</v>
      </c>
      <c r="N106">
        <v>0.62866339999999998</v>
      </c>
      <c r="O106">
        <v>6.4450304999999997</v>
      </c>
      <c r="P106">
        <f t="shared" si="14"/>
        <v>7.9284419977857055E-4</v>
      </c>
      <c r="Q106">
        <v>6.8630000000000004E-4</v>
      </c>
      <c r="R106">
        <v>5.7640824999999998</v>
      </c>
      <c r="S106">
        <v>0.67263680000000003</v>
      </c>
      <c r="T106">
        <v>6.0432607000000003</v>
      </c>
      <c r="U106">
        <f t="shared" si="15"/>
        <v>7.4341994095214665E-4</v>
      </c>
      <c r="V106">
        <v>6.7690000000000003E-4</v>
      </c>
      <c r="W106">
        <v>6.0564207000000003</v>
      </c>
      <c r="X106">
        <v>0.69484270000000004</v>
      </c>
      <c r="Y106">
        <v>6.3474370000000002</v>
      </c>
      <c r="Z106">
        <f t="shared" si="16"/>
        <v>7.8083860253413712E-4</v>
      </c>
      <c r="AA106">
        <v>7.115E-4</v>
      </c>
      <c r="AB106">
        <v>6.468038</v>
      </c>
      <c r="AC106">
        <v>0.72279950000000004</v>
      </c>
      <c r="AD106">
        <v>6.8264277</v>
      </c>
      <c r="AE106">
        <f t="shared" si="17"/>
        <v>8.3976229548529951E-4</v>
      </c>
      <c r="AF106">
        <v>7.5449999999999996E-4</v>
      </c>
    </row>
    <row r="107" spans="1:35">
      <c r="A107">
        <v>91564793</v>
      </c>
      <c r="B107">
        <v>91580773</v>
      </c>
      <c r="C107">
        <v>6.5918536999999997</v>
      </c>
      <c r="D107">
        <v>0.82763819999999999</v>
      </c>
      <c r="E107">
        <v>6.5918536999999997</v>
      </c>
      <c r="F107">
        <f t="shared" si="12"/>
        <v>1.6692463155229171E-3</v>
      </c>
      <c r="G107">
        <v>1.6645E-3</v>
      </c>
      <c r="H107">
        <v>6.5672404000000002</v>
      </c>
      <c r="I107">
        <v>0.89469430000000005</v>
      </c>
      <c r="J107">
        <v>6.5672404000000002</v>
      </c>
      <c r="K107">
        <f t="shared" si="13"/>
        <v>1.6630135224107369E-3</v>
      </c>
      <c r="L107">
        <v>1.6417999999999999E-3</v>
      </c>
      <c r="M107">
        <v>5.7319367999999997</v>
      </c>
      <c r="N107">
        <v>0.77254</v>
      </c>
      <c r="O107">
        <v>5.7319367999999997</v>
      </c>
      <c r="P107">
        <f t="shared" si="14"/>
        <v>1.4514907065079766E-3</v>
      </c>
      <c r="Q107">
        <v>1.4138E-3</v>
      </c>
      <c r="R107">
        <v>6.5186256</v>
      </c>
      <c r="S107">
        <v>0.76913390000000004</v>
      </c>
      <c r="T107">
        <v>6.5186256</v>
      </c>
      <c r="U107">
        <f t="shared" si="15"/>
        <v>1.65070286148392E-3</v>
      </c>
      <c r="V107">
        <v>1.6263E-3</v>
      </c>
      <c r="W107">
        <v>5.2856538000000004</v>
      </c>
      <c r="X107">
        <v>0.66741159999999999</v>
      </c>
      <c r="Y107">
        <v>5.2856538000000004</v>
      </c>
      <c r="Z107">
        <f t="shared" si="16"/>
        <v>1.3384790579893645E-3</v>
      </c>
      <c r="AA107">
        <v>1.3123E-3</v>
      </c>
      <c r="AB107">
        <v>6.9736418000000002</v>
      </c>
      <c r="AC107">
        <v>0.79774659999999997</v>
      </c>
      <c r="AD107">
        <v>6.9736418000000002</v>
      </c>
      <c r="AE107">
        <f t="shared" si="17"/>
        <v>1.7659260065839453E-3</v>
      </c>
      <c r="AF107">
        <v>1.7351999999999999E-3</v>
      </c>
    </row>
    <row r="108" spans="1:35">
      <c r="A108">
        <v>94174861</v>
      </c>
      <c r="B108">
        <v>94184786</v>
      </c>
      <c r="C108">
        <v>2.6797811999999999</v>
      </c>
      <c r="D108">
        <v>0.85341400000000001</v>
      </c>
      <c r="E108">
        <v>2.8565950999999998</v>
      </c>
      <c r="F108">
        <f t="shared" si="12"/>
        <v>3.7016912012440066E-4</v>
      </c>
      <c r="G108">
        <v>3.2489999999999998E-4</v>
      </c>
      <c r="H108">
        <v>4.4387089</v>
      </c>
      <c r="I108">
        <v>0.94221449999999995</v>
      </c>
      <c r="J108">
        <v>5.1442952000000002</v>
      </c>
      <c r="K108">
        <f t="shared" si="13"/>
        <v>6.6661853051704035E-4</v>
      </c>
      <c r="L108">
        <v>4.8509999999999997E-4</v>
      </c>
      <c r="M108">
        <v>3.4684555000000001</v>
      </c>
      <c r="N108">
        <v>0.83861730000000001</v>
      </c>
      <c r="O108">
        <v>4.7497648000000003</v>
      </c>
      <c r="P108">
        <f t="shared" si="14"/>
        <v>6.154936892574835E-4</v>
      </c>
      <c r="Q108">
        <v>2.8509999999999999E-4</v>
      </c>
      <c r="R108">
        <v>2.3097324000000001</v>
      </c>
      <c r="S108">
        <v>0.67946200000000001</v>
      </c>
      <c r="T108">
        <v>3.1150202999999999</v>
      </c>
      <c r="U108">
        <f t="shared" si="15"/>
        <v>4.0365690034987686E-4</v>
      </c>
      <c r="V108">
        <v>1.9579999999999999E-4</v>
      </c>
      <c r="W108">
        <v>3.0377928000000001</v>
      </c>
      <c r="X108">
        <v>0.80084010000000005</v>
      </c>
      <c r="Y108">
        <v>3.8650267999999999</v>
      </c>
      <c r="Z108">
        <f t="shared" si="16"/>
        <v>5.0084576908124919E-4</v>
      </c>
      <c r="AA108">
        <v>2.876E-4</v>
      </c>
      <c r="AB108">
        <v>2.6533570000000002</v>
      </c>
      <c r="AC108">
        <v>0.68073700000000004</v>
      </c>
      <c r="AD108">
        <v>3.6822382</v>
      </c>
      <c r="AE108">
        <f t="shared" si="17"/>
        <v>4.7715928469612546E-4</v>
      </c>
      <c r="AF108">
        <v>2.1149999999999999E-4</v>
      </c>
    </row>
    <row r="109" spans="1:35" s="200" customFormat="1" ht="14.25" customHeight="1">
      <c r="A109" s="200" t="s">
        <v>2522</v>
      </c>
      <c r="C109" s="200">
        <v>25.05884</v>
      </c>
      <c r="D109" s="200">
        <v>1.000799</v>
      </c>
      <c r="E109" s="200">
        <v>25.47307</v>
      </c>
      <c r="F109" s="200">
        <f>E109/B3</f>
        <v>7.0898355089203712E-4</v>
      </c>
      <c r="G109" s="200">
        <v>6.8690000000000005E-4</v>
      </c>
      <c r="H109" s="200">
        <v>34.099989999999998</v>
      </c>
      <c r="I109" s="200">
        <v>1.0034620000000001</v>
      </c>
      <c r="J109" s="200">
        <v>35.765979999999999</v>
      </c>
      <c r="K109" s="200">
        <f>J109/B3</f>
        <v>9.9546271813855092E-4</v>
      </c>
      <c r="L109" s="200">
        <v>9.056E-4</v>
      </c>
      <c r="M109" s="200">
        <v>23.507729999999999</v>
      </c>
      <c r="N109" s="200">
        <v>1.006175</v>
      </c>
      <c r="O109" s="200">
        <v>26.52768</v>
      </c>
      <c r="P109" s="200">
        <f>O109/B3</f>
        <v>7.3833616298811544E-4</v>
      </c>
      <c r="Q109" s="200">
        <v>5.7350000000000001E-4</v>
      </c>
      <c r="R109" s="200">
        <v>23.093250000000001</v>
      </c>
      <c r="S109" s="200">
        <v>1.0036959999999999</v>
      </c>
      <c r="T109" s="200">
        <v>24.993980000000001</v>
      </c>
      <c r="U109" s="200">
        <f>T109/B3</f>
        <v>6.9564919702747084E-4</v>
      </c>
      <c r="V109" s="200">
        <v>5.9219999999999997E-4</v>
      </c>
      <c r="W109" s="200">
        <v>19.957920000000001</v>
      </c>
      <c r="X109" s="200">
        <v>1.003771</v>
      </c>
      <c r="Y109" s="200">
        <v>21.90907</v>
      </c>
      <c r="Z109" s="200">
        <f>Y109/B3</f>
        <v>6.0978791505469118E-4</v>
      </c>
      <c r="AA109" s="200">
        <v>5.0299999999999997E-4</v>
      </c>
      <c r="AB109" s="200">
        <v>23.143049999999999</v>
      </c>
      <c r="AC109" s="200">
        <v>1.0048509999999999</v>
      </c>
      <c r="AD109" s="200">
        <v>25.561820000000001</v>
      </c>
      <c r="AE109" s="200">
        <f>AD109/B3</f>
        <v>7.1145370035347489E-4</v>
      </c>
      <c r="AF109" s="200">
        <v>5.7939999999999999E-4</v>
      </c>
    </row>
    <row r="110" spans="1:35" ht="16" customHeight="1">
      <c r="A110" s="40" t="s">
        <v>2444</v>
      </c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</row>
    <row r="111" spans="1:35" ht="16" customHeight="1">
      <c r="A111" s="61" t="s">
        <v>2522</v>
      </c>
      <c r="B111" s="61" t="s">
        <v>2445</v>
      </c>
      <c r="C111" s="61" t="s">
        <v>2446</v>
      </c>
      <c r="D111" s="62" t="s">
        <v>2447</v>
      </c>
      <c r="E111" s="61" t="s">
        <v>2448</v>
      </c>
      <c r="F111" s="61" t="s">
        <v>2449</v>
      </c>
      <c r="G111" s="63" t="s">
        <v>2450</v>
      </c>
      <c r="H111" s="61" t="s">
        <v>2451</v>
      </c>
      <c r="I111" s="61" t="s">
        <v>2452</v>
      </c>
      <c r="J111" s="61" t="s">
        <v>2453</v>
      </c>
      <c r="K111" s="61" t="s">
        <v>2454</v>
      </c>
      <c r="L111" s="26" t="s">
        <v>2523</v>
      </c>
      <c r="M111" s="26" t="s">
        <v>2524</v>
      </c>
      <c r="N111" s="26" t="s">
        <v>2525</v>
      </c>
      <c r="O111" s="26" t="s">
        <v>2526</v>
      </c>
      <c r="P111" s="26" t="s">
        <v>2527</v>
      </c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</row>
    <row r="112" spans="1:35">
      <c r="B112">
        <v>0.10396950000000001</v>
      </c>
      <c r="C112">
        <v>0.1080894</v>
      </c>
      <c r="D112">
        <v>0.1196527</v>
      </c>
      <c r="E112">
        <v>6.1474500000000001E-2</v>
      </c>
      <c r="F112">
        <v>4.1285969999999998E-2</v>
      </c>
      <c r="G112">
        <v>3.7499770000000002E-2</v>
      </c>
      <c r="H112">
        <v>5.4231139999999997E-2</v>
      </c>
      <c r="I112">
        <v>7.6244279999999998E-2</v>
      </c>
      <c r="J112">
        <v>5.8329899999999997E-2</v>
      </c>
      <c r="K112">
        <v>7.8530859999999994E-2</v>
      </c>
      <c r="L112">
        <v>9.8531880000000002E-2</v>
      </c>
      <c r="M112">
        <v>6.3492580000000007E-2</v>
      </c>
      <c r="N112">
        <v>7.4024339999999994E-2</v>
      </c>
      <c r="O112">
        <v>8.1747669999999995E-2</v>
      </c>
      <c r="P112">
        <v>6.2828159999999994E-2</v>
      </c>
    </row>
    <row r="113" spans="1:35">
      <c r="A113" s="63" t="s">
        <v>2455</v>
      </c>
      <c r="B113" s="61" t="s">
        <v>2445</v>
      </c>
      <c r="C113" s="61" t="s">
        <v>2446</v>
      </c>
      <c r="D113" s="62" t="s">
        <v>2447</v>
      </c>
      <c r="E113" s="61" t="s">
        <v>2448</v>
      </c>
      <c r="F113" s="61" t="s">
        <v>2449</v>
      </c>
      <c r="G113" s="63" t="s">
        <v>2450</v>
      </c>
      <c r="H113" s="61" t="s">
        <v>2451</v>
      </c>
      <c r="I113" s="61" t="s">
        <v>2452</v>
      </c>
      <c r="J113" s="61" t="s">
        <v>2453</v>
      </c>
      <c r="K113" s="61" t="s">
        <v>2454</v>
      </c>
      <c r="L113" s="26" t="s">
        <v>2523</v>
      </c>
      <c r="M113" s="26" t="s">
        <v>2524</v>
      </c>
      <c r="N113" s="26" t="s">
        <v>2525</v>
      </c>
      <c r="O113" s="26" t="s">
        <v>2526</v>
      </c>
      <c r="P113" s="26" t="s">
        <v>2527</v>
      </c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</row>
    <row r="114" spans="1:35">
      <c r="A114" t="s">
        <v>2528</v>
      </c>
      <c r="B114">
        <v>6.4484399999999997E-2</v>
      </c>
      <c r="C114">
        <v>8.6840210000000001E-2</v>
      </c>
      <c r="D114">
        <v>8.5473480000000004E-2</v>
      </c>
      <c r="E114">
        <v>7.8052090000000005E-2</v>
      </c>
      <c r="F114">
        <v>4.5434189999999999E-3</v>
      </c>
      <c r="G114">
        <v>2.6991149999999998E-2</v>
      </c>
      <c r="H114">
        <v>8.8153789999999999E-3</v>
      </c>
      <c r="I114">
        <v>5.0693469999999997E-2</v>
      </c>
      <c r="J114">
        <v>2.2122869999999999E-2</v>
      </c>
      <c r="K114">
        <v>4.3406529999999999E-3</v>
      </c>
      <c r="L114">
        <v>7.8631519999999996E-2</v>
      </c>
      <c r="M114">
        <v>3.5034870000000003E-2</v>
      </c>
      <c r="N114">
        <v>5.1610059999999999E-2</v>
      </c>
      <c r="O114">
        <v>5.3400360000000001E-2</v>
      </c>
      <c r="P114">
        <v>4.0943269999999997E-2</v>
      </c>
    </row>
    <row r="115" spans="1:35">
      <c r="A115" t="s">
        <v>2572</v>
      </c>
      <c r="B115">
        <v>8.5520719999999995E-2</v>
      </c>
      <c r="C115">
        <v>0.12819141000000001</v>
      </c>
      <c r="D115">
        <v>1.6395799999999999E-2</v>
      </c>
      <c r="E115">
        <v>1.7155810000000001E-2</v>
      </c>
      <c r="F115">
        <v>3.6691992E-2</v>
      </c>
      <c r="G115">
        <v>9.4684859999999996E-2</v>
      </c>
      <c r="H115">
        <v>3.9707173999999998E-2</v>
      </c>
      <c r="I115">
        <v>0.11099104999999999</v>
      </c>
      <c r="J115">
        <v>6.9999580000000006E-2</v>
      </c>
      <c r="K115">
        <v>1.3489919E-2</v>
      </c>
      <c r="L115">
        <v>8.1413299999999994E-2</v>
      </c>
      <c r="M115">
        <v>5.9175220000000001E-2</v>
      </c>
      <c r="N115">
        <v>8.4056950000000005E-2</v>
      </c>
      <c r="O115">
        <v>7.5819629999999999E-2</v>
      </c>
      <c r="P115">
        <v>4.3690529999999998E-2</v>
      </c>
    </row>
    <row r="116" spans="1:35">
      <c r="A116" t="s">
        <v>2573</v>
      </c>
      <c r="B116">
        <v>3.4188049999999998E-2</v>
      </c>
      <c r="C116">
        <v>5.3793769999999998E-2</v>
      </c>
      <c r="D116">
        <v>8.3414299999999997E-2</v>
      </c>
      <c r="E116">
        <v>1.749535E-2</v>
      </c>
      <c r="F116">
        <v>1.9564701E-2</v>
      </c>
      <c r="G116">
        <v>0.13264787</v>
      </c>
      <c r="H116">
        <v>7.6751750000000002E-3</v>
      </c>
      <c r="I116">
        <v>0.12700130000000001</v>
      </c>
      <c r="J116">
        <v>1.469556E-2</v>
      </c>
      <c r="K116">
        <v>9.3870471999999996E-2</v>
      </c>
      <c r="L116">
        <v>4.6408539999999998E-2</v>
      </c>
      <c r="M116">
        <v>4.8500420000000002E-2</v>
      </c>
      <c r="N116">
        <v>5.2673240000000003E-2</v>
      </c>
      <c r="O116">
        <v>0.1083779</v>
      </c>
      <c r="P116">
        <v>3.2477520000000003E-2</v>
      </c>
    </row>
    <row r="117" spans="1:35">
      <c r="A117" t="s">
        <v>2574</v>
      </c>
      <c r="B117">
        <v>6.584487E-2</v>
      </c>
      <c r="C117">
        <v>9.7369189999999994E-2</v>
      </c>
      <c r="D117">
        <v>0.11650451000000001</v>
      </c>
      <c r="E117">
        <v>9.704554E-2</v>
      </c>
      <c r="F117">
        <v>5.8259762999999999E-2</v>
      </c>
      <c r="G117">
        <v>2.7342740000000001E-2</v>
      </c>
      <c r="H117">
        <v>1.2433494E-2</v>
      </c>
      <c r="I117">
        <v>0.13469761</v>
      </c>
      <c r="J117">
        <v>6.3802609999999996E-2</v>
      </c>
      <c r="K117">
        <v>2.2633565000000001E-2</v>
      </c>
      <c r="L117">
        <v>9.3823649999999995E-2</v>
      </c>
      <c r="M117">
        <v>4.8286700000000002E-2</v>
      </c>
      <c r="N117">
        <v>8.9943770000000006E-2</v>
      </c>
      <c r="O117">
        <v>8.9439240000000003E-2</v>
      </c>
      <c r="P117">
        <v>6.312276E-2</v>
      </c>
    </row>
    <row r="118" spans="1:35">
      <c r="A118" t="s">
        <v>2575</v>
      </c>
      <c r="B118">
        <v>0.13132658999999999</v>
      </c>
      <c r="C118">
        <v>0.31370045000000002</v>
      </c>
      <c r="D118">
        <v>0.14436397000000001</v>
      </c>
      <c r="E118">
        <v>6.0026999999999997E-2</v>
      </c>
      <c r="F118">
        <v>6.0392558999999998E-2</v>
      </c>
      <c r="G118">
        <v>1.433915E-2</v>
      </c>
      <c r="H118">
        <v>1.7973099999999999E-2</v>
      </c>
      <c r="I118">
        <v>7.4811279999999994E-2</v>
      </c>
      <c r="J118">
        <v>0.13281836</v>
      </c>
      <c r="K118">
        <v>3.8105264E-2</v>
      </c>
      <c r="L118">
        <v>0.17380370000000001</v>
      </c>
      <c r="M118">
        <v>5.3902720000000001E-2</v>
      </c>
      <c r="N118">
        <v>0.1479695</v>
      </c>
      <c r="O118">
        <v>6.5525490000000006E-2</v>
      </c>
      <c r="P118">
        <v>6.4889059999999998E-2</v>
      </c>
    </row>
    <row r="119" spans="1:35">
      <c r="A119" t="s">
        <v>2576</v>
      </c>
      <c r="B119">
        <v>0.14963807000000001</v>
      </c>
      <c r="C119">
        <v>9.7652649999999994E-2</v>
      </c>
      <c r="D119">
        <v>0.11338286</v>
      </c>
      <c r="E119">
        <v>8.6734640000000002E-2</v>
      </c>
      <c r="F119">
        <v>5.9820434999999998E-2</v>
      </c>
      <c r="G119">
        <v>2.1138899999999999E-2</v>
      </c>
      <c r="H119">
        <v>3.3842375000000001E-2</v>
      </c>
      <c r="I119">
        <v>1.549143E-2</v>
      </c>
      <c r="J119">
        <v>1.480502E-2</v>
      </c>
      <c r="K119">
        <v>3.5710830000000001E-3</v>
      </c>
      <c r="L119">
        <v>0.1125235</v>
      </c>
      <c r="M119">
        <v>7.5138330000000003E-2</v>
      </c>
      <c r="N119">
        <v>5.1904730000000003E-2</v>
      </c>
      <c r="O119">
        <v>4.6025539999999997E-2</v>
      </c>
      <c r="P119">
        <v>3.9822999999999997E-2</v>
      </c>
    </row>
    <row r="120" spans="1:35">
      <c r="A120" t="s">
        <v>2577</v>
      </c>
      <c r="B120">
        <v>0.12794897999999999</v>
      </c>
      <c r="C120">
        <v>0.11586082</v>
      </c>
      <c r="D120">
        <v>0.16982848</v>
      </c>
      <c r="E120">
        <v>1.5646859999999999E-2</v>
      </c>
      <c r="F120">
        <v>1.1870074E-2</v>
      </c>
      <c r="G120">
        <v>1.3648739999999999E-2</v>
      </c>
      <c r="H120">
        <v>0.113135443</v>
      </c>
      <c r="I120">
        <v>4.5159270000000001E-2</v>
      </c>
      <c r="J120">
        <v>0.10025017</v>
      </c>
      <c r="K120">
        <v>0.15203799000000001</v>
      </c>
      <c r="L120">
        <v>0.1082607</v>
      </c>
      <c r="M120">
        <v>7.1621169999999998E-2</v>
      </c>
      <c r="N120">
        <v>7.1425580000000002E-2</v>
      </c>
      <c r="O120">
        <v>0.1013324</v>
      </c>
      <c r="P120">
        <v>9.6439789999999997E-2</v>
      </c>
    </row>
    <row r="121" spans="1:35">
      <c r="A121" t="s">
        <v>2669</v>
      </c>
      <c r="B121">
        <v>6.3680899999999999E-2</v>
      </c>
      <c r="C121">
        <v>0.11736125</v>
      </c>
      <c r="D121">
        <v>8.3323040000000001E-2</v>
      </c>
      <c r="E121">
        <v>7.3326989999999995E-2</v>
      </c>
      <c r="F121">
        <v>8.6943868999999993E-2</v>
      </c>
      <c r="G121">
        <v>3.4136079999999999E-2</v>
      </c>
      <c r="H121">
        <v>4.6067418999999998E-2</v>
      </c>
      <c r="I121">
        <v>0.19327987999999999</v>
      </c>
      <c r="J121">
        <v>3.4526609999999999E-2</v>
      </c>
      <c r="K121">
        <v>0.118839321</v>
      </c>
      <c r="L121">
        <v>8.4050130000000001E-2</v>
      </c>
      <c r="M121">
        <v>5.755826E-2</v>
      </c>
      <c r="N121">
        <v>0.1161166</v>
      </c>
      <c r="O121">
        <v>0.1046598</v>
      </c>
      <c r="P121">
        <v>7.1964559999999997E-2</v>
      </c>
    </row>
    <row r="122" spans="1:35">
      <c r="A122" s="64" t="s">
        <v>2538</v>
      </c>
      <c r="B122" s="32"/>
      <c r="C122" s="32"/>
      <c r="D122" s="65"/>
      <c r="E122" s="33"/>
      <c r="F122" s="32"/>
      <c r="G122" s="33"/>
      <c r="H122" s="32"/>
      <c r="I122" s="33"/>
      <c r="J122" s="32"/>
      <c r="K122" s="32"/>
      <c r="L122" s="32"/>
      <c r="M122" s="32"/>
      <c r="N122" s="33"/>
      <c r="O122" s="33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</row>
    <row r="123" spans="1:35">
      <c r="A123" s="66" t="s">
        <v>2470</v>
      </c>
      <c r="B123" s="66"/>
      <c r="C123" s="40" t="s">
        <v>2539</v>
      </c>
      <c r="D123" s="40" t="s">
        <v>2540</v>
      </c>
      <c r="E123" s="66" t="s">
        <v>2541</v>
      </c>
      <c r="F123" s="67" t="s">
        <v>2542</v>
      </c>
      <c r="G123" s="67" t="s">
        <v>2543</v>
      </c>
      <c r="H123" s="67" t="s">
        <v>2544</v>
      </c>
      <c r="I123" s="67" t="s">
        <v>2545</v>
      </c>
      <c r="J123" s="67" t="s">
        <v>2546</v>
      </c>
      <c r="K123" s="40"/>
      <c r="L123" s="40"/>
      <c r="M123" s="66"/>
      <c r="N123" s="67"/>
      <c r="O123" s="67"/>
      <c r="P123" s="67"/>
      <c r="Q123" s="67"/>
      <c r="R123" s="67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>
      <c r="A124" s="41" t="s">
        <v>2307</v>
      </c>
      <c r="B124">
        <f>C124+D124+F124+G124+H124+I124+J124</f>
        <v>392743</v>
      </c>
      <c r="C124">
        <v>25196</v>
      </c>
      <c r="D124">
        <v>4906</v>
      </c>
      <c r="E124">
        <v>4906</v>
      </c>
      <c r="F124">
        <v>82329</v>
      </c>
      <c r="G124">
        <v>1403</v>
      </c>
      <c r="H124">
        <v>244800</v>
      </c>
      <c r="I124">
        <v>17928</v>
      </c>
      <c r="J124">
        <v>16181</v>
      </c>
      <c r="L124" s="42"/>
      <c r="M124" s="42"/>
      <c r="N124" s="42"/>
      <c r="O124" s="42"/>
      <c r="P124" s="42"/>
      <c r="Q124" s="42"/>
      <c r="R124" s="42"/>
      <c r="S124" s="42"/>
    </row>
    <row r="125" spans="1:35">
      <c r="A125" s="41" t="s">
        <v>2481</v>
      </c>
      <c r="B125" s="42">
        <v>15997</v>
      </c>
      <c r="C125">
        <v>962</v>
      </c>
      <c r="D125">
        <v>164</v>
      </c>
      <c r="E125">
        <v>164</v>
      </c>
      <c r="F125" s="42">
        <v>3140</v>
      </c>
      <c r="G125" s="42">
        <v>48</v>
      </c>
      <c r="H125" s="42">
        <v>10003</v>
      </c>
      <c r="I125" s="42">
        <v>585</v>
      </c>
      <c r="J125" s="42">
        <v>662</v>
      </c>
      <c r="K125" s="42"/>
      <c r="M125" s="42"/>
      <c r="O125" s="42"/>
      <c r="P125" s="42"/>
      <c r="Q125" s="42"/>
      <c r="R125" s="42"/>
      <c r="S125" s="42"/>
    </row>
    <row r="126" spans="1:35" s="200" customFormat="1">
      <c r="A126" s="197" t="s">
        <v>2482</v>
      </c>
      <c r="B126" s="198">
        <v>161</v>
      </c>
      <c r="C126" s="200">
        <v>7</v>
      </c>
      <c r="D126" s="200">
        <v>0</v>
      </c>
      <c r="E126" s="200">
        <v>0</v>
      </c>
      <c r="F126" s="198">
        <v>32</v>
      </c>
      <c r="G126" s="200">
        <v>0</v>
      </c>
      <c r="H126" s="200">
        <v>104</v>
      </c>
      <c r="I126" s="200">
        <v>7</v>
      </c>
      <c r="J126" s="200">
        <v>7</v>
      </c>
    </row>
    <row r="127" spans="1:35" s="200" customFormat="1">
      <c r="A127" s="197" t="s">
        <v>2483</v>
      </c>
      <c r="B127" s="198" t="s">
        <v>2549</v>
      </c>
      <c r="C127" s="200">
        <v>2.4357139999999999</v>
      </c>
      <c r="D127" s="200">
        <v>2.2799999999999998</v>
      </c>
      <c r="E127" s="200">
        <v>2.2799999999999998</v>
      </c>
      <c r="F127" s="198">
        <v>2.1181730000000001</v>
      </c>
      <c r="G127" s="198">
        <v>3.8</v>
      </c>
      <c r="H127" s="198" t="s">
        <v>2549</v>
      </c>
      <c r="I127" s="198">
        <v>1.5770930000000001</v>
      </c>
      <c r="J127" s="198">
        <v>2.1079810000000001</v>
      </c>
      <c r="K127" s="198"/>
      <c r="L127" s="198"/>
      <c r="M127" s="198"/>
      <c r="N127" s="198"/>
      <c r="O127" s="198"/>
      <c r="P127" s="198"/>
      <c r="R127" s="198"/>
      <c r="S127" s="198"/>
    </row>
    <row r="128" spans="1:35">
      <c r="A128" s="11" t="s">
        <v>2484</v>
      </c>
      <c r="B128" s="42">
        <v>4807</v>
      </c>
      <c r="C128">
        <v>234</v>
      </c>
      <c r="D128" s="200">
        <v>16</v>
      </c>
      <c r="E128" s="200">
        <v>16</v>
      </c>
      <c r="F128" s="42">
        <v>953</v>
      </c>
      <c r="G128" s="42">
        <v>16</v>
      </c>
      <c r="H128" s="42">
        <v>3058</v>
      </c>
      <c r="I128" s="42">
        <v>157</v>
      </c>
      <c r="J128" s="42">
        <v>288</v>
      </c>
      <c r="L128" s="42"/>
      <c r="M128" s="42"/>
      <c r="O128" s="42"/>
      <c r="Q128" s="42"/>
      <c r="R128" s="42"/>
      <c r="S128" s="42"/>
    </row>
    <row r="129" spans="1:35">
      <c r="A129" s="11" t="s">
        <v>2485</v>
      </c>
      <c r="B129" s="42">
        <v>1.223956E-2</v>
      </c>
      <c r="C129">
        <v>9.287188E-3</v>
      </c>
      <c r="D129" s="176">
        <v>3.2613130000000001E-3</v>
      </c>
      <c r="E129" s="176">
        <v>3.2613130000000001E-3</v>
      </c>
      <c r="F129" s="42">
        <v>1.1575510000000001E-2</v>
      </c>
      <c r="G129" s="42">
        <v>1.140413E-2</v>
      </c>
      <c r="H129" s="42">
        <v>1.2491830000000001E-2</v>
      </c>
      <c r="I129" s="42">
        <v>8.7572510000000006E-3</v>
      </c>
      <c r="J129" s="42">
        <v>1.7798649999999999E-2</v>
      </c>
      <c r="L129" s="42"/>
      <c r="M129" s="42"/>
      <c r="O129" s="42"/>
      <c r="Q129" s="42"/>
      <c r="R129" s="42"/>
      <c r="S129" s="42"/>
    </row>
    <row r="130" spans="1:35">
      <c r="A130" s="68" t="s">
        <v>2486</v>
      </c>
      <c r="B130" s="68"/>
      <c r="C130" s="49" t="s">
        <v>2539</v>
      </c>
      <c r="D130" s="49" t="s">
        <v>2540</v>
      </c>
      <c r="E130" s="68" t="s">
        <v>2541</v>
      </c>
      <c r="F130" s="69" t="s">
        <v>2542</v>
      </c>
      <c r="G130" s="69" t="s">
        <v>2543</v>
      </c>
      <c r="H130" s="69" t="s">
        <v>2544</v>
      </c>
      <c r="I130" s="69" t="s">
        <v>2545</v>
      </c>
      <c r="J130" s="69" t="s">
        <v>2546</v>
      </c>
      <c r="K130" s="49"/>
      <c r="L130" s="49"/>
      <c r="M130" s="68"/>
      <c r="N130" s="69"/>
      <c r="O130" s="69"/>
      <c r="P130" s="69"/>
      <c r="Q130" s="69"/>
      <c r="R130" s="69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8"/>
      <c r="AG130" s="68"/>
      <c r="AH130" s="68"/>
      <c r="AI130" s="68"/>
    </row>
    <row r="131" spans="1:35">
      <c r="A131" s="41" t="s">
        <v>2481</v>
      </c>
      <c r="B131" s="42">
        <v>10897</v>
      </c>
      <c r="C131" s="42">
        <v>962</v>
      </c>
      <c r="D131" s="42">
        <v>106</v>
      </c>
      <c r="E131" s="42">
        <v>106</v>
      </c>
      <c r="F131" s="42">
        <v>2105</v>
      </c>
      <c r="G131">
        <v>32</v>
      </c>
      <c r="H131">
        <v>6861</v>
      </c>
      <c r="I131" s="42">
        <v>390</v>
      </c>
      <c r="J131" s="42">
        <v>494</v>
      </c>
      <c r="L131" s="42"/>
      <c r="M131" s="42"/>
      <c r="N131" s="42"/>
      <c r="O131" s="42"/>
      <c r="P131" s="42"/>
      <c r="Q131" s="42"/>
      <c r="R131" s="42"/>
      <c r="S131" s="42"/>
      <c r="U131" s="42"/>
    </row>
    <row r="132" spans="1:35">
      <c r="A132" s="41" t="s">
        <v>2482</v>
      </c>
      <c r="B132" s="42">
        <v>91</v>
      </c>
      <c r="C132">
        <v>7</v>
      </c>
      <c r="D132" s="176">
        <v>0</v>
      </c>
      <c r="E132" s="42">
        <v>0</v>
      </c>
      <c r="F132" s="42">
        <v>17</v>
      </c>
      <c r="G132" s="42">
        <v>0</v>
      </c>
      <c r="H132">
        <v>64</v>
      </c>
      <c r="I132" s="42">
        <v>4</v>
      </c>
      <c r="J132" s="42">
        <v>1</v>
      </c>
    </row>
    <row r="133" spans="1:35">
      <c r="A133" s="41" t="s">
        <v>2483</v>
      </c>
      <c r="B133" s="42" t="s">
        <v>2549</v>
      </c>
      <c r="C133">
        <v>2.4357139999999999</v>
      </c>
      <c r="D133" s="42">
        <v>2.3125</v>
      </c>
      <c r="E133" s="42">
        <v>2.3125</v>
      </c>
      <c r="F133" s="42">
        <v>2.1001470000000002</v>
      </c>
      <c r="G133" s="44">
        <v>3.5714290000000002</v>
      </c>
      <c r="H133" s="42" t="s">
        <v>2549</v>
      </c>
      <c r="I133" s="42">
        <v>1.4074070000000001</v>
      </c>
      <c r="J133">
        <v>1.7597769999999999</v>
      </c>
      <c r="K133" s="42"/>
      <c r="N133" s="42"/>
      <c r="P133" s="42"/>
      <c r="Q133" s="42"/>
      <c r="R133" s="42"/>
      <c r="S133" s="42"/>
      <c r="T133" s="42"/>
      <c r="U133" s="42"/>
    </row>
    <row r="134" spans="1:35">
      <c r="A134" s="11" t="s">
        <v>2484</v>
      </c>
      <c r="B134" s="42">
        <v>4981</v>
      </c>
      <c r="C134" s="42">
        <v>246</v>
      </c>
      <c r="D134" s="42">
        <v>17</v>
      </c>
      <c r="E134" s="42">
        <v>17</v>
      </c>
      <c r="F134">
        <v>992</v>
      </c>
      <c r="G134" s="42">
        <v>16</v>
      </c>
      <c r="H134" s="42">
        <v>3155</v>
      </c>
      <c r="I134" s="42">
        <v>166</v>
      </c>
      <c r="J134">
        <v>294</v>
      </c>
      <c r="U134" s="42"/>
    </row>
    <row r="135" spans="1:35">
      <c r="A135" s="11" t="s">
        <v>2485</v>
      </c>
      <c r="B135" s="42">
        <v>1.2682590000000001E-2</v>
      </c>
      <c r="C135" s="42">
        <v>9.7634550000000007E-3</v>
      </c>
      <c r="D135" s="42">
        <v>3.4651450000000002E-3</v>
      </c>
      <c r="E135" s="42">
        <v>3.4651450000000002E-3</v>
      </c>
      <c r="F135">
        <v>1.2049219999999999E-2</v>
      </c>
      <c r="G135" s="42">
        <v>1.140413E-2</v>
      </c>
      <c r="H135" s="42">
        <v>1.288807E-2</v>
      </c>
      <c r="I135" s="42">
        <v>9.2592590000000006E-3</v>
      </c>
      <c r="J135">
        <v>1.8169459999999998E-2</v>
      </c>
      <c r="U135" s="42"/>
    </row>
    <row r="136" spans="1:35">
      <c r="A136" s="68" t="s">
        <v>2487</v>
      </c>
      <c r="B136" s="68"/>
      <c r="C136" s="49" t="s">
        <v>2539</v>
      </c>
      <c r="D136" s="49" t="s">
        <v>2540</v>
      </c>
      <c r="E136" s="68" t="s">
        <v>2541</v>
      </c>
      <c r="F136" s="69" t="s">
        <v>2542</v>
      </c>
      <c r="G136" s="69" t="s">
        <v>2543</v>
      </c>
      <c r="H136" s="69" t="s">
        <v>2544</v>
      </c>
      <c r="I136" s="69" t="s">
        <v>2545</v>
      </c>
      <c r="J136" s="69" t="s">
        <v>2546</v>
      </c>
      <c r="K136" s="49"/>
      <c r="L136" s="49"/>
      <c r="M136" s="68"/>
      <c r="N136" s="69"/>
      <c r="O136" s="69"/>
      <c r="P136" s="69"/>
      <c r="Q136" s="69"/>
      <c r="R136" s="69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</row>
    <row r="137" spans="1:35">
      <c r="A137" s="41" t="s">
        <v>2481</v>
      </c>
      <c r="B137" s="42">
        <v>9267</v>
      </c>
      <c r="C137" s="42">
        <v>962</v>
      </c>
      <c r="D137" s="42">
        <v>82</v>
      </c>
      <c r="E137" s="42">
        <v>82</v>
      </c>
      <c r="F137" s="42">
        <v>1732</v>
      </c>
      <c r="G137">
        <v>24</v>
      </c>
      <c r="H137">
        <v>5941</v>
      </c>
      <c r="I137" s="42">
        <v>307</v>
      </c>
      <c r="J137" s="42">
        <v>421</v>
      </c>
      <c r="L137" s="42"/>
      <c r="M137" s="42"/>
      <c r="N137" s="42"/>
      <c r="O137" s="42"/>
      <c r="P137" s="42"/>
      <c r="Q137" s="42"/>
      <c r="R137" s="42"/>
      <c r="S137" s="42"/>
      <c r="U137" s="42"/>
    </row>
    <row r="138" spans="1:35">
      <c r="A138" s="41" t="s">
        <v>2482</v>
      </c>
      <c r="B138" s="42">
        <v>73</v>
      </c>
      <c r="C138" s="42">
        <v>7</v>
      </c>
      <c r="D138" s="42">
        <v>0</v>
      </c>
      <c r="E138" s="42">
        <v>0</v>
      </c>
      <c r="F138" s="42">
        <v>13</v>
      </c>
      <c r="G138" s="42">
        <v>0</v>
      </c>
      <c r="H138">
        <v>48</v>
      </c>
      <c r="I138" s="42">
        <v>5</v>
      </c>
      <c r="J138" s="42">
        <v>1</v>
      </c>
    </row>
    <row r="139" spans="1:35">
      <c r="A139" s="41" t="s">
        <v>2483</v>
      </c>
      <c r="B139" s="42" t="s">
        <v>2549</v>
      </c>
      <c r="C139">
        <v>2.4357139999999999</v>
      </c>
      <c r="D139" s="42">
        <v>2.4166669999999999</v>
      </c>
      <c r="E139" s="42">
        <v>2.4166669999999999</v>
      </c>
      <c r="F139" s="42">
        <v>2.1663619999999999</v>
      </c>
      <c r="G139" s="177">
        <v>24</v>
      </c>
      <c r="H139" s="42" t="s">
        <v>2549</v>
      </c>
      <c r="I139" s="42">
        <v>1.3435109999999999</v>
      </c>
      <c r="J139">
        <v>1.844595</v>
      </c>
      <c r="K139" s="42"/>
      <c r="N139" s="42"/>
      <c r="P139" s="42"/>
      <c r="Q139" s="42"/>
      <c r="R139" s="42"/>
      <c r="S139" s="42"/>
      <c r="T139" s="42"/>
      <c r="U139" s="42"/>
    </row>
    <row r="140" spans="1:35">
      <c r="A140" s="11" t="s">
        <v>2484</v>
      </c>
      <c r="B140" s="42">
        <v>5100</v>
      </c>
      <c r="C140" s="42">
        <v>249</v>
      </c>
      <c r="D140" s="42">
        <v>18</v>
      </c>
      <c r="E140" s="42">
        <v>18</v>
      </c>
      <c r="F140">
        <v>1043</v>
      </c>
      <c r="G140" s="42">
        <v>16</v>
      </c>
      <c r="H140" s="42">
        <v>3210</v>
      </c>
      <c r="I140" s="42">
        <v>168</v>
      </c>
      <c r="J140">
        <v>299</v>
      </c>
      <c r="U140" s="42"/>
    </row>
    <row r="141" spans="1:35">
      <c r="A141" s="11" t="s">
        <v>2485</v>
      </c>
      <c r="B141" s="42">
        <v>1.298559E-2</v>
      </c>
      <c r="C141" s="42">
        <v>9.882521E-3</v>
      </c>
      <c r="D141" s="42">
        <v>3.6689769999999999E-3</v>
      </c>
      <c r="E141" s="42">
        <v>3.6689769999999999E-3</v>
      </c>
      <c r="F141">
        <v>1.266868E-2</v>
      </c>
      <c r="G141" s="42">
        <v>1.140413E-2</v>
      </c>
      <c r="H141" s="42">
        <v>1.3112749999999999E-2</v>
      </c>
      <c r="I141" s="42">
        <v>9.370817E-3</v>
      </c>
      <c r="J141">
        <v>1.8478459999999999E-2</v>
      </c>
      <c r="U141" s="42"/>
    </row>
    <row r="142" spans="1:35">
      <c r="A142" s="68" t="s">
        <v>2488</v>
      </c>
      <c r="B142" s="68"/>
      <c r="C142" s="49" t="s">
        <v>2539</v>
      </c>
      <c r="D142" s="49" t="s">
        <v>2540</v>
      </c>
      <c r="E142" s="68" t="s">
        <v>2541</v>
      </c>
      <c r="F142" s="69" t="s">
        <v>2542</v>
      </c>
      <c r="G142" s="69" t="s">
        <v>2543</v>
      </c>
      <c r="H142" s="69" t="s">
        <v>2544</v>
      </c>
      <c r="I142" s="69" t="s">
        <v>2545</v>
      </c>
      <c r="J142" s="69" t="s">
        <v>2546</v>
      </c>
      <c r="K142" s="49"/>
      <c r="L142" s="49"/>
      <c r="M142" s="68"/>
      <c r="N142" s="69"/>
      <c r="O142" s="69"/>
      <c r="P142" s="69"/>
      <c r="Q142" s="69"/>
      <c r="R142" s="69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  <c r="AE142" s="68"/>
      <c r="AF142" s="68"/>
      <c r="AG142" s="68"/>
      <c r="AH142" s="68"/>
      <c r="AI142" s="68"/>
    </row>
    <row r="143" spans="1:35">
      <c r="A143" s="41" t="s">
        <v>2481</v>
      </c>
      <c r="B143" s="42">
        <v>9974</v>
      </c>
      <c r="C143" s="42">
        <v>962</v>
      </c>
      <c r="D143" s="42">
        <v>90</v>
      </c>
      <c r="E143" s="42">
        <v>90</v>
      </c>
      <c r="F143" s="42">
        <v>1880</v>
      </c>
      <c r="G143">
        <v>25</v>
      </c>
      <c r="H143">
        <v>6409</v>
      </c>
      <c r="I143" s="42">
        <v>345</v>
      </c>
      <c r="J143" s="42">
        <v>443</v>
      </c>
      <c r="L143" s="42"/>
      <c r="M143" s="42"/>
      <c r="N143" s="42"/>
      <c r="O143" s="42"/>
      <c r="P143" s="42"/>
      <c r="Q143" s="42"/>
      <c r="R143" s="42"/>
      <c r="S143" s="42"/>
      <c r="U143" s="42"/>
    </row>
    <row r="144" spans="1:35">
      <c r="A144" s="41" t="s">
        <v>2482</v>
      </c>
      <c r="B144" s="42">
        <v>68</v>
      </c>
      <c r="C144" s="42">
        <v>7</v>
      </c>
      <c r="D144" s="42">
        <v>0</v>
      </c>
      <c r="E144" s="42">
        <v>0</v>
      </c>
      <c r="F144" s="42">
        <v>14</v>
      </c>
      <c r="G144" s="42">
        <v>0</v>
      </c>
      <c r="H144" s="42">
        <v>46</v>
      </c>
      <c r="I144" s="42">
        <v>3</v>
      </c>
      <c r="J144" s="42">
        <v>1</v>
      </c>
    </row>
    <row r="145" spans="1:35">
      <c r="A145" s="41" t="s">
        <v>2483</v>
      </c>
      <c r="B145" s="42" t="s">
        <v>2549</v>
      </c>
      <c r="C145">
        <v>2.4357139999999999</v>
      </c>
      <c r="D145" s="42">
        <v>2.461538</v>
      </c>
      <c r="E145" s="42">
        <v>2.461538</v>
      </c>
      <c r="F145" s="42">
        <v>2.1918510000000002</v>
      </c>
      <c r="G145" s="177">
        <v>5.25</v>
      </c>
      <c r="H145" s="42" t="s">
        <v>2549</v>
      </c>
      <c r="I145" s="42">
        <v>1.2402599999999999</v>
      </c>
      <c r="J145">
        <v>1.8580650000000001</v>
      </c>
      <c r="K145" s="42"/>
      <c r="N145" s="42"/>
      <c r="P145" s="42"/>
      <c r="Q145" s="42"/>
      <c r="R145" s="42"/>
      <c r="S145" s="42"/>
      <c r="T145" s="42"/>
      <c r="U145" s="42"/>
    </row>
    <row r="146" spans="1:35">
      <c r="A146" s="11" t="s">
        <v>2484</v>
      </c>
      <c r="B146" s="42">
        <v>5053</v>
      </c>
      <c r="C146" s="42">
        <v>250</v>
      </c>
      <c r="D146" s="42">
        <v>17</v>
      </c>
      <c r="E146" s="42">
        <v>17</v>
      </c>
      <c r="F146">
        <v>1006</v>
      </c>
      <c r="G146" s="42">
        <v>16</v>
      </c>
      <c r="H146" s="42">
        <v>3207</v>
      </c>
      <c r="I146" s="42">
        <v>167</v>
      </c>
      <c r="J146">
        <v>299</v>
      </c>
      <c r="U146" s="42"/>
    </row>
    <row r="147" spans="1:35">
      <c r="A147" s="11" t="s">
        <v>2485</v>
      </c>
      <c r="B147" s="42">
        <v>1.2865919999999999E-2</v>
      </c>
      <c r="C147" s="42">
        <v>9.9222100000000008E-3</v>
      </c>
      <c r="D147" s="42">
        <v>3.4651450000000002E-3</v>
      </c>
      <c r="E147" s="42">
        <v>3.4651450000000002E-3</v>
      </c>
      <c r="F147">
        <v>1.2219270000000001E-2</v>
      </c>
      <c r="G147" s="42">
        <v>1.140413E-2</v>
      </c>
      <c r="H147" s="42">
        <v>1.3100489999999999E-2</v>
      </c>
      <c r="I147" s="42">
        <v>9.3150379999999994E-3</v>
      </c>
      <c r="J147">
        <v>1.8478459999999999E-2</v>
      </c>
      <c r="U147" s="42"/>
    </row>
    <row r="148" spans="1:35">
      <c r="A148" s="68" t="s">
        <v>2489</v>
      </c>
      <c r="B148" s="68"/>
      <c r="C148" s="49" t="s">
        <v>2539</v>
      </c>
      <c r="D148" s="49" t="s">
        <v>2540</v>
      </c>
      <c r="E148" s="68" t="s">
        <v>2541</v>
      </c>
      <c r="F148" s="69" t="s">
        <v>2542</v>
      </c>
      <c r="G148" s="69" t="s">
        <v>2543</v>
      </c>
      <c r="H148" s="69" t="s">
        <v>2544</v>
      </c>
      <c r="I148" s="69" t="s">
        <v>2545</v>
      </c>
      <c r="J148" s="69" t="s">
        <v>2546</v>
      </c>
      <c r="K148" s="49"/>
      <c r="L148" s="49"/>
      <c r="M148" s="68"/>
      <c r="N148" s="69"/>
      <c r="O148" s="69"/>
      <c r="P148" s="69"/>
      <c r="Q148" s="69"/>
      <c r="R148" s="69"/>
      <c r="S148" s="68"/>
      <c r="T148" s="68"/>
      <c r="U148" s="68"/>
      <c r="V148" s="68"/>
      <c r="W148" s="68"/>
      <c r="X148" s="68"/>
      <c r="Y148" s="68"/>
      <c r="Z148" s="68"/>
      <c r="AA148" s="68"/>
      <c r="AB148" s="68"/>
      <c r="AC148" s="68"/>
      <c r="AD148" s="68"/>
      <c r="AE148" s="68"/>
      <c r="AF148" s="68"/>
      <c r="AG148" s="68"/>
      <c r="AH148" s="68"/>
      <c r="AI148" s="68"/>
    </row>
    <row r="149" spans="1:35">
      <c r="A149" s="41" t="s">
        <v>2481</v>
      </c>
      <c r="B149" s="42">
        <v>8946</v>
      </c>
      <c r="C149" s="42">
        <v>962</v>
      </c>
      <c r="D149" s="42">
        <v>71</v>
      </c>
      <c r="E149" s="42">
        <v>71</v>
      </c>
      <c r="F149" s="42">
        <v>1650</v>
      </c>
      <c r="G149">
        <v>29</v>
      </c>
      <c r="H149">
        <v>5767</v>
      </c>
      <c r="I149" s="42">
        <v>308</v>
      </c>
      <c r="J149" s="42">
        <v>425</v>
      </c>
      <c r="L149" s="42"/>
      <c r="M149" s="42"/>
      <c r="N149" s="42"/>
      <c r="O149" s="42"/>
      <c r="P149" s="42"/>
      <c r="Q149" s="42"/>
      <c r="R149" s="42"/>
      <c r="S149" s="42"/>
      <c r="U149" s="42"/>
    </row>
    <row r="150" spans="1:35">
      <c r="A150" s="41" t="s">
        <v>2482</v>
      </c>
      <c r="B150" s="42">
        <v>56</v>
      </c>
      <c r="C150" s="42">
        <v>7</v>
      </c>
      <c r="D150" s="42">
        <v>0</v>
      </c>
      <c r="E150" s="42">
        <v>0</v>
      </c>
      <c r="F150" s="42">
        <v>13</v>
      </c>
      <c r="G150" s="42">
        <v>0</v>
      </c>
      <c r="H150">
        <v>33</v>
      </c>
      <c r="I150" s="42">
        <v>3</v>
      </c>
      <c r="J150" s="42">
        <v>0</v>
      </c>
    </row>
    <row r="151" spans="1:35">
      <c r="A151" s="41" t="s">
        <v>2483</v>
      </c>
      <c r="B151" s="42" t="s">
        <v>2549</v>
      </c>
      <c r="C151">
        <v>2.4357139999999999</v>
      </c>
      <c r="D151" s="42">
        <v>2.086957</v>
      </c>
      <c r="E151" s="42">
        <v>2.086957</v>
      </c>
      <c r="F151" s="42">
        <v>2.1914889999999998</v>
      </c>
      <c r="G151" s="44">
        <v>3.1428569999999998</v>
      </c>
      <c r="H151" s="42" t="s">
        <v>2549</v>
      </c>
      <c r="I151" s="42">
        <v>1.351145</v>
      </c>
      <c r="J151">
        <v>1.7960529999999999</v>
      </c>
      <c r="K151" s="42"/>
      <c r="N151" s="42"/>
      <c r="P151" s="42"/>
      <c r="Q151" s="42"/>
      <c r="R151" s="42"/>
      <c r="S151" s="42"/>
      <c r="T151" s="42"/>
      <c r="U151" s="42"/>
    </row>
    <row r="152" spans="1:35">
      <c r="A152" s="11" t="s">
        <v>2484</v>
      </c>
      <c r="B152" s="42">
        <v>5130</v>
      </c>
      <c r="C152" s="42">
        <v>250</v>
      </c>
      <c r="D152" s="42">
        <v>21</v>
      </c>
      <c r="E152" s="42">
        <v>21</v>
      </c>
      <c r="F152">
        <v>1053</v>
      </c>
      <c r="G152" s="42">
        <v>16</v>
      </c>
      <c r="H152" s="42">
        <v>3226</v>
      </c>
      <c r="I152" s="42">
        <v>168</v>
      </c>
      <c r="J152">
        <v>300</v>
      </c>
      <c r="U152" s="42"/>
    </row>
    <row r="153" spans="1:35">
      <c r="A153" s="11" t="s">
        <v>2485</v>
      </c>
      <c r="B153" s="42">
        <v>1.3061980000000001E-2</v>
      </c>
      <c r="C153" s="42">
        <v>9.9222100000000008E-3</v>
      </c>
      <c r="D153" s="42">
        <v>4.2804729999999999E-3</v>
      </c>
      <c r="E153" s="42">
        <v>4.2804729999999999E-3</v>
      </c>
      <c r="F153">
        <v>1.279015E-2</v>
      </c>
      <c r="G153" s="42">
        <v>1.140413E-2</v>
      </c>
      <c r="H153" s="42">
        <v>1.31781E-2</v>
      </c>
      <c r="I153" s="42">
        <v>9.370817E-3</v>
      </c>
      <c r="J153">
        <v>1.8540259999999999E-2</v>
      </c>
      <c r="U153" s="42"/>
    </row>
    <row r="154" spans="1:35">
      <c r="A154" s="68" t="s">
        <v>2490</v>
      </c>
      <c r="B154" s="68"/>
      <c r="C154" s="49" t="s">
        <v>2539</v>
      </c>
      <c r="D154" s="49" t="s">
        <v>2540</v>
      </c>
      <c r="E154" s="68" t="s">
        <v>2541</v>
      </c>
      <c r="F154" s="69" t="s">
        <v>2542</v>
      </c>
      <c r="G154" s="69" t="s">
        <v>2543</v>
      </c>
      <c r="H154" s="69" t="s">
        <v>2544</v>
      </c>
      <c r="I154" s="69" t="s">
        <v>2545</v>
      </c>
      <c r="J154" s="69" t="s">
        <v>2546</v>
      </c>
      <c r="K154" s="49"/>
      <c r="L154" s="49"/>
      <c r="M154" s="68"/>
      <c r="N154" s="69"/>
      <c r="O154" s="69"/>
      <c r="P154" s="69"/>
      <c r="Q154" s="69"/>
      <c r="R154" s="69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8"/>
      <c r="AE154" s="68"/>
      <c r="AF154" s="68"/>
      <c r="AG154" s="68"/>
      <c r="AH154" s="68"/>
      <c r="AI154" s="68"/>
    </row>
    <row r="155" spans="1:35">
      <c r="A155" s="41" t="s">
        <v>2481</v>
      </c>
      <c r="B155" s="42">
        <v>9068</v>
      </c>
      <c r="C155" s="42">
        <v>962</v>
      </c>
      <c r="D155" s="42">
        <v>70</v>
      </c>
      <c r="E155" s="42">
        <v>70</v>
      </c>
      <c r="F155" s="42">
        <v>1724</v>
      </c>
      <c r="G155">
        <v>28</v>
      </c>
      <c r="H155">
        <v>5828</v>
      </c>
      <c r="I155" s="42">
        <v>302</v>
      </c>
      <c r="J155" s="42">
        <v>428</v>
      </c>
      <c r="L155" s="42"/>
      <c r="M155" s="42"/>
      <c r="N155" s="42"/>
      <c r="O155" s="42"/>
      <c r="P155" s="42"/>
      <c r="Q155" s="42"/>
      <c r="R155" s="42"/>
      <c r="S155" s="42"/>
      <c r="U155" s="42"/>
    </row>
    <row r="156" spans="1:35" s="200" customFormat="1">
      <c r="A156" s="197" t="s">
        <v>2482</v>
      </c>
      <c r="B156" s="198">
        <v>64</v>
      </c>
      <c r="C156" s="198">
        <v>7</v>
      </c>
      <c r="D156" s="198">
        <v>0</v>
      </c>
      <c r="E156" s="198">
        <v>0</v>
      </c>
      <c r="F156" s="198">
        <v>13</v>
      </c>
      <c r="G156" s="198">
        <v>0</v>
      </c>
      <c r="H156" s="200">
        <v>39</v>
      </c>
      <c r="I156" s="198">
        <v>6</v>
      </c>
      <c r="J156" s="198">
        <v>2</v>
      </c>
    </row>
    <row r="157" spans="1:35" s="200" customFormat="1">
      <c r="A157" s="197" t="s">
        <v>2483</v>
      </c>
      <c r="B157" s="198" t="s">
        <v>2549</v>
      </c>
      <c r="C157" s="200">
        <v>2.4357139999999999</v>
      </c>
      <c r="D157" s="198">
        <v>3.1176469999999998</v>
      </c>
      <c r="E157" s="198">
        <v>3.1176469999999998</v>
      </c>
      <c r="F157" s="198">
        <v>2.163303</v>
      </c>
      <c r="G157" s="213">
        <v>4.5999999999999996</v>
      </c>
      <c r="H157" s="198" t="s">
        <v>2549</v>
      </c>
      <c r="I157" s="198">
        <v>1.495868</v>
      </c>
      <c r="J157" s="200">
        <v>1.8344370000000001</v>
      </c>
      <c r="K157" s="198"/>
      <c r="N157" s="198"/>
      <c r="P157" s="198"/>
      <c r="Q157" s="198"/>
      <c r="R157" s="198"/>
      <c r="S157" s="198"/>
      <c r="T157" s="198"/>
      <c r="U157" s="198"/>
    </row>
    <row r="158" spans="1:35" s="204" customFormat="1">
      <c r="A158" s="201" t="s">
        <v>2484</v>
      </c>
      <c r="B158" s="198">
        <v>5111</v>
      </c>
      <c r="C158" s="198">
        <v>249</v>
      </c>
      <c r="D158" s="198">
        <v>18</v>
      </c>
      <c r="E158" s="198">
        <v>18</v>
      </c>
      <c r="F158" s="204">
        <v>1046</v>
      </c>
      <c r="G158" s="198">
        <v>17</v>
      </c>
      <c r="H158" s="198">
        <v>3226</v>
      </c>
      <c r="I158" s="198">
        <v>163</v>
      </c>
      <c r="J158" s="204">
        <v>296</v>
      </c>
      <c r="U158" s="198"/>
    </row>
    <row r="159" spans="1:35" s="200" customFormat="1">
      <c r="A159" s="201" t="s">
        <v>2485</v>
      </c>
      <c r="B159" s="198">
        <v>1.30136E-2</v>
      </c>
      <c r="C159" s="198">
        <v>9.882521E-3</v>
      </c>
      <c r="D159" s="198">
        <v>3.6689769999999999E-3</v>
      </c>
      <c r="E159" s="198">
        <v>3.6689769999999999E-3</v>
      </c>
      <c r="F159" s="200">
        <v>1.270512E-2</v>
      </c>
      <c r="G159" s="198">
        <v>1.211689E-2</v>
      </c>
      <c r="H159" s="198">
        <v>1.31781E-2</v>
      </c>
      <c r="I159" s="198">
        <v>9.091923E-3</v>
      </c>
      <c r="J159" s="200">
        <v>1.829306E-2</v>
      </c>
      <c r="U159" s="198"/>
    </row>
    <row r="160" spans="1:35">
      <c r="A160" s="70" t="s">
        <v>2550</v>
      </c>
      <c r="B160" s="59"/>
      <c r="C160" s="59"/>
      <c r="D160" s="60" t="s">
        <v>4</v>
      </c>
      <c r="E160" s="60"/>
      <c r="F160" s="60" t="s">
        <v>9</v>
      </c>
      <c r="G160" s="59"/>
      <c r="H160" s="60" t="s">
        <v>15</v>
      </c>
      <c r="I160" s="60"/>
      <c r="J160" s="60" t="s">
        <v>12</v>
      </c>
      <c r="K160" s="60"/>
      <c r="L160" s="60" t="s">
        <v>1010</v>
      </c>
      <c r="M160" s="59"/>
      <c r="N160" s="60"/>
      <c r="O160" s="60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</row>
    <row r="161" spans="1:35">
      <c r="A161" s="52" t="s">
        <v>2551</v>
      </c>
      <c r="B161" s="42">
        <v>582.22220000000004</v>
      </c>
      <c r="D161" s="176">
        <v>625.41309999999999</v>
      </c>
      <c r="F161">
        <v>555.57470000000001</v>
      </c>
      <c r="G161" s="52"/>
      <c r="H161">
        <v>556.59</v>
      </c>
      <c r="J161" s="176">
        <v>513.26220000000001</v>
      </c>
      <c r="L161">
        <v>563.49980000000005</v>
      </c>
      <c r="M161" s="52"/>
      <c r="P161" s="52"/>
    </row>
    <row r="162" spans="1:35">
      <c r="A162" s="52" t="s">
        <v>2552</v>
      </c>
      <c r="B162">
        <v>1.0008840000000001</v>
      </c>
      <c r="D162" s="176">
        <v>1.0034620000000001</v>
      </c>
      <c r="F162">
        <v>1.006294</v>
      </c>
      <c r="G162" s="52"/>
      <c r="H162">
        <v>1.00397</v>
      </c>
      <c r="J162" s="176">
        <v>1.004084</v>
      </c>
      <c r="L162">
        <v>1.005028</v>
      </c>
      <c r="M162" s="52"/>
      <c r="P162" s="52"/>
    </row>
    <row r="163" spans="1:35">
      <c r="A163" s="52" t="s">
        <v>2308</v>
      </c>
      <c r="B163">
        <v>587.23099999999999</v>
      </c>
      <c r="C163">
        <f>B163/B124</f>
        <v>1.4952042429782326E-3</v>
      </c>
      <c r="D163" s="176">
        <v>645.18499999999995</v>
      </c>
      <c r="E163">
        <f>D163/B124</f>
        <v>1.6427663892163576E-3</v>
      </c>
      <c r="F163">
        <v>591.59410000000003</v>
      </c>
      <c r="G163" s="176">
        <f>F163/B124</f>
        <v>1.5063135434622641E-3</v>
      </c>
      <c r="H163">
        <v>579.3501</v>
      </c>
      <c r="I163">
        <f>H163/B124</f>
        <v>1.4751379400778626E-3</v>
      </c>
      <c r="J163" s="176">
        <v>536.70079999999996</v>
      </c>
      <c r="K163">
        <f>J163/B124</f>
        <v>1.36654453421194E-3</v>
      </c>
      <c r="L163">
        <v>592.32619999999997</v>
      </c>
      <c r="M163" s="176">
        <f>L163/B124</f>
        <v>1.5081776123317284E-3</v>
      </c>
      <c r="P163" s="52"/>
    </row>
    <row r="164" spans="1:35">
      <c r="A164" s="52" t="s">
        <v>2520</v>
      </c>
      <c r="B164" t="s">
        <v>2680</v>
      </c>
      <c r="D164" s="176">
        <v>1.5471E-3</v>
      </c>
      <c r="F164">
        <v>1.3308E-3</v>
      </c>
      <c r="G164" s="52"/>
      <c r="H164">
        <v>1.3644E-3</v>
      </c>
      <c r="J164" s="176">
        <v>1.2520000000000001E-3</v>
      </c>
      <c r="L164">
        <v>1.3679E-3</v>
      </c>
      <c r="M164" s="52"/>
      <c r="P164" s="52"/>
    </row>
    <row r="165" spans="1:35">
      <c r="A165" s="38" t="s">
        <v>2553</v>
      </c>
      <c r="B165" s="40"/>
      <c r="C165" s="40"/>
      <c r="D165" s="60" t="s">
        <v>4</v>
      </c>
      <c r="E165" s="60"/>
      <c r="F165" s="60" t="s">
        <v>9</v>
      </c>
      <c r="G165" s="59"/>
      <c r="H165" s="60" t="s">
        <v>15</v>
      </c>
      <c r="I165" s="60"/>
      <c r="J165" s="60" t="s">
        <v>12</v>
      </c>
      <c r="K165" s="60"/>
      <c r="L165" s="60" t="s">
        <v>1010</v>
      </c>
      <c r="M165" s="59"/>
      <c r="N165" s="60"/>
      <c r="O165" s="60"/>
      <c r="P165" s="59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</row>
    <row r="166" spans="1:35">
      <c r="A166" s="11" t="s">
        <v>2493</v>
      </c>
      <c r="B166" s="42">
        <v>-1.854984</v>
      </c>
      <c r="C166" s="44"/>
      <c r="D166" s="11">
        <v>-1.625248</v>
      </c>
      <c r="E166" s="44"/>
      <c r="F166">
        <v>-1.727384</v>
      </c>
      <c r="G166" s="11"/>
      <c r="H166" s="44">
        <v>-1.6973659999999999</v>
      </c>
      <c r="I166" s="44"/>
      <c r="J166" s="11">
        <v>-1.6708769999999999</v>
      </c>
      <c r="L166">
        <v>-1.6187560000000001</v>
      </c>
      <c r="M166" s="11"/>
      <c r="N166" s="44"/>
      <c r="O166" s="44"/>
      <c r="P166" s="11"/>
    </row>
    <row r="167" spans="1:35">
      <c r="A167" s="11" t="s">
        <v>2504</v>
      </c>
      <c r="B167" s="42">
        <v>15680</v>
      </c>
      <c r="C167" s="72"/>
      <c r="D167" s="11">
        <v>10709</v>
      </c>
      <c r="E167" s="44"/>
      <c r="F167">
        <v>9143</v>
      </c>
      <c r="G167" s="11"/>
      <c r="H167">
        <v>9824</v>
      </c>
      <c r="I167" s="44"/>
      <c r="J167" s="11">
        <v>8824</v>
      </c>
      <c r="L167">
        <v>8943</v>
      </c>
      <c r="M167" s="11"/>
      <c r="N167" s="44"/>
      <c r="O167" s="44"/>
      <c r="P167" s="11"/>
    </row>
    <row r="168" spans="1:35">
      <c r="A168" s="42" t="s">
        <v>2497</v>
      </c>
      <c r="B168" s="42">
        <v>1.8501610000000002E-2</v>
      </c>
      <c r="C168" s="72"/>
      <c r="D168" s="11">
        <v>2.907477E-2</v>
      </c>
      <c r="E168" s="44"/>
      <c r="F168">
        <v>3.0163820000000001E-2</v>
      </c>
      <c r="G168" s="11"/>
      <c r="H168">
        <v>2.8142420000000001E-2</v>
      </c>
      <c r="I168" s="44"/>
      <c r="J168" s="11">
        <v>2.8942389999999998E-2</v>
      </c>
      <c r="L168">
        <v>3.1346609999999997E-2</v>
      </c>
      <c r="M168" s="11"/>
      <c r="N168" s="44"/>
      <c r="O168" s="44"/>
      <c r="P168" s="11"/>
    </row>
    <row r="169" spans="1:35">
      <c r="A169" s="11" t="s">
        <v>2505</v>
      </c>
      <c r="B169" s="42">
        <v>-4.7069780000000003</v>
      </c>
      <c r="C169" s="72"/>
      <c r="D169" s="11">
        <v>-1.326303</v>
      </c>
      <c r="E169" s="44"/>
      <c r="F169">
        <v>-1.134887</v>
      </c>
      <c r="G169" s="11"/>
      <c r="H169">
        <v>-2.0586929999999999</v>
      </c>
      <c r="I169" s="44"/>
      <c r="J169" s="11">
        <v>-1.2015340000000001</v>
      </c>
      <c r="L169">
        <v>-0.90230650000000001</v>
      </c>
      <c r="M169" s="11"/>
      <c r="N169" s="44"/>
      <c r="O169" s="44"/>
      <c r="P169" s="11"/>
    </row>
    <row r="170" spans="1:35">
      <c r="A170" s="11" t="s">
        <v>2506</v>
      </c>
      <c r="B170" s="42">
        <v>-10.19909</v>
      </c>
      <c r="C170" s="72"/>
      <c r="D170" s="11">
        <v>-0.39553519999999998</v>
      </c>
      <c r="E170" s="44"/>
      <c r="F170">
        <v>0.1394849</v>
      </c>
      <c r="G170" s="11"/>
      <c r="H170">
        <v>-2.073229</v>
      </c>
      <c r="I170" s="44"/>
      <c r="J170" s="11">
        <v>-2.8839070000000001E-2</v>
      </c>
      <c r="L170">
        <v>0.55294220000000005</v>
      </c>
      <c r="M170" s="11"/>
      <c r="N170" s="44"/>
      <c r="O170" s="44"/>
      <c r="P170" s="11"/>
    </row>
    <row r="171" spans="1:35">
      <c r="A171" s="42" t="s">
        <v>2507</v>
      </c>
      <c r="B171" s="42">
        <v>582.22220000000004</v>
      </c>
      <c r="C171" s="72">
        <f>B171/B124</f>
        <v>1.4824508648149045E-3</v>
      </c>
      <c r="D171" s="11">
        <v>625.41309999999999</v>
      </c>
      <c r="E171" s="44">
        <f>D171/B124</f>
        <v>1.5924232895303035E-3</v>
      </c>
      <c r="F171">
        <v>555.57470000000001</v>
      </c>
      <c r="G171" s="11">
        <f>F171/B124</f>
        <v>1.4146011513890763E-3</v>
      </c>
      <c r="H171">
        <v>556.59</v>
      </c>
      <c r="I171" s="44">
        <f>H171/B124</f>
        <v>1.417186302492979E-3</v>
      </c>
      <c r="J171" s="11">
        <v>513.26220000000001</v>
      </c>
      <c r="K171">
        <f>J171/B124</f>
        <v>1.3068653037737147E-3</v>
      </c>
      <c r="L171">
        <v>563.49980000000005</v>
      </c>
      <c r="M171" s="11">
        <f>L171/B124</f>
        <v>1.4347799960788608E-3</v>
      </c>
      <c r="N171" s="44"/>
      <c r="O171" s="44"/>
      <c r="P171" s="11"/>
    </row>
    <row r="172" spans="1:35">
      <c r="A172" s="42" t="s">
        <v>2508</v>
      </c>
      <c r="B172" s="42">
        <v>1778.5809999999999</v>
      </c>
      <c r="C172" s="72">
        <f>B172/B124</f>
        <v>4.5286128587906085E-3</v>
      </c>
      <c r="D172" s="42">
        <v>1428.277</v>
      </c>
      <c r="E172" s="44">
        <f>D172/B124</f>
        <v>3.6366707999887968E-3</v>
      </c>
      <c r="F172">
        <v>1317.91</v>
      </c>
      <c r="G172" s="42">
        <f>F172/B124</f>
        <v>3.3556549702986435E-3</v>
      </c>
      <c r="H172">
        <v>1331.213</v>
      </c>
      <c r="I172" s="44">
        <f>H172/B124</f>
        <v>3.3895269934791964E-3</v>
      </c>
      <c r="J172" s="42">
        <v>1198.5160000000001</v>
      </c>
      <c r="K172">
        <f>J172/B124</f>
        <v>3.0516546443857691E-3</v>
      </c>
      <c r="L172">
        <v>1249.6980000000001</v>
      </c>
      <c r="M172" s="42">
        <f>L172/B124</f>
        <v>3.1819739626167752E-3</v>
      </c>
      <c r="N172" s="44"/>
      <c r="O172" s="44"/>
      <c r="P172" s="42"/>
    </row>
    <row r="173" spans="1:35" s="210" customFormat="1">
      <c r="A173" s="224" t="s">
        <v>2509</v>
      </c>
      <c r="B173" s="228">
        <v>1.132153E-7</v>
      </c>
      <c r="C173" s="202"/>
      <c r="D173" s="228">
        <v>9.0916749999999999E-8</v>
      </c>
      <c r="E173" s="203"/>
      <c r="F173" s="229">
        <v>8.3891400000000002E-8</v>
      </c>
      <c r="G173" s="198"/>
      <c r="H173" s="229">
        <v>8.4738190000000002E-8</v>
      </c>
      <c r="I173" s="203"/>
      <c r="J173" s="228">
        <v>7.6291369999999997E-8</v>
      </c>
      <c r="L173" s="229">
        <v>7.9549360000000002E-8</v>
      </c>
      <c r="M173" s="198"/>
      <c r="N173" s="203"/>
      <c r="O173" s="203"/>
      <c r="P173" s="198"/>
    </row>
    <row r="174" spans="1:35">
      <c r="A174" s="23" t="s">
        <v>2503</v>
      </c>
      <c r="B174" s="42"/>
      <c r="C174" s="72"/>
      <c r="D174" s="42"/>
      <c r="E174" s="44"/>
      <c r="G174" s="42"/>
      <c r="I174" s="44"/>
      <c r="J174" s="42"/>
      <c r="M174" s="42"/>
      <c r="N174" s="44"/>
      <c r="O174" s="44"/>
      <c r="P174" s="42"/>
    </row>
    <row r="175" spans="1:35">
      <c r="A175" s="37" t="s">
        <v>2578</v>
      </c>
      <c r="B175" s="38"/>
      <c r="C175" s="51"/>
      <c r="D175" s="39"/>
      <c r="E175" s="38"/>
      <c r="F175" s="38" t="s">
        <v>2492</v>
      </c>
      <c r="G175" s="38"/>
      <c r="H175" s="40"/>
      <c r="I175" s="38"/>
      <c r="J175" s="40"/>
      <c r="K175" s="38"/>
      <c r="L175" s="40"/>
      <c r="M175" s="40"/>
      <c r="N175" s="40"/>
      <c r="O175" s="59"/>
      <c r="P175" s="59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</row>
    <row r="176" spans="1:35">
      <c r="A176" t="s">
        <v>2556</v>
      </c>
      <c r="B176" s="44"/>
      <c r="C176" s="72"/>
      <c r="D176" s="52"/>
      <c r="E176" s="44"/>
      <c r="F176" s="44" t="s">
        <v>2455</v>
      </c>
      <c r="G176" t="s">
        <v>2459</v>
      </c>
      <c r="H176" s="44" t="s">
        <v>2460</v>
      </c>
      <c r="I176" t="s">
        <v>2461</v>
      </c>
      <c r="J176" s="44" t="s">
        <v>2462</v>
      </c>
      <c r="K176" t="s">
        <v>2463</v>
      </c>
      <c r="L176" t="s">
        <v>2464</v>
      </c>
      <c r="M176" t="s">
        <v>2465</v>
      </c>
      <c r="N176" t="s">
        <v>2468</v>
      </c>
    </row>
    <row r="177" spans="1:35">
      <c r="A177" t="s">
        <v>2558</v>
      </c>
      <c r="B177" s="44"/>
      <c r="C177" s="72"/>
      <c r="D177" s="52"/>
      <c r="E177" s="44"/>
      <c r="F177">
        <v>1</v>
      </c>
      <c r="G177" s="42">
        <v>133</v>
      </c>
      <c r="H177">
        <v>962</v>
      </c>
      <c r="I177" s="42">
        <v>39</v>
      </c>
      <c r="J177">
        <v>234</v>
      </c>
      <c r="K177">
        <f>(G177/H177)/(I177/J177)</f>
        <v>0.82952182952182962</v>
      </c>
      <c r="L177">
        <f>1-K177</f>
        <v>0.17047817047817038</v>
      </c>
      <c r="M177" s="42">
        <v>0.91005000000000003</v>
      </c>
      <c r="N177" s="42">
        <v>0.37280000000000002</v>
      </c>
      <c r="O177" s="44"/>
    </row>
    <row r="178" spans="1:35">
      <c r="B178" s="44"/>
      <c r="F178">
        <v>2</v>
      </c>
      <c r="G178" s="42">
        <v>75</v>
      </c>
      <c r="H178">
        <v>164</v>
      </c>
      <c r="I178" s="42">
        <v>31</v>
      </c>
      <c r="J178" s="200">
        <v>16</v>
      </c>
      <c r="K178">
        <f t="shared" ref="K178:K185" si="18">(G178/H178)/(I178/J178)</f>
        <v>0.23603461841070025</v>
      </c>
      <c r="L178" s="192">
        <f t="shared" ref="L178:L185" si="19">1-K178</f>
        <v>0.76396538158929972</v>
      </c>
      <c r="M178" s="42">
        <v>20.13</v>
      </c>
      <c r="N178" s="74">
        <v>4.9980000000000001E-4</v>
      </c>
    </row>
    <row r="179" spans="1:35" s="210" customFormat="1">
      <c r="A179" s="210" t="s">
        <v>2559</v>
      </c>
      <c r="B179" s="203"/>
      <c r="F179" s="210">
        <v>3</v>
      </c>
      <c r="G179" s="42">
        <v>52</v>
      </c>
      <c r="H179">
        <v>164</v>
      </c>
      <c r="I179" s="187">
        <v>1</v>
      </c>
      <c r="J179" s="200">
        <v>16</v>
      </c>
      <c r="K179">
        <f t="shared" si="18"/>
        <v>5.0731707317073171</v>
      </c>
      <c r="L179" s="192">
        <f t="shared" si="19"/>
        <v>-4.0731707317073171</v>
      </c>
      <c r="M179" s="198">
        <v>4.9645999999999999</v>
      </c>
      <c r="N179" s="215">
        <v>2.5489999999999999E-2</v>
      </c>
    </row>
    <row r="180" spans="1:35" s="204" customFormat="1">
      <c r="A180" s="204" t="s">
        <v>2560</v>
      </c>
      <c r="B180" s="203"/>
      <c r="F180" s="204">
        <v>4</v>
      </c>
      <c r="G180" s="42">
        <v>259</v>
      </c>
      <c r="H180" s="42">
        <v>3140</v>
      </c>
      <c r="I180" s="42">
        <v>55</v>
      </c>
      <c r="J180" s="42">
        <v>953</v>
      </c>
      <c r="K180">
        <f t="shared" si="18"/>
        <v>1.4292240880138969</v>
      </c>
      <c r="L180" s="192">
        <f t="shared" si="19"/>
        <v>-0.42922408801389689</v>
      </c>
      <c r="M180" s="198">
        <v>5.4993999999999996</v>
      </c>
      <c r="N180" s="230">
        <v>1.8489999999999999E-2</v>
      </c>
    </row>
    <row r="181" spans="1:35" s="204" customFormat="1">
      <c r="B181" s="203"/>
      <c r="F181" s="204">
        <v>5</v>
      </c>
      <c r="G181" s="42">
        <v>72</v>
      </c>
      <c r="H181" s="42">
        <v>48</v>
      </c>
      <c r="I181" s="42">
        <v>17</v>
      </c>
      <c r="J181" s="42">
        <v>16</v>
      </c>
      <c r="K181">
        <f t="shared" si="18"/>
        <v>1.411764705882353</v>
      </c>
      <c r="L181">
        <f t="shared" si="19"/>
        <v>-0.41176470588235303</v>
      </c>
      <c r="M181" s="198">
        <v>0.76578000000000002</v>
      </c>
      <c r="N181" s="204">
        <v>0.42380000000000001</v>
      </c>
    </row>
    <row r="182" spans="1:35" s="204" customFormat="1">
      <c r="A182" s="204" t="s">
        <v>2561</v>
      </c>
      <c r="B182" s="203"/>
      <c r="F182" s="204">
        <v>6</v>
      </c>
      <c r="G182" s="43">
        <v>258</v>
      </c>
      <c r="H182" s="42">
        <v>10003</v>
      </c>
      <c r="I182" s="43">
        <v>66</v>
      </c>
      <c r="J182" s="42">
        <v>3058</v>
      </c>
      <c r="K182">
        <f t="shared" si="18"/>
        <v>1.1950414875537338</v>
      </c>
      <c r="L182">
        <f t="shared" si="19"/>
        <v>-0.19504148755373385</v>
      </c>
      <c r="M182" s="198">
        <v>1.6361000000000001</v>
      </c>
      <c r="N182" s="220">
        <v>0.2034</v>
      </c>
    </row>
    <row r="183" spans="1:35" s="204" customFormat="1">
      <c r="A183" s="204" t="s">
        <v>2562</v>
      </c>
      <c r="B183" s="203"/>
      <c r="F183" s="204">
        <v>7</v>
      </c>
      <c r="G183" s="42">
        <v>125</v>
      </c>
      <c r="H183" s="42">
        <v>585</v>
      </c>
      <c r="I183" s="42">
        <v>24</v>
      </c>
      <c r="J183" s="42">
        <v>157</v>
      </c>
      <c r="K183">
        <f t="shared" si="18"/>
        <v>1.3977920227920229</v>
      </c>
      <c r="L183">
        <f t="shared" si="19"/>
        <v>-0.39779202279202286</v>
      </c>
      <c r="M183" s="198">
        <v>1.9560999999999999</v>
      </c>
      <c r="N183" s="198">
        <v>0.18490000000000001</v>
      </c>
    </row>
    <row r="184" spans="1:35" s="204" customFormat="1">
      <c r="B184" s="203"/>
      <c r="F184" s="204">
        <v>8</v>
      </c>
      <c r="G184" s="42">
        <v>363</v>
      </c>
      <c r="H184" s="42">
        <v>662</v>
      </c>
      <c r="I184" s="42">
        <v>192</v>
      </c>
      <c r="J184" s="42">
        <v>288</v>
      </c>
      <c r="K184">
        <f t="shared" si="18"/>
        <v>0.8225075528700907</v>
      </c>
      <c r="L184">
        <f t="shared" si="19"/>
        <v>0.1774924471299093</v>
      </c>
      <c r="M184" s="198">
        <v>2.9527999999999999</v>
      </c>
      <c r="N184" s="198">
        <v>9.7949999999999995E-2</v>
      </c>
    </row>
    <row r="185" spans="1:35" s="210" customFormat="1">
      <c r="B185" s="203"/>
      <c r="F185" s="210" t="s">
        <v>2522</v>
      </c>
      <c r="G185" s="42">
        <v>1337</v>
      </c>
      <c r="H185" s="42">
        <v>15997</v>
      </c>
      <c r="I185" s="105">
        <v>424</v>
      </c>
      <c r="J185" s="42">
        <v>4807</v>
      </c>
      <c r="K185">
        <f t="shared" si="18"/>
        <v>0.94754780082586243</v>
      </c>
      <c r="L185">
        <f t="shared" si="19"/>
        <v>5.245219917413757E-2</v>
      </c>
      <c r="M185" s="198">
        <v>0.85977000000000003</v>
      </c>
      <c r="N185" s="198">
        <v>0.37130000000000002</v>
      </c>
    </row>
    <row r="186" spans="1:35">
      <c r="A186" s="86" t="s">
        <v>2563</v>
      </c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  <c r="AI186" s="86"/>
    </row>
    <row r="187" spans="1:35">
      <c r="A187" s="44" t="s">
        <v>2455</v>
      </c>
      <c r="B187" t="s">
        <v>2459</v>
      </c>
      <c r="C187" s="44" t="s">
        <v>2460</v>
      </c>
      <c r="D187" t="s">
        <v>2461</v>
      </c>
      <c r="E187" s="44" t="s">
        <v>2462</v>
      </c>
      <c r="F187" t="s">
        <v>2463</v>
      </c>
      <c r="G187" t="s">
        <v>2464</v>
      </c>
      <c r="H187" t="s">
        <v>2465</v>
      </c>
      <c r="I187" t="s">
        <v>2468</v>
      </c>
    </row>
    <row r="188" spans="1:35">
      <c r="A188">
        <v>1</v>
      </c>
      <c r="B188" s="42">
        <v>89</v>
      </c>
      <c r="C188" s="42">
        <v>962</v>
      </c>
      <c r="D188" s="200">
        <v>42</v>
      </c>
      <c r="E188" s="42">
        <v>246</v>
      </c>
      <c r="F188">
        <f>(B188/C188)/(D188/E188)</f>
        <v>0.54187704187704189</v>
      </c>
      <c r="G188">
        <f>1-F188</f>
        <v>0.45812295812295811</v>
      </c>
      <c r="H188" s="42">
        <v>0.91349000000000002</v>
      </c>
      <c r="I188" s="42">
        <v>0.3548</v>
      </c>
    </row>
    <row r="189" spans="1:35">
      <c r="A189">
        <v>2</v>
      </c>
      <c r="B189" s="42">
        <v>53</v>
      </c>
      <c r="C189" s="42">
        <v>106</v>
      </c>
      <c r="D189" s="200">
        <v>31</v>
      </c>
      <c r="E189" s="42">
        <v>17</v>
      </c>
      <c r="F189">
        <f t="shared" ref="F189:F196" si="20">(B189/C189)/(D189/E189)</f>
        <v>0.27419354838709675</v>
      </c>
      <c r="G189" s="192">
        <f t="shared" ref="G189:G196" si="21">1-F189</f>
        <v>0.72580645161290325</v>
      </c>
      <c r="H189" s="42">
        <v>14.932</v>
      </c>
      <c r="I189" s="74">
        <v>4.9980000000000001E-4</v>
      </c>
    </row>
    <row r="190" spans="1:35" s="210" customFormat="1">
      <c r="A190" s="210">
        <v>3</v>
      </c>
      <c r="B190" s="42">
        <v>31</v>
      </c>
      <c r="C190" s="42">
        <v>106</v>
      </c>
      <c r="D190" s="222">
        <v>1</v>
      </c>
      <c r="E190" s="42">
        <v>17</v>
      </c>
      <c r="F190">
        <f t="shared" si="20"/>
        <v>4.9716981132075473</v>
      </c>
      <c r="G190" s="192">
        <f t="shared" si="21"/>
        <v>-3.9716981132075473</v>
      </c>
      <c r="H190" s="198">
        <v>4.8162000000000003</v>
      </c>
      <c r="I190" s="215">
        <v>3.8980000000000001E-2</v>
      </c>
    </row>
    <row r="191" spans="1:35" s="204" customFormat="1">
      <c r="A191" s="204">
        <v>4</v>
      </c>
      <c r="B191" s="42">
        <v>171</v>
      </c>
      <c r="C191" s="42">
        <v>2105</v>
      </c>
      <c r="D191" s="200">
        <v>57</v>
      </c>
      <c r="E191">
        <v>992</v>
      </c>
      <c r="F191">
        <f t="shared" si="20"/>
        <v>1.4137767220902615</v>
      </c>
      <c r="G191" s="192">
        <f t="shared" si="21"/>
        <v>-0.41377672209026151</v>
      </c>
      <c r="H191" s="198">
        <v>4.8613</v>
      </c>
      <c r="I191" s="226">
        <v>2.9989999999999999E-2</v>
      </c>
    </row>
    <row r="192" spans="1:35" s="204" customFormat="1">
      <c r="A192" s="204">
        <v>5</v>
      </c>
      <c r="B192" s="42">
        <v>38</v>
      </c>
      <c r="C192">
        <v>32</v>
      </c>
      <c r="D192" s="200">
        <v>18</v>
      </c>
      <c r="E192" s="42">
        <v>16</v>
      </c>
      <c r="F192">
        <f t="shared" si="20"/>
        <v>1.0555555555555556</v>
      </c>
      <c r="G192">
        <f t="shared" si="21"/>
        <v>-5.555555555555558E-2</v>
      </c>
      <c r="H192" s="198">
        <v>1.6646999999999999E-2</v>
      </c>
      <c r="I192" s="204">
        <v>1</v>
      </c>
    </row>
    <row r="193" spans="1:35" s="204" customFormat="1">
      <c r="A193" s="204">
        <v>6</v>
      </c>
      <c r="B193" s="43">
        <v>164</v>
      </c>
      <c r="C193">
        <v>6861</v>
      </c>
      <c r="D193" s="200">
        <v>67</v>
      </c>
      <c r="E193" s="42">
        <v>3155</v>
      </c>
      <c r="F193">
        <f t="shared" si="20"/>
        <v>1.1255919788899837</v>
      </c>
      <c r="G193">
        <f t="shared" si="21"/>
        <v>-0.12559197888998375</v>
      </c>
      <c r="H193" s="198">
        <v>0.65217999999999998</v>
      </c>
      <c r="I193" s="220">
        <v>0.43430000000000002</v>
      </c>
    </row>
    <row r="194" spans="1:35" s="204" customFormat="1">
      <c r="A194" s="204">
        <v>7</v>
      </c>
      <c r="B194" s="42">
        <v>76</v>
      </c>
      <c r="C194" s="42">
        <v>390</v>
      </c>
      <c r="D194" s="200">
        <v>25</v>
      </c>
      <c r="E194" s="42">
        <v>166</v>
      </c>
      <c r="F194">
        <f t="shared" si="20"/>
        <v>1.2939487179487179</v>
      </c>
      <c r="G194">
        <f t="shared" si="21"/>
        <v>-0.29394871794871791</v>
      </c>
      <c r="H194" s="198">
        <v>1.0797000000000001</v>
      </c>
      <c r="I194" s="198">
        <v>0.3473</v>
      </c>
    </row>
    <row r="195" spans="1:35" s="204" customFormat="1">
      <c r="A195" s="204">
        <v>8</v>
      </c>
      <c r="B195" s="42">
        <v>279</v>
      </c>
      <c r="C195" s="42">
        <v>494</v>
      </c>
      <c r="D195" s="200">
        <v>198</v>
      </c>
      <c r="E195">
        <v>294</v>
      </c>
      <c r="F195">
        <f t="shared" si="20"/>
        <v>0.83860875966139115</v>
      </c>
      <c r="G195">
        <f t="shared" si="21"/>
        <v>0.16139124033860885</v>
      </c>
      <c r="H195" s="198">
        <v>2.2052</v>
      </c>
      <c r="I195" s="198">
        <v>0.15490000000000001</v>
      </c>
    </row>
    <row r="196" spans="1:35" s="210" customFormat="1">
      <c r="A196" s="210" t="s">
        <v>2522</v>
      </c>
      <c r="B196">
        <v>901</v>
      </c>
      <c r="C196" s="42">
        <v>10897</v>
      </c>
      <c r="D196" s="200">
        <v>438</v>
      </c>
      <c r="E196" s="42">
        <v>4981</v>
      </c>
      <c r="F196">
        <f t="shared" si="20"/>
        <v>0.94028665256199284</v>
      </c>
      <c r="G196">
        <f t="shared" si="21"/>
        <v>5.9713347438007158E-2</v>
      </c>
      <c r="H196" s="198">
        <v>1.0288999999999999</v>
      </c>
      <c r="I196" s="198">
        <v>0.30730000000000002</v>
      </c>
    </row>
    <row r="197" spans="1:35">
      <c r="A197" s="86" t="s">
        <v>2564</v>
      </c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  <c r="AG197" s="86"/>
      <c r="AH197" s="86"/>
      <c r="AI197" s="86"/>
    </row>
    <row r="198" spans="1:35">
      <c r="A198" s="44" t="s">
        <v>2455</v>
      </c>
      <c r="B198" t="s">
        <v>2459</v>
      </c>
      <c r="C198" s="44" t="s">
        <v>2460</v>
      </c>
      <c r="D198" t="s">
        <v>2461</v>
      </c>
      <c r="E198" s="44" t="s">
        <v>2462</v>
      </c>
      <c r="F198" t="s">
        <v>2463</v>
      </c>
      <c r="G198" t="s">
        <v>2464</v>
      </c>
      <c r="H198" t="s">
        <v>2465</v>
      </c>
      <c r="I198" t="s">
        <v>2468</v>
      </c>
    </row>
    <row r="199" spans="1:35">
      <c r="A199">
        <v>1</v>
      </c>
      <c r="B199" s="42">
        <v>65</v>
      </c>
      <c r="C199" s="42">
        <v>962</v>
      </c>
      <c r="D199">
        <v>43</v>
      </c>
      <c r="E199" s="42">
        <v>249</v>
      </c>
      <c r="F199">
        <f>(B199/C199)/(D199/E199)</f>
        <v>0.39126335637963544</v>
      </c>
      <c r="G199">
        <f>1-F199</f>
        <v>0.6087366436203645</v>
      </c>
      <c r="H199" s="42">
        <v>2.3571</v>
      </c>
      <c r="I199" s="42">
        <v>0.13489999999999999</v>
      </c>
    </row>
    <row r="200" spans="1:35">
      <c r="A200">
        <v>2</v>
      </c>
      <c r="B200" s="42">
        <v>48</v>
      </c>
      <c r="C200" s="42">
        <v>82</v>
      </c>
      <c r="D200">
        <v>32</v>
      </c>
      <c r="E200" s="42">
        <v>18</v>
      </c>
      <c r="F200">
        <f t="shared" ref="F200:F207" si="22">(B200/C200)/(D200/E200)</f>
        <v>0.32926829268292684</v>
      </c>
      <c r="G200" s="192">
        <f t="shared" ref="G200:G207" si="23">1-F200</f>
        <v>0.6707317073170731</v>
      </c>
      <c r="H200" s="42">
        <v>10.722</v>
      </c>
      <c r="I200" s="74">
        <v>4.9980000000000001E-4</v>
      </c>
    </row>
    <row r="201" spans="1:35" s="210" customFormat="1">
      <c r="A201" s="210">
        <v>3</v>
      </c>
      <c r="B201" s="42">
        <v>24</v>
      </c>
      <c r="C201" s="42">
        <v>82</v>
      </c>
      <c r="D201" s="187">
        <v>1</v>
      </c>
      <c r="E201" s="42">
        <v>18</v>
      </c>
      <c r="F201">
        <f t="shared" si="22"/>
        <v>5.2682926829268295</v>
      </c>
      <c r="G201" s="192">
        <f t="shared" si="23"/>
        <v>-4.2682926829268295</v>
      </c>
      <c r="H201" s="198">
        <v>5.0536000000000003</v>
      </c>
      <c r="I201" s="211">
        <v>4.4979999999999999E-2</v>
      </c>
    </row>
    <row r="202" spans="1:35" s="204" customFormat="1">
      <c r="A202" s="204">
        <v>4</v>
      </c>
      <c r="B202" s="42">
        <v>133</v>
      </c>
      <c r="C202" s="42">
        <v>1732</v>
      </c>
      <c r="D202">
        <v>67</v>
      </c>
      <c r="E202">
        <v>1043</v>
      </c>
      <c r="F202">
        <f t="shared" si="22"/>
        <v>1.1954000206818103</v>
      </c>
      <c r="G202">
        <f t="shared" si="23"/>
        <v>-0.19540002068181028</v>
      </c>
      <c r="H202" s="198">
        <v>1.3312999999999999</v>
      </c>
      <c r="I202" s="220">
        <v>0.24390000000000001</v>
      </c>
    </row>
    <row r="203" spans="1:35" s="204" customFormat="1">
      <c r="A203" s="204">
        <v>5</v>
      </c>
      <c r="B203" s="43">
        <v>32</v>
      </c>
      <c r="C203">
        <v>24</v>
      </c>
      <c r="D203">
        <v>19</v>
      </c>
      <c r="E203" s="42">
        <v>16</v>
      </c>
      <c r="F203">
        <f t="shared" si="22"/>
        <v>1.1228070175438596</v>
      </c>
      <c r="G203">
        <f t="shared" si="23"/>
        <v>-0.12280701754385959</v>
      </c>
      <c r="H203" s="198">
        <v>7.1373000000000006E-2</v>
      </c>
      <c r="I203" s="204">
        <v>0.83409999999999995</v>
      </c>
    </row>
    <row r="204" spans="1:35" s="204" customFormat="1">
      <c r="A204" s="204">
        <v>6</v>
      </c>
      <c r="B204" s="42">
        <v>145</v>
      </c>
      <c r="C204">
        <v>5941</v>
      </c>
      <c r="D204">
        <v>68</v>
      </c>
      <c r="E204" s="42">
        <v>3210</v>
      </c>
      <c r="F204">
        <f t="shared" si="22"/>
        <v>1.1521381823222472</v>
      </c>
      <c r="G204" s="76">
        <f t="shared" si="23"/>
        <v>-0.15213818232224718</v>
      </c>
      <c r="H204" s="198">
        <v>0.90966999999999998</v>
      </c>
      <c r="I204" s="220">
        <v>0.3468</v>
      </c>
    </row>
    <row r="205" spans="1:35" s="204" customFormat="1">
      <c r="A205" s="204">
        <v>7</v>
      </c>
      <c r="B205" s="42">
        <v>65</v>
      </c>
      <c r="C205" s="42">
        <v>307</v>
      </c>
      <c r="D205">
        <v>24</v>
      </c>
      <c r="E205" s="42">
        <v>168</v>
      </c>
      <c r="F205">
        <f t="shared" si="22"/>
        <v>1.4820846905537461</v>
      </c>
      <c r="G205">
        <f t="shared" si="23"/>
        <v>-0.48208469055374614</v>
      </c>
      <c r="H205" s="198">
        <v>2.3567</v>
      </c>
      <c r="I205" s="198">
        <v>0.12740000000000001</v>
      </c>
    </row>
    <row r="206" spans="1:35" s="204" customFormat="1">
      <c r="A206" s="204">
        <v>8</v>
      </c>
      <c r="B206">
        <v>258</v>
      </c>
      <c r="C206" s="42">
        <v>421</v>
      </c>
      <c r="D206">
        <v>199</v>
      </c>
      <c r="E206">
        <v>299</v>
      </c>
      <c r="F206">
        <f t="shared" si="22"/>
        <v>0.92077967032311203</v>
      </c>
      <c r="G206">
        <f t="shared" si="23"/>
        <v>7.9220329676887968E-2</v>
      </c>
      <c r="H206" s="198">
        <v>0.46599000000000002</v>
      </c>
      <c r="I206" s="198">
        <v>0.49780000000000002</v>
      </c>
    </row>
    <row r="207" spans="1:35" s="204" customFormat="1">
      <c r="A207" s="204" t="s">
        <v>2522</v>
      </c>
      <c r="B207">
        <v>770</v>
      </c>
      <c r="C207" s="42">
        <v>9267</v>
      </c>
      <c r="D207">
        <v>452</v>
      </c>
      <c r="E207" s="42">
        <v>5100</v>
      </c>
      <c r="F207">
        <f t="shared" si="22"/>
        <v>0.93752596280836664</v>
      </c>
      <c r="G207">
        <f t="shared" si="23"/>
        <v>6.2474037191633358E-2</v>
      </c>
      <c r="H207" s="198">
        <v>1.0911</v>
      </c>
      <c r="I207" s="198">
        <v>0.30030000000000001</v>
      </c>
    </row>
    <row r="208" spans="1:35">
      <c r="A208" s="86" t="s">
        <v>2565</v>
      </c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  <c r="AG208" s="86"/>
      <c r="AH208" s="86"/>
      <c r="AI208" s="86"/>
    </row>
    <row r="209" spans="1:35">
      <c r="A209" s="44" t="s">
        <v>2455</v>
      </c>
      <c r="B209" t="s">
        <v>2459</v>
      </c>
      <c r="C209" s="44" t="s">
        <v>2460</v>
      </c>
      <c r="D209" t="s">
        <v>2461</v>
      </c>
      <c r="E209" s="44" t="s">
        <v>2462</v>
      </c>
      <c r="F209" t="s">
        <v>2463</v>
      </c>
      <c r="G209" t="s">
        <v>2464</v>
      </c>
      <c r="H209" t="s">
        <v>2465</v>
      </c>
      <c r="I209" t="s">
        <v>2468</v>
      </c>
    </row>
    <row r="210" spans="1:35">
      <c r="A210">
        <v>1</v>
      </c>
      <c r="B210" s="42">
        <v>79</v>
      </c>
      <c r="C210" s="42">
        <v>962</v>
      </c>
      <c r="D210">
        <v>43</v>
      </c>
      <c r="E210" s="42">
        <v>250</v>
      </c>
      <c r="F210">
        <f>(B210/C210)/(D210/E210)</f>
        <v>0.47744524488710544</v>
      </c>
      <c r="G210">
        <f>1-F210</f>
        <v>0.52255475511289462</v>
      </c>
      <c r="H210" s="42">
        <v>0.89363999999999999</v>
      </c>
      <c r="I210" s="42">
        <v>0.33879999999999999</v>
      </c>
    </row>
    <row r="211" spans="1:35" s="200" customFormat="1">
      <c r="A211" s="200">
        <v>2</v>
      </c>
      <c r="B211" s="42">
        <v>49</v>
      </c>
      <c r="C211" s="42">
        <v>90</v>
      </c>
      <c r="D211">
        <v>32</v>
      </c>
      <c r="E211" s="42">
        <v>17</v>
      </c>
      <c r="F211">
        <f t="shared" ref="F211:F218" si="24">(B211/C211)/(D211/E211)</f>
        <v>0.28923611111111108</v>
      </c>
      <c r="G211">
        <f t="shared" ref="G211:G218" si="25">1-F211</f>
        <v>0.71076388888888897</v>
      </c>
      <c r="H211" s="198">
        <v>13.345000000000001</v>
      </c>
      <c r="I211" s="211">
        <v>4.9980000000000001E-4</v>
      </c>
    </row>
    <row r="212" spans="1:35">
      <c r="A212">
        <v>3</v>
      </c>
      <c r="B212" s="42">
        <v>23</v>
      </c>
      <c r="C212" s="42">
        <v>90</v>
      </c>
      <c r="D212" s="222">
        <v>1</v>
      </c>
      <c r="E212" s="42">
        <v>17</v>
      </c>
      <c r="F212">
        <f t="shared" si="24"/>
        <v>4.3444444444444441</v>
      </c>
      <c r="G212">
        <f t="shared" si="25"/>
        <v>-3.3444444444444441</v>
      </c>
      <c r="H212" s="42">
        <v>4.2039999999999997</v>
      </c>
      <c r="I212" s="74">
        <v>3.3980000000000003E-2</v>
      </c>
    </row>
    <row r="213" spans="1:35">
      <c r="A213">
        <v>4</v>
      </c>
      <c r="B213" s="42">
        <v>151</v>
      </c>
      <c r="C213" s="42">
        <v>1880</v>
      </c>
      <c r="D213">
        <v>59</v>
      </c>
      <c r="E213">
        <v>1006</v>
      </c>
      <c r="F213">
        <f t="shared" si="24"/>
        <v>1.3695095564370718</v>
      </c>
      <c r="G213">
        <f t="shared" si="25"/>
        <v>-0.36950955643707184</v>
      </c>
      <c r="H213" s="42">
        <v>3.9672999999999998</v>
      </c>
      <c r="I213" s="98">
        <v>5.1970000000000002E-2</v>
      </c>
    </row>
    <row r="214" spans="1:35">
      <c r="A214">
        <v>5</v>
      </c>
      <c r="B214" s="42">
        <v>32</v>
      </c>
      <c r="C214">
        <v>25</v>
      </c>
      <c r="D214">
        <v>18</v>
      </c>
      <c r="E214" s="42">
        <v>16</v>
      </c>
      <c r="F214">
        <f t="shared" si="24"/>
        <v>1.1377777777777778</v>
      </c>
      <c r="G214">
        <f t="shared" si="25"/>
        <v>-0.13777777777777778</v>
      </c>
      <c r="H214" s="42">
        <v>8.8048000000000001E-2</v>
      </c>
      <c r="I214">
        <v>0.83509999999999995</v>
      </c>
    </row>
    <row r="215" spans="1:35">
      <c r="A215">
        <v>6</v>
      </c>
      <c r="B215" s="43">
        <v>158</v>
      </c>
      <c r="C215">
        <v>6409</v>
      </c>
      <c r="D215">
        <v>67</v>
      </c>
      <c r="E215" s="42">
        <v>3207</v>
      </c>
      <c r="F215">
        <f t="shared" si="24"/>
        <v>1.1800243594013082</v>
      </c>
      <c r="G215">
        <f t="shared" si="25"/>
        <v>-0.18002435940130823</v>
      </c>
      <c r="H215" s="42">
        <v>1.2642</v>
      </c>
      <c r="I215" s="76">
        <v>0.28789999999999999</v>
      </c>
    </row>
    <row r="216" spans="1:35">
      <c r="A216">
        <v>7</v>
      </c>
      <c r="B216" s="42">
        <v>68</v>
      </c>
      <c r="C216" s="42">
        <v>345</v>
      </c>
      <c r="D216">
        <v>25</v>
      </c>
      <c r="E216" s="42">
        <v>167</v>
      </c>
      <c r="F216">
        <f t="shared" si="24"/>
        <v>1.3166376811594205</v>
      </c>
      <c r="G216">
        <f t="shared" si="25"/>
        <v>-0.31663768115942048</v>
      </c>
      <c r="H216" s="42">
        <v>1.1951000000000001</v>
      </c>
      <c r="I216" s="42">
        <v>0.29389999999999999</v>
      </c>
    </row>
    <row r="217" spans="1:35">
      <c r="A217">
        <v>8</v>
      </c>
      <c r="B217">
        <v>273</v>
      </c>
      <c r="C217" s="42">
        <v>443</v>
      </c>
      <c r="D217">
        <v>198</v>
      </c>
      <c r="E217">
        <v>299</v>
      </c>
      <c r="F217">
        <f t="shared" si="24"/>
        <v>0.93060400848211233</v>
      </c>
      <c r="G217">
        <f t="shared" si="25"/>
        <v>6.9395991517887667E-2</v>
      </c>
      <c r="H217" s="42">
        <v>9.3274000000000008</v>
      </c>
      <c r="I217" s="189">
        <v>1.9989999999999999E-3</v>
      </c>
    </row>
    <row r="218" spans="1:35">
      <c r="A218" t="s">
        <v>2522</v>
      </c>
      <c r="B218">
        <v>833</v>
      </c>
      <c r="C218" s="42">
        <v>9974</v>
      </c>
      <c r="D218">
        <v>442</v>
      </c>
      <c r="E218" s="42">
        <v>5053</v>
      </c>
      <c r="F218">
        <f t="shared" si="24"/>
        <v>0.95477857814934208</v>
      </c>
      <c r="G218">
        <f t="shared" si="25"/>
        <v>4.5221421850657917E-2</v>
      </c>
      <c r="H218" s="42">
        <v>0.56945000000000001</v>
      </c>
      <c r="I218" s="42">
        <v>0.46879999999999999</v>
      </c>
    </row>
    <row r="219" spans="1:35">
      <c r="A219" s="86" t="s">
        <v>2566</v>
      </c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  <c r="AG219" s="86"/>
      <c r="AH219" s="86"/>
      <c r="AI219" s="86"/>
    </row>
    <row r="220" spans="1:35">
      <c r="A220" s="44" t="s">
        <v>2455</v>
      </c>
      <c r="B220" t="s">
        <v>2459</v>
      </c>
      <c r="C220" s="44" t="s">
        <v>2460</v>
      </c>
      <c r="D220" t="s">
        <v>2461</v>
      </c>
      <c r="E220" s="44" t="s">
        <v>2462</v>
      </c>
      <c r="F220" t="s">
        <v>2463</v>
      </c>
      <c r="G220" t="s">
        <v>2464</v>
      </c>
      <c r="H220" t="s">
        <v>2465</v>
      </c>
      <c r="I220" t="s">
        <v>2468</v>
      </c>
    </row>
    <row r="221" spans="1:35">
      <c r="A221">
        <v>1</v>
      </c>
      <c r="B221" s="198">
        <v>54</v>
      </c>
      <c r="C221" s="42">
        <v>962</v>
      </c>
      <c r="D221">
        <v>42</v>
      </c>
      <c r="E221" s="42">
        <v>250</v>
      </c>
      <c r="F221">
        <f>(B221/C221)/(D221/E221)</f>
        <v>0.33412533412533413</v>
      </c>
      <c r="G221" s="192">
        <f>1-F221</f>
        <v>0.66587466587466593</v>
      </c>
      <c r="H221" s="42">
        <v>3.7503000000000002</v>
      </c>
      <c r="I221" s="187">
        <v>5.8470000000000001E-2</v>
      </c>
    </row>
    <row r="222" spans="1:35">
      <c r="A222">
        <v>2</v>
      </c>
      <c r="B222" s="198">
        <v>49</v>
      </c>
      <c r="C222" s="42">
        <v>71</v>
      </c>
      <c r="D222">
        <v>33</v>
      </c>
      <c r="E222" s="42">
        <v>21</v>
      </c>
      <c r="F222">
        <f t="shared" ref="F222:F229" si="26">(B222/C222)/(D222/E222)</f>
        <v>0.43918053777208704</v>
      </c>
      <c r="G222" s="192">
        <f t="shared" ref="G222:G229" si="27">1-F222</f>
        <v>0.56081946222791301</v>
      </c>
      <c r="H222" s="42">
        <v>6.1456</v>
      </c>
      <c r="I222" s="74">
        <v>1.2489999999999999E-2</v>
      </c>
    </row>
    <row r="223" spans="1:35">
      <c r="A223">
        <v>3</v>
      </c>
      <c r="B223" s="198">
        <v>20</v>
      </c>
      <c r="C223" s="42">
        <v>71</v>
      </c>
      <c r="D223" s="222">
        <v>1</v>
      </c>
      <c r="E223" s="42">
        <v>21</v>
      </c>
      <c r="F223">
        <f t="shared" si="26"/>
        <v>5.9154929577464799</v>
      </c>
      <c r="G223" s="192">
        <f t="shared" si="27"/>
        <v>-4.9154929577464799</v>
      </c>
      <c r="H223" s="42">
        <v>5.6186999999999996</v>
      </c>
      <c r="I223" s="74">
        <v>1.8489999999999999E-2</v>
      </c>
    </row>
    <row r="224" spans="1:35">
      <c r="A224">
        <v>4</v>
      </c>
      <c r="B224" s="198">
        <v>120</v>
      </c>
      <c r="C224" s="42">
        <v>1650</v>
      </c>
      <c r="D224">
        <v>75</v>
      </c>
      <c r="E224">
        <v>1053</v>
      </c>
      <c r="F224">
        <f t="shared" si="26"/>
        <v>1.021090909090909</v>
      </c>
      <c r="G224">
        <f t="shared" si="27"/>
        <v>-2.1090909090909049E-2</v>
      </c>
      <c r="H224" s="42">
        <v>1.8759000000000001E-2</v>
      </c>
      <c r="I224" s="76">
        <v>0.9335</v>
      </c>
    </row>
    <row r="225" spans="1:35">
      <c r="A225">
        <v>5</v>
      </c>
      <c r="B225" s="198">
        <v>34</v>
      </c>
      <c r="C225">
        <v>29</v>
      </c>
      <c r="D225">
        <v>18</v>
      </c>
      <c r="E225" s="42">
        <v>16</v>
      </c>
      <c r="F225">
        <f t="shared" si="26"/>
        <v>1.0421455938697317</v>
      </c>
      <c r="G225">
        <f t="shared" si="27"/>
        <v>-4.2145593869731712E-2</v>
      </c>
      <c r="H225" s="42">
        <v>9.3665999999999992E-3</v>
      </c>
      <c r="I225">
        <v>1</v>
      </c>
    </row>
    <row r="226" spans="1:35" s="200" customFormat="1">
      <c r="A226" s="200">
        <v>6</v>
      </c>
      <c r="B226" s="212">
        <v>126</v>
      </c>
      <c r="C226">
        <v>5767</v>
      </c>
      <c r="D226">
        <v>68</v>
      </c>
      <c r="E226" s="42">
        <v>3226</v>
      </c>
      <c r="F226">
        <f t="shared" si="26"/>
        <v>1.0365160803353768</v>
      </c>
      <c r="G226">
        <f t="shared" si="27"/>
        <v>-3.6516080335376788E-2</v>
      </c>
      <c r="H226" s="198">
        <v>5.5627999999999997E-2</v>
      </c>
      <c r="I226" s="220">
        <v>0.83260000000000001</v>
      </c>
    </row>
    <row r="227" spans="1:35">
      <c r="A227">
        <v>7</v>
      </c>
      <c r="B227" s="198">
        <v>54</v>
      </c>
      <c r="C227" s="42">
        <v>308</v>
      </c>
      <c r="D227">
        <v>25</v>
      </c>
      <c r="E227" s="42">
        <v>168</v>
      </c>
      <c r="F227">
        <f t="shared" si="26"/>
        <v>1.1781818181818182</v>
      </c>
      <c r="G227">
        <f t="shared" si="27"/>
        <v>-0.17818181818181822</v>
      </c>
      <c r="H227" s="42">
        <v>0.39765</v>
      </c>
      <c r="I227" s="42">
        <v>0.61870000000000003</v>
      </c>
    </row>
    <row r="228" spans="1:35">
      <c r="A228">
        <v>8</v>
      </c>
      <c r="B228" s="198">
        <v>241</v>
      </c>
      <c r="C228" s="42">
        <v>425</v>
      </c>
      <c r="D228">
        <v>197</v>
      </c>
      <c r="E228">
        <v>300</v>
      </c>
      <c r="F228">
        <f t="shared" si="26"/>
        <v>0.86354135562854584</v>
      </c>
      <c r="G228">
        <f t="shared" si="27"/>
        <v>0.13645864437145416</v>
      </c>
      <c r="H228" s="42">
        <v>1.4442999999999999</v>
      </c>
      <c r="I228" s="42">
        <v>0.25740000000000002</v>
      </c>
    </row>
    <row r="229" spans="1:35">
      <c r="A229" t="s">
        <v>2522</v>
      </c>
      <c r="B229" s="200">
        <v>698</v>
      </c>
      <c r="C229" s="42">
        <v>8946</v>
      </c>
      <c r="D229">
        <v>458</v>
      </c>
      <c r="E229" s="42">
        <v>5130</v>
      </c>
      <c r="F229">
        <f t="shared" si="26"/>
        <v>0.87393355767794534</v>
      </c>
      <c r="G229" s="192">
        <f t="shared" si="27"/>
        <v>0.12606644232205466</v>
      </c>
      <c r="H229" s="42">
        <v>4.6344000000000003</v>
      </c>
      <c r="I229" s="189">
        <v>3.5479999999999998E-2</v>
      </c>
    </row>
    <row r="230" spans="1:35">
      <c r="A230" s="86" t="s">
        <v>2567</v>
      </c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  <c r="AG230" s="86"/>
      <c r="AH230" s="86"/>
      <c r="AI230" s="86"/>
    </row>
    <row r="231" spans="1:35">
      <c r="A231" s="44" t="s">
        <v>2455</v>
      </c>
      <c r="B231" t="s">
        <v>2459</v>
      </c>
      <c r="C231" s="44" t="s">
        <v>2460</v>
      </c>
      <c r="D231" t="s">
        <v>2461</v>
      </c>
      <c r="E231" s="44" t="s">
        <v>2462</v>
      </c>
      <c r="F231" t="s">
        <v>2463</v>
      </c>
      <c r="G231" t="s">
        <v>2464</v>
      </c>
      <c r="H231" t="s">
        <v>2465</v>
      </c>
      <c r="I231" t="s">
        <v>2468</v>
      </c>
    </row>
    <row r="232" spans="1:35">
      <c r="A232">
        <v>1</v>
      </c>
      <c r="B232" s="42">
        <v>64</v>
      </c>
      <c r="C232" s="42">
        <v>962</v>
      </c>
      <c r="D232">
        <v>43</v>
      </c>
      <c r="E232" s="198">
        <v>249</v>
      </c>
      <c r="F232">
        <f>(B232/C232)/(D232/E232)</f>
        <v>0.38524392012764108</v>
      </c>
      <c r="G232">
        <f>1-F232</f>
        <v>0.61475607987235892</v>
      </c>
      <c r="H232" s="42">
        <v>1.7690999999999999</v>
      </c>
      <c r="I232" s="42">
        <v>0.19689999999999999</v>
      </c>
    </row>
    <row r="233" spans="1:35">
      <c r="A233">
        <v>2</v>
      </c>
      <c r="B233" s="42">
        <v>45</v>
      </c>
      <c r="C233" s="42">
        <v>70</v>
      </c>
      <c r="D233">
        <v>32</v>
      </c>
      <c r="E233" s="198">
        <v>18</v>
      </c>
      <c r="F233">
        <f t="shared" ref="F233:F240" si="28">(B233/C233)/(D233/E233)</f>
        <v>0.3616071428571429</v>
      </c>
      <c r="G233" s="192">
        <f t="shared" ref="G233:G240" si="29">1-F233</f>
        <v>0.6383928571428571</v>
      </c>
      <c r="H233" s="42">
        <v>8.6599000000000004</v>
      </c>
      <c r="I233" s="189">
        <v>1.4989999999999999E-3</v>
      </c>
    </row>
    <row r="234" spans="1:35">
      <c r="A234">
        <v>3</v>
      </c>
      <c r="B234" s="42">
        <v>18</v>
      </c>
      <c r="C234" s="42">
        <v>70</v>
      </c>
      <c r="D234" s="187">
        <v>1</v>
      </c>
      <c r="E234" s="198">
        <v>18</v>
      </c>
      <c r="F234">
        <f t="shared" si="28"/>
        <v>4.6285714285714281</v>
      </c>
      <c r="G234" s="192">
        <f t="shared" si="29"/>
        <v>-3.6285714285714281</v>
      </c>
      <c r="H234" s="42">
        <v>4.4348999999999998</v>
      </c>
      <c r="I234" s="74">
        <v>3.798E-2</v>
      </c>
    </row>
    <row r="235" spans="1:35">
      <c r="A235">
        <v>4</v>
      </c>
      <c r="B235" s="42">
        <v>127</v>
      </c>
      <c r="C235" s="42">
        <v>1724</v>
      </c>
      <c r="D235">
        <v>77</v>
      </c>
      <c r="E235" s="204">
        <v>1046</v>
      </c>
      <c r="F235">
        <f t="shared" si="28"/>
        <v>1.0007081085967395</v>
      </c>
      <c r="G235">
        <f t="shared" si="29"/>
        <v>-7.0810859673953175E-4</v>
      </c>
      <c r="H235" s="109">
        <v>2.2371999999999999E-5</v>
      </c>
      <c r="I235" s="76">
        <v>1</v>
      </c>
    </row>
    <row r="236" spans="1:35">
      <c r="A236">
        <v>5</v>
      </c>
      <c r="B236" s="42">
        <v>37</v>
      </c>
      <c r="C236">
        <v>28</v>
      </c>
      <c r="D236">
        <v>18</v>
      </c>
      <c r="E236" s="198">
        <v>17</v>
      </c>
      <c r="F236">
        <f t="shared" si="28"/>
        <v>1.248015873015873</v>
      </c>
      <c r="G236">
        <f t="shared" si="29"/>
        <v>-0.24801587301587302</v>
      </c>
      <c r="H236" s="42">
        <v>0.27750000000000002</v>
      </c>
      <c r="I236">
        <v>0.68169999999999997</v>
      </c>
    </row>
    <row r="237" spans="1:35">
      <c r="A237">
        <v>6</v>
      </c>
      <c r="B237" s="43">
        <v>125</v>
      </c>
      <c r="C237">
        <v>5828</v>
      </c>
      <c r="D237">
        <v>68</v>
      </c>
      <c r="E237" s="198">
        <v>3226</v>
      </c>
      <c r="F237">
        <f t="shared" si="28"/>
        <v>1.0175269490088417</v>
      </c>
      <c r="G237">
        <f t="shared" si="29"/>
        <v>-1.7526949008841664E-2</v>
      </c>
      <c r="H237" s="42">
        <v>1.302E-2</v>
      </c>
      <c r="I237" s="76">
        <v>0.93899999999999995</v>
      </c>
    </row>
    <row r="238" spans="1:35">
      <c r="A238">
        <v>7</v>
      </c>
      <c r="B238" s="42">
        <v>62</v>
      </c>
      <c r="C238" s="42">
        <v>302</v>
      </c>
      <c r="D238">
        <v>25</v>
      </c>
      <c r="E238" s="198">
        <v>163</v>
      </c>
      <c r="F238">
        <f t="shared" si="28"/>
        <v>1.3385430463576158</v>
      </c>
      <c r="G238">
        <f t="shared" si="29"/>
        <v>-0.33854304635761578</v>
      </c>
      <c r="H238" s="42">
        <v>1.3027</v>
      </c>
      <c r="I238" s="42">
        <v>0.27939999999999998</v>
      </c>
    </row>
    <row r="239" spans="1:35">
      <c r="A239">
        <v>8</v>
      </c>
      <c r="B239" s="42">
        <v>251</v>
      </c>
      <c r="C239" s="42">
        <v>428</v>
      </c>
      <c r="D239">
        <v>201</v>
      </c>
      <c r="E239" s="204">
        <v>296</v>
      </c>
      <c r="F239">
        <f t="shared" si="28"/>
        <v>0.863625796252383</v>
      </c>
      <c r="G239">
        <f t="shared" si="29"/>
        <v>0.136374203747617</v>
      </c>
      <c r="H239" s="42">
        <v>1.4657</v>
      </c>
      <c r="I239" s="42">
        <v>0.24690000000000001</v>
      </c>
    </row>
    <row r="240" spans="1:35">
      <c r="A240" t="s">
        <v>2522</v>
      </c>
      <c r="B240">
        <v>729</v>
      </c>
      <c r="C240" s="42">
        <v>9068</v>
      </c>
      <c r="D240">
        <v>464</v>
      </c>
      <c r="E240" s="198">
        <v>5111</v>
      </c>
      <c r="F240">
        <f t="shared" si="28"/>
        <v>0.88553130181159967</v>
      </c>
      <c r="G240" s="192">
        <f t="shared" si="29"/>
        <v>0.11446869818840033</v>
      </c>
      <c r="H240">
        <v>3.8595999999999999</v>
      </c>
      <c r="I240" s="192">
        <v>6.3969999999999999E-2</v>
      </c>
    </row>
    <row r="247" s="86" customFormat="1"/>
    <row r="262" s="86" customFormat="1"/>
    <row r="277" s="86" customFormat="1"/>
    <row r="292" s="86" customFormat="1"/>
    <row r="307" s="86" customFormat="1"/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15"/>
  <sheetViews>
    <sheetView topLeftCell="A137" workbookViewId="0">
      <selection activeCell="L160" sqref="L160"/>
    </sheetView>
  </sheetViews>
  <sheetFormatPr baseColWidth="10" defaultColWidth="8.83203125" defaultRowHeight="14" x14ac:dyDescent="0"/>
  <cols>
    <col min="1" max="1" width="23.1640625" customWidth="1"/>
    <col min="2" max="2" width="12.33203125" customWidth="1"/>
    <col min="3" max="3" width="13.83203125" customWidth="1"/>
    <col min="4" max="4" width="12.33203125" customWidth="1"/>
    <col min="5" max="5" width="12.6640625" customWidth="1"/>
    <col min="6" max="6" width="11.5" customWidth="1"/>
    <col min="7" max="7" width="11" customWidth="1"/>
    <col min="8" max="8" width="11.1640625" customWidth="1"/>
    <col min="9" max="9" width="12.33203125" customWidth="1"/>
    <col min="10" max="10" width="13.5" customWidth="1"/>
    <col min="11" max="11" width="12.1640625" customWidth="1"/>
    <col min="12" max="12" width="11.6640625" customWidth="1"/>
    <col min="13" max="13" width="14.1640625" customWidth="1"/>
    <col min="14" max="15" width="8.83203125" customWidth="1"/>
    <col min="16" max="17" width="14.5" customWidth="1"/>
    <col min="18" max="26" width="8.83203125" customWidth="1"/>
    <col min="27" max="27" width="12.83203125" customWidth="1"/>
    <col min="28" max="31" width="8.83203125" customWidth="1"/>
    <col min="32" max="32" width="14.1640625" customWidth="1"/>
    <col min="33" max="1025" width="8.83203125" customWidth="1"/>
  </cols>
  <sheetData>
    <row r="1" spans="1:40">
      <c r="A1" s="31" t="s">
        <v>2469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3"/>
      <c r="O1" s="34"/>
      <c r="P1" s="35"/>
      <c r="Q1" s="33"/>
      <c r="R1" s="36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</row>
    <row r="2" spans="1:40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59"/>
      <c r="H2" s="50"/>
      <c r="I2" s="40"/>
      <c r="J2" s="40"/>
      <c r="K2" s="40"/>
      <c r="L2" s="40"/>
      <c r="M2" s="37"/>
      <c r="N2" s="38"/>
      <c r="O2" s="38"/>
      <c r="P2" s="50"/>
      <c r="Q2" s="38"/>
      <c r="R2" s="51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</row>
    <row r="3" spans="1:40">
      <c r="A3" s="41" t="s">
        <v>2307</v>
      </c>
      <c r="B3" s="42">
        <f>SUM('chr11'!C3:F3)</f>
        <v>65513</v>
      </c>
      <c r="C3">
        <v>3308</v>
      </c>
      <c r="D3">
        <v>56680</v>
      </c>
      <c r="E3">
        <v>1455</v>
      </c>
      <c r="F3">
        <v>4070</v>
      </c>
      <c r="H3" s="88"/>
      <c r="M3" s="11"/>
      <c r="N3" s="44"/>
      <c r="O3" s="44"/>
      <c r="P3" s="88"/>
      <c r="Q3" s="44"/>
      <c r="R3" s="72"/>
    </row>
    <row r="4" spans="1:40">
      <c r="A4" s="41" t="s">
        <v>2481</v>
      </c>
      <c r="B4" s="42">
        <v>2412</v>
      </c>
      <c r="C4" s="42">
        <v>108</v>
      </c>
      <c r="D4" s="42">
        <v>2002</v>
      </c>
      <c r="E4" s="42">
        <v>35</v>
      </c>
      <c r="F4" s="42">
        <v>267</v>
      </c>
      <c r="H4" s="88"/>
      <c r="M4" s="11"/>
      <c r="N4" s="44"/>
      <c r="O4" s="44"/>
      <c r="P4" s="88"/>
      <c r="Q4" s="44"/>
      <c r="R4" s="72"/>
    </row>
    <row r="5" spans="1:40">
      <c r="A5" s="41" t="s">
        <v>2482</v>
      </c>
      <c r="B5" s="42">
        <v>17</v>
      </c>
      <c r="C5">
        <v>0</v>
      </c>
      <c r="D5">
        <v>14</v>
      </c>
      <c r="E5">
        <v>1</v>
      </c>
      <c r="F5" s="42">
        <v>2</v>
      </c>
      <c r="H5" s="88"/>
      <c r="M5" s="11"/>
      <c r="N5" s="44"/>
      <c r="O5" s="44"/>
      <c r="P5" s="88"/>
      <c r="Q5" s="44"/>
      <c r="R5" s="72"/>
    </row>
    <row r="6" spans="1:40">
      <c r="A6" s="41" t="s">
        <v>2483</v>
      </c>
      <c r="B6" s="42">
        <v>2.1529410000000002</v>
      </c>
      <c r="C6" s="42">
        <v>2.8571430000000002</v>
      </c>
      <c r="D6" s="42">
        <v>2.1183800000000002</v>
      </c>
      <c r="E6" s="42">
        <v>2.5</v>
      </c>
      <c r="F6" s="42">
        <v>2.1411760000000002</v>
      </c>
      <c r="H6" s="88"/>
      <c r="M6" s="11"/>
      <c r="N6" s="44"/>
      <c r="O6" s="44"/>
      <c r="P6" s="89"/>
      <c r="R6" s="72"/>
    </row>
    <row r="7" spans="1:40">
      <c r="A7" s="11" t="s">
        <v>2484</v>
      </c>
      <c r="B7" s="42">
        <v>607</v>
      </c>
      <c r="C7">
        <v>24</v>
      </c>
      <c r="D7" s="42">
        <v>494</v>
      </c>
      <c r="E7" s="42">
        <v>8</v>
      </c>
      <c r="F7" s="42">
        <v>81</v>
      </c>
      <c r="H7" s="88"/>
      <c r="M7" s="11"/>
      <c r="P7" s="89"/>
      <c r="R7" s="57"/>
    </row>
    <row r="8" spans="1:40">
      <c r="A8" s="11" t="s">
        <v>2485</v>
      </c>
      <c r="B8">
        <v>9.2653370000000002E-3</v>
      </c>
      <c r="C8" s="42">
        <v>7.2551389999999999E-3</v>
      </c>
      <c r="D8" s="42">
        <v>8.7155960000000008E-3</v>
      </c>
      <c r="E8" s="42">
        <v>5.4982820000000002E-3</v>
      </c>
      <c r="F8" s="42">
        <v>1.9901720000000001E-2</v>
      </c>
      <c r="H8" s="88"/>
      <c r="M8" s="11"/>
      <c r="P8" s="89"/>
      <c r="R8" s="57"/>
    </row>
    <row r="9" spans="1:40">
      <c r="A9" s="90" t="s">
        <v>2486</v>
      </c>
      <c r="B9" s="91"/>
      <c r="C9" s="92" t="s">
        <v>2471</v>
      </c>
      <c r="D9" s="91" t="s">
        <v>2472</v>
      </c>
      <c r="E9" s="86" t="s">
        <v>2473</v>
      </c>
      <c r="F9" s="91" t="s">
        <v>2474</v>
      </c>
      <c r="G9" s="107"/>
      <c r="H9" s="93"/>
      <c r="I9" s="86"/>
      <c r="J9" s="86"/>
      <c r="K9" s="86"/>
      <c r="L9" s="86"/>
      <c r="M9" s="90"/>
      <c r="N9" s="91"/>
      <c r="O9" s="91"/>
      <c r="P9" s="93"/>
      <c r="Q9" s="91"/>
      <c r="R9" s="94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</row>
    <row r="10" spans="1:40" s="204" customFormat="1">
      <c r="A10" s="41" t="s">
        <v>2481</v>
      </c>
      <c r="B10" s="42">
        <v>1526</v>
      </c>
      <c r="C10" s="199">
        <v>69</v>
      </c>
      <c r="D10" s="213">
        <v>1258</v>
      </c>
      <c r="E10" s="200">
        <v>21</v>
      </c>
      <c r="F10" s="213">
        <v>178</v>
      </c>
      <c r="H10" s="231"/>
      <c r="I10" s="200"/>
      <c r="J10" s="200"/>
      <c r="K10" s="200"/>
      <c r="L10" s="200"/>
      <c r="M10" s="201"/>
      <c r="N10" s="203"/>
      <c r="O10" s="203"/>
      <c r="P10" s="231"/>
      <c r="Q10" s="203"/>
      <c r="R10" s="206"/>
      <c r="S10" s="200"/>
      <c r="T10" s="200"/>
      <c r="U10" s="200"/>
      <c r="V10" s="200"/>
      <c r="W10" s="200"/>
      <c r="X10" s="200"/>
      <c r="Y10" s="200"/>
      <c r="Z10" s="200"/>
      <c r="AA10" s="200"/>
      <c r="AB10" s="200"/>
      <c r="AC10" s="200"/>
      <c r="AD10" s="200"/>
      <c r="AE10" s="200"/>
      <c r="AF10" s="200"/>
      <c r="AG10" s="200"/>
      <c r="AH10" s="200"/>
      <c r="AI10" s="200"/>
      <c r="AJ10" s="200"/>
      <c r="AK10" s="200"/>
      <c r="AL10" s="200"/>
      <c r="AM10" s="200"/>
      <c r="AN10" s="200"/>
    </row>
    <row r="11" spans="1:40">
      <c r="A11" s="41" t="s">
        <v>2482</v>
      </c>
      <c r="B11" s="42">
        <v>7</v>
      </c>
      <c r="C11" s="42">
        <v>0</v>
      </c>
      <c r="D11" s="42">
        <v>7</v>
      </c>
      <c r="E11" s="42">
        <v>0</v>
      </c>
      <c r="F11" s="42">
        <v>0</v>
      </c>
      <c r="H11" s="42"/>
      <c r="M11" s="11"/>
      <c r="P11" s="89"/>
      <c r="R11" s="57"/>
    </row>
    <row r="12" spans="1:40">
      <c r="A12" s="41" t="s">
        <v>2483</v>
      </c>
      <c r="B12" s="42">
        <v>2.1858040000000001</v>
      </c>
      <c r="C12" s="42">
        <v>2.6315789999999999</v>
      </c>
      <c r="D12" s="42">
        <v>2.098522</v>
      </c>
      <c r="E12" s="42">
        <v>4.25</v>
      </c>
      <c r="F12" s="42">
        <v>2.56</v>
      </c>
      <c r="H12" s="42"/>
      <c r="M12" s="11"/>
      <c r="P12" s="89"/>
      <c r="R12" s="57"/>
    </row>
    <row r="13" spans="1:40">
      <c r="A13" s="11" t="s">
        <v>2484</v>
      </c>
      <c r="B13" s="42">
        <v>626</v>
      </c>
      <c r="C13" s="42">
        <v>25</v>
      </c>
      <c r="D13" s="42">
        <v>507</v>
      </c>
      <c r="E13" s="42">
        <v>9</v>
      </c>
      <c r="F13">
        <v>85</v>
      </c>
      <c r="H13" s="42"/>
      <c r="M13" s="11"/>
      <c r="P13" s="89"/>
      <c r="R13" s="57"/>
    </row>
    <row r="14" spans="1:40">
      <c r="A14" s="11" t="s">
        <v>2485</v>
      </c>
      <c r="B14">
        <v>9.5553549999999998E-3</v>
      </c>
      <c r="C14" s="42">
        <v>7.5574370000000002E-3</v>
      </c>
      <c r="D14" s="42">
        <v>8.9449539999999998E-3</v>
      </c>
      <c r="E14" s="42">
        <v>6.1855670000000003E-3</v>
      </c>
      <c r="F14" s="42">
        <v>2.088452E-2</v>
      </c>
      <c r="H14" s="42"/>
      <c r="M14" s="11"/>
      <c r="P14" s="89"/>
      <c r="R14" s="57"/>
    </row>
    <row r="15" spans="1:40">
      <c r="A15" s="90" t="s">
        <v>2487</v>
      </c>
      <c r="B15" s="91"/>
      <c r="C15" s="92" t="s">
        <v>2471</v>
      </c>
      <c r="D15" s="91" t="s">
        <v>2472</v>
      </c>
      <c r="E15" s="86" t="s">
        <v>2473</v>
      </c>
      <c r="F15" s="91" t="s">
        <v>2474</v>
      </c>
      <c r="G15" s="107"/>
      <c r="H15" s="93"/>
      <c r="I15" s="86"/>
      <c r="J15" s="86"/>
      <c r="K15" s="86"/>
      <c r="L15" s="86"/>
      <c r="M15" s="90"/>
      <c r="N15" s="91"/>
      <c r="O15" s="91"/>
      <c r="P15" s="93"/>
      <c r="Q15" s="91"/>
      <c r="R15" s="94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</row>
    <row r="16" spans="1:40">
      <c r="A16" s="41" t="s">
        <v>2481</v>
      </c>
      <c r="B16" s="42">
        <v>1199</v>
      </c>
      <c r="C16" s="42">
        <v>57</v>
      </c>
      <c r="D16">
        <v>976</v>
      </c>
      <c r="E16" s="42">
        <v>15</v>
      </c>
      <c r="F16" s="42">
        <v>151</v>
      </c>
      <c r="H16" s="42"/>
      <c r="M16" s="11"/>
      <c r="P16" s="89"/>
      <c r="R16" s="57"/>
    </row>
    <row r="17" spans="1:40">
      <c r="A17" s="41" t="s">
        <v>2482</v>
      </c>
      <c r="B17" s="42">
        <v>6</v>
      </c>
      <c r="C17" s="42">
        <v>0</v>
      </c>
      <c r="D17" s="42">
        <v>5</v>
      </c>
      <c r="E17" s="42">
        <v>1</v>
      </c>
      <c r="F17" s="42">
        <v>0</v>
      </c>
      <c r="M17" s="11"/>
      <c r="P17" s="89"/>
      <c r="R17" s="57"/>
    </row>
    <row r="18" spans="1:40">
      <c r="A18" s="41" t="s">
        <v>2483</v>
      </c>
      <c r="B18" s="42">
        <v>2.0586730000000002</v>
      </c>
      <c r="C18" s="42">
        <v>2.1666669999999999</v>
      </c>
      <c r="D18" s="42">
        <v>2.0030770000000002</v>
      </c>
      <c r="E18" s="42">
        <v>2.75</v>
      </c>
      <c r="F18" s="42">
        <v>2.355556</v>
      </c>
      <c r="H18" s="42"/>
      <c r="M18" s="11"/>
      <c r="P18" s="89"/>
      <c r="R18" s="57"/>
    </row>
    <row r="19" spans="1:40">
      <c r="A19" s="11" t="s">
        <v>2484</v>
      </c>
      <c r="B19" s="42">
        <v>636</v>
      </c>
      <c r="C19" s="42">
        <v>25</v>
      </c>
      <c r="D19" s="42">
        <v>517</v>
      </c>
      <c r="E19" s="42">
        <v>8</v>
      </c>
      <c r="F19" s="42">
        <v>86</v>
      </c>
      <c r="H19" s="42"/>
      <c r="M19" s="11"/>
      <c r="P19" s="89"/>
      <c r="R19" s="57"/>
    </row>
    <row r="20" spans="1:40">
      <c r="A20" s="11" t="s">
        <v>2485</v>
      </c>
      <c r="B20">
        <v>9.7079969999999995E-3</v>
      </c>
      <c r="C20" s="42">
        <v>7.5574370000000002E-3</v>
      </c>
      <c r="D20" s="42">
        <v>9.1213830000000003E-3</v>
      </c>
      <c r="E20" s="42">
        <v>5.4982820000000002E-3</v>
      </c>
      <c r="F20" s="42">
        <v>2.1130220000000002E-2</v>
      </c>
      <c r="M20" s="11"/>
      <c r="P20" s="89"/>
      <c r="R20" s="57"/>
    </row>
    <row r="21" spans="1:40">
      <c r="A21" s="90" t="s">
        <v>2488</v>
      </c>
      <c r="B21" s="91"/>
      <c r="C21" s="92" t="s">
        <v>2471</v>
      </c>
      <c r="D21" s="91" t="s">
        <v>2472</v>
      </c>
      <c r="E21" s="86" t="s">
        <v>2473</v>
      </c>
      <c r="F21" s="91" t="s">
        <v>2474</v>
      </c>
      <c r="G21" s="107"/>
      <c r="H21" s="93"/>
      <c r="I21" s="86"/>
      <c r="J21" s="86"/>
      <c r="K21" s="86"/>
      <c r="L21" s="86"/>
      <c r="M21" s="90"/>
      <c r="N21" s="91"/>
      <c r="O21" s="91"/>
      <c r="P21" s="93"/>
      <c r="Q21" s="91"/>
      <c r="R21" s="94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</row>
    <row r="22" spans="1:40">
      <c r="A22" s="41" t="s">
        <v>2481</v>
      </c>
      <c r="B22">
        <v>1300</v>
      </c>
      <c r="C22" s="42">
        <v>59</v>
      </c>
      <c r="D22" s="42">
        <v>1070</v>
      </c>
      <c r="E22" s="42">
        <v>16</v>
      </c>
      <c r="F22" s="42">
        <v>155</v>
      </c>
      <c r="M22" s="11"/>
      <c r="P22" s="89"/>
      <c r="R22" s="57"/>
    </row>
    <row r="23" spans="1:40">
      <c r="A23" s="41" t="s">
        <v>2482</v>
      </c>
      <c r="B23">
        <v>4</v>
      </c>
      <c r="C23" s="42">
        <v>0</v>
      </c>
      <c r="D23" s="42">
        <v>3</v>
      </c>
      <c r="E23" s="42">
        <v>0</v>
      </c>
      <c r="F23" s="42">
        <v>1</v>
      </c>
      <c r="M23" s="11"/>
      <c r="P23" s="89"/>
      <c r="R23" s="57"/>
    </row>
    <row r="24" spans="1:40">
      <c r="A24" s="41" t="s">
        <v>2483</v>
      </c>
      <c r="B24" s="42">
        <v>1.9816510000000001</v>
      </c>
      <c r="C24" s="42">
        <v>2.6875</v>
      </c>
      <c r="D24" s="42">
        <v>1.923497</v>
      </c>
      <c r="E24" s="42">
        <v>1.6666669999999999</v>
      </c>
      <c r="F24" s="42">
        <v>2.2291669999999999</v>
      </c>
      <c r="H24" s="42"/>
      <c r="M24" s="11"/>
      <c r="P24" s="89"/>
      <c r="R24" s="57"/>
    </row>
    <row r="25" spans="1:40">
      <c r="A25" s="11" t="s">
        <v>2484</v>
      </c>
      <c r="B25" s="42">
        <v>633</v>
      </c>
      <c r="C25" s="42">
        <v>25</v>
      </c>
      <c r="D25" s="42">
        <v>516</v>
      </c>
      <c r="E25" s="42">
        <v>9</v>
      </c>
      <c r="F25">
        <v>83</v>
      </c>
      <c r="H25" s="42"/>
      <c r="M25" s="11"/>
      <c r="P25" s="89"/>
      <c r="R25" s="57"/>
    </row>
    <row r="26" spans="1:40">
      <c r="A26" s="11" t="s">
        <v>2485</v>
      </c>
      <c r="B26">
        <v>9.6622040000000006E-3</v>
      </c>
      <c r="C26" s="42">
        <v>7.5574370000000002E-3</v>
      </c>
      <c r="D26" s="42">
        <v>9.1037400000000008E-3</v>
      </c>
      <c r="E26" s="42">
        <v>6.1855670000000003E-3</v>
      </c>
      <c r="F26">
        <v>2.0393120000000001E-2</v>
      </c>
      <c r="M26" s="11"/>
      <c r="P26" s="89"/>
      <c r="R26" s="57"/>
    </row>
    <row r="27" spans="1:40">
      <c r="A27" s="90" t="s">
        <v>2489</v>
      </c>
      <c r="B27" s="91"/>
      <c r="C27" s="92" t="s">
        <v>2471</v>
      </c>
      <c r="D27" s="91" t="s">
        <v>2472</v>
      </c>
      <c r="E27" s="86" t="s">
        <v>2473</v>
      </c>
      <c r="F27" s="91" t="s">
        <v>2474</v>
      </c>
      <c r="G27" s="107"/>
      <c r="H27" s="93"/>
      <c r="I27" s="86"/>
      <c r="J27" s="86"/>
      <c r="K27" s="86"/>
      <c r="L27" s="86"/>
      <c r="M27" s="90"/>
      <c r="N27" s="91"/>
      <c r="O27" s="91"/>
      <c r="P27" s="93"/>
      <c r="Q27" s="91"/>
      <c r="R27" s="94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</row>
    <row r="28" spans="1:40">
      <c r="A28" s="41" t="s">
        <v>2481</v>
      </c>
      <c r="B28" s="42">
        <v>1159</v>
      </c>
      <c r="C28" s="42">
        <v>51</v>
      </c>
      <c r="D28" s="42">
        <v>952</v>
      </c>
      <c r="E28">
        <v>19</v>
      </c>
      <c r="F28">
        <v>137</v>
      </c>
      <c r="H28" s="42"/>
      <c r="M28" s="11"/>
      <c r="P28" s="89"/>
      <c r="R28" s="57"/>
    </row>
    <row r="29" spans="1:40">
      <c r="A29" s="41" t="s">
        <v>2482</v>
      </c>
      <c r="B29" s="42">
        <v>3</v>
      </c>
      <c r="C29" s="42">
        <v>0</v>
      </c>
      <c r="D29" s="42">
        <v>2</v>
      </c>
      <c r="E29" s="42">
        <v>0</v>
      </c>
      <c r="F29" s="42">
        <v>1</v>
      </c>
      <c r="H29" s="42"/>
      <c r="M29" s="11"/>
      <c r="P29" s="89"/>
      <c r="R29" s="57"/>
    </row>
    <row r="30" spans="1:40">
      <c r="A30" s="41" t="s">
        <v>2483</v>
      </c>
      <c r="B30" s="42">
        <v>2.041995</v>
      </c>
      <c r="C30" s="42">
        <v>2.6428569999999998</v>
      </c>
      <c r="D30" s="42">
        <v>1.965732</v>
      </c>
      <c r="E30">
        <v>2.8</v>
      </c>
      <c r="F30" s="42">
        <v>2.3414630000000001</v>
      </c>
      <c r="H30" s="42"/>
      <c r="M30" s="11"/>
      <c r="P30" s="89"/>
      <c r="R30" s="57"/>
    </row>
    <row r="31" spans="1:40">
      <c r="A31" s="11" t="s">
        <v>2484</v>
      </c>
      <c r="B31">
        <v>640</v>
      </c>
      <c r="C31" s="42">
        <v>26</v>
      </c>
      <c r="D31" s="42">
        <v>520</v>
      </c>
      <c r="E31" s="42">
        <v>9</v>
      </c>
      <c r="F31" s="42">
        <v>85</v>
      </c>
      <c r="M31" s="11"/>
      <c r="P31" s="89"/>
      <c r="R31" s="57"/>
    </row>
    <row r="32" spans="1:40">
      <c r="A32" s="11" t="s">
        <v>2485</v>
      </c>
      <c r="B32">
        <v>9.7690529999999998E-3</v>
      </c>
      <c r="C32" s="42">
        <v>7.8597340000000002E-3</v>
      </c>
      <c r="D32" s="42">
        <v>9.1743120000000004E-3</v>
      </c>
      <c r="E32">
        <v>6.1855670000000003E-3</v>
      </c>
      <c r="F32" s="42">
        <v>2.088452E-2</v>
      </c>
      <c r="M32" s="11"/>
      <c r="P32" s="89"/>
      <c r="R32" s="57"/>
    </row>
    <row r="33" spans="1:40">
      <c r="A33" s="90" t="s">
        <v>2490</v>
      </c>
      <c r="B33" s="91"/>
      <c r="C33" s="92" t="s">
        <v>2471</v>
      </c>
      <c r="D33" s="91" t="s">
        <v>2472</v>
      </c>
      <c r="E33" s="86" t="s">
        <v>2473</v>
      </c>
      <c r="F33" s="91" t="s">
        <v>2474</v>
      </c>
      <c r="G33" s="107"/>
      <c r="H33" s="93"/>
      <c r="I33" s="86"/>
      <c r="J33" s="86"/>
      <c r="K33" s="86"/>
      <c r="L33" s="86"/>
      <c r="M33" s="90"/>
      <c r="N33" s="91"/>
      <c r="O33" s="91"/>
      <c r="P33" s="93"/>
      <c r="Q33" s="91"/>
      <c r="R33" s="94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</row>
    <row r="34" spans="1:40">
      <c r="A34" s="41" t="s">
        <v>2481</v>
      </c>
      <c r="B34">
        <v>1171</v>
      </c>
      <c r="C34" s="42">
        <v>58</v>
      </c>
      <c r="D34" s="42">
        <v>957</v>
      </c>
      <c r="E34" s="42">
        <v>21</v>
      </c>
      <c r="F34" s="42">
        <v>135</v>
      </c>
      <c r="M34" s="11"/>
      <c r="P34" s="89"/>
      <c r="R34" s="57"/>
    </row>
    <row r="35" spans="1:40">
      <c r="A35" s="41" t="s">
        <v>2482</v>
      </c>
      <c r="B35">
        <v>6</v>
      </c>
      <c r="C35" s="42">
        <v>0</v>
      </c>
      <c r="D35" s="42">
        <v>4</v>
      </c>
      <c r="E35">
        <v>0</v>
      </c>
      <c r="F35" s="42">
        <v>2</v>
      </c>
      <c r="M35" s="11"/>
      <c r="P35" s="89"/>
      <c r="R35" s="57"/>
    </row>
    <row r="36" spans="1:40">
      <c r="A36" s="41" t="s">
        <v>2483</v>
      </c>
      <c r="B36" s="42">
        <v>2.0815790000000001</v>
      </c>
      <c r="C36" s="42">
        <v>2.4117649999999999</v>
      </c>
      <c r="D36" s="42">
        <v>2.0380950000000002</v>
      </c>
      <c r="E36" s="42">
        <v>1.3333330000000001</v>
      </c>
      <c r="F36" s="42">
        <v>2.461538</v>
      </c>
      <c r="H36" s="42"/>
      <c r="M36" s="11"/>
      <c r="P36" s="89"/>
      <c r="R36" s="57"/>
    </row>
    <row r="37" spans="1:40">
      <c r="A37" s="11" t="s">
        <v>2484</v>
      </c>
      <c r="B37" s="42">
        <v>635</v>
      </c>
      <c r="C37" s="42">
        <v>26</v>
      </c>
      <c r="D37" s="42">
        <v>515</v>
      </c>
      <c r="E37" s="42">
        <v>9</v>
      </c>
      <c r="F37" s="42">
        <v>85</v>
      </c>
      <c r="H37" s="42"/>
      <c r="M37" s="11"/>
      <c r="P37" s="89"/>
      <c r="R37" s="57"/>
    </row>
    <row r="38" spans="1:40">
      <c r="A38" s="11" t="s">
        <v>2485</v>
      </c>
      <c r="B38">
        <v>9.6927330000000003E-3</v>
      </c>
      <c r="C38" s="42">
        <v>7.8597340000000002E-3</v>
      </c>
      <c r="D38" s="42">
        <v>9.0860969999999996E-3</v>
      </c>
      <c r="E38" s="42">
        <v>6.1855670000000003E-3</v>
      </c>
      <c r="F38" s="42">
        <v>2.088452E-2</v>
      </c>
      <c r="M38" s="11"/>
      <c r="P38" s="89"/>
      <c r="R38" s="57"/>
    </row>
    <row r="39" spans="1:40">
      <c r="A39" s="40" t="s">
        <v>2553</v>
      </c>
      <c r="B39" s="40"/>
      <c r="C39" s="40"/>
      <c r="D39" s="39"/>
      <c r="E39" s="38" t="s">
        <v>2511</v>
      </c>
      <c r="F39" s="40"/>
      <c r="G39" s="38"/>
      <c r="H39" s="50"/>
      <c r="I39" s="40"/>
      <c r="J39" s="40"/>
      <c r="K39" s="40"/>
      <c r="L39" s="40"/>
      <c r="M39" s="37"/>
      <c r="N39" s="38"/>
      <c r="O39" s="38"/>
      <c r="P39" s="77"/>
      <c r="Q39" s="40"/>
      <c r="R39" s="51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</row>
    <row r="40" spans="1:40" ht="15">
      <c r="A40" s="11" t="s">
        <v>2493</v>
      </c>
      <c r="B40" s="42">
        <v>-2.1478130000000002</v>
      </c>
      <c r="D40" s="52"/>
      <c r="E40" s="71" t="s">
        <v>2313</v>
      </c>
      <c r="F40" s="71"/>
      <c r="G40" t="s">
        <v>2307</v>
      </c>
      <c r="H40" t="s">
        <v>2493</v>
      </c>
      <c r="I40" t="s">
        <v>2504</v>
      </c>
      <c r="J40" s="42" t="s">
        <v>2497</v>
      </c>
      <c r="K40" t="s">
        <v>2505</v>
      </c>
      <c r="L40" t="s">
        <v>2506</v>
      </c>
      <c r="M40" s="108" t="s">
        <v>2507</v>
      </c>
      <c r="N40" s="108"/>
      <c r="O40" s="53" t="s">
        <v>2508</v>
      </c>
      <c r="P40" s="53"/>
      <c r="Q40" s="53" t="s">
        <v>2502</v>
      </c>
      <c r="R40" t="s">
        <v>2503</v>
      </c>
      <c r="T40" s="53"/>
      <c r="U40" s="53"/>
      <c r="V40" s="53"/>
      <c r="W40" s="53"/>
    </row>
    <row r="41" spans="1:40">
      <c r="A41" s="11" t="s">
        <v>2504</v>
      </c>
      <c r="B41" s="42">
        <v>2366</v>
      </c>
      <c r="D41" s="52"/>
      <c r="E41">
        <v>17392631</v>
      </c>
      <c r="F41">
        <v>17403471</v>
      </c>
      <c r="G41">
        <v>3308</v>
      </c>
      <c r="H41" s="45">
        <v>-1.923392</v>
      </c>
      <c r="I41" s="45">
        <v>107</v>
      </c>
      <c r="J41" s="79">
        <v>1.4651325999999999E-2</v>
      </c>
      <c r="K41">
        <v>-4.5148219999999997</v>
      </c>
      <c r="L41">
        <v>-5.9646100000000004</v>
      </c>
      <c r="M41">
        <v>3.1450882</v>
      </c>
      <c r="N41">
        <f>M41/G41</f>
        <v>9.5075217654171703E-4</v>
      </c>
      <c r="O41">
        <v>12.007668000000001</v>
      </c>
      <c r="P41">
        <f>O41/G41</f>
        <v>3.6298875453446193E-3</v>
      </c>
      <c r="Q41" s="73">
        <v>9.074719E-8</v>
      </c>
    </row>
    <row r="42" spans="1:40">
      <c r="A42" s="42" t="s">
        <v>2497</v>
      </c>
      <c r="B42" s="42">
        <v>1.2535869999999999E-2</v>
      </c>
      <c r="D42" s="52"/>
      <c r="E42">
        <v>45671555</v>
      </c>
      <c r="F42">
        <v>45757548</v>
      </c>
      <c r="G42">
        <v>56680</v>
      </c>
      <c r="H42" s="45">
        <v>-2.1363300000000001</v>
      </c>
      <c r="I42" s="45">
        <v>1957</v>
      </c>
      <c r="J42" s="79">
        <v>1.2737289000000001E-2</v>
      </c>
      <c r="K42">
        <v>-5.8412100000000002</v>
      </c>
      <c r="L42">
        <v>-12.325874000000001</v>
      </c>
      <c r="M42">
        <v>50.145353499999999</v>
      </c>
      <c r="N42">
        <f t="shared" ref="N42:N44" si="0">M42/G42</f>
        <v>8.8470983592095975E-4</v>
      </c>
      <c r="O42">
        <v>222.586726</v>
      </c>
      <c r="P42">
        <f t="shared" ref="P42:P44" si="1">O42/G42</f>
        <v>3.9270770289343681E-3</v>
      </c>
      <c r="Q42" s="73">
        <v>9.8176930000000004E-8</v>
      </c>
    </row>
    <row r="43" spans="1:40">
      <c r="A43" s="11" t="s">
        <v>2505</v>
      </c>
      <c r="B43" s="42">
        <v>-5.7670789999999998</v>
      </c>
      <c r="D43" s="52"/>
      <c r="E43">
        <v>73110077</v>
      </c>
      <c r="F43">
        <v>73119689</v>
      </c>
      <c r="G43">
        <v>1455</v>
      </c>
      <c r="H43" s="45">
        <v>-2.0823870000000002</v>
      </c>
      <c r="I43" s="45">
        <v>35</v>
      </c>
      <c r="J43" s="79">
        <v>6.286832E-3</v>
      </c>
      <c r="K43">
        <v>-4.679055</v>
      </c>
      <c r="L43">
        <v>-5.1924060000000001</v>
      </c>
      <c r="M43">
        <v>0.43201630000000002</v>
      </c>
      <c r="N43">
        <f t="shared" si="0"/>
        <v>2.9691841924398628E-4</v>
      </c>
      <c r="O43">
        <v>3.8913720000000001</v>
      </c>
      <c r="P43">
        <f t="shared" si="1"/>
        <v>2.6744824742268043E-3</v>
      </c>
      <c r="Q43" s="73">
        <v>6.6862059999999999E-8</v>
      </c>
    </row>
    <row r="44" spans="1:40">
      <c r="A44" s="11" t="s">
        <v>2506</v>
      </c>
      <c r="B44" s="42">
        <v>-12.21144</v>
      </c>
      <c r="D44" s="52"/>
      <c r="E44">
        <v>122924715</v>
      </c>
      <c r="F44">
        <v>122934526</v>
      </c>
      <c r="G44">
        <v>4070</v>
      </c>
      <c r="H44" s="45">
        <v>-2.1701730000000001</v>
      </c>
      <c r="I44" s="45">
        <v>267</v>
      </c>
      <c r="J44" s="79">
        <v>1.1079840000000001E-2</v>
      </c>
      <c r="K44">
        <v>-4.6552340000000001</v>
      </c>
      <c r="L44">
        <v>-6.9639680000000004</v>
      </c>
      <c r="M44">
        <v>5.9444185999999997</v>
      </c>
      <c r="N44">
        <f t="shared" si="0"/>
        <v>1.4605451105651104E-3</v>
      </c>
      <c r="O44">
        <v>29.685608999999999</v>
      </c>
      <c r="P44">
        <f t="shared" si="1"/>
        <v>7.2937614250614246E-3</v>
      </c>
      <c r="Q44" s="73">
        <v>1.8234400000000001E-7</v>
      </c>
    </row>
    <row r="45" spans="1:40">
      <c r="A45" s="42" t="s">
        <v>2507</v>
      </c>
      <c r="B45" s="42">
        <v>59.666879999999999</v>
      </c>
      <c r="C45">
        <f>B45/B3</f>
        <v>9.1076397050966979E-4</v>
      </c>
      <c r="D45" s="52"/>
      <c r="H45" s="11"/>
      <c r="I45" s="78"/>
      <c r="J45" s="54"/>
      <c r="K45" s="79"/>
      <c r="L45" s="79"/>
      <c r="N45" s="44"/>
      <c r="R45" s="72"/>
    </row>
    <row r="46" spans="1:40">
      <c r="A46" s="42" t="s">
        <v>2508</v>
      </c>
      <c r="B46" s="42">
        <v>268.17140000000001</v>
      </c>
      <c r="C46">
        <f>B46/B3</f>
        <v>4.0934074153221502E-3</v>
      </c>
      <c r="D46" s="52"/>
    </row>
    <row r="47" spans="1:40">
      <c r="A47" s="23" t="s">
        <v>2509</v>
      </c>
      <c r="B47" s="73">
        <v>1.0233519999999999E-7</v>
      </c>
      <c r="D47" s="52"/>
    </row>
    <row r="48" spans="1:40">
      <c r="A48" s="23" t="s">
        <v>2503</v>
      </c>
      <c r="D48" s="52"/>
    </row>
    <row r="49" spans="1:40">
      <c r="A49" s="86" t="s">
        <v>2569</v>
      </c>
      <c r="B49" s="86"/>
      <c r="C49" s="86"/>
      <c r="D49" s="92"/>
      <c r="E49" s="91" t="s">
        <v>2511</v>
      </c>
      <c r="F49" s="91"/>
      <c r="G49" s="86"/>
      <c r="H49" s="91"/>
      <c r="I49" s="93"/>
      <c r="J49" s="86"/>
      <c r="K49" s="86"/>
      <c r="L49" s="86"/>
      <c r="M49" s="86"/>
      <c r="N49" s="90"/>
      <c r="O49" s="91"/>
      <c r="P49" s="91"/>
      <c r="Q49" s="86"/>
      <c r="R49" s="94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</row>
    <row r="50" spans="1:40" ht="15">
      <c r="A50" s="11" t="s">
        <v>2493</v>
      </c>
      <c r="B50" s="42">
        <v>-1.8646100000000001</v>
      </c>
      <c r="D50" s="52"/>
      <c r="E50" s="71" t="s">
        <v>2313</v>
      </c>
      <c r="F50" s="71"/>
      <c r="G50" t="s">
        <v>2307</v>
      </c>
      <c r="H50" t="s">
        <v>2493</v>
      </c>
      <c r="I50" t="s">
        <v>2504</v>
      </c>
      <c r="J50" s="42" t="s">
        <v>2497</v>
      </c>
      <c r="K50" t="s">
        <v>2505</v>
      </c>
      <c r="L50" t="s">
        <v>2506</v>
      </c>
      <c r="M50" s="108" t="s">
        <v>2507</v>
      </c>
      <c r="N50" s="108"/>
      <c r="O50" s="53" t="s">
        <v>2508</v>
      </c>
      <c r="P50" s="53"/>
      <c r="Q50" s="53" t="s">
        <v>2502</v>
      </c>
      <c r="R50" t="s">
        <v>2503</v>
      </c>
      <c r="T50" s="53"/>
      <c r="U50" s="53"/>
      <c r="W50" s="53"/>
    </row>
    <row r="51" spans="1:40">
      <c r="A51" s="11" t="s">
        <v>2504</v>
      </c>
      <c r="B51" s="42">
        <v>1506</v>
      </c>
      <c r="D51" s="52"/>
      <c r="E51">
        <v>17392631</v>
      </c>
      <c r="F51">
        <v>17403471</v>
      </c>
      <c r="G51">
        <v>3308</v>
      </c>
      <c r="H51" s="45">
        <v>-1.6811849999999999</v>
      </c>
      <c r="I51" s="45">
        <v>69</v>
      </c>
      <c r="J51" s="79">
        <v>2.4592610000000001E-2</v>
      </c>
      <c r="K51">
        <v>-2.6641279999999998</v>
      </c>
      <c r="L51">
        <v>-2.7376537000000001</v>
      </c>
      <c r="M51">
        <v>3.4158765</v>
      </c>
      <c r="N51">
        <f>M51/G51</f>
        <v>1.032610792019347E-3</v>
      </c>
      <c r="O51">
        <v>9.0438379999999992</v>
      </c>
      <c r="P51">
        <f>O51/G51</f>
        <v>2.7339292623941957E-3</v>
      </c>
      <c r="Q51" s="73">
        <v>6.8348229999999998E-8</v>
      </c>
    </row>
    <row r="52" spans="1:40">
      <c r="A52" s="42" t="s">
        <v>2497</v>
      </c>
      <c r="B52" s="42">
        <v>2.3526060000000001E-2</v>
      </c>
      <c r="D52" s="52"/>
      <c r="E52">
        <v>45671555</v>
      </c>
      <c r="F52">
        <v>45757548</v>
      </c>
      <c r="G52">
        <v>56680</v>
      </c>
      <c r="H52" s="45">
        <v>-1.8552120000000001</v>
      </c>
      <c r="I52" s="45">
        <v>1238</v>
      </c>
      <c r="J52" s="79">
        <v>2.3695770000000001E-2</v>
      </c>
      <c r="K52">
        <v>-2.5175559999999999</v>
      </c>
      <c r="L52">
        <v>-2.8655206999999998</v>
      </c>
      <c r="M52">
        <v>59.117876299999999</v>
      </c>
      <c r="N52">
        <f t="shared" ref="N52:N54" si="2">M52/G52</f>
        <v>1.0430112261820747E-3</v>
      </c>
      <c r="O52">
        <v>164.88680299999999</v>
      </c>
      <c r="P52">
        <f t="shared" ref="P52:P54" si="3">O52/G52</f>
        <v>2.9090826217360618E-3</v>
      </c>
      <c r="Q52" s="73">
        <v>7.2727070000000002E-8</v>
      </c>
    </row>
    <row r="53" spans="1:40">
      <c r="A53" s="11" t="s">
        <v>2505</v>
      </c>
      <c r="B53" s="42">
        <v>-2.4420060000000001</v>
      </c>
      <c r="D53" s="52"/>
      <c r="E53">
        <v>73110077</v>
      </c>
      <c r="F53">
        <v>73119689</v>
      </c>
      <c r="G53">
        <v>1455</v>
      </c>
      <c r="H53" s="45">
        <v>-1.818011</v>
      </c>
      <c r="I53" s="45">
        <v>21</v>
      </c>
      <c r="J53" s="79">
        <v>1.455704E-2</v>
      </c>
      <c r="K53">
        <v>-2.7953329999999998</v>
      </c>
      <c r="L53">
        <v>-2.6110635000000002</v>
      </c>
      <c r="M53">
        <v>0.60349019999999998</v>
      </c>
      <c r="N53">
        <f t="shared" si="2"/>
        <v>4.1476989690721646E-4</v>
      </c>
      <c r="O53">
        <v>2.752472</v>
      </c>
      <c r="P53">
        <f t="shared" si="3"/>
        <v>1.8917333333333334E-3</v>
      </c>
      <c r="Q53" s="73">
        <v>4.7293340000000001E-8</v>
      </c>
    </row>
    <row r="54" spans="1:40">
      <c r="A54" s="11" t="s">
        <v>2506</v>
      </c>
      <c r="B54" s="42">
        <v>-2.685441</v>
      </c>
      <c r="D54" s="52"/>
      <c r="E54">
        <v>122924715</v>
      </c>
      <c r="F54">
        <v>122934526</v>
      </c>
      <c r="G54">
        <v>4070</v>
      </c>
      <c r="H54" s="45">
        <v>-1.832924</v>
      </c>
      <c r="I54" s="45">
        <v>178</v>
      </c>
      <c r="J54" s="79">
        <v>2.3088870000000001E-2</v>
      </c>
      <c r="K54">
        <v>-1.1147499999999999</v>
      </c>
      <c r="L54">
        <v>0.2120438</v>
      </c>
      <c r="M54">
        <v>8.2531569000000005</v>
      </c>
      <c r="N54">
        <f t="shared" si="2"/>
        <v>2.027802678132678E-3</v>
      </c>
      <c r="O54">
        <v>23.330480999999999</v>
      </c>
      <c r="P54">
        <f t="shared" si="3"/>
        <v>5.732304914004914E-3</v>
      </c>
      <c r="Q54" s="73">
        <v>1.4330760000000001E-7</v>
      </c>
    </row>
    <row r="55" spans="1:40">
      <c r="A55" s="42" t="s">
        <v>2507</v>
      </c>
      <c r="B55" s="42">
        <v>71.3904</v>
      </c>
      <c r="C55">
        <f>B55/B3</f>
        <v>1.0897134919786913E-3</v>
      </c>
      <c r="D55" s="52"/>
    </row>
    <row r="56" spans="1:40">
      <c r="A56" s="42" t="s">
        <v>2508</v>
      </c>
      <c r="B56" s="42">
        <v>200.0136</v>
      </c>
      <c r="C56">
        <f>B56/B3</f>
        <v>3.05303680185612E-3</v>
      </c>
      <c r="D56" s="52"/>
    </row>
    <row r="57" spans="1:40">
      <c r="A57" s="23" t="s">
        <v>2509</v>
      </c>
      <c r="B57" s="109">
        <v>7.6325920000000006E-8</v>
      </c>
      <c r="C57" s="42"/>
      <c r="D57" s="52"/>
    </row>
    <row r="58" spans="1:40">
      <c r="A58" s="23" t="s">
        <v>2503</v>
      </c>
      <c r="B58" s="42"/>
      <c r="D58" s="52"/>
    </row>
    <row r="59" spans="1:40">
      <c r="A59" s="86" t="s">
        <v>2570</v>
      </c>
      <c r="B59" s="86"/>
      <c r="C59" s="86"/>
      <c r="D59" s="92"/>
      <c r="E59" s="91" t="s">
        <v>2511</v>
      </c>
      <c r="F59" s="91"/>
      <c r="G59" s="86"/>
      <c r="H59" s="91"/>
      <c r="I59" s="93"/>
      <c r="J59" s="86"/>
      <c r="K59" s="86"/>
      <c r="L59" s="86"/>
      <c r="M59" s="86"/>
      <c r="N59" s="90"/>
      <c r="O59" s="91"/>
      <c r="P59" s="91"/>
      <c r="Q59" s="86"/>
      <c r="R59" s="94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</row>
    <row r="60" spans="1:40" ht="15">
      <c r="A60" s="11" t="s">
        <v>2493</v>
      </c>
      <c r="B60" s="42">
        <v>-1.9782709999999999</v>
      </c>
      <c r="D60" s="52"/>
      <c r="E60" s="71" t="s">
        <v>2313</v>
      </c>
      <c r="F60" s="71"/>
      <c r="G60" t="s">
        <v>2307</v>
      </c>
      <c r="H60" t="s">
        <v>2493</v>
      </c>
      <c r="I60" t="s">
        <v>2504</v>
      </c>
      <c r="J60" s="42" t="s">
        <v>2497</v>
      </c>
      <c r="K60" t="s">
        <v>2505</v>
      </c>
      <c r="L60" t="s">
        <v>2506</v>
      </c>
      <c r="M60" s="108" t="s">
        <v>2507</v>
      </c>
      <c r="N60" s="108"/>
      <c r="O60" s="53" t="s">
        <v>2508</v>
      </c>
      <c r="P60" s="53"/>
      <c r="Q60" s="53" t="s">
        <v>2502</v>
      </c>
      <c r="R60" t="s">
        <v>2503</v>
      </c>
      <c r="U60" s="53"/>
      <c r="V60" s="53"/>
      <c r="W60" s="53"/>
      <c r="X60" s="53"/>
    </row>
    <row r="61" spans="1:40">
      <c r="A61" s="11" t="s">
        <v>2504</v>
      </c>
      <c r="B61" s="42">
        <v>1184</v>
      </c>
      <c r="D61" s="52"/>
      <c r="E61">
        <v>17392631</v>
      </c>
      <c r="F61">
        <v>17403471</v>
      </c>
      <c r="G61">
        <v>3308</v>
      </c>
      <c r="H61" s="45">
        <v>-1.599594</v>
      </c>
      <c r="I61" s="45">
        <v>56</v>
      </c>
      <c r="J61" s="79">
        <v>2.957098E-2</v>
      </c>
      <c r="K61">
        <v>-1.7470353999999999</v>
      </c>
      <c r="L61" s="72">
        <v>-1.3015220999999999</v>
      </c>
      <c r="M61">
        <v>3.3365819999999999</v>
      </c>
      <c r="N61">
        <f>M61/G61</f>
        <v>1.0086402660217655E-3</v>
      </c>
      <c r="O61">
        <v>8.1062949999999994</v>
      </c>
      <c r="P61">
        <f>O61/G61</f>
        <v>2.4505123941958883E-3</v>
      </c>
      <c r="Q61" s="73">
        <v>6.1262809999999996E-8</v>
      </c>
    </row>
    <row r="62" spans="1:40">
      <c r="A62" s="42" t="s">
        <v>2497</v>
      </c>
      <c r="B62" s="42">
        <v>2.397403E-2</v>
      </c>
      <c r="D62" s="52"/>
      <c r="E62">
        <v>45671555</v>
      </c>
      <c r="F62">
        <v>45757548</v>
      </c>
      <c r="G62">
        <v>56680</v>
      </c>
      <c r="H62" s="45">
        <v>-1.9419310000000001</v>
      </c>
      <c r="I62" s="45">
        <v>962</v>
      </c>
      <c r="J62" s="79">
        <v>2.478824E-2</v>
      </c>
      <c r="K62">
        <v>-2.0509978000000002</v>
      </c>
      <c r="L62" s="72">
        <v>-1.5622697999999999</v>
      </c>
      <c r="M62">
        <v>48.258983000000001</v>
      </c>
      <c r="N62">
        <f t="shared" ref="N62:N64" si="4">M62/G62</f>
        <v>8.5142877558221596E-4</v>
      </c>
      <c r="O62">
        <v>138.802323</v>
      </c>
      <c r="P62">
        <f t="shared" ref="P62:P64" si="5">O62/G62</f>
        <v>2.4488765525758644E-3</v>
      </c>
      <c r="Q62" s="73">
        <v>6.1221909999999995E-8</v>
      </c>
    </row>
    <row r="63" spans="1:40">
      <c r="A63" s="11" t="s">
        <v>2505</v>
      </c>
      <c r="B63" s="42">
        <v>-2.0980289999999999</v>
      </c>
      <c r="D63" s="52"/>
      <c r="E63">
        <v>73110077</v>
      </c>
      <c r="F63">
        <v>73119689</v>
      </c>
      <c r="G63">
        <v>1455</v>
      </c>
      <c r="H63" s="45">
        <v>-1.8961440000000001</v>
      </c>
      <c r="I63" s="45">
        <v>15</v>
      </c>
      <c r="J63" s="79">
        <v>1.2120830000000001E-2</v>
      </c>
      <c r="K63">
        <v>-0.33162510000000001</v>
      </c>
      <c r="L63" s="72">
        <v>0.79754480000000005</v>
      </c>
      <c r="M63">
        <v>0.35803000000000001</v>
      </c>
      <c r="N63">
        <f t="shared" si="4"/>
        <v>2.4606872852233681E-4</v>
      </c>
      <c r="O63">
        <v>2.133219</v>
      </c>
      <c r="P63">
        <f t="shared" si="5"/>
        <v>1.4661298969072165E-3</v>
      </c>
      <c r="Q63" s="73">
        <v>3.6653240000000001E-8</v>
      </c>
    </row>
    <row r="64" spans="1:40">
      <c r="A64" s="11" t="s">
        <v>2506</v>
      </c>
      <c r="B64" s="42">
        <v>-1.615415</v>
      </c>
      <c r="D64" s="52"/>
      <c r="E64">
        <v>122924715</v>
      </c>
      <c r="F64">
        <v>122934526</v>
      </c>
      <c r="G64">
        <v>4070</v>
      </c>
      <c r="H64" s="45">
        <v>-2.1617920000000002</v>
      </c>
      <c r="I64" s="45">
        <v>151</v>
      </c>
      <c r="J64" s="79">
        <v>1.8074750000000001E-2</v>
      </c>
      <c r="K64">
        <v>-2.213619</v>
      </c>
      <c r="L64" s="72">
        <v>-1.5289918</v>
      </c>
      <c r="M64">
        <v>5.5228400000000004</v>
      </c>
      <c r="N64">
        <f t="shared" si="4"/>
        <v>1.3569631449631451E-3</v>
      </c>
      <c r="O64">
        <v>21.474402000000001</v>
      </c>
      <c r="P64">
        <f t="shared" si="5"/>
        <v>5.2762658476658477E-3</v>
      </c>
      <c r="Q64" s="73">
        <v>1.319066E-7</v>
      </c>
    </row>
    <row r="65" spans="1:40">
      <c r="A65" s="42" t="s">
        <v>2507</v>
      </c>
      <c r="B65" s="42">
        <v>57.476430000000001</v>
      </c>
      <c r="C65">
        <f>B65/B3</f>
        <v>8.7732862180025335E-4</v>
      </c>
      <c r="D65" s="52"/>
    </row>
    <row r="66" spans="1:40">
      <c r="A66" s="42" t="s">
        <v>2508</v>
      </c>
      <c r="B66" s="42">
        <v>170.5162</v>
      </c>
      <c r="C66">
        <f>B66/B3</f>
        <v>2.6027841802390363E-3</v>
      </c>
      <c r="D66" s="52"/>
    </row>
    <row r="67" spans="1:40">
      <c r="A67" s="23" t="s">
        <v>2509</v>
      </c>
      <c r="B67" s="109">
        <v>6.5069619999999998E-8</v>
      </c>
      <c r="C67" s="42"/>
      <c r="D67" s="52"/>
    </row>
    <row r="68" spans="1:40">
      <c r="A68" s="23" t="s">
        <v>2503</v>
      </c>
      <c r="B68" s="42"/>
      <c r="D68" s="52"/>
    </row>
    <row r="69" spans="1:40">
      <c r="A69" s="86" t="s">
        <v>2571</v>
      </c>
      <c r="B69" s="86"/>
      <c r="C69" s="86"/>
      <c r="D69" s="92"/>
      <c r="E69" s="91" t="s">
        <v>2511</v>
      </c>
      <c r="F69" s="91"/>
      <c r="G69" s="86"/>
      <c r="H69" s="91"/>
      <c r="I69" s="93"/>
      <c r="J69" s="86"/>
      <c r="K69" s="86"/>
      <c r="L69" s="86"/>
      <c r="M69" s="86"/>
      <c r="N69" s="90"/>
      <c r="O69" s="91"/>
      <c r="P69" s="91"/>
      <c r="Q69" s="86"/>
      <c r="R69" s="94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  <c r="AH69" s="86"/>
      <c r="AI69" s="86"/>
      <c r="AJ69" s="86"/>
      <c r="AK69" s="86"/>
      <c r="AL69" s="86"/>
      <c r="AM69" s="86"/>
      <c r="AN69" s="86"/>
    </row>
    <row r="70" spans="1:40" ht="15">
      <c r="A70" s="11" t="s">
        <v>2493</v>
      </c>
      <c r="B70" s="42">
        <v>-1.985441</v>
      </c>
      <c r="D70" s="52"/>
      <c r="E70" s="71" t="s">
        <v>2313</v>
      </c>
      <c r="F70" s="71"/>
      <c r="G70" t="s">
        <v>2307</v>
      </c>
      <c r="H70" t="s">
        <v>2493</v>
      </c>
      <c r="I70" t="s">
        <v>2504</v>
      </c>
      <c r="J70" s="42" t="s">
        <v>2497</v>
      </c>
      <c r="K70" t="s">
        <v>2505</v>
      </c>
      <c r="L70" t="s">
        <v>2506</v>
      </c>
      <c r="M70" s="108" t="s">
        <v>2507</v>
      </c>
      <c r="N70" s="108"/>
      <c r="O70" s="53" t="s">
        <v>2508</v>
      </c>
      <c r="P70" s="53"/>
      <c r="Q70" s="53" t="s">
        <v>2502</v>
      </c>
      <c r="R70" t="s">
        <v>2503</v>
      </c>
      <c r="U70" s="53"/>
      <c r="V70" s="53"/>
      <c r="W70" s="53"/>
      <c r="X70" s="53"/>
    </row>
    <row r="71" spans="1:40">
      <c r="A71" s="11" t="s">
        <v>2504</v>
      </c>
      <c r="B71" s="42">
        <v>1278</v>
      </c>
      <c r="D71" s="52"/>
      <c r="E71">
        <v>17392631</v>
      </c>
      <c r="F71">
        <v>17403471</v>
      </c>
      <c r="G71">
        <v>3308</v>
      </c>
      <c r="H71" s="45">
        <v>-1.9468289999999999</v>
      </c>
      <c r="I71" s="45">
        <v>59</v>
      </c>
      <c r="J71" s="79">
        <v>1.8321569999999999E-2</v>
      </c>
      <c r="K71">
        <v>-1.800171</v>
      </c>
      <c r="L71" s="44">
        <v>-1.0367499</v>
      </c>
      <c r="M71">
        <v>2.1719176</v>
      </c>
      <c r="N71">
        <f>M71/G71</f>
        <v>6.5656517533252716E-4</v>
      </c>
      <c r="O71">
        <v>7.8746010000000002</v>
      </c>
      <c r="P71">
        <f>O71/G71</f>
        <v>2.380471886336155E-3</v>
      </c>
      <c r="Q71" s="73">
        <v>5.95118E-8</v>
      </c>
    </row>
    <row r="72" spans="1:40">
      <c r="A72" s="42" t="s">
        <v>2497</v>
      </c>
      <c r="B72" s="42">
        <v>2.1399950000000001E-2</v>
      </c>
      <c r="D72" s="52"/>
      <c r="E72">
        <v>45671555</v>
      </c>
      <c r="F72">
        <v>45757548</v>
      </c>
      <c r="G72">
        <v>56680</v>
      </c>
      <c r="H72" s="45">
        <v>-1.9310499999999999</v>
      </c>
      <c r="I72" s="45">
        <v>1048</v>
      </c>
      <c r="J72" s="79">
        <v>2.2591666999999999E-2</v>
      </c>
      <c r="K72">
        <v>-2.9126430000000001</v>
      </c>
      <c r="L72" s="44">
        <v>-3.6103274999999999</v>
      </c>
      <c r="M72">
        <v>47.820640500000003</v>
      </c>
      <c r="N72">
        <f t="shared" ref="N72:N74" si="6">M72/G72</f>
        <v>8.4369513937896973E-4</v>
      </c>
      <c r="O72">
        <v>142.811342</v>
      </c>
      <c r="P72">
        <f t="shared" ref="P72:P74" si="7">O72/G72</f>
        <v>2.519607304163726E-3</v>
      </c>
      <c r="Q72" s="73">
        <v>6.2990180000000001E-8</v>
      </c>
    </row>
    <row r="73" spans="1:40">
      <c r="A73" s="11" t="s">
        <v>2505</v>
      </c>
      <c r="B73" s="42">
        <v>-2.9384540000000001</v>
      </c>
      <c r="D73" s="52"/>
      <c r="E73">
        <v>73110077</v>
      </c>
      <c r="F73">
        <v>73119689</v>
      </c>
      <c r="G73">
        <v>1455</v>
      </c>
      <c r="H73" s="45">
        <v>-2.050468</v>
      </c>
      <c r="I73" s="45">
        <v>16</v>
      </c>
      <c r="J73" s="79">
        <v>6.1421940000000001E-3</v>
      </c>
      <c r="K73">
        <v>-1.458909</v>
      </c>
      <c r="L73">
        <v>-0.6098924</v>
      </c>
      <c r="M73">
        <v>0.16954530000000001</v>
      </c>
      <c r="N73">
        <f t="shared" si="6"/>
        <v>1.1652597938144331E-4</v>
      </c>
      <c r="O73">
        <v>2.1354850000000001</v>
      </c>
      <c r="P73">
        <f t="shared" si="7"/>
        <v>1.4676872852233678E-3</v>
      </c>
      <c r="Q73" s="73">
        <v>3.669218E-8</v>
      </c>
    </row>
    <row r="74" spans="1:40">
      <c r="A74" s="11" t="s">
        <v>2506</v>
      </c>
      <c r="B74" s="42">
        <v>-3.606954</v>
      </c>
      <c r="D74" s="52"/>
      <c r="E74">
        <v>122924715</v>
      </c>
      <c r="F74">
        <v>122934526</v>
      </c>
      <c r="G74">
        <v>4070</v>
      </c>
      <c r="H74" s="45">
        <v>-2.1401080000000001</v>
      </c>
      <c r="I74" s="45">
        <v>155</v>
      </c>
      <c r="J74" s="79">
        <v>1.6292964E-2</v>
      </c>
      <c r="K74">
        <v>-2.9677289999999998</v>
      </c>
      <c r="L74">
        <v>-2.9813312000000001</v>
      </c>
      <c r="M74">
        <v>5.1094659</v>
      </c>
      <c r="N74">
        <f t="shared" si="6"/>
        <v>1.255397027027027E-3</v>
      </c>
      <c r="O74">
        <v>20.687511000000001</v>
      </c>
      <c r="P74">
        <f t="shared" si="7"/>
        <v>5.0829265356265359E-3</v>
      </c>
      <c r="Q74" s="73">
        <v>1.270732E-7</v>
      </c>
    </row>
    <row r="75" spans="1:40">
      <c r="A75" s="42" t="s">
        <v>2507</v>
      </c>
      <c r="B75" s="42">
        <v>55.271569999999997</v>
      </c>
      <c r="C75">
        <f>B75/B3</f>
        <v>8.4367331674629453E-4</v>
      </c>
      <c r="D75" s="52"/>
    </row>
    <row r="76" spans="1:40">
      <c r="A76" s="42" t="s">
        <v>2508</v>
      </c>
      <c r="B76" s="42">
        <v>173.50890000000001</v>
      </c>
      <c r="C76">
        <f>B76/B3</f>
        <v>2.648465190114939E-3</v>
      </c>
      <c r="D76" s="52"/>
    </row>
    <row r="77" spans="1:40">
      <c r="A77" s="23" t="s">
        <v>2509</v>
      </c>
      <c r="B77" s="109">
        <v>6.6211640000000002E-8</v>
      </c>
      <c r="D77" s="52"/>
    </row>
    <row r="78" spans="1:40">
      <c r="A78" s="23" t="s">
        <v>2503</v>
      </c>
      <c r="B78" s="42"/>
      <c r="D78" s="52"/>
    </row>
    <row r="79" spans="1:40">
      <c r="A79" s="86" t="s">
        <v>2581</v>
      </c>
      <c r="B79" s="86"/>
      <c r="C79" s="86"/>
      <c r="D79" s="92"/>
      <c r="E79" s="91" t="s">
        <v>2511</v>
      </c>
      <c r="F79" s="91"/>
      <c r="G79" s="86"/>
      <c r="H79" s="91"/>
      <c r="I79" s="93"/>
      <c r="J79" s="86"/>
      <c r="K79" s="86"/>
      <c r="L79" s="86"/>
      <c r="M79" s="86"/>
      <c r="N79" s="90"/>
      <c r="O79" s="91"/>
      <c r="P79" s="91"/>
      <c r="Q79" s="86"/>
      <c r="R79" s="94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  <c r="AI79" s="86"/>
      <c r="AJ79" s="86"/>
      <c r="AK79" s="86"/>
      <c r="AL79" s="86"/>
      <c r="AM79" s="86"/>
      <c r="AN79" s="86"/>
    </row>
    <row r="80" spans="1:40" ht="15">
      <c r="A80" s="11" t="s">
        <v>2493</v>
      </c>
      <c r="B80" s="42">
        <v>-1.956512</v>
      </c>
      <c r="D80" s="52"/>
      <c r="E80" s="71" t="s">
        <v>2313</v>
      </c>
      <c r="F80" s="71"/>
      <c r="G80" t="s">
        <v>2307</v>
      </c>
      <c r="H80" t="s">
        <v>2493</v>
      </c>
      <c r="I80" t="s">
        <v>2504</v>
      </c>
      <c r="J80" s="42" t="s">
        <v>2497</v>
      </c>
      <c r="K80" t="s">
        <v>2505</v>
      </c>
      <c r="L80" t="s">
        <v>2506</v>
      </c>
      <c r="M80" s="108" t="s">
        <v>2507</v>
      </c>
      <c r="N80" s="108"/>
      <c r="O80" s="53" t="s">
        <v>2508</v>
      </c>
      <c r="P80" s="53"/>
      <c r="Q80" s="53" t="s">
        <v>2502</v>
      </c>
      <c r="R80" t="s">
        <v>2503</v>
      </c>
      <c r="U80" s="53"/>
      <c r="V80" s="53"/>
      <c r="W80" s="53"/>
      <c r="X80" s="53"/>
    </row>
    <row r="81" spans="1:40">
      <c r="A81" s="11" t="s">
        <v>2504</v>
      </c>
      <c r="B81" s="42">
        <v>1143</v>
      </c>
      <c r="D81" s="52"/>
      <c r="E81">
        <v>17392631</v>
      </c>
      <c r="F81">
        <v>17403471</v>
      </c>
      <c r="G81">
        <v>3308</v>
      </c>
      <c r="H81" s="45">
        <v>-1.476065</v>
      </c>
      <c r="I81" s="45">
        <v>50</v>
      </c>
      <c r="J81" s="79">
        <v>2.9607789999999998E-2</v>
      </c>
      <c r="K81">
        <v>-1.394361</v>
      </c>
      <c r="L81" s="72">
        <v>-0.84263569999999999</v>
      </c>
      <c r="M81">
        <v>2.9716113000000002</v>
      </c>
      <c r="N81">
        <f>M81/G81</f>
        <v>8.9831055018137857E-4</v>
      </c>
      <c r="O81">
        <v>6.8325979999999999</v>
      </c>
      <c r="P81">
        <f>O81/G81</f>
        <v>2.0654770253929868E-3</v>
      </c>
      <c r="Q81" s="73">
        <v>5.1636929999999999E-8</v>
      </c>
    </row>
    <row r="82" spans="1:40">
      <c r="A82" s="42" t="s">
        <v>2497</v>
      </c>
      <c r="B82" s="42">
        <v>2.2214950000000001E-2</v>
      </c>
      <c r="D82" s="52"/>
      <c r="E82">
        <v>45671555</v>
      </c>
      <c r="F82">
        <v>45757548</v>
      </c>
      <c r="G82">
        <v>56680</v>
      </c>
      <c r="H82" s="45">
        <v>-1.9206840000000001</v>
      </c>
      <c r="I82" s="45">
        <v>937</v>
      </c>
      <c r="J82" s="79">
        <v>2.297882E-2</v>
      </c>
      <c r="K82">
        <v>-2.1110350000000002</v>
      </c>
      <c r="L82" s="72">
        <v>-1.7557079</v>
      </c>
      <c r="M82">
        <v>43.413451000000002</v>
      </c>
      <c r="N82">
        <f t="shared" ref="N82:N84" si="8">M82/G82</f>
        <v>7.659395024700071E-4</v>
      </c>
      <c r="O82">
        <v>127.541695</v>
      </c>
      <c r="P82">
        <f t="shared" ref="P82:P84" si="9">O82/G82</f>
        <v>2.2502063338038108E-3</v>
      </c>
      <c r="Q82" s="73">
        <v>5.6255160000000001E-8</v>
      </c>
    </row>
    <row r="83" spans="1:40">
      <c r="A83" s="11" t="s">
        <v>2505</v>
      </c>
      <c r="B83" s="42">
        <v>-2.1049829999999998</v>
      </c>
      <c r="D83" s="52"/>
      <c r="E83">
        <v>73110077</v>
      </c>
      <c r="F83">
        <v>73119689</v>
      </c>
      <c r="G83">
        <v>1455</v>
      </c>
      <c r="H83" s="45">
        <v>-1.869165</v>
      </c>
      <c r="I83" s="45">
        <v>19</v>
      </c>
      <c r="J83" s="79">
        <v>1.2993340000000001E-2</v>
      </c>
      <c r="K83">
        <v>-1.156426</v>
      </c>
      <c r="L83" s="72">
        <v>-0.29129090000000002</v>
      </c>
      <c r="M83">
        <v>0.48734860000000002</v>
      </c>
      <c r="N83">
        <f t="shared" si="8"/>
        <v>3.3494749140893475E-4</v>
      </c>
      <c r="O83">
        <v>2.5454639999999999</v>
      </c>
      <c r="P83">
        <f t="shared" si="9"/>
        <v>1.7494597938144329E-3</v>
      </c>
      <c r="Q83" s="73">
        <v>4.3736500000000003E-8</v>
      </c>
    </row>
    <row r="84" spans="1:40">
      <c r="A84" s="11" t="s">
        <v>2506</v>
      </c>
      <c r="B84" s="42">
        <v>-1.692223</v>
      </c>
      <c r="D84" s="52"/>
      <c r="E84">
        <v>122924715</v>
      </c>
      <c r="F84">
        <v>122934526</v>
      </c>
      <c r="G84">
        <v>4070</v>
      </c>
      <c r="H84" s="45">
        <v>-2.1639490000000001</v>
      </c>
      <c r="I84" s="45">
        <v>137</v>
      </c>
      <c r="J84" s="79">
        <v>1.569982E-2</v>
      </c>
      <c r="K84">
        <v>-1.872512</v>
      </c>
      <c r="L84" s="72">
        <v>-0.87100230000000001</v>
      </c>
      <c r="M84">
        <v>4.3332617999999998</v>
      </c>
      <c r="N84">
        <f t="shared" si="8"/>
        <v>1.0646834889434889E-3</v>
      </c>
      <c r="O84">
        <v>18.354134999999999</v>
      </c>
      <c r="P84">
        <f t="shared" si="9"/>
        <v>4.5096154791154789E-3</v>
      </c>
      <c r="Q84" s="73">
        <v>1.127404E-7</v>
      </c>
    </row>
    <row r="85" spans="1:40">
      <c r="A85" s="42" t="s">
        <v>2507</v>
      </c>
      <c r="B85" s="42">
        <v>51.205669999999998</v>
      </c>
      <c r="C85">
        <f>B85/B3</f>
        <v>7.8161082533237673E-4</v>
      </c>
      <c r="D85" s="52"/>
    </row>
    <row r="86" spans="1:40">
      <c r="A86" s="42" t="s">
        <v>2508</v>
      </c>
      <c r="B86" s="42">
        <v>155.2739</v>
      </c>
      <c r="C86">
        <f>B86/B3</f>
        <v>2.3701234869415231E-3</v>
      </c>
      <c r="D86" s="52"/>
    </row>
    <row r="87" spans="1:40">
      <c r="A87" s="23" t="s">
        <v>2509</v>
      </c>
      <c r="B87" s="109">
        <v>5.925308E-8</v>
      </c>
      <c r="D87" s="52"/>
    </row>
    <row r="88" spans="1:40">
      <c r="A88" s="23" t="s">
        <v>2503</v>
      </c>
      <c r="B88" s="42"/>
      <c r="D88" s="52"/>
    </row>
    <row r="89" spans="1:40">
      <c r="A89" s="86" t="s">
        <v>2582</v>
      </c>
      <c r="B89" s="86"/>
      <c r="C89" s="86"/>
      <c r="D89" s="92"/>
      <c r="E89" s="91" t="s">
        <v>2511</v>
      </c>
      <c r="F89" s="91"/>
      <c r="G89" s="86"/>
      <c r="H89" s="91"/>
      <c r="I89" s="93"/>
      <c r="J89" s="86"/>
      <c r="K89" s="86"/>
      <c r="L89" s="86"/>
      <c r="M89" s="86"/>
      <c r="N89" s="90"/>
      <c r="O89" s="91"/>
      <c r="P89" s="91"/>
      <c r="Q89" s="86"/>
      <c r="R89" s="94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6"/>
      <c r="AK89" s="86"/>
      <c r="AL89" s="86"/>
      <c r="AM89" s="86"/>
      <c r="AN89" s="86"/>
    </row>
    <row r="90" spans="1:40" ht="15">
      <c r="A90" s="11" t="s">
        <v>2493</v>
      </c>
      <c r="B90" s="42">
        <v>-1.963309</v>
      </c>
      <c r="D90" s="52"/>
      <c r="E90" s="71" t="s">
        <v>2313</v>
      </c>
      <c r="F90" s="71"/>
      <c r="G90" t="s">
        <v>2307</v>
      </c>
      <c r="H90" t="s">
        <v>2493</v>
      </c>
      <c r="I90" t="s">
        <v>2504</v>
      </c>
      <c r="J90" s="42" t="s">
        <v>2497</v>
      </c>
      <c r="K90" t="s">
        <v>2505</v>
      </c>
      <c r="L90" t="s">
        <v>2506</v>
      </c>
      <c r="M90" s="108" t="s">
        <v>2507</v>
      </c>
      <c r="N90" s="108"/>
      <c r="O90" s="53" t="s">
        <v>2508</v>
      </c>
      <c r="P90" s="53"/>
      <c r="Q90" s="53" t="s">
        <v>2502</v>
      </c>
      <c r="R90" t="s">
        <v>2503</v>
      </c>
      <c r="U90" s="53"/>
      <c r="V90" s="53"/>
      <c r="W90" s="53"/>
      <c r="X90" s="53"/>
    </row>
    <row r="91" spans="1:40">
      <c r="A91" s="11" t="s">
        <v>2504</v>
      </c>
      <c r="B91" s="42">
        <v>1159</v>
      </c>
      <c r="D91" s="52"/>
      <c r="E91">
        <v>17392631</v>
      </c>
      <c r="F91">
        <v>17403471</v>
      </c>
      <c r="G91">
        <v>3308</v>
      </c>
      <c r="H91" s="45">
        <v>-1.703409</v>
      </c>
      <c r="I91" s="45">
        <v>57</v>
      </c>
      <c r="J91" s="79">
        <v>2.5555448000000001E-2</v>
      </c>
      <c r="K91">
        <v>-1.646369</v>
      </c>
      <c r="L91">
        <v>-1.0339408999999999</v>
      </c>
      <c r="M91">
        <v>2.9332606999999999</v>
      </c>
      <c r="N91">
        <f>M91/G91</f>
        <v>8.86717261185006E-4</v>
      </c>
      <c r="O91">
        <v>7.9932270000000001</v>
      </c>
      <c r="P91">
        <f>O91/G91</f>
        <v>2.416332224909311E-3</v>
      </c>
      <c r="Q91" s="73">
        <v>6.0408309999999994E-8</v>
      </c>
    </row>
    <row r="92" spans="1:40">
      <c r="A92" s="42" t="s">
        <v>2497</v>
      </c>
      <c r="B92" s="42">
        <v>2.313745E-2</v>
      </c>
      <c r="D92" s="52"/>
      <c r="E92">
        <v>45671555</v>
      </c>
      <c r="F92">
        <v>45757548</v>
      </c>
      <c r="G92">
        <v>56680</v>
      </c>
      <c r="H92" s="45">
        <v>-1.954286</v>
      </c>
      <c r="I92" s="45">
        <v>946</v>
      </c>
      <c r="J92" s="79">
        <v>2.3294939000000001E-2</v>
      </c>
      <c r="K92">
        <v>-1.791391</v>
      </c>
      <c r="L92">
        <v>-0.97375279999999997</v>
      </c>
      <c r="M92">
        <v>44.465325800000002</v>
      </c>
      <c r="N92">
        <f t="shared" ref="N92:N94" si="10">M92/G92</f>
        <v>7.8449763232180667E-4</v>
      </c>
      <c r="O92">
        <v>131.88798399999999</v>
      </c>
      <c r="P92">
        <f t="shared" ref="P92:P94" si="11">O92/G92</f>
        <v>2.3268875088214534E-3</v>
      </c>
      <c r="Q92" s="73">
        <v>5.8172190000000001E-8</v>
      </c>
    </row>
    <row r="93" spans="1:40">
      <c r="A93" s="11" t="s">
        <v>2505</v>
      </c>
      <c r="B93" s="42">
        <v>-1.769712</v>
      </c>
      <c r="D93" s="52"/>
      <c r="E93">
        <v>73110077</v>
      </c>
      <c r="F93">
        <v>73119689</v>
      </c>
      <c r="G93">
        <v>1455</v>
      </c>
      <c r="H93" s="45">
        <v>-2.1258849999999998</v>
      </c>
      <c r="I93" s="45">
        <v>21</v>
      </c>
      <c r="J93" s="79">
        <v>8.2628890000000007E-3</v>
      </c>
      <c r="K93">
        <v>-1.9786239999999999</v>
      </c>
      <c r="L93">
        <v>-1.2540889</v>
      </c>
      <c r="M93">
        <v>0.32154480000000002</v>
      </c>
      <c r="N93">
        <f t="shared" si="10"/>
        <v>2.2099298969072167E-4</v>
      </c>
      <c r="O93">
        <v>2.894082</v>
      </c>
      <c r="P93">
        <f t="shared" si="11"/>
        <v>1.9890597938144331E-3</v>
      </c>
      <c r="Q93" s="73">
        <v>4.9726499999999999E-8</v>
      </c>
    </row>
    <row r="94" spans="1:40">
      <c r="A94" s="11" t="s">
        <v>2506</v>
      </c>
      <c r="B94" s="42">
        <v>-0.91132749999999996</v>
      </c>
      <c r="D94" s="52"/>
      <c r="E94">
        <v>122924715</v>
      </c>
      <c r="F94">
        <v>122934526</v>
      </c>
      <c r="G94">
        <v>4070</v>
      </c>
      <c r="H94" s="45">
        <v>-1.8793230000000001</v>
      </c>
      <c r="I94" s="45">
        <v>135</v>
      </c>
      <c r="J94" s="79">
        <v>2.3533848E-2</v>
      </c>
      <c r="K94">
        <v>-1.0499069999999999</v>
      </c>
      <c r="L94">
        <v>0.2928885</v>
      </c>
      <c r="M94">
        <v>6.3894788</v>
      </c>
      <c r="N94">
        <f t="shared" si="10"/>
        <v>1.569896511056511E-3</v>
      </c>
      <c r="O94">
        <v>18.604814000000001</v>
      </c>
      <c r="P94">
        <f t="shared" si="11"/>
        <v>4.5712073710073714E-3</v>
      </c>
      <c r="Q94" s="73">
        <v>1.142802E-7</v>
      </c>
    </row>
    <row r="95" spans="1:40">
      <c r="A95" s="42" t="s">
        <v>2507</v>
      </c>
      <c r="B95" s="42">
        <v>54.109610000000004</v>
      </c>
      <c r="C95">
        <f>B95/B3</f>
        <v>8.2593698960511659E-4</v>
      </c>
      <c r="D95" s="52"/>
    </row>
    <row r="96" spans="1:40">
      <c r="A96" s="42" t="s">
        <v>2508</v>
      </c>
      <c r="B96" s="42">
        <v>161.3801</v>
      </c>
      <c r="C96">
        <f>B96/B3</f>
        <v>2.4633294155358477E-3</v>
      </c>
      <c r="D96" s="52"/>
    </row>
    <row r="97" spans="1:41">
      <c r="A97" s="23" t="s">
        <v>2509</v>
      </c>
      <c r="B97" s="109">
        <v>6.158324E-8</v>
      </c>
      <c r="D97" s="52"/>
    </row>
    <row r="98" spans="1:41">
      <c r="A98" s="23" t="s">
        <v>2503</v>
      </c>
      <c r="B98" s="42"/>
      <c r="D98" s="52"/>
    </row>
    <row r="99" spans="1:41" ht="15">
      <c r="A99" s="58" t="s">
        <v>2516</v>
      </c>
      <c r="B99" s="58"/>
      <c r="C99" s="58"/>
      <c r="D99" s="82" t="s">
        <v>2522</v>
      </c>
      <c r="E99" s="40"/>
      <c r="F99" s="40"/>
      <c r="G99" s="40"/>
      <c r="H99" s="59"/>
      <c r="I99" s="60" t="s">
        <v>4</v>
      </c>
      <c r="J99" s="60"/>
      <c r="K99" s="60"/>
      <c r="L99" s="60"/>
      <c r="M99" s="60"/>
      <c r="N99" s="60" t="s">
        <v>9</v>
      </c>
      <c r="O99" s="60"/>
      <c r="P99" s="60"/>
      <c r="Q99" s="60"/>
      <c r="R99" s="60"/>
      <c r="S99" s="60" t="s">
        <v>15</v>
      </c>
      <c r="T99" s="60"/>
      <c r="U99" s="60"/>
      <c r="V99" s="60"/>
      <c r="W99" s="60"/>
      <c r="X99" s="60" t="s">
        <v>12</v>
      </c>
      <c r="Y99" s="60"/>
      <c r="Z99" s="60"/>
      <c r="AA99" s="60"/>
      <c r="AB99" s="59"/>
      <c r="AC99" s="60" t="s">
        <v>1010</v>
      </c>
      <c r="AD99" s="82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</row>
    <row r="100" spans="1:41">
      <c r="A100" s="61" t="s">
        <v>2313</v>
      </c>
      <c r="B100" s="61"/>
      <c r="C100" s="61"/>
      <c r="D100" s="61" t="s">
        <v>2517</v>
      </c>
      <c r="E100" s="61" t="s">
        <v>2518</v>
      </c>
      <c r="F100" s="61" t="s">
        <v>2585</v>
      </c>
      <c r="G100" s="61"/>
      <c r="H100" s="61" t="s">
        <v>2520</v>
      </c>
      <c r="I100" s="61" t="s">
        <v>2517</v>
      </c>
      <c r="J100" s="61" t="s">
        <v>2518</v>
      </c>
      <c r="K100" s="61" t="s">
        <v>2519</v>
      </c>
      <c r="L100" s="61"/>
      <c r="M100" s="61" t="s">
        <v>2520</v>
      </c>
      <c r="N100" s="61" t="s">
        <v>2517</v>
      </c>
      <c r="O100" s="61" t="s">
        <v>2518</v>
      </c>
      <c r="P100" s="61" t="s">
        <v>2519</v>
      </c>
      <c r="Q100" s="61"/>
      <c r="R100" s="61" t="s">
        <v>2520</v>
      </c>
      <c r="S100" s="61" t="s">
        <v>2517</v>
      </c>
      <c r="T100" s="61" t="s">
        <v>2518</v>
      </c>
      <c r="U100" s="61" t="s">
        <v>2519</v>
      </c>
      <c r="V100" s="61"/>
      <c r="W100" s="61" t="s">
        <v>2520</v>
      </c>
      <c r="X100" s="61" t="s">
        <v>2517</v>
      </c>
      <c r="Y100" s="61" t="s">
        <v>2518</v>
      </c>
      <c r="Z100" s="61" t="s">
        <v>2308</v>
      </c>
      <c r="AA100" s="61"/>
      <c r="AB100" s="61" t="s">
        <v>2520</v>
      </c>
      <c r="AC100" s="61" t="s">
        <v>2517</v>
      </c>
      <c r="AD100" s="61" t="s">
        <v>2518</v>
      </c>
      <c r="AE100" s="61" t="s">
        <v>2308</v>
      </c>
      <c r="AF100" s="61"/>
      <c r="AG100" s="61" t="s">
        <v>2520</v>
      </c>
      <c r="AH100" s="61"/>
      <c r="AI100" s="61"/>
      <c r="AJ100" s="61"/>
      <c r="AK100" s="61"/>
      <c r="AL100" s="61"/>
      <c r="AM100" s="61"/>
      <c r="AN100" s="61"/>
      <c r="AO100" s="61"/>
    </row>
    <row r="101" spans="1:41">
      <c r="A101">
        <v>17392631</v>
      </c>
      <c r="B101">
        <v>17403471</v>
      </c>
      <c r="C101">
        <v>3308</v>
      </c>
      <c r="D101">
        <v>3.1450882</v>
      </c>
      <c r="E101">
        <v>0.8579987</v>
      </c>
      <c r="F101" s="42">
        <v>3.1707383999999998</v>
      </c>
      <c r="G101">
        <f>F101/G91</f>
        <v>9.5850616686819822E-4</v>
      </c>
      <c r="H101">
        <v>9.4379999999999996E-4</v>
      </c>
      <c r="I101">
        <v>3.4158765</v>
      </c>
      <c r="J101" s="42">
        <v>0.84487040000000002</v>
      </c>
      <c r="K101">
        <v>3.4158765</v>
      </c>
      <c r="L101">
        <f>K101/G91</f>
        <v>1.032610792019347E-3</v>
      </c>
      <c r="M101">
        <v>1.0061E-3</v>
      </c>
      <c r="N101" s="42">
        <v>3.3365819999999999</v>
      </c>
      <c r="O101">
        <v>0.85667309999999997</v>
      </c>
      <c r="P101">
        <v>3.518249</v>
      </c>
      <c r="Q101">
        <f>P101/C101</f>
        <v>1.0635577388149939E-3</v>
      </c>
      <c r="R101" s="42">
        <v>9.5969999999999996E-4</v>
      </c>
      <c r="S101">
        <v>2.1719176</v>
      </c>
      <c r="T101">
        <v>0.67894969999999999</v>
      </c>
      <c r="U101">
        <v>2.1719176</v>
      </c>
      <c r="V101" s="42">
        <f>U101/C101</f>
        <v>6.5656517533252716E-4</v>
      </c>
      <c r="W101">
        <v>6.2390000000000004E-4</v>
      </c>
      <c r="X101">
        <v>2.9716113000000002</v>
      </c>
      <c r="Y101">
        <v>0.79889100000000002</v>
      </c>
      <c r="Z101" s="42">
        <v>3.0903838000000001</v>
      </c>
      <c r="AA101">
        <f>Z101/C101</f>
        <v>9.3421517533252721E-4</v>
      </c>
      <c r="AB101">
        <v>8.6589999999999996E-4</v>
      </c>
      <c r="AC101">
        <v>2.9332606999999999</v>
      </c>
      <c r="AD101">
        <v>0.8145097</v>
      </c>
      <c r="AE101">
        <v>3.0788692000000002</v>
      </c>
      <c r="AF101">
        <f>AE101/C101</f>
        <v>9.3073434099153569E-4</v>
      </c>
      <c r="AG101">
        <v>8.4690000000000004E-4</v>
      </c>
    </row>
    <row r="102" spans="1:41">
      <c r="A102">
        <v>45671555</v>
      </c>
      <c r="B102">
        <v>45757548</v>
      </c>
      <c r="C102">
        <v>56680</v>
      </c>
      <c r="D102">
        <v>50.145353499999999</v>
      </c>
      <c r="E102">
        <v>0.99651809999999996</v>
      </c>
      <c r="F102" s="42">
        <v>50.646355399999997</v>
      </c>
      <c r="G102">
        <f t="shared" ref="G102:G104" si="12">F102/G92</f>
        <v>8.9354896612561742E-4</v>
      </c>
      <c r="H102">
        <v>8.7679999999999995E-4</v>
      </c>
      <c r="I102">
        <v>59.117876299999999</v>
      </c>
      <c r="J102" s="42">
        <v>0.9972723</v>
      </c>
      <c r="K102">
        <v>61.083425499999997</v>
      </c>
      <c r="L102">
        <f t="shared" ref="L102:L104" si="13">K102/G92</f>
        <v>1.07768922900494E-3</v>
      </c>
      <c r="M102">
        <v>1.0116999999999999E-3</v>
      </c>
      <c r="N102">
        <v>48.258983000000001</v>
      </c>
      <c r="O102">
        <v>0.99887090000000001</v>
      </c>
      <c r="P102">
        <v>51.835383999999998</v>
      </c>
      <c r="Q102">
        <f t="shared" ref="Q102:Q104" si="14">P102/C102</f>
        <v>9.1452688779110791E-4</v>
      </c>
      <c r="R102" s="42">
        <v>7.9299999999999998E-4</v>
      </c>
      <c r="S102">
        <v>47.820640500000003</v>
      </c>
      <c r="T102">
        <v>0.9968553</v>
      </c>
      <c r="U102">
        <v>50.0898197</v>
      </c>
      <c r="V102" s="42">
        <f t="shared" ref="V102:V104" si="15">U102/C102</f>
        <v>8.8373005822159486E-4</v>
      </c>
      <c r="W102">
        <v>8.0659999999999998E-4</v>
      </c>
      <c r="X102">
        <v>43.413451000000002</v>
      </c>
      <c r="Y102">
        <v>0.99475720000000001</v>
      </c>
      <c r="Z102" s="42">
        <v>45.744218400000001</v>
      </c>
      <c r="AA102">
        <f t="shared" ref="AA102:AA104" si="16">Z102/C102</f>
        <v>8.0706101623147502E-4</v>
      </c>
      <c r="AB102">
        <v>7.2760000000000001E-4</v>
      </c>
      <c r="AC102">
        <v>44.465325800000002</v>
      </c>
      <c r="AD102">
        <v>0.9986505</v>
      </c>
      <c r="AE102">
        <v>47.328358799999997</v>
      </c>
      <c r="AF102">
        <f t="shared" ref="AF102:AF104" si="17">AE102/C102</f>
        <v>8.3500985885673958E-4</v>
      </c>
      <c r="AG102">
        <v>7.3740000000000003E-4</v>
      </c>
    </row>
    <row r="103" spans="1:41">
      <c r="A103">
        <v>73110077</v>
      </c>
      <c r="B103">
        <v>73119689</v>
      </c>
      <c r="C103">
        <v>1455</v>
      </c>
      <c r="D103">
        <v>0.43201630000000002</v>
      </c>
      <c r="E103">
        <v>0.35989559999999998</v>
      </c>
      <c r="F103" s="42">
        <v>0.43201630000000002</v>
      </c>
      <c r="G103">
        <f t="shared" si="12"/>
        <v>2.9691841924398628E-4</v>
      </c>
      <c r="H103">
        <v>2.92E-4</v>
      </c>
      <c r="I103">
        <v>0.60349019999999998</v>
      </c>
      <c r="J103" s="42">
        <v>0.537219</v>
      </c>
      <c r="K103">
        <v>0.60349019999999998</v>
      </c>
      <c r="L103">
        <f t="shared" si="13"/>
        <v>4.1476989690721646E-4</v>
      </c>
      <c r="M103">
        <v>3.9350000000000002E-4</v>
      </c>
      <c r="N103" s="42">
        <v>0.35803000000000001</v>
      </c>
      <c r="O103">
        <v>0.24413409999999999</v>
      </c>
      <c r="P103">
        <v>0.35803000000000001</v>
      </c>
      <c r="Q103">
        <f t="shared" si="14"/>
        <v>2.4606872852233681E-4</v>
      </c>
      <c r="R103" s="42">
        <v>2.0880000000000001E-4</v>
      </c>
      <c r="S103">
        <v>0.16954530000000001</v>
      </c>
      <c r="T103">
        <v>0.12923029999999999</v>
      </c>
      <c r="U103">
        <v>0.16954530000000001</v>
      </c>
      <c r="V103" s="42">
        <f t="shared" si="15"/>
        <v>1.1652597938144331E-4</v>
      </c>
      <c r="W103" s="73">
        <v>8.9800000000000001E-5</v>
      </c>
      <c r="X103">
        <v>0.48734860000000002</v>
      </c>
      <c r="Y103">
        <v>0.3275979</v>
      </c>
      <c r="Z103" s="42">
        <v>0.48734860000000002</v>
      </c>
      <c r="AA103">
        <f t="shared" si="16"/>
        <v>3.3494749140893475E-4</v>
      </c>
      <c r="AB103">
        <v>3.0810000000000001E-4</v>
      </c>
      <c r="AC103">
        <v>0.32154480000000002</v>
      </c>
      <c r="AD103">
        <v>0.19533519999999999</v>
      </c>
      <c r="AE103">
        <v>0.32154480000000002</v>
      </c>
      <c r="AF103">
        <f t="shared" si="17"/>
        <v>2.2099298969072167E-4</v>
      </c>
      <c r="AG103">
        <v>1.875E-4</v>
      </c>
    </row>
    <row r="104" spans="1:41">
      <c r="A104">
        <v>122924715</v>
      </c>
      <c r="B104">
        <v>122934526</v>
      </c>
      <c r="C104">
        <v>4070</v>
      </c>
      <c r="D104">
        <v>5.9444185999999997</v>
      </c>
      <c r="E104">
        <v>0.86556330000000004</v>
      </c>
      <c r="F104" s="42">
        <v>5.9444185999999997</v>
      </c>
      <c r="G104">
        <f t="shared" si="12"/>
        <v>1.4605451105651104E-3</v>
      </c>
      <c r="H104">
        <v>1.4422E-3</v>
      </c>
      <c r="I104">
        <v>8.2531569000000005</v>
      </c>
      <c r="J104" s="42">
        <v>0.93089169999999999</v>
      </c>
      <c r="K104">
        <v>8.2531569000000005</v>
      </c>
      <c r="L104">
        <f t="shared" si="13"/>
        <v>2.027802678132678E-3</v>
      </c>
      <c r="M104">
        <v>1.9548E-3</v>
      </c>
      <c r="N104" s="42">
        <v>5.5228400000000004</v>
      </c>
      <c r="O104">
        <v>0.82809390000000005</v>
      </c>
      <c r="P104">
        <v>5.5228400000000004</v>
      </c>
      <c r="Q104">
        <f t="shared" si="14"/>
        <v>1.3569631449631451E-3</v>
      </c>
      <c r="R104" s="42">
        <v>1.2202000000000001E-3</v>
      </c>
      <c r="S104">
        <v>5.1094659</v>
      </c>
      <c r="T104">
        <v>0.76973879999999995</v>
      </c>
      <c r="U104">
        <v>5.1094659</v>
      </c>
      <c r="V104" s="42">
        <f t="shared" si="15"/>
        <v>1.255397027027027E-3</v>
      </c>
      <c r="W104">
        <v>1.1689999999999999E-3</v>
      </c>
      <c r="X104">
        <v>4.3332617999999998</v>
      </c>
      <c r="Y104">
        <v>0.76414079999999995</v>
      </c>
      <c r="Z104" s="42">
        <v>4.3332617999999998</v>
      </c>
      <c r="AA104">
        <f t="shared" si="16"/>
        <v>1.0646834889434889E-3</v>
      </c>
      <c r="AB104">
        <v>9.7530000000000002E-4</v>
      </c>
      <c r="AC104">
        <v>6.3894788</v>
      </c>
      <c r="AD104">
        <v>0.79474730000000005</v>
      </c>
      <c r="AE104">
        <v>6.3894788</v>
      </c>
      <c r="AF104">
        <f t="shared" si="17"/>
        <v>1.569896511056511E-3</v>
      </c>
      <c r="AG104">
        <v>1.4626999999999999E-3</v>
      </c>
    </row>
    <row r="105" spans="1:41">
      <c r="A105" t="s">
        <v>2522</v>
      </c>
      <c r="D105" s="42">
        <v>59.666879999999999</v>
      </c>
      <c r="E105">
        <v>1.000764</v>
      </c>
      <c r="F105" s="42">
        <v>60.284039999999997</v>
      </c>
      <c r="G105">
        <f>F105/B3</f>
        <v>9.2018439088425194E-4</v>
      </c>
      <c r="H105">
        <v>9.0229999999999998E-4</v>
      </c>
      <c r="I105" s="42">
        <v>71.3904</v>
      </c>
      <c r="J105" s="42">
        <v>1.003439</v>
      </c>
      <c r="K105" s="42">
        <v>73.812579999999997</v>
      </c>
      <c r="L105" s="42">
        <f>K105/B3</f>
        <v>1.12668600125166E-3</v>
      </c>
      <c r="M105" s="42">
        <v>1.0563E-3</v>
      </c>
      <c r="N105" s="42">
        <v>57.476430000000001</v>
      </c>
      <c r="O105">
        <v>1.0061310000000001</v>
      </c>
      <c r="P105" s="177">
        <v>61.87876</v>
      </c>
      <c r="Q105" s="181">
        <f>P105/B3</f>
        <v>9.4452642986888095E-4</v>
      </c>
      <c r="R105" s="42">
        <v>8.1499999999999997E-4</v>
      </c>
      <c r="S105" s="42">
        <v>55.271569999999997</v>
      </c>
      <c r="T105">
        <v>1.003501</v>
      </c>
      <c r="U105" s="42">
        <v>58.068309999999997</v>
      </c>
      <c r="V105" s="42">
        <f>U105/B3</f>
        <v>8.8636316456275853E-4</v>
      </c>
      <c r="W105" s="42">
        <v>8.0400000000000003E-4</v>
      </c>
      <c r="X105" s="42">
        <v>51.205669999999998</v>
      </c>
      <c r="Y105">
        <v>1.0037959999999999</v>
      </c>
      <c r="Z105" s="42">
        <v>54.076880000000003</v>
      </c>
      <c r="AA105" s="42">
        <f>Z105/B3</f>
        <v>8.2543739410498686E-4</v>
      </c>
      <c r="AB105" s="42">
        <v>7.4069999999999995E-4</v>
      </c>
      <c r="AC105" s="42">
        <v>54.109610000000004</v>
      </c>
      <c r="AD105">
        <v>1.0047250000000001</v>
      </c>
      <c r="AE105" s="42">
        <v>57.637479999999996</v>
      </c>
      <c r="AF105">
        <f>AE105/B3</f>
        <v>8.7978691252117898E-4</v>
      </c>
      <c r="AG105">
        <v>7.7579999999999999E-4</v>
      </c>
    </row>
    <row r="106" spans="1:41">
      <c r="A106" s="40" t="s">
        <v>2444</v>
      </c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</row>
    <row r="107" spans="1:41">
      <c r="A107" s="61" t="s">
        <v>2522</v>
      </c>
      <c r="B107" s="61" t="s">
        <v>2445</v>
      </c>
      <c r="C107" s="61" t="s">
        <v>2446</v>
      </c>
      <c r="D107" s="62" t="s">
        <v>2447</v>
      </c>
      <c r="E107" s="61" t="s">
        <v>2448</v>
      </c>
      <c r="F107" s="61" t="s">
        <v>2449</v>
      </c>
      <c r="G107" s="63" t="s">
        <v>2450</v>
      </c>
      <c r="H107" s="61" t="s">
        <v>2451</v>
      </c>
      <c r="I107" s="61" t="s">
        <v>2452</v>
      </c>
      <c r="J107" s="61" t="s">
        <v>2453</v>
      </c>
      <c r="K107" s="61" t="s">
        <v>2454</v>
      </c>
      <c r="L107" s="26" t="s">
        <v>2523</v>
      </c>
      <c r="M107" s="26" t="s">
        <v>2524</v>
      </c>
      <c r="N107" s="26" t="s">
        <v>2525</v>
      </c>
      <c r="O107" s="26" t="s">
        <v>2526</v>
      </c>
      <c r="P107" s="26" t="s">
        <v>2527</v>
      </c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</row>
    <row r="108" spans="1:41">
      <c r="B108" s="42">
        <v>7.1168369999999995E-2</v>
      </c>
      <c r="C108">
        <v>0.12529170000000001</v>
      </c>
      <c r="D108">
        <v>9.7283060000000005E-2</v>
      </c>
      <c r="E108">
        <v>9.0480229999999995E-2</v>
      </c>
      <c r="F108" s="42">
        <v>8.9336789999999999E-2</v>
      </c>
      <c r="G108" s="42">
        <v>1.6648389999999999E-2</v>
      </c>
      <c r="H108" s="42">
        <v>1.466949E-2</v>
      </c>
      <c r="I108" s="42">
        <v>0.1094899</v>
      </c>
      <c r="J108" s="42">
        <v>0.1133112</v>
      </c>
      <c r="K108">
        <v>1.0964430000000001E-2</v>
      </c>
      <c r="L108" s="42">
        <v>9.6354960000000003E-2</v>
      </c>
      <c r="M108" s="42">
        <v>5.0229509999999998E-2</v>
      </c>
      <c r="N108" s="42">
        <v>0.1101055</v>
      </c>
      <c r="O108" s="42">
        <v>6.22085E-2</v>
      </c>
      <c r="P108" s="42">
        <v>6.0872379999999997E-2</v>
      </c>
    </row>
    <row r="109" spans="1:41">
      <c r="A109" s="63" t="s">
        <v>2313</v>
      </c>
      <c r="B109" s="61" t="s">
        <v>2445</v>
      </c>
      <c r="C109" s="61" t="s">
        <v>2446</v>
      </c>
      <c r="D109" s="62" t="s">
        <v>2447</v>
      </c>
      <c r="E109" s="61" t="s">
        <v>2448</v>
      </c>
      <c r="F109" s="61" t="s">
        <v>2449</v>
      </c>
      <c r="G109" s="63" t="s">
        <v>2450</v>
      </c>
      <c r="H109" s="61" t="s">
        <v>2451</v>
      </c>
      <c r="I109" s="61" t="s">
        <v>2452</v>
      </c>
      <c r="J109" s="61" t="s">
        <v>2453</v>
      </c>
      <c r="K109" s="61" t="s">
        <v>2454</v>
      </c>
      <c r="L109" s="26" t="s">
        <v>2523</v>
      </c>
      <c r="M109" s="26" t="s">
        <v>2524</v>
      </c>
      <c r="N109" s="26" t="s">
        <v>2525</v>
      </c>
      <c r="O109" s="26" t="s">
        <v>2526</v>
      </c>
      <c r="P109" s="26" t="s">
        <v>2527</v>
      </c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</row>
    <row r="110" spans="1:41">
      <c r="A110" t="s">
        <v>2528</v>
      </c>
      <c r="B110">
        <v>7.4418100000000001E-2</v>
      </c>
      <c r="C110">
        <v>0.2956223</v>
      </c>
      <c r="D110">
        <v>0.15187948000000001</v>
      </c>
      <c r="E110">
        <v>0.11935406</v>
      </c>
      <c r="F110">
        <v>0.16774243999999999</v>
      </c>
      <c r="G110">
        <v>3.8283865E-2</v>
      </c>
      <c r="H110">
        <v>1.9489789E-2</v>
      </c>
      <c r="I110">
        <v>7.1244909999999995E-2</v>
      </c>
      <c r="J110" s="42">
        <v>0.11949078</v>
      </c>
      <c r="K110" s="42">
        <v>6.7177499999999998E-3</v>
      </c>
      <c r="L110" s="42">
        <v>0.1616552</v>
      </c>
      <c r="M110" s="42">
        <v>7.4677590000000002E-2</v>
      </c>
      <c r="N110" s="42">
        <v>0.1769423</v>
      </c>
      <c r="O110">
        <v>7.1917259999999997E-2</v>
      </c>
      <c r="P110">
        <v>6.7637589999999997E-2</v>
      </c>
    </row>
    <row r="111" spans="1:41">
      <c r="A111" t="s">
        <v>2572</v>
      </c>
      <c r="B111">
        <v>6.3014769999999998E-2</v>
      </c>
      <c r="C111">
        <v>0.101783</v>
      </c>
      <c r="D111">
        <v>8.6013190000000003E-2</v>
      </c>
      <c r="E111">
        <v>9.115972E-2</v>
      </c>
      <c r="F111">
        <v>8.7696350000000006E-2</v>
      </c>
      <c r="G111">
        <v>1.6085801E-2</v>
      </c>
      <c r="H111">
        <v>1.2944455000000001E-2</v>
      </c>
      <c r="I111">
        <v>0.11398877</v>
      </c>
      <c r="J111" s="42">
        <v>0.113526605</v>
      </c>
      <c r="K111" s="42">
        <v>7.6320549999999996E-3</v>
      </c>
      <c r="L111" s="42">
        <v>8.5625649999999998E-2</v>
      </c>
      <c r="M111" s="42">
        <v>4.7077269999999997E-2</v>
      </c>
      <c r="N111" s="42">
        <v>0.10410270000000001</v>
      </c>
      <c r="O111">
        <v>5.9474899999999997E-2</v>
      </c>
      <c r="P111">
        <v>6.0132459999999999E-2</v>
      </c>
    </row>
    <row r="112" spans="1:41">
      <c r="A112" t="s">
        <v>2573</v>
      </c>
      <c r="B112">
        <v>0.27758031999999999</v>
      </c>
      <c r="C112">
        <v>0.37199140000000003</v>
      </c>
      <c r="D112">
        <v>0.1984494</v>
      </c>
      <c r="E112">
        <v>0.30765474999999998</v>
      </c>
      <c r="F112">
        <v>1.731941E-2</v>
      </c>
      <c r="G112">
        <v>1.1195952E-2</v>
      </c>
      <c r="H112">
        <v>3.4757849999999999E-3</v>
      </c>
      <c r="I112">
        <v>4.4619329999999999E-2</v>
      </c>
      <c r="J112" s="71">
        <v>6.3043389999999999E-3</v>
      </c>
      <c r="K112" s="42">
        <v>2.2521851999999998E-2</v>
      </c>
      <c r="L112" s="42">
        <v>0.28391840000000002</v>
      </c>
      <c r="M112" s="42">
        <v>0.1254914</v>
      </c>
      <c r="N112" s="42">
        <v>0.1885558</v>
      </c>
      <c r="O112" s="42">
        <v>9.3721209999999999E-2</v>
      </c>
      <c r="P112">
        <v>0.14325840000000001</v>
      </c>
    </row>
    <row r="113" spans="1:40">
      <c r="A113" t="s">
        <v>2574</v>
      </c>
      <c r="B113">
        <v>0.11673233</v>
      </c>
      <c r="C113">
        <v>0.19749439999999999</v>
      </c>
      <c r="D113">
        <v>0.14744852999999999</v>
      </c>
      <c r="E113">
        <v>5.2734650000000001E-2</v>
      </c>
      <c r="F113">
        <v>5.755118E-2</v>
      </c>
      <c r="G113">
        <v>6.7842739999999999E-3</v>
      </c>
      <c r="H113">
        <v>2.6365100999999998E-2</v>
      </c>
      <c r="I113">
        <v>8.739297E-2</v>
      </c>
      <c r="J113">
        <v>0.111464836</v>
      </c>
      <c r="K113" s="42">
        <v>4.0059518000000002E-2</v>
      </c>
      <c r="L113" s="42">
        <v>0.129578</v>
      </c>
      <c r="M113" s="42">
        <v>5.87238E-2</v>
      </c>
      <c r="N113" s="42">
        <v>0.1236497</v>
      </c>
      <c r="O113" s="42">
        <v>7.8725039999999996E-2</v>
      </c>
      <c r="P113">
        <v>5.8582500000000003E-2</v>
      </c>
    </row>
    <row r="114" spans="1:40">
      <c r="A114" s="64" t="s">
        <v>2538</v>
      </c>
      <c r="B114" s="32"/>
      <c r="C114" s="32"/>
      <c r="D114" s="65"/>
      <c r="E114" s="33"/>
      <c r="F114" s="32"/>
      <c r="G114" s="33"/>
      <c r="H114" s="32"/>
      <c r="I114" s="33"/>
      <c r="J114" s="32"/>
      <c r="K114" s="32"/>
      <c r="L114" s="32"/>
      <c r="M114" s="32"/>
      <c r="N114" s="33"/>
      <c r="O114" s="33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</row>
    <row r="115" spans="1:40">
      <c r="A115" s="66" t="s">
        <v>2470</v>
      </c>
      <c r="B115" s="66"/>
      <c r="C115" s="40" t="s">
        <v>2539</v>
      </c>
      <c r="D115" s="40" t="s">
        <v>2540</v>
      </c>
      <c r="E115" s="66" t="s">
        <v>2541</v>
      </c>
      <c r="F115" s="67" t="s">
        <v>2542</v>
      </c>
      <c r="G115" s="59"/>
      <c r="H115" s="66"/>
      <c r="I115" s="67"/>
      <c r="J115" s="66"/>
      <c r="K115" s="66"/>
      <c r="L115" s="66"/>
      <c r="M115" s="66"/>
      <c r="N115" s="67"/>
      <c r="O115" s="67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  <c r="AN115" s="66"/>
    </row>
    <row r="116" spans="1:40">
      <c r="A116" s="41" t="s">
        <v>2307</v>
      </c>
      <c r="B116" s="42">
        <f>SUM('chr11'!C116:F116)</f>
        <v>71887</v>
      </c>
      <c r="C116">
        <v>2328</v>
      </c>
      <c r="D116">
        <v>65397</v>
      </c>
      <c r="E116">
        <v>1557</v>
      </c>
      <c r="F116">
        <v>2605</v>
      </c>
      <c r="H116" s="42"/>
      <c r="I116" s="44"/>
      <c r="N116" s="44"/>
      <c r="O116" s="44"/>
    </row>
    <row r="117" spans="1:40">
      <c r="A117" s="41" t="s">
        <v>2481</v>
      </c>
      <c r="B117" s="42">
        <v>4915</v>
      </c>
      <c r="C117">
        <v>72</v>
      </c>
      <c r="D117" s="42">
        <v>2840</v>
      </c>
      <c r="E117" s="42">
        <v>50</v>
      </c>
      <c r="F117" s="42">
        <v>106</v>
      </c>
      <c r="H117" s="42"/>
      <c r="I117" s="44"/>
      <c r="N117" s="44"/>
      <c r="O117" s="44"/>
    </row>
    <row r="118" spans="1:40">
      <c r="A118" s="41" t="s">
        <v>2482</v>
      </c>
      <c r="B118" s="42">
        <v>46</v>
      </c>
      <c r="C118" s="42">
        <v>2</v>
      </c>
      <c r="D118" s="42">
        <v>32</v>
      </c>
      <c r="E118" s="42">
        <v>0</v>
      </c>
      <c r="F118" s="42">
        <v>1</v>
      </c>
      <c r="H118" s="42"/>
      <c r="I118" s="44"/>
      <c r="N118" s="44"/>
      <c r="O118" s="44"/>
    </row>
    <row r="119" spans="1:40">
      <c r="A119" s="41" t="s">
        <v>2483</v>
      </c>
      <c r="B119" s="42">
        <v>2.2019540000000002</v>
      </c>
      <c r="C119" s="42">
        <v>1.88</v>
      </c>
      <c r="D119" s="42">
        <v>2.2236099999999999</v>
      </c>
      <c r="E119">
        <v>2.3333330000000001</v>
      </c>
      <c r="F119" s="42">
        <v>3.6086960000000001</v>
      </c>
      <c r="H119" s="42"/>
      <c r="I119" s="44"/>
      <c r="N119" s="44"/>
      <c r="O119" s="44"/>
    </row>
    <row r="120" spans="1:40">
      <c r="A120" s="11" t="s">
        <v>2484</v>
      </c>
      <c r="B120" s="42">
        <v>1510</v>
      </c>
      <c r="C120" s="42">
        <v>21</v>
      </c>
      <c r="D120" s="42">
        <v>906</v>
      </c>
      <c r="E120" s="42">
        <v>13</v>
      </c>
      <c r="F120" s="42">
        <v>38</v>
      </c>
      <c r="H120" s="42"/>
      <c r="I120" s="44"/>
      <c r="J120" s="110"/>
      <c r="K120" s="110"/>
      <c r="L120" s="110"/>
      <c r="M120" s="110"/>
      <c r="N120" s="44"/>
      <c r="O120" s="44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110"/>
      <c r="AD120" s="110"/>
      <c r="AE120" s="110"/>
      <c r="AF120" s="110"/>
      <c r="AG120" s="110"/>
      <c r="AH120" s="110"/>
      <c r="AI120" s="110"/>
      <c r="AJ120" s="110"/>
      <c r="AK120" s="110"/>
      <c r="AL120" s="110"/>
      <c r="AM120" s="110"/>
      <c r="AN120" s="110"/>
    </row>
    <row r="121" spans="1:40">
      <c r="A121" s="11" t="s">
        <v>2485</v>
      </c>
      <c r="B121" s="42">
        <v>2.100519E-2</v>
      </c>
      <c r="C121" s="42">
        <v>9.0206190000000006E-3</v>
      </c>
      <c r="D121" s="42">
        <v>1.3853849999999999E-2</v>
      </c>
      <c r="E121" s="42">
        <v>8.3493899999999999E-3</v>
      </c>
      <c r="F121" s="42">
        <v>1.4587330000000001E-2</v>
      </c>
      <c r="H121" s="42"/>
      <c r="I121" s="44"/>
      <c r="N121" s="44"/>
      <c r="O121" s="44"/>
    </row>
    <row r="122" spans="1:40">
      <c r="A122" s="96" t="s">
        <v>2486</v>
      </c>
      <c r="B122" s="96"/>
      <c r="C122" s="86" t="s">
        <v>2539</v>
      </c>
      <c r="D122" s="86" t="s">
        <v>2540</v>
      </c>
      <c r="E122" s="96" t="s">
        <v>2541</v>
      </c>
      <c r="F122" s="97" t="s">
        <v>2542</v>
      </c>
      <c r="G122" s="107"/>
      <c r="H122" s="96"/>
      <c r="I122" s="97"/>
      <c r="J122" s="96"/>
      <c r="K122" s="96"/>
      <c r="L122" s="96"/>
      <c r="M122" s="96"/>
      <c r="N122" s="97"/>
      <c r="O122" s="97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</row>
    <row r="123" spans="1:40">
      <c r="A123" s="41" t="s">
        <v>2481</v>
      </c>
      <c r="B123" s="42">
        <v>3349</v>
      </c>
      <c r="C123" s="42">
        <v>72</v>
      </c>
      <c r="D123" s="42">
        <v>1972</v>
      </c>
      <c r="E123" s="42">
        <v>31</v>
      </c>
      <c r="F123" s="42">
        <v>73</v>
      </c>
      <c r="H123" s="42"/>
      <c r="I123" s="44"/>
      <c r="N123" s="44"/>
      <c r="O123" s="44"/>
    </row>
    <row r="124" spans="1:40">
      <c r="A124" s="41" t="s">
        <v>2482</v>
      </c>
      <c r="B124" s="42">
        <v>18</v>
      </c>
      <c r="C124" s="42">
        <v>2</v>
      </c>
      <c r="D124" s="42">
        <v>13</v>
      </c>
      <c r="E124" s="42">
        <v>0</v>
      </c>
      <c r="F124" s="42">
        <v>0</v>
      </c>
      <c r="H124" s="42"/>
      <c r="I124" s="44"/>
      <c r="N124" s="44"/>
      <c r="O124" s="44"/>
    </row>
    <row r="125" spans="1:40">
      <c r="A125" s="41" t="s">
        <v>2483</v>
      </c>
      <c r="B125" s="42">
        <v>2.2109299999999998</v>
      </c>
      <c r="C125" s="42">
        <v>1.88</v>
      </c>
      <c r="D125" s="42">
        <v>2.2703150000000001</v>
      </c>
      <c r="E125" s="42">
        <v>4.1666670000000003</v>
      </c>
      <c r="F125" s="42">
        <v>4.6153849999999998</v>
      </c>
      <c r="H125" s="42"/>
      <c r="I125" s="44"/>
      <c r="N125" s="44"/>
      <c r="O125" s="44"/>
    </row>
    <row r="126" spans="1:40">
      <c r="A126" s="11" t="s">
        <v>2484</v>
      </c>
      <c r="B126" s="42">
        <v>1567</v>
      </c>
      <c r="C126" s="42">
        <v>23</v>
      </c>
      <c r="D126" s="42">
        <v>940</v>
      </c>
      <c r="E126" s="42">
        <v>13</v>
      </c>
      <c r="F126" s="42">
        <v>40</v>
      </c>
      <c r="H126" s="42"/>
      <c r="I126" s="44"/>
      <c r="J126" s="110"/>
      <c r="K126" s="110"/>
      <c r="L126" s="110"/>
      <c r="M126" s="110"/>
      <c r="N126" s="44"/>
      <c r="O126" s="44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110"/>
      <c r="AD126" s="110"/>
      <c r="AE126" s="110"/>
      <c r="AF126" s="110"/>
      <c r="AG126" s="110"/>
      <c r="AH126" s="110"/>
      <c r="AI126" s="110"/>
      <c r="AJ126" s="110"/>
      <c r="AK126" s="110"/>
      <c r="AL126" s="110"/>
      <c r="AM126" s="110"/>
      <c r="AN126" s="110"/>
    </row>
    <row r="127" spans="1:40">
      <c r="A127" s="11" t="s">
        <v>2485</v>
      </c>
      <c r="B127" s="42">
        <v>2.1798100000000001E-2</v>
      </c>
      <c r="C127" s="42">
        <v>9.8797250000000007E-3</v>
      </c>
      <c r="D127" s="42">
        <v>1.4373749999999999E-2</v>
      </c>
      <c r="E127" s="42">
        <v>8.3493899999999999E-3</v>
      </c>
      <c r="F127" s="42">
        <v>1.535509E-2</v>
      </c>
      <c r="H127" s="42"/>
      <c r="I127" s="44"/>
      <c r="J127" s="110"/>
      <c r="K127" s="110"/>
      <c r="L127" s="110"/>
      <c r="M127" s="110"/>
      <c r="N127" s="44"/>
      <c r="O127" s="44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110"/>
      <c r="AD127" s="110"/>
      <c r="AE127" s="110"/>
      <c r="AF127" s="110"/>
      <c r="AG127" s="110"/>
      <c r="AH127" s="110"/>
      <c r="AI127" s="110"/>
      <c r="AJ127" s="110"/>
      <c r="AK127" s="110"/>
      <c r="AL127" s="110"/>
      <c r="AM127" s="110"/>
      <c r="AN127" s="110"/>
    </row>
    <row r="128" spans="1:40">
      <c r="A128" s="96" t="s">
        <v>2487</v>
      </c>
      <c r="B128" s="96"/>
      <c r="C128" s="86" t="s">
        <v>2539</v>
      </c>
      <c r="D128" s="86" t="s">
        <v>2540</v>
      </c>
      <c r="E128" s="96" t="s">
        <v>2541</v>
      </c>
      <c r="F128" s="97" t="s">
        <v>2542</v>
      </c>
      <c r="G128" s="107"/>
      <c r="H128" s="96"/>
      <c r="I128" s="97"/>
      <c r="J128" s="96"/>
      <c r="K128" s="96"/>
      <c r="L128" s="96"/>
      <c r="M128" s="96"/>
      <c r="N128" s="97"/>
      <c r="O128" s="97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</row>
    <row r="129" spans="1:40">
      <c r="A129" s="41" t="s">
        <v>2481</v>
      </c>
      <c r="B129" s="42">
        <v>2700</v>
      </c>
      <c r="C129" s="42">
        <v>72</v>
      </c>
      <c r="D129" s="42">
        <v>1629</v>
      </c>
      <c r="E129" s="42">
        <v>30</v>
      </c>
      <c r="F129" s="42">
        <v>56</v>
      </c>
      <c r="H129" s="42"/>
      <c r="I129" s="44"/>
      <c r="N129" s="44"/>
      <c r="O129" s="44"/>
    </row>
    <row r="130" spans="1:40">
      <c r="A130" s="41" t="s">
        <v>2482</v>
      </c>
      <c r="B130" s="42">
        <v>9</v>
      </c>
      <c r="C130" s="42">
        <v>2</v>
      </c>
      <c r="D130" s="42">
        <v>6</v>
      </c>
      <c r="E130" s="42">
        <v>0</v>
      </c>
      <c r="F130" s="42">
        <v>0</v>
      </c>
      <c r="H130" s="42"/>
      <c r="I130" s="44"/>
      <c r="N130" s="44"/>
      <c r="O130" s="44"/>
    </row>
    <row r="131" spans="1:40">
      <c r="A131" s="41" t="s">
        <v>2483</v>
      </c>
      <c r="B131" s="42">
        <v>2.1034480000000002</v>
      </c>
      <c r="C131" s="42">
        <v>1.88</v>
      </c>
      <c r="D131" s="42">
        <v>2.1754389999999999</v>
      </c>
      <c r="E131" s="42">
        <v>3.285714</v>
      </c>
      <c r="F131" s="42">
        <v>3</v>
      </c>
      <c r="H131" s="42"/>
      <c r="I131" s="44"/>
      <c r="N131" s="44"/>
      <c r="O131" s="44"/>
    </row>
    <row r="132" spans="1:40">
      <c r="A132" s="11" t="s">
        <v>2484</v>
      </c>
      <c r="B132" s="42">
        <v>1598</v>
      </c>
      <c r="C132" s="42">
        <v>22</v>
      </c>
      <c r="D132" s="42">
        <v>959</v>
      </c>
      <c r="E132" s="42">
        <v>13</v>
      </c>
      <c r="F132" s="42">
        <v>39</v>
      </c>
      <c r="H132" s="42"/>
      <c r="I132" s="44"/>
      <c r="J132" s="110"/>
      <c r="K132" s="110"/>
      <c r="L132" s="110"/>
      <c r="M132" s="110"/>
      <c r="N132" s="44"/>
      <c r="O132" s="44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110"/>
      <c r="AD132" s="110"/>
      <c r="AE132" s="110"/>
      <c r="AF132" s="110"/>
      <c r="AG132" s="110"/>
      <c r="AH132" s="110"/>
      <c r="AI132" s="110"/>
      <c r="AJ132" s="110"/>
      <c r="AK132" s="110"/>
      <c r="AL132" s="110"/>
      <c r="AM132" s="110"/>
      <c r="AN132" s="110"/>
    </row>
    <row r="133" spans="1:40">
      <c r="A133" s="11" t="s">
        <v>2485</v>
      </c>
      <c r="B133" s="42">
        <v>2.2229329999999999E-2</v>
      </c>
      <c r="C133" s="42">
        <v>9.4501719999999997E-3</v>
      </c>
      <c r="D133" s="110">
        <v>1.466428E-2</v>
      </c>
      <c r="E133" s="42">
        <v>8.3493899999999999E-3</v>
      </c>
      <c r="F133" s="42">
        <v>1.497121E-2</v>
      </c>
      <c r="I133" s="44"/>
      <c r="N133" s="44"/>
      <c r="O133" s="44"/>
    </row>
    <row r="134" spans="1:40">
      <c r="A134" s="96" t="s">
        <v>2488</v>
      </c>
      <c r="B134" s="96"/>
      <c r="C134" s="86" t="s">
        <v>2539</v>
      </c>
      <c r="D134" s="86" t="s">
        <v>2540</v>
      </c>
      <c r="E134" s="96" t="s">
        <v>2541</v>
      </c>
      <c r="F134" s="97" t="s">
        <v>2542</v>
      </c>
      <c r="G134" s="107"/>
      <c r="H134" s="96"/>
      <c r="I134" s="97"/>
      <c r="J134" s="96"/>
      <c r="K134" s="96"/>
      <c r="L134" s="96"/>
      <c r="M134" s="96"/>
      <c r="N134" s="97"/>
      <c r="O134" s="97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</row>
    <row r="135" spans="1:40">
      <c r="A135" s="41" t="s">
        <v>2481</v>
      </c>
      <c r="B135" s="42">
        <v>2968</v>
      </c>
      <c r="C135" s="42">
        <v>72</v>
      </c>
      <c r="D135" s="42">
        <v>1781</v>
      </c>
      <c r="E135" s="42">
        <v>26</v>
      </c>
      <c r="F135" s="42">
        <v>64</v>
      </c>
      <c r="H135" s="42"/>
      <c r="I135" s="44"/>
      <c r="N135" s="44"/>
      <c r="O135" s="44"/>
    </row>
    <row r="136" spans="1:40">
      <c r="A136" s="41" t="s">
        <v>2482</v>
      </c>
      <c r="B136" s="42">
        <v>14</v>
      </c>
      <c r="C136" s="42">
        <v>2</v>
      </c>
      <c r="D136" s="42">
        <v>11</v>
      </c>
      <c r="E136" s="42">
        <v>0</v>
      </c>
      <c r="F136" s="42">
        <v>0</v>
      </c>
      <c r="H136" s="42"/>
      <c r="I136" s="44"/>
      <c r="N136" s="44"/>
      <c r="O136" s="44"/>
    </row>
    <row r="137" spans="1:40">
      <c r="A137" s="41" t="s">
        <v>2483</v>
      </c>
      <c r="B137" s="42">
        <v>2.1407409999999998</v>
      </c>
      <c r="C137" s="42">
        <v>1.88</v>
      </c>
      <c r="D137" s="42">
        <v>2.214801</v>
      </c>
      <c r="E137" s="42">
        <v>2.714286</v>
      </c>
      <c r="F137" s="42">
        <v>2.7647059999999999</v>
      </c>
      <c r="H137" s="42"/>
      <c r="I137" s="44"/>
      <c r="N137" s="44"/>
      <c r="O137" s="44"/>
    </row>
    <row r="138" spans="1:40">
      <c r="A138" s="11" t="s">
        <v>2484</v>
      </c>
      <c r="B138" s="42">
        <v>1576</v>
      </c>
      <c r="C138" s="42">
        <v>24</v>
      </c>
      <c r="D138" s="42">
        <v>945</v>
      </c>
      <c r="E138" s="42">
        <v>13</v>
      </c>
      <c r="F138" s="42">
        <v>40</v>
      </c>
      <c r="H138" s="42"/>
      <c r="I138" s="44"/>
      <c r="J138" s="110"/>
      <c r="K138" s="110"/>
      <c r="L138" s="110"/>
      <c r="M138" s="110"/>
      <c r="N138" s="44"/>
      <c r="O138" s="44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10"/>
      <c r="AD138" s="110"/>
      <c r="AE138" s="110"/>
      <c r="AF138" s="110"/>
      <c r="AG138" s="110"/>
      <c r="AH138" s="110"/>
      <c r="AI138" s="110"/>
      <c r="AJ138" s="110"/>
      <c r="AK138" s="110"/>
      <c r="AL138" s="110"/>
      <c r="AM138" s="110"/>
      <c r="AN138" s="110"/>
    </row>
    <row r="139" spans="1:40">
      <c r="A139" s="11" t="s">
        <v>2485</v>
      </c>
      <c r="B139" s="42">
        <v>2.19233E-2</v>
      </c>
      <c r="C139" s="42">
        <v>1.0309280000000001E-2</v>
      </c>
      <c r="D139" s="42">
        <v>1.44502E-2</v>
      </c>
      <c r="E139" s="42">
        <v>8.3493899999999999E-3</v>
      </c>
      <c r="F139" s="42">
        <v>1.535509E-2</v>
      </c>
      <c r="I139" s="44"/>
      <c r="N139" s="44"/>
      <c r="O139" s="44"/>
    </row>
    <row r="140" spans="1:40">
      <c r="A140" s="96" t="s">
        <v>2489</v>
      </c>
      <c r="B140" s="96"/>
      <c r="C140" s="86" t="s">
        <v>2539</v>
      </c>
      <c r="D140" s="86" t="s">
        <v>2540</v>
      </c>
      <c r="E140" s="96" t="s">
        <v>2541</v>
      </c>
      <c r="F140" s="97" t="s">
        <v>2542</v>
      </c>
      <c r="G140" s="107"/>
      <c r="H140" s="96"/>
      <c r="I140" s="97"/>
      <c r="J140" s="96"/>
      <c r="K140" s="96"/>
      <c r="L140" s="96"/>
      <c r="M140" s="96"/>
      <c r="N140" s="97"/>
      <c r="O140" s="97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</row>
    <row r="141" spans="1:40">
      <c r="A141" s="41" t="s">
        <v>2481</v>
      </c>
      <c r="B141" s="42">
        <v>2598</v>
      </c>
      <c r="C141" s="42">
        <v>72</v>
      </c>
      <c r="D141" s="42">
        <v>1552</v>
      </c>
      <c r="E141" s="42">
        <v>33</v>
      </c>
      <c r="F141" s="42">
        <v>60</v>
      </c>
      <c r="H141" s="42"/>
      <c r="I141" s="44"/>
      <c r="N141" s="44"/>
      <c r="O141" s="44"/>
    </row>
    <row r="142" spans="1:40">
      <c r="A142" s="41" t="s">
        <v>2482</v>
      </c>
      <c r="B142" s="42">
        <v>12</v>
      </c>
      <c r="C142" s="42">
        <v>2</v>
      </c>
      <c r="D142" s="42">
        <v>7</v>
      </c>
      <c r="E142" s="42">
        <v>0</v>
      </c>
      <c r="F142" s="42">
        <v>1</v>
      </c>
      <c r="H142" s="42"/>
      <c r="I142" s="44"/>
      <c r="N142" s="44"/>
      <c r="O142" s="44"/>
    </row>
    <row r="143" spans="1:40">
      <c r="A143" s="41" t="s">
        <v>2483</v>
      </c>
      <c r="B143" s="42">
        <v>2.1263540000000001</v>
      </c>
      <c r="C143" s="42">
        <v>1.88</v>
      </c>
      <c r="D143" s="42">
        <v>2.2742619999999998</v>
      </c>
      <c r="E143" s="42">
        <v>1.75</v>
      </c>
      <c r="F143" s="42">
        <v>3.6153849999999998</v>
      </c>
      <c r="H143" s="42"/>
      <c r="I143" s="44"/>
      <c r="N143" s="44"/>
      <c r="O143" s="44"/>
    </row>
    <row r="144" spans="1:40">
      <c r="A144" s="11" t="s">
        <v>2484</v>
      </c>
      <c r="B144" s="42">
        <v>1598</v>
      </c>
      <c r="C144" s="42">
        <v>23</v>
      </c>
      <c r="D144" s="42">
        <v>957</v>
      </c>
      <c r="E144" s="42">
        <v>13</v>
      </c>
      <c r="F144" s="42">
        <v>39</v>
      </c>
      <c r="H144" s="42"/>
      <c r="I144" s="44"/>
      <c r="J144" s="110"/>
      <c r="K144" s="110"/>
      <c r="L144" s="110"/>
      <c r="M144" s="110"/>
      <c r="N144" s="44"/>
      <c r="O144" s="44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  <c r="AA144" s="110"/>
      <c r="AB144" s="110"/>
      <c r="AC144" s="110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</row>
    <row r="145" spans="1:40">
      <c r="A145" s="11" t="s">
        <v>2485</v>
      </c>
      <c r="B145" s="42">
        <v>2.2229329999999999E-2</v>
      </c>
      <c r="C145" s="42">
        <v>9.8797250000000007E-3</v>
      </c>
      <c r="D145" s="42">
        <v>1.4633699999999999E-2</v>
      </c>
      <c r="E145" s="42">
        <v>8.3493899999999999E-3</v>
      </c>
      <c r="F145" s="42">
        <v>1.497121E-2</v>
      </c>
      <c r="I145" s="44"/>
      <c r="N145" s="44"/>
      <c r="O145" s="44"/>
    </row>
    <row r="146" spans="1:40">
      <c r="A146" s="96" t="s">
        <v>2490</v>
      </c>
      <c r="B146" s="96"/>
      <c r="C146" s="86" t="s">
        <v>2539</v>
      </c>
      <c r="D146" s="86" t="s">
        <v>2540</v>
      </c>
      <c r="E146" s="96" t="s">
        <v>2541</v>
      </c>
      <c r="F146" s="97" t="s">
        <v>2542</v>
      </c>
      <c r="G146" s="107"/>
      <c r="H146" s="96"/>
      <c r="I146" s="97"/>
      <c r="J146" s="96"/>
      <c r="K146" s="96"/>
      <c r="L146" s="96"/>
      <c r="M146" s="96"/>
      <c r="N146" s="97"/>
      <c r="O146" s="97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</row>
    <row r="147" spans="1:40">
      <c r="A147" s="41" t="s">
        <v>2481</v>
      </c>
      <c r="B147" s="42">
        <v>2544</v>
      </c>
      <c r="C147" s="42">
        <v>72</v>
      </c>
      <c r="D147" s="42">
        <v>1511</v>
      </c>
      <c r="E147" s="42">
        <v>29</v>
      </c>
      <c r="F147">
        <v>64</v>
      </c>
      <c r="H147" s="42"/>
      <c r="I147" s="44"/>
      <c r="N147" s="44"/>
      <c r="O147" s="44"/>
    </row>
    <row r="148" spans="1:40">
      <c r="A148" s="41" t="s">
        <v>2482</v>
      </c>
      <c r="B148" s="42">
        <v>12</v>
      </c>
      <c r="C148" s="42">
        <v>2</v>
      </c>
      <c r="D148" s="42">
        <v>7</v>
      </c>
      <c r="E148" s="42">
        <v>0</v>
      </c>
      <c r="F148" s="42">
        <v>0</v>
      </c>
      <c r="H148" s="42"/>
      <c r="I148" s="44"/>
      <c r="N148" s="44"/>
      <c r="O148" s="44"/>
    </row>
    <row r="149" spans="1:40">
      <c r="A149" s="41" t="s">
        <v>2483</v>
      </c>
      <c r="B149" s="42">
        <v>2.16812</v>
      </c>
      <c r="C149" s="42">
        <v>1.88</v>
      </c>
      <c r="D149" s="42">
        <v>2.2634989999999999</v>
      </c>
      <c r="E149" s="42">
        <v>2.625</v>
      </c>
      <c r="F149" s="42">
        <v>3.266667</v>
      </c>
      <c r="H149" s="42"/>
      <c r="I149" s="44"/>
      <c r="N149" s="44"/>
      <c r="O149" s="44"/>
    </row>
    <row r="150" spans="1:40">
      <c r="A150" s="11" t="s">
        <v>2484</v>
      </c>
      <c r="B150" s="42">
        <v>1603</v>
      </c>
      <c r="C150" s="42">
        <v>22</v>
      </c>
      <c r="D150" s="42">
        <v>964</v>
      </c>
      <c r="E150" s="42">
        <v>13</v>
      </c>
      <c r="F150" s="42">
        <v>40</v>
      </c>
      <c r="H150" s="42"/>
      <c r="I150" s="44"/>
      <c r="J150" s="71"/>
      <c r="K150" s="71"/>
      <c r="L150" s="71"/>
      <c r="M150" s="71"/>
      <c r="N150" s="44"/>
      <c r="O150" s="44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</row>
    <row r="151" spans="1:40">
      <c r="A151" s="11" t="s">
        <v>2485</v>
      </c>
      <c r="B151" s="42">
        <v>2.2298889999999998E-2</v>
      </c>
      <c r="C151" s="42">
        <v>9.4501719999999997E-3</v>
      </c>
      <c r="D151" s="42">
        <v>1.474074E-2</v>
      </c>
      <c r="E151" s="42">
        <v>8.3493899999999999E-3</v>
      </c>
      <c r="F151" s="42">
        <v>1.535509E-2</v>
      </c>
      <c r="I151" s="44"/>
      <c r="N151" s="44"/>
      <c r="O151" s="44"/>
    </row>
    <row r="152" spans="1:40">
      <c r="A152" s="70" t="s">
        <v>2550</v>
      </c>
      <c r="B152" s="59"/>
      <c r="C152" s="59"/>
      <c r="D152" s="60" t="s">
        <v>4</v>
      </c>
      <c r="E152" s="60"/>
      <c r="F152" s="60" t="s">
        <v>9</v>
      </c>
      <c r="G152" s="59"/>
      <c r="H152" s="60" t="s">
        <v>15</v>
      </c>
      <c r="I152" s="60"/>
      <c r="J152" s="60" t="s">
        <v>12</v>
      </c>
      <c r="K152" s="60"/>
      <c r="L152" s="60" t="s">
        <v>1010</v>
      </c>
      <c r="M152" s="59"/>
      <c r="N152" s="60"/>
      <c r="O152" s="60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</row>
    <row r="153" spans="1:40">
      <c r="A153" s="52" t="s">
        <v>2551</v>
      </c>
      <c r="B153" s="42">
        <v>96.518709999999999</v>
      </c>
      <c r="D153" s="176">
        <v>116.21129999999999</v>
      </c>
      <c r="F153">
        <v>94.825770000000006</v>
      </c>
      <c r="G153" s="52"/>
      <c r="H153">
        <v>82.823570000000004</v>
      </c>
      <c r="J153" s="176">
        <v>96.270610000000005</v>
      </c>
      <c r="L153">
        <v>82.129189999999994</v>
      </c>
      <c r="M153" s="52"/>
      <c r="P153" s="52"/>
    </row>
    <row r="154" spans="1:40">
      <c r="A154" s="52" t="s">
        <v>2552</v>
      </c>
      <c r="B154">
        <v>1.000882</v>
      </c>
      <c r="D154" s="176">
        <v>1.0034620000000001</v>
      </c>
      <c r="F154">
        <v>1.006284</v>
      </c>
      <c r="G154" s="52"/>
      <c r="H154">
        <v>1.0039469999999999</v>
      </c>
      <c r="J154" s="176">
        <v>1.0040750000000001</v>
      </c>
      <c r="L154">
        <v>1.0050220000000001</v>
      </c>
      <c r="M154" s="52"/>
      <c r="P154" s="52"/>
    </row>
    <row r="155" spans="1:40">
      <c r="A155" s="52" t="s">
        <v>2308</v>
      </c>
      <c r="B155">
        <v>98.01755</v>
      </c>
      <c r="C155">
        <f>B155/B116</f>
        <v>1.3634947904349883E-3</v>
      </c>
      <c r="D155" s="176">
        <v>122.15009999999999</v>
      </c>
      <c r="E155">
        <f>D155/B116</f>
        <v>1.6991959603266237E-3</v>
      </c>
      <c r="F155">
        <v>105.66289999999999</v>
      </c>
      <c r="G155" s="176">
        <f>F155/B116</f>
        <v>1.4698471211762904E-3</v>
      </c>
      <c r="H155">
        <v>89.647710000000004</v>
      </c>
      <c r="I155">
        <f>H155/B116</f>
        <v>1.2470642814417072E-3</v>
      </c>
      <c r="J155" s="176">
        <v>103.3006</v>
      </c>
      <c r="K155">
        <f>J155/B116</f>
        <v>1.4369858249753086E-3</v>
      </c>
      <c r="L155">
        <v>90.780410000000003</v>
      </c>
      <c r="M155" s="176">
        <f>L155/B116</f>
        <v>1.2628209551101034E-3</v>
      </c>
      <c r="P155" s="52"/>
    </row>
    <row r="156" spans="1:40">
      <c r="A156" s="52" t="s">
        <v>2520</v>
      </c>
      <c r="B156">
        <v>1.3236999999999999E-3</v>
      </c>
      <c r="D156" s="176">
        <v>1.5393E-3</v>
      </c>
      <c r="F156">
        <v>1.1754000000000001E-3</v>
      </c>
      <c r="G156" s="52"/>
      <c r="H156">
        <v>1.0614000000000001E-3</v>
      </c>
      <c r="J156" s="176">
        <v>1.2463999999999999E-3</v>
      </c>
      <c r="L156">
        <v>1.0271E-3</v>
      </c>
      <c r="M156" s="52"/>
      <c r="P156" s="52"/>
    </row>
    <row r="157" spans="1:40">
      <c r="A157" s="38" t="s">
        <v>2553</v>
      </c>
      <c r="B157" s="40"/>
      <c r="C157" s="40"/>
      <c r="D157" s="60" t="s">
        <v>4</v>
      </c>
      <c r="E157" s="60"/>
      <c r="F157" s="60" t="s">
        <v>9</v>
      </c>
      <c r="G157" s="59"/>
      <c r="H157" s="60" t="s">
        <v>15</v>
      </c>
      <c r="I157" s="60"/>
      <c r="J157" s="60" t="s">
        <v>12</v>
      </c>
      <c r="K157" s="60"/>
      <c r="L157" s="60" t="s">
        <v>1010</v>
      </c>
      <c r="M157" s="59"/>
      <c r="N157" s="60"/>
      <c r="O157" s="60"/>
      <c r="P157" s="59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</row>
    <row r="158" spans="1:40">
      <c r="A158" s="11" t="s">
        <v>2493</v>
      </c>
      <c r="B158" s="42">
        <v>-2.2851729999999999</v>
      </c>
      <c r="C158" s="44"/>
      <c r="D158" s="11">
        <v>-2.144733</v>
      </c>
      <c r="E158" s="44"/>
      <c r="F158">
        <v>-2.2607089999999999</v>
      </c>
      <c r="G158" s="11"/>
      <c r="H158" s="44">
        <v>-2.323547</v>
      </c>
      <c r="I158" s="44"/>
      <c r="J158" s="11">
        <v>-2.1256050000000002</v>
      </c>
      <c r="L158">
        <v>-2.274451</v>
      </c>
      <c r="M158" s="11"/>
      <c r="N158" s="44"/>
      <c r="O158" s="44"/>
      <c r="P158" s="11"/>
    </row>
    <row r="159" spans="1:40">
      <c r="A159" s="11" t="s">
        <v>2504</v>
      </c>
      <c r="B159" s="42">
        <v>4859</v>
      </c>
      <c r="C159" s="72"/>
      <c r="D159" s="11">
        <v>3316</v>
      </c>
      <c r="E159" s="44"/>
      <c r="F159">
        <v>2675</v>
      </c>
      <c r="G159" s="11"/>
      <c r="H159">
        <v>2941</v>
      </c>
      <c r="I159" s="44"/>
      <c r="J159" s="11">
        <v>2576</v>
      </c>
      <c r="L159">
        <v>2525</v>
      </c>
      <c r="M159" s="11"/>
      <c r="N159" s="44"/>
      <c r="O159" s="44"/>
      <c r="P159" s="11"/>
    </row>
    <row r="160" spans="1:40">
      <c r="A160" s="42" t="s">
        <v>2497</v>
      </c>
      <c r="B160" s="42">
        <v>9.8642190000000005E-3</v>
      </c>
      <c r="C160" s="72"/>
      <c r="D160" s="11">
        <v>1.7365700000000001E-2</v>
      </c>
      <c r="E160" s="44"/>
      <c r="F160">
        <v>1.7509130000000001E-2</v>
      </c>
      <c r="G160" s="11"/>
      <c r="H160">
        <v>1.3891870000000001E-2</v>
      </c>
      <c r="I160" s="44"/>
      <c r="J160" s="11">
        <v>1.852577E-2</v>
      </c>
      <c r="L160">
        <v>1.609959E-2</v>
      </c>
      <c r="M160" s="11"/>
      <c r="N160" s="44"/>
      <c r="O160" s="44"/>
      <c r="P160" s="11"/>
    </row>
    <row r="161" spans="1:40">
      <c r="A161" s="11" t="s">
        <v>2505</v>
      </c>
      <c r="B161" s="42">
        <v>-5.4632719999999999</v>
      </c>
      <c r="C161" s="72"/>
      <c r="D161" s="11">
        <v>-2.4408340000000002</v>
      </c>
      <c r="E161" s="44"/>
      <c r="F161">
        <v>-1.557882</v>
      </c>
      <c r="G161" s="11"/>
      <c r="H161">
        <v>-2.639929</v>
      </c>
      <c r="I161" s="44"/>
      <c r="J161" s="11">
        <v>-1.918039</v>
      </c>
      <c r="L161">
        <v>-1.47265</v>
      </c>
      <c r="M161" s="11"/>
      <c r="N161" s="44"/>
      <c r="O161" s="44"/>
      <c r="P161" s="11"/>
    </row>
    <row r="162" spans="1:40">
      <c r="A162" s="11" t="s">
        <v>2506</v>
      </c>
      <c r="B162" s="42">
        <v>-11.30864</v>
      </c>
      <c r="C162" s="72"/>
      <c r="D162" s="11">
        <v>-2.2320389999999999</v>
      </c>
      <c r="E162" s="44"/>
      <c r="F162">
        <v>6.1885969999999997E-3</v>
      </c>
      <c r="G162" s="11"/>
      <c r="H162">
        <v>-2.3811170000000002</v>
      </c>
      <c r="I162" s="44"/>
      <c r="J162" s="11">
        <v>-0.98220479999999999</v>
      </c>
      <c r="L162">
        <v>0.27714050000000001</v>
      </c>
      <c r="M162" s="11"/>
      <c r="N162" s="44"/>
      <c r="O162" s="44"/>
      <c r="P162" s="11"/>
    </row>
    <row r="163" spans="1:40">
      <c r="A163" s="42" t="s">
        <v>2507</v>
      </c>
      <c r="B163" s="42">
        <v>96.518709999999999</v>
      </c>
      <c r="C163" s="72">
        <f>B163/B116</f>
        <v>1.3426448453823362E-3</v>
      </c>
      <c r="D163" s="11">
        <v>116.21129999999999</v>
      </c>
      <c r="E163" s="44">
        <f>D163/B116</f>
        <v>1.6165829704953606E-3</v>
      </c>
      <c r="F163">
        <v>94.825770000000006</v>
      </c>
      <c r="G163" s="11">
        <f>F163/B116</f>
        <v>1.3190948293850071E-3</v>
      </c>
      <c r="H163">
        <v>82.823570000000004</v>
      </c>
      <c r="I163" s="44">
        <f>H163/B116</f>
        <v>1.1521355738867945E-3</v>
      </c>
      <c r="J163" s="11">
        <v>96.270610000000005</v>
      </c>
      <c r="K163">
        <f>J163/B116</f>
        <v>1.3391935955040549E-3</v>
      </c>
      <c r="L163">
        <v>82.129189999999994</v>
      </c>
      <c r="M163" s="11">
        <f>L163/B116</f>
        <v>1.1424762474439049E-3</v>
      </c>
      <c r="N163" s="44"/>
      <c r="O163" s="44"/>
      <c r="P163" s="11"/>
    </row>
    <row r="164" spans="1:40">
      <c r="A164" s="42" t="s">
        <v>2508</v>
      </c>
      <c r="B164" s="42">
        <v>546.46010000000001</v>
      </c>
      <c r="C164" s="72">
        <f>B164/B116</f>
        <v>7.6016539847260289E-3</v>
      </c>
      <c r="D164" s="42">
        <v>438.95479999999998</v>
      </c>
      <c r="E164" s="44">
        <f>D164/B116</f>
        <v>6.106177751192844E-3</v>
      </c>
      <c r="F164">
        <v>383.98099999999999</v>
      </c>
      <c r="G164" s="42">
        <f>F164/B116</f>
        <v>5.3414525574860547E-3</v>
      </c>
      <c r="H164">
        <v>396.13339999999999</v>
      </c>
      <c r="I164" s="44">
        <f>H164/B116</f>
        <v>5.5105012032773655E-3</v>
      </c>
      <c r="J164" s="42">
        <v>348.05950000000001</v>
      </c>
      <c r="K164">
        <f>J164/B116</f>
        <v>4.8417585933478932E-3</v>
      </c>
      <c r="L164">
        <v>350.59829999999999</v>
      </c>
      <c r="M164" s="42">
        <f>L164/B116</f>
        <v>4.8770751318040814E-3</v>
      </c>
      <c r="N164" s="44"/>
      <c r="O164" s="44"/>
      <c r="P164" s="42"/>
    </row>
    <row r="165" spans="1:40">
      <c r="A165" s="23" t="s">
        <v>2509</v>
      </c>
      <c r="B165" s="109">
        <v>1.900414E-7</v>
      </c>
      <c r="C165" s="72"/>
      <c r="D165" s="109">
        <v>1.5265440000000001E-7</v>
      </c>
      <c r="E165" s="44"/>
      <c r="F165" s="73">
        <v>1.3353629999999999E-7</v>
      </c>
      <c r="G165" s="42"/>
      <c r="H165" s="73">
        <v>1.377625E-7</v>
      </c>
      <c r="I165" s="44"/>
      <c r="J165" s="109">
        <v>1.2104400000000001E-7</v>
      </c>
      <c r="L165" s="73">
        <v>1.2192690000000001E-7</v>
      </c>
      <c r="M165" s="42"/>
      <c r="N165" s="44"/>
      <c r="O165" s="44"/>
      <c r="P165" s="42"/>
    </row>
    <row r="166" spans="1:40">
      <c r="A166" s="23" t="s">
        <v>2503</v>
      </c>
      <c r="B166" s="42"/>
      <c r="C166" s="72"/>
      <c r="D166" s="42"/>
      <c r="E166" s="44"/>
      <c r="G166" s="42"/>
      <c r="I166" s="44"/>
      <c r="J166" s="42"/>
      <c r="M166" s="42"/>
      <c r="N166" s="44"/>
      <c r="O166" s="44"/>
      <c r="P166" s="42"/>
    </row>
    <row r="167" spans="1:40">
      <c r="A167" s="37" t="s">
        <v>2586</v>
      </c>
      <c r="B167" s="38"/>
      <c r="C167" s="51"/>
      <c r="D167" s="39"/>
      <c r="E167" s="38"/>
      <c r="F167" s="40"/>
      <c r="G167" s="38"/>
      <c r="H167" s="40"/>
      <c r="I167" s="38"/>
      <c r="J167" s="40"/>
      <c r="K167" s="40"/>
      <c r="L167" s="40"/>
      <c r="M167" s="40"/>
      <c r="N167" s="38"/>
      <c r="O167" s="38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</row>
    <row r="168" spans="1:40">
      <c r="A168" t="s">
        <v>2556</v>
      </c>
      <c r="B168" s="44"/>
      <c r="C168" s="72"/>
      <c r="D168" s="52"/>
      <c r="E168" s="44"/>
      <c r="G168" s="44"/>
      <c r="I168" s="44"/>
      <c r="N168" s="44"/>
      <c r="O168" s="44"/>
    </row>
    <row r="169" spans="1:40">
      <c r="A169" t="s">
        <v>2558</v>
      </c>
      <c r="B169" s="44"/>
      <c r="C169" s="72"/>
      <c r="D169" s="52"/>
      <c r="F169" s="42"/>
      <c r="I169" s="42"/>
      <c r="L169" s="42"/>
      <c r="M169" s="42"/>
      <c r="N169" s="44"/>
      <c r="O169" s="44"/>
    </row>
    <row r="170" spans="1:40">
      <c r="B170" s="44"/>
      <c r="F170" s="42"/>
      <c r="G170" s="42"/>
      <c r="H170" s="42"/>
      <c r="I170" s="42"/>
      <c r="L170" s="42"/>
      <c r="M170" s="42"/>
    </row>
    <row r="171" spans="1:40">
      <c r="A171" t="s">
        <v>2559</v>
      </c>
      <c r="B171" s="44"/>
      <c r="F171" s="42"/>
      <c r="G171" s="42"/>
      <c r="H171" s="42"/>
      <c r="I171" s="42"/>
      <c r="L171" s="42"/>
      <c r="M171" s="42"/>
    </row>
    <row r="172" spans="1:40">
      <c r="A172" t="s">
        <v>2560</v>
      </c>
      <c r="B172" s="44"/>
      <c r="F172" s="42"/>
      <c r="G172" s="42"/>
      <c r="H172" s="42"/>
      <c r="I172" s="42"/>
      <c r="L172" s="42"/>
      <c r="M172" s="42"/>
    </row>
    <row r="173" spans="1:40">
      <c r="B173" s="44"/>
      <c r="F173" s="42"/>
      <c r="G173" s="42"/>
      <c r="H173" s="42"/>
      <c r="I173" s="42"/>
      <c r="L173" s="42"/>
      <c r="M173" s="42"/>
    </row>
    <row r="174" spans="1:40">
      <c r="A174" t="s">
        <v>2561</v>
      </c>
      <c r="B174" s="44"/>
    </row>
    <row r="175" spans="1:40">
      <c r="A175" t="s">
        <v>2562</v>
      </c>
      <c r="B175" s="44"/>
    </row>
    <row r="178" spans="1:40">
      <c r="A178" s="37" t="s">
        <v>2586</v>
      </c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  <c r="AJ178" s="59"/>
      <c r="AK178" s="59"/>
      <c r="AL178" s="59"/>
      <c r="AM178" s="59"/>
      <c r="AN178" s="59"/>
    </row>
    <row r="179" spans="1:40">
      <c r="A179" s="44" t="s">
        <v>2455</v>
      </c>
      <c r="B179" t="s">
        <v>2459</v>
      </c>
      <c r="C179" s="44" t="s">
        <v>2460</v>
      </c>
      <c r="D179" t="s">
        <v>2461</v>
      </c>
      <c r="E179" s="44" t="s">
        <v>2462</v>
      </c>
      <c r="F179" t="s">
        <v>2463</v>
      </c>
      <c r="G179" t="s">
        <v>2464</v>
      </c>
      <c r="H179" t="s">
        <v>2465</v>
      </c>
      <c r="I179" t="s">
        <v>2468</v>
      </c>
    </row>
    <row r="180" spans="1:40">
      <c r="A180">
        <v>1</v>
      </c>
      <c r="B180" s="42">
        <v>108</v>
      </c>
      <c r="C180">
        <v>72</v>
      </c>
      <c r="D180">
        <v>24</v>
      </c>
      <c r="E180" s="42">
        <v>21</v>
      </c>
      <c r="F180">
        <f>(B180/C180)/(D180/E180)</f>
        <v>1.3125</v>
      </c>
      <c r="G180">
        <f>1-F180</f>
        <v>-0.3125</v>
      </c>
      <c r="H180" s="42">
        <v>0.65981999999999996</v>
      </c>
      <c r="I180">
        <v>0.50019999999999998</v>
      </c>
    </row>
    <row r="181" spans="1:40">
      <c r="A181">
        <v>2</v>
      </c>
      <c r="B181" s="42">
        <v>2002</v>
      </c>
      <c r="C181" s="42">
        <v>2840</v>
      </c>
      <c r="D181" s="42">
        <v>494</v>
      </c>
      <c r="E181" s="42">
        <v>906</v>
      </c>
      <c r="F181">
        <f t="shared" ref="F181:F184" si="18">(B181/C181)/(D181/E181)</f>
        <v>1.2928465530022237</v>
      </c>
      <c r="G181">
        <f t="shared" ref="G181:G184" si="19">1-F181</f>
        <v>-0.29284655300222373</v>
      </c>
      <c r="H181">
        <v>16.623999999999999</v>
      </c>
      <c r="I181" s="189">
        <v>4.9980000000000001E-4</v>
      </c>
    </row>
    <row r="182" spans="1:40">
      <c r="A182">
        <v>3</v>
      </c>
      <c r="B182" s="42">
        <v>35</v>
      </c>
      <c r="C182" s="42">
        <v>50</v>
      </c>
      <c r="D182" s="42">
        <v>8</v>
      </c>
      <c r="E182" s="42">
        <v>13</v>
      </c>
      <c r="F182">
        <f t="shared" si="18"/>
        <v>1.1375</v>
      </c>
      <c r="G182">
        <f t="shared" si="19"/>
        <v>-0.13749999999999996</v>
      </c>
      <c r="H182" s="42">
        <v>6.6310999999999995E-2</v>
      </c>
      <c r="I182" s="42">
        <v>0.81659999999999999</v>
      </c>
    </row>
    <row r="183" spans="1:40">
      <c r="A183">
        <v>4</v>
      </c>
      <c r="B183" s="42">
        <v>267</v>
      </c>
      <c r="C183" s="42">
        <v>106</v>
      </c>
      <c r="D183" s="42">
        <v>81</v>
      </c>
      <c r="E183" s="42">
        <v>38</v>
      </c>
      <c r="F183">
        <f t="shared" si="18"/>
        <v>1.1816911250873514</v>
      </c>
      <c r="G183">
        <f t="shared" si="19"/>
        <v>-0.18169112508735141</v>
      </c>
      <c r="H183" s="42">
        <v>0.53829000000000005</v>
      </c>
      <c r="I183" s="42">
        <v>0.49630000000000002</v>
      </c>
    </row>
    <row r="184" spans="1:40">
      <c r="A184" t="s">
        <v>2521</v>
      </c>
      <c r="B184" s="42">
        <v>2412</v>
      </c>
      <c r="C184" s="42">
        <v>4915</v>
      </c>
      <c r="D184" s="42">
        <v>607</v>
      </c>
      <c r="E184" s="42">
        <v>1510</v>
      </c>
      <c r="F184">
        <f t="shared" si="18"/>
        <v>1.2207930200559429</v>
      </c>
      <c r="G184">
        <f t="shared" si="19"/>
        <v>-0.22079302005594292</v>
      </c>
      <c r="H184" s="42">
        <v>13.62</v>
      </c>
      <c r="I184" s="189">
        <v>1.9989999999999999E-3</v>
      </c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</row>
    <row r="185" spans="1:40">
      <c r="A185" s="90" t="s">
        <v>2563</v>
      </c>
      <c r="B185" s="91"/>
      <c r="C185" s="94"/>
      <c r="D185" s="92"/>
      <c r="E185" s="91" t="s">
        <v>2492</v>
      </c>
      <c r="F185" s="86"/>
      <c r="G185" s="91"/>
      <c r="H185" s="86"/>
      <c r="I185" s="91"/>
      <c r="J185" s="86"/>
      <c r="K185" s="86"/>
      <c r="L185" s="86"/>
      <c r="M185" s="86"/>
      <c r="N185" s="91"/>
      <c r="O185" s="91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  <c r="AI185" s="86"/>
      <c r="AJ185" s="86"/>
      <c r="AK185" s="86"/>
      <c r="AL185" s="86"/>
      <c r="AM185" s="86"/>
      <c r="AN185" s="86"/>
    </row>
    <row r="186" spans="1:40">
      <c r="A186" s="44" t="s">
        <v>2455</v>
      </c>
      <c r="B186" t="s">
        <v>2459</v>
      </c>
      <c r="C186" s="44" t="s">
        <v>2460</v>
      </c>
      <c r="D186" t="s">
        <v>2461</v>
      </c>
      <c r="E186" s="44" t="s">
        <v>2462</v>
      </c>
      <c r="F186" t="s">
        <v>2463</v>
      </c>
      <c r="G186" t="s">
        <v>2464</v>
      </c>
      <c r="H186" t="s">
        <v>2465</v>
      </c>
      <c r="I186" t="s">
        <v>2468</v>
      </c>
    </row>
    <row r="187" spans="1:40">
      <c r="A187">
        <v>1</v>
      </c>
      <c r="B187" s="199">
        <v>69</v>
      </c>
      <c r="C187" s="42">
        <v>72</v>
      </c>
      <c r="D187" s="42">
        <v>25</v>
      </c>
      <c r="E187" s="42">
        <v>23</v>
      </c>
      <c r="F187">
        <f>(B187/C187)/(D187/E187)</f>
        <v>0.88166666666666671</v>
      </c>
      <c r="G187">
        <f>1-F187</f>
        <v>0.11833333333333329</v>
      </c>
      <c r="H187" s="42">
        <v>0.56747000000000003</v>
      </c>
      <c r="I187" s="42">
        <v>0.48330000000000001</v>
      </c>
    </row>
    <row r="188" spans="1:40">
      <c r="A188">
        <v>2</v>
      </c>
      <c r="B188" s="213">
        <v>1258</v>
      </c>
      <c r="C188" s="42">
        <v>1972</v>
      </c>
      <c r="D188" s="42">
        <v>507</v>
      </c>
      <c r="E188" s="42">
        <v>940</v>
      </c>
      <c r="F188">
        <f t="shared" ref="F188:F191" si="20">(B188/C188)/(D188/E188)</f>
        <v>1.182751819356594</v>
      </c>
      <c r="G188">
        <f t="shared" ref="G188:G191" si="21">1-F188</f>
        <v>-0.18275181935659401</v>
      </c>
      <c r="H188">
        <v>6.5</v>
      </c>
      <c r="I188" s="190">
        <v>1.549E-2</v>
      </c>
    </row>
    <row r="189" spans="1:40">
      <c r="A189">
        <v>3</v>
      </c>
      <c r="B189" s="200">
        <v>21</v>
      </c>
      <c r="C189" s="42">
        <v>31</v>
      </c>
      <c r="D189" s="42">
        <v>9</v>
      </c>
      <c r="E189" s="42">
        <v>13</v>
      </c>
      <c r="F189">
        <f t="shared" si="20"/>
        <v>0.97849462365591389</v>
      </c>
      <c r="G189">
        <f t="shared" si="21"/>
        <v>2.1505376344086113E-2</v>
      </c>
      <c r="H189">
        <v>1.7641E-3</v>
      </c>
      <c r="I189">
        <v>1</v>
      </c>
    </row>
    <row r="190" spans="1:40">
      <c r="A190">
        <v>4</v>
      </c>
      <c r="B190" s="213">
        <v>178</v>
      </c>
      <c r="C190" s="42">
        <v>73</v>
      </c>
      <c r="D190">
        <v>85</v>
      </c>
      <c r="E190" s="42">
        <v>40</v>
      </c>
      <c r="F190">
        <f t="shared" si="20"/>
        <v>1.1474617244157936</v>
      </c>
      <c r="G190">
        <f t="shared" si="21"/>
        <v>-0.14746172441579364</v>
      </c>
      <c r="H190" s="42">
        <v>0.33761000000000002</v>
      </c>
      <c r="I190">
        <v>0.62070000000000003</v>
      </c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</row>
    <row r="191" spans="1:40">
      <c r="A191" s="71" t="s">
        <v>2521</v>
      </c>
      <c r="B191" s="42">
        <v>1526</v>
      </c>
      <c r="C191" s="42">
        <v>3349</v>
      </c>
      <c r="D191" s="42">
        <v>626</v>
      </c>
      <c r="E191" s="42">
        <v>1567</v>
      </c>
      <c r="F191">
        <f t="shared" si="20"/>
        <v>1.1406017913887794</v>
      </c>
      <c r="G191">
        <f t="shared" si="21"/>
        <v>-0.14060179138877937</v>
      </c>
      <c r="H191" s="42">
        <v>5.4298999999999999</v>
      </c>
      <c r="I191" s="189">
        <v>2.5489999999999999E-2</v>
      </c>
    </row>
    <row r="192" spans="1:40">
      <c r="A192" s="90" t="s">
        <v>2564</v>
      </c>
      <c r="B192" s="91"/>
      <c r="C192" s="94"/>
      <c r="D192" s="92"/>
      <c r="E192" s="107"/>
      <c r="F192" s="107"/>
      <c r="G192" s="107"/>
      <c r="H192" s="107"/>
      <c r="I192" s="107"/>
      <c r="J192" s="107"/>
      <c r="K192" s="107"/>
      <c r="L192" s="86"/>
      <c r="M192" s="86"/>
      <c r="N192" s="91"/>
      <c r="O192" s="91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</row>
    <row r="193" spans="1:40">
      <c r="A193">
        <v>1</v>
      </c>
      <c r="B193" s="42">
        <v>57</v>
      </c>
      <c r="C193" s="42">
        <v>72</v>
      </c>
      <c r="D193" s="42">
        <v>25</v>
      </c>
      <c r="E193" s="42">
        <v>22</v>
      </c>
      <c r="F193">
        <f>(B193/C193)/(D193/E193)</f>
        <v>0.69666666666666655</v>
      </c>
      <c r="G193">
        <f>1-F193</f>
        <v>0.30333333333333345</v>
      </c>
      <c r="H193" s="42">
        <v>0.84394000000000002</v>
      </c>
      <c r="I193">
        <v>0.38080000000000003</v>
      </c>
      <c r="L193" s="71"/>
      <c r="M193" s="71"/>
    </row>
    <row r="194" spans="1:40">
      <c r="A194">
        <v>2</v>
      </c>
      <c r="B194">
        <v>976</v>
      </c>
      <c r="C194" s="42">
        <v>1629</v>
      </c>
      <c r="D194" s="42">
        <v>517</v>
      </c>
      <c r="E194" s="42">
        <v>959</v>
      </c>
      <c r="F194">
        <f t="shared" ref="F194:F197" si="22">(B194/C194)/(D194/E194)</f>
        <v>1.1113652096372209</v>
      </c>
      <c r="G194">
        <f t="shared" ref="G194:G197" si="23">1-F194</f>
        <v>-0.11136520963722085</v>
      </c>
      <c r="H194" s="42">
        <v>2.4163999999999999</v>
      </c>
      <c r="I194">
        <v>0.1239</v>
      </c>
      <c r="M194" s="42"/>
    </row>
    <row r="195" spans="1:40">
      <c r="A195">
        <v>3</v>
      </c>
      <c r="B195" s="42">
        <v>15</v>
      </c>
      <c r="C195" s="42">
        <v>30</v>
      </c>
      <c r="D195" s="42">
        <v>8</v>
      </c>
      <c r="E195" s="42">
        <v>13</v>
      </c>
      <c r="F195">
        <f t="shared" si="22"/>
        <v>0.8125</v>
      </c>
      <c r="G195">
        <f t="shared" si="23"/>
        <v>0.1875</v>
      </c>
      <c r="H195" s="42">
        <v>0.14299999999999999</v>
      </c>
      <c r="I195" s="42">
        <v>0.78610000000000002</v>
      </c>
    </row>
    <row r="196" spans="1:40">
      <c r="A196">
        <v>4</v>
      </c>
      <c r="B196" s="42">
        <v>151</v>
      </c>
      <c r="C196" s="42">
        <v>56</v>
      </c>
      <c r="D196" s="42">
        <v>86</v>
      </c>
      <c r="E196" s="42">
        <v>39</v>
      </c>
      <c r="F196">
        <f t="shared" si="22"/>
        <v>1.2227990033222591</v>
      </c>
      <c r="G196">
        <f t="shared" si="23"/>
        <v>-0.2227990033222591</v>
      </c>
      <c r="H196" s="42">
        <v>0.65612000000000004</v>
      </c>
      <c r="I196">
        <v>0.44379999999999997</v>
      </c>
    </row>
    <row r="197" spans="1:40">
      <c r="A197" s="71" t="s">
        <v>2521</v>
      </c>
      <c r="B197" s="42">
        <v>1199</v>
      </c>
      <c r="C197" s="42">
        <v>2700</v>
      </c>
      <c r="D197" s="42">
        <v>636</v>
      </c>
      <c r="E197" s="42">
        <v>1598</v>
      </c>
      <c r="F197">
        <f t="shared" si="22"/>
        <v>1.115771022594922</v>
      </c>
      <c r="G197">
        <f t="shared" si="23"/>
        <v>-0.115771022594922</v>
      </c>
      <c r="H197" s="71">
        <v>3.5284</v>
      </c>
      <c r="I197" s="187">
        <v>6.7470000000000002E-2</v>
      </c>
    </row>
    <row r="198" spans="1:40">
      <c r="A198" s="90" t="s">
        <v>2565</v>
      </c>
      <c r="B198" s="91"/>
      <c r="C198" s="94"/>
      <c r="D198" s="92"/>
      <c r="E198" s="107"/>
      <c r="F198" s="107"/>
      <c r="G198" s="107"/>
      <c r="H198" s="107"/>
      <c r="I198" s="107"/>
      <c r="J198" s="107"/>
      <c r="K198" s="107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  <c r="AI198" s="86"/>
      <c r="AJ198" s="86"/>
      <c r="AK198" s="86"/>
      <c r="AL198" s="86"/>
      <c r="AM198" s="86"/>
      <c r="AN198" s="86"/>
    </row>
    <row r="199" spans="1:40">
      <c r="A199">
        <v>1</v>
      </c>
      <c r="B199" s="42">
        <v>59</v>
      </c>
      <c r="C199" s="42">
        <v>72</v>
      </c>
      <c r="D199" s="42">
        <v>25</v>
      </c>
      <c r="E199" s="42">
        <v>24</v>
      </c>
      <c r="F199">
        <f>(B199/C199)/(D199/E199)</f>
        <v>0.78666666666666663</v>
      </c>
      <c r="G199">
        <f>1-F199</f>
        <v>0.21333333333333337</v>
      </c>
      <c r="H199" s="42">
        <v>0.62422</v>
      </c>
      <c r="I199">
        <v>0.4773</v>
      </c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</row>
    <row r="200" spans="1:40">
      <c r="A200">
        <v>2</v>
      </c>
      <c r="B200" s="42">
        <v>1070</v>
      </c>
      <c r="C200" s="42">
        <v>1781</v>
      </c>
      <c r="D200" s="42">
        <v>516</v>
      </c>
      <c r="E200" s="42">
        <v>945</v>
      </c>
      <c r="F200">
        <f t="shared" ref="F200:F203" si="24">(B200/C200)/(D200/E200)</f>
        <v>1.1002768238381888</v>
      </c>
      <c r="G200">
        <f t="shared" ref="G200:G203" si="25">1-F200</f>
        <v>-0.10027682383818881</v>
      </c>
      <c r="H200" s="42">
        <v>2.0333999999999999</v>
      </c>
      <c r="I200" s="42">
        <v>0.1714</v>
      </c>
      <c r="L200" s="71"/>
      <c r="M200" s="71"/>
      <c r="N200" s="44"/>
      <c r="O200" s="44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</row>
    <row r="201" spans="1:40">
      <c r="A201">
        <v>3</v>
      </c>
      <c r="B201" s="42">
        <v>16</v>
      </c>
      <c r="C201" s="42">
        <v>26</v>
      </c>
      <c r="D201" s="42">
        <v>9</v>
      </c>
      <c r="E201" s="42">
        <v>13</v>
      </c>
      <c r="F201">
        <f t="shared" si="24"/>
        <v>0.88888888888888895</v>
      </c>
      <c r="G201">
        <f t="shared" si="25"/>
        <v>0.11111111111111105</v>
      </c>
      <c r="H201">
        <v>4.8023000000000003E-2</v>
      </c>
      <c r="I201" s="42">
        <v>1</v>
      </c>
    </row>
    <row r="202" spans="1:40">
      <c r="A202">
        <v>4</v>
      </c>
      <c r="B202" s="42">
        <v>155</v>
      </c>
      <c r="C202" s="42">
        <v>64</v>
      </c>
      <c r="D202">
        <v>83</v>
      </c>
      <c r="E202" s="42">
        <v>40</v>
      </c>
      <c r="F202">
        <f t="shared" si="24"/>
        <v>1.167168674698795</v>
      </c>
      <c r="G202">
        <f t="shared" si="25"/>
        <v>-0.16716867469879504</v>
      </c>
      <c r="H202" s="42">
        <v>0.40448000000000001</v>
      </c>
      <c r="I202" s="42">
        <v>0.53869999999999996</v>
      </c>
    </row>
    <row r="203" spans="1:40">
      <c r="A203" s="71" t="s">
        <v>2521</v>
      </c>
      <c r="B203">
        <v>1300</v>
      </c>
      <c r="C203" s="42">
        <v>2968</v>
      </c>
      <c r="D203" s="42">
        <v>633</v>
      </c>
      <c r="E203" s="42">
        <v>1576</v>
      </c>
      <c r="F203">
        <f t="shared" si="24"/>
        <v>1.0905157914010637</v>
      </c>
      <c r="G203">
        <f t="shared" si="25"/>
        <v>-9.0515791401063694E-2</v>
      </c>
      <c r="H203" s="42">
        <v>2.2618999999999998</v>
      </c>
      <c r="I203" s="42">
        <v>0.13589999999999999</v>
      </c>
      <c r="M203" s="42"/>
    </row>
    <row r="204" spans="1:40">
      <c r="A204" s="90" t="s">
        <v>2566</v>
      </c>
      <c r="B204" s="91"/>
      <c r="C204" s="94"/>
      <c r="D204" s="92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  <c r="AN204" s="107"/>
    </row>
    <row r="205" spans="1:40">
      <c r="A205">
        <v>1</v>
      </c>
      <c r="B205" s="42">
        <v>51</v>
      </c>
      <c r="C205">
        <v>72</v>
      </c>
      <c r="D205" s="42">
        <v>26</v>
      </c>
      <c r="E205" s="42">
        <v>21</v>
      </c>
      <c r="F205">
        <f>(B205/C205)/(D205/E205)</f>
        <v>0.57211538461538458</v>
      </c>
      <c r="G205">
        <f>1-F205</f>
        <v>0.42788461538461542</v>
      </c>
      <c r="H205" s="42">
        <v>4.0848000000000002E-2</v>
      </c>
      <c r="I205" s="42">
        <v>0.85109999999999997</v>
      </c>
    </row>
    <row r="206" spans="1:40">
      <c r="A206">
        <v>2</v>
      </c>
      <c r="B206" s="42">
        <v>952</v>
      </c>
      <c r="C206" s="42">
        <v>2840</v>
      </c>
      <c r="D206" s="42">
        <v>520</v>
      </c>
      <c r="E206" s="42">
        <v>906</v>
      </c>
      <c r="F206">
        <f t="shared" ref="F206:F209" si="26">(B206/C206)/(D206/E206)</f>
        <v>0.58404117009750811</v>
      </c>
      <c r="G206">
        <f t="shared" ref="G206:G209" si="27">1-F206</f>
        <v>0.41595882990249189</v>
      </c>
      <c r="H206" s="42">
        <v>3.1537999999999999</v>
      </c>
      <c r="I206" s="187">
        <v>7.2459999999999997E-2</v>
      </c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</row>
    <row r="207" spans="1:40">
      <c r="A207">
        <v>3</v>
      </c>
      <c r="B207">
        <v>19</v>
      </c>
      <c r="C207" s="42">
        <v>50</v>
      </c>
      <c r="D207" s="42">
        <v>9</v>
      </c>
      <c r="E207" s="42">
        <v>13</v>
      </c>
      <c r="F207">
        <f t="shared" si="26"/>
        <v>0.54888888888888887</v>
      </c>
      <c r="G207">
        <f t="shared" si="27"/>
        <v>0.45111111111111113</v>
      </c>
      <c r="H207" s="42">
        <v>0.12554999999999999</v>
      </c>
      <c r="I207" s="42">
        <v>0.79410000000000003</v>
      </c>
    </row>
    <row r="208" spans="1:40">
      <c r="A208">
        <v>4</v>
      </c>
      <c r="B208">
        <v>137</v>
      </c>
      <c r="C208" s="42">
        <v>106</v>
      </c>
      <c r="D208" s="42">
        <v>85</v>
      </c>
      <c r="E208" s="42">
        <v>38</v>
      </c>
      <c r="F208">
        <f t="shared" si="26"/>
        <v>0.5778024417314096</v>
      </c>
      <c r="G208">
        <f t="shared" si="27"/>
        <v>0.4221975582685904</v>
      </c>
      <c r="H208">
        <v>3.5305000000000003E-2</v>
      </c>
      <c r="I208" s="42">
        <v>0.89359999999999995</v>
      </c>
      <c r="L208" s="71"/>
      <c r="M208" s="71"/>
      <c r="N208" s="44"/>
      <c r="O208" s="44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</row>
    <row r="209" spans="1:40">
      <c r="A209" s="71" t="s">
        <v>2521</v>
      </c>
      <c r="B209" s="42">
        <v>1159</v>
      </c>
      <c r="C209" s="42">
        <v>4915</v>
      </c>
      <c r="D209">
        <v>640</v>
      </c>
      <c r="E209" s="42">
        <v>1510</v>
      </c>
      <c r="F209">
        <f t="shared" si="26"/>
        <v>0.55636126653102747</v>
      </c>
      <c r="G209">
        <f t="shared" si="27"/>
        <v>0.44363873346897253</v>
      </c>
      <c r="H209" s="42">
        <v>3.3868999999999998</v>
      </c>
      <c r="I209" s="187">
        <v>7.9960000000000003E-2</v>
      </c>
      <c r="L209" s="71"/>
      <c r="M209" s="71"/>
      <c r="N209" s="44"/>
      <c r="O209" s="44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</row>
    <row r="210" spans="1:40">
      <c r="A210" s="90" t="s">
        <v>2567</v>
      </c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  <c r="AN210" s="107"/>
    </row>
    <row r="211" spans="1:40">
      <c r="A211">
        <v>1</v>
      </c>
      <c r="B211" s="42">
        <v>58</v>
      </c>
      <c r="C211" s="42">
        <v>72</v>
      </c>
      <c r="D211" s="42">
        <v>26</v>
      </c>
      <c r="E211" s="42">
        <v>22</v>
      </c>
      <c r="F211">
        <f>(B211/C211)/(D211/E211)</f>
        <v>0.68162393162393164</v>
      </c>
      <c r="G211">
        <f>1-F211</f>
        <v>0.31837606837606836</v>
      </c>
      <c r="H211" s="42">
        <v>3.4116E-2</v>
      </c>
      <c r="I211">
        <v>0.86109999999999998</v>
      </c>
      <c r="M211" s="42"/>
    </row>
    <row r="212" spans="1:40">
      <c r="A212">
        <v>2</v>
      </c>
      <c r="B212" s="42">
        <v>957</v>
      </c>
      <c r="C212" s="42">
        <v>1511</v>
      </c>
      <c r="D212" s="42">
        <v>515</v>
      </c>
      <c r="E212" s="42">
        <v>964</v>
      </c>
      <c r="F212">
        <f t="shared" ref="F212:F215" si="28">(B212/C212)/(D212/E212)</f>
        <v>1.1855429118503145</v>
      </c>
      <c r="G212">
        <f t="shared" ref="G212:G215" si="29">1-F212</f>
        <v>-0.18554291185031446</v>
      </c>
      <c r="H212" s="42">
        <v>6.1872999999999996</v>
      </c>
      <c r="I212" s="190">
        <v>1.149E-2</v>
      </c>
    </row>
    <row r="213" spans="1:40">
      <c r="A213">
        <v>3</v>
      </c>
      <c r="B213" s="42">
        <v>21</v>
      </c>
      <c r="C213" s="42">
        <v>29</v>
      </c>
      <c r="D213" s="42">
        <v>9</v>
      </c>
      <c r="E213" s="42">
        <v>13</v>
      </c>
      <c r="F213">
        <f t="shared" si="28"/>
        <v>1.0459770114942528</v>
      </c>
      <c r="G213">
        <f t="shared" si="29"/>
        <v>-4.5977011494252817E-2</v>
      </c>
      <c r="H213">
        <v>7.4805000000000002E-3</v>
      </c>
      <c r="I213">
        <v>1</v>
      </c>
    </row>
    <row r="214" spans="1:40">
      <c r="A214">
        <v>4</v>
      </c>
      <c r="B214" s="42">
        <v>135</v>
      </c>
      <c r="C214">
        <v>64</v>
      </c>
      <c r="D214" s="42">
        <v>85</v>
      </c>
      <c r="E214" s="42">
        <v>40</v>
      </c>
      <c r="F214">
        <f t="shared" si="28"/>
        <v>0.99264705882352944</v>
      </c>
      <c r="G214">
        <f t="shared" si="29"/>
        <v>7.3529411764705621E-3</v>
      </c>
      <c r="H214" s="42">
        <v>9.1085000000000005E-4</v>
      </c>
      <c r="I214">
        <v>1</v>
      </c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</row>
    <row r="215" spans="1:40">
      <c r="A215" t="s">
        <v>2521</v>
      </c>
      <c r="B215">
        <v>1171</v>
      </c>
      <c r="C215" s="42">
        <v>2544</v>
      </c>
      <c r="D215" s="42">
        <v>635</v>
      </c>
      <c r="E215" s="42">
        <v>1603</v>
      </c>
      <c r="F215">
        <f t="shared" si="28"/>
        <v>1.1619824939335412</v>
      </c>
      <c r="G215">
        <f t="shared" si="29"/>
        <v>-0.16198249393354125</v>
      </c>
      <c r="H215" s="42">
        <v>6.5461</v>
      </c>
      <c r="I215" s="190">
        <v>1.299E-2</v>
      </c>
    </row>
  </sheetData>
  <pageMargins left="0.7" right="0.7" top="0.75" bottom="0.75" header="0.51180555555555496" footer="0.51180555555555496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32"/>
  <sheetViews>
    <sheetView topLeftCell="A153" workbookViewId="0">
      <selection activeCell="J168" sqref="J168"/>
    </sheetView>
  </sheetViews>
  <sheetFormatPr baseColWidth="10" defaultColWidth="8.83203125" defaultRowHeight="14" x14ac:dyDescent="0"/>
  <cols>
    <col min="1" max="1" width="23.5" customWidth="1"/>
    <col min="2" max="2" width="11.1640625" customWidth="1"/>
    <col min="3" max="3" width="13.33203125" customWidth="1"/>
    <col min="4" max="4" width="13.5" customWidth="1"/>
    <col min="5" max="5" width="14.1640625" customWidth="1"/>
    <col min="6" max="6" width="11.83203125" customWidth="1"/>
    <col min="7" max="7" width="12.5" customWidth="1"/>
    <col min="8" max="8" width="10.5" customWidth="1"/>
    <col min="9" max="9" width="11.83203125" customWidth="1"/>
    <col min="10" max="10" width="13.1640625" customWidth="1"/>
    <col min="11" max="11" width="11.6640625" customWidth="1"/>
    <col min="12" max="12" width="12.33203125" customWidth="1"/>
    <col min="13" max="13" width="8.83203125" customWidth="1"/>
    <col min="14" max="14" width="13.5" customWidth="1"/>
    <col min="15" max="16" width="8.83203125" customWidth="1"/>
    <col min="17" max="17" width="11" customWidth="1"/>
    <col min="18" max="31" width="8.83203125" customWidth="1"/>
    <col min="32" max="32" width="10.83203125" customWidth="1"/>
    <col min="33" max="1025" width="8.83203125" customWidth="1"/>
  </cols>
  <sheetData>
    <row r="1" spans="1:34">
      <c r="A1" s="31" t="s">
        <v>2469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3"/>
      <c r="O1" s="34"/>
      <c r="P1" s="35"/>
      <c r="Q1" s="33"/>
      <c r="R1" s="36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</row>
    <row r="2" spans="1:34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38" t="s">
        <v>2475</v>
      </c>
      <c r="H2" s="38" t="s">
        <v>2476</v>
      </c>
      <c r="I2" s="38" t="s">
        <v>2477</v>
      </c>
      <c r="J2" s="40"/>
      <c r="K2" s="39"/>
      <c r="L2" s="38"/>
      <c r="M2" s="40"/>
      <c r="N2" s="38"/>
      <c r="O2" s="38"/>
      <c r="P2" s="38"/>
      <c r="Q2" s="38"/>
      <c r="R2" s="40"/>
      <c r="S2" s="38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</row>
    <row r="3" spans="1:34">
      <c r="A3" s="41" t="s">
        <v>2307</v>
      </c>
      <c r="B3">
        <f>SUM('chr12'!C3:I3)</f>
        <v>68776</v>
      </c>
      <c r="C3">
        <v>50358</v>
      </c>
      <c r="D3">
        <v>738</v>
      </c>
      <c r="E3">
        <v>2939</v>
      </c>
      <c r="F3">
        <v>1223</v>
      </c>
      <c r="G3">
        <v>8189</v>
      </c>
      <c r="H3">
        <v>4166</v>
      </c>
      <c r="I3">
        <v>1163</v>
      </c>
      <c r="J3" s="42"/>
      <c r="K3" s="42"/>
      <c r="L3" s="42"/>
      <c r="M3" s="11"/>
      <c r="N3" s="42"/>
      <c r="P3" s="43"/>
      <c r="Q3" s="42"/>
      <c r="R3" s="42"/>
      <c r="S3" s="42"/>
    </row>
    <row r="4" spans="1:34">
      <c r="A4" s="41" t="s">
        <v>2481</v>
      </c>
      <c r="B4" s="42">
        <v>2693</v>
      </c>
      <c r="C4" s="42">
        <v>2084</v>
      </c>
      <c r="D4" s="42">
        <v>19</v>
      </c>
      <c r="E4" s="42">
        <v>91</v>
      </c>
      <c r="F4" s="42">
        <v>47</v>
      </c>
      <c r="G4" s="42">
        <v>259</v>
      </c>
      <c r="H4" s="43">
        <v>152</v>
      </c>
      <c r="I4" s="42">
        <v>41</v>
      </c>
      <c r="J4" s="42"/>
      <c r="L4" s="42"/>
      <c r="M4" s="42"/>
      <c r="N4" s="42"/>
      <c r="O4" s="42"/>
      <c r="P4" s="43"/>
      <c r="Q4" s="42"/>
      <c r="R4" s="42"/>
      <c r="S4" s="42"/>
    </row>
    <row r="5" spans="1:34">
      <c r="A5" s="41" t="s">
        <v>2482</v>
      </c>
      <c r="B5" s="42">
        <v>24</v>
      </c>
      <c r="C5">
        <v>20</v>
      </c>
      <c r="D5">
        <v>0</v>
      </c>
      <c r="E5">
        <v>1</v>
      </c>
      <c r="F5">
        <v>1</v>
      </c>
      <c r="G5">
        <v>2</v>
      </c>
      <c r="H5" s="13">
        <v>0</v>
      </c>
      <c r="I5">
        <v>0</v>
      </c>
      <c r="M5" s="11"/>
      <c r="P5" s="13"/>
      <c r="R5" s="71"/>
    </row>
    <row r="6" spans="1:34">
      <c r="A6" s="41" t="s">
        <v>2483</v>
      </c>
      <c r="B6" s="42">
        <v>2.1350410000000002</v>
      </c>
      <c r="C6" s="42">
        <v>2.1385540000000001</v>
      </c>
      <c r="D6" s="42">
        <v>1.375</v>
      </c>
      <c r="E6" s="42">
        <v>1.84375</v>
      </c>
      <c r="F6" s="42">
        <v>1.611111</v>
      </c>
      <c r="G6" s="42">
        <v>2.1585369999999999</v>
      </c>
      <c r="H6" s="43">
        <v>3</v>
      </c>
      <c r="I6" s="42">
        <v>1.4117649999999999</v>
      </c>
      <c r="J6" s="42"/>
      <c r="M6" s="42"/>
      <c r="N6" s="42"/>
      <c r="O6" s="42"/>
      <c r="P6" s="43"/>
      <c r="Q6" s="42"/>
      <c r="R6" s="42"/>
      <c r="S6" s="42"/>
    </row>
    <row r="7" spans="1:34">
      <c r="A7" s="41" t="s">
        <v>2484</v>
      </c>
      <c r="B7" s="105">
        <v>660</v>
      </c>
      <c r="C7" s="42">
        <v>523</v>
      </c>
      <c r="D7" s="42">
        <v>3</v>
      </c>
      <c r="E7" s="42">
        <v>19</v>
      </c>
      <c r="F7" s="42">
        <v>12</v>
      </c>
      <c r="G7" s="42">
        <v>64</v>
      </c>
      <c r="H7" s="43">
        <v>25</v>
      </c>
      <c r="I7" s="42">
        <v>14</v>
      </c>
      <c r="J7" s="42"/>
      <c r="K7" s="42"/>
      <c r="L7" s="42"/>
      <c r="M7" s="41"/>
      <c r="N7" s="42"/>
      <c r="O7" s="76"/>
      <c r="P7" s="43"/>
      <c r="Q7" s="42"/>
      <c r="R7" s="42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</row>
    <row r="8" spans="1:34">
      <c r="A8" s="41" t="s">
        <v>2485</v>
      </c>
      <c r="B8" s="105">
        <v>9.5963709999999994E-3</v>
      </c>
      <c r="C8" s="42">
        <v>1.038564E-2</v>
      </c>
      <c r="D8" s="42">
        <v>4.0650410000000001E-3</v>
      </c>
      <c r="E8" s="42">
        <v>6.4647840000000003E-3</v>
      </c>
      <c r="F8" s="42">
        <v>9.8119379999999992E-3</v>
      </c>
      <c r="G8" s="42">
        <v>7.8153619999999993E-3</v>
      </c>
      <c r="H8" s="43">
        <v>6.0009599999999996E-3</v>
      </c>
      <c r="I8" s="42">
        <v>1.2037829999999999E-2</v>
      </c>
      <c r="J8" s="42"/>
      <c r="K8" s="42"/>
      <c r="L8" s="42"/>
      <c r="M8" s="41"/>
      <c r="N8" s="42"/>
      <c r="P8" s="43"/>
      <c r="Q8" s="42"/>
      <c r="R8" s="42"/>
    </row>
    <row r="9" spans="1:34">
      <c r="A9" s="46" t="s">
        <v>2486</v>
      </c>
      <c r="B9" s="47"/>
      <c r="C9" s="48" t="s">
        <v>2471</v>
      </c>
      <c r="D9" s="47" t="s">
        <v>2472</v>
      </c>
      <c r="E9" s="49" t="s">
        <v>2473</v>
      </c>
      <c r="F9" s="47" t="s">
        <v>2474</v>
      </c>
      <c r="G9" s="47" t="s">
        <v>2475</v>
      </c>
      <c r="H9" s="47" t="s">
        <v>2476</v>
      </c>
      <c r="I9" s="47" t="s">
        <v>2477</v>
      </c>
      <c r="J9" s="49"/>
      <c r="K9" s="48"/>
      <c r="L9" s="47"/>
      <c r="M9" s="49"/>
      <c r="N9" s="47"/>
      <c r="O9" s="47"/>
      <c r="P9" s="47"/>
      <c r="Q9" s="47"/>
      <c r="R9" s="49"/>
      <c r="S9" s="47"/>
      <c r="T9" s="47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</row>
    <row r="10" spans="1:34">
      <c r="A10" s="41" t="s">
        <v>2481</v>
      </c>
      <c r="B10">
        <v>1793</v>
      </c>
      <c r="C10" s="42">
        <v>1442</v>
      </c>
      <c r="D10" s="42">
        <v>12</v>
      </c>
      <c r="E10" s="42">
        <v>50</v>
      </c>
      <c r="F10" s="42">
        <v>29</v>
      </c>
      <c r="G10" s="42">
        <v>149</v>
      </c>
      <c r="H10" s="43">
        <v>82</v>
      </c>
      <c r="I10" s="42">
        <v>29</v>
      </c>
      <c r="J10" s="42"/>
      <c r="K10" s="42"/>
      <c r="L10" s="42"/>
      <c r="M10" s="11"/>
      <c r="N10" s="42"/>
      <c r="P10" s="43"/>
      <c r="Q10" s="42"/>
      <c r="R10" s="42"/>
      <c r="S10" s="42"/>
    </row>
    <row r="11" spans="1:34">
      <c r="A11" s="41" t="s">
        <v>2482</v>
      </c>
      <c r="B11">
        <v>11</v>
      </c>
      <c r="C11" s="42">
        <v>8</v>
      </c>
      <c r="D11" s="42">
        <v>0</v>
      </c>
      <c r="E11" s="42">
        <v>0</v>
      </c>
      <c r="F11" s="42">
        <v>1</v>
      </c>
      <c r="G11" s="42">
        <v>2</v>
      </c>
      <c r="H11" s="212">
        <v>0</v>
      </c>
      <c r="I11" s="42">
        <v>0</v>
      </c>
    </row>
    <row r="12" spans="1:34">
      <c r="A12" s="41" t="s">
        <v>2483</v>
      </c>
      <c r="B12">
        <v>2.075472</v>
      </c>
      <c r="C12">
        <v>2.0421939999999998</v>
      </c>
      <c r="D12" s="42">
        <v>1</v>
      </c>
      <c r="E12">
        <v>1.941176</v>
      </c>
      <c r="F12">
        <v>1.6363639999999999</v>
      </c>
      <c r="G12">
        <v>2.1702129999999999</v>
      </c>
      <c r="H12">
        <v>3.3157890000000001</v>
      </c>
      <c r="I12">
        <v>2.2222219999999999</v>
      </c>
    </row>
    <row r="13" spans="1:34">
      <c r="A13" s="11" t="s">
        <v>2484</v>
      </c>
      <c r="B13">
        <v>681</v>
      </c>
      <c r="C13">
        <v>540</v>
      </c>
      <c r="D13" s="42">
        <v>3</v>
      </c>
      <c r="E13" s="42">
        <v>21</v>
      </c>
      <c r="F13" s="42">
        <v>13</v>
      </c>
      <c r="G13">
        <v>65</v>
      </c>
      <c r="H13">
        <v>25</v>
      </c>
      <c r="I13">
        <v>14</v>
      </c>
    </row>
    <row r="14" spans="1:34">
      <c r="A14" s="11" t="s">
        <v>2485</v>
      </c>
      <c r="B14">
        <v>9.9017099999999993E-3</v>
      </c>
      <c r="C14">
        <v>1.072322E-2</v>
      </c>
      <c r="D14">
        <v>4.0650410000000001E-3</v>
      </c>
      <c r="E14">
        <v>7.1452879999999996E-3</v>
      </c>
      <c r="F14">
        <v>1.0629599999999999E-2</v>
      </c>
      <c r="G14">
        <v>7.9374770000000001E-3</v>
      </c>
      <c r="H14">
        <v>6.0009599999999996E-3</v>
      </c>
      <c r="I14">
        <v>1.2037829999999999E-2</v>
      </c>
    </row>
    <row r="15" spans="1:34">
      <c r="A15" s="46" t="s">
        <v>2487</v>
      </c>
      <c r="B15" s="47"/>
      <c r="C15" s="48" t="s">
        <v>2471</v>
      </c>
      <c r="D15" s="47" t="s">
        <v>2472</v>
      </c>
      <c r="E15" s="49" t="s">
        <v>2473</v>
      </c>
      <c r="F15" s="47" t="s">
        <v>2474</v>
      </c>
      <c r="G15" s="47" t="s">
        <v>2475</v>
      </c>
      <c r="H15" s="47" t="s">
        <v>2476</v>
      </c>
      <c r="I15" s="47" t="s">
        <v>2477</v>
      </c>
      <c r="J15" s="49"/>
      <c r="K15" s="48"/>
      <c r="L15" s="47"/>
      <c r="M15" s="49"/>
      <c r="N15" s="47"/>
      <c r="O15" s="47"/>
      <c r="P15" s="47"/>
      <c r="Q15" s="47"/>
      <c r="R15" s="49"/>
      <c r="S15" s="47"/>
      <c r="T15" s="47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</row>
    <row r="16" spans="1:34">
      <c r="A16" s="41" t="s">
        <v>2481</v>
      </c>
      <c r="B16">
        <v>1499</v>
      </c>
      <c r="C16" s="42">
        <v>1193</v>
      </c>
      <c r="D16" s="42">
        <v>11</v>
      </c>
      <c r="E16" s="42">
        <v>41</v>
      </c>
      <c r="F16" s="42">
        <v>26</v>
      </c>
      <c r="G16" s="42">
        <v>132</v>
      </c>
      <c r="H16" s="43">
        <v>70</v>
      </c>
      <c r="I16" s="42">
        <v>26</v>
      </c>
      <c r="J16" s="42"/>
      <c r="K16" s="42"/>
      <c r="L16" s="42"/>
      <c r="M16" s="11"/>
      <c r="N16" s="42"/>
      <c r="P16" s="43"/>
      <c r="Q16" s="42"/>
      <c r="R16" s="42"/>
      <c r="S16" s="42"/>
    </row>
    <row r="17" spans="1:34">
      <c r="A17" s="41" t="s">
        <v>2482</v>
      </c>
      <c r="B17">
        <v>8</v>
      </c>
      <c r="C17">
        <v>6</v>
      </c>
      <c r="D17" s="42">
        <v>0</v>
      </c>
      <c r="E17">
        <v>0</v>
      </c>
      <c r="F17">
        <v>1</v>
      </c>
      <c r="G17">
        <v>1</v>
      </c>
      <c r="H17" s="212">
        <v>0</v>
      </c>
      <c r="I17" s="212">
        <v>0</v>
      </c>
    </row>
    <row r="18" spans="1:34">
      <c r="A18" s="41" t="s">
        <v>2483</v>
      </c>
      <c r="B18">
        <v>2.0282830000000001</v>
      </c>
      <c r="C18">
        <v>2.0511509999999999</v>
      </c>
      <c r="D18">
        <v>0.83333330000000005</v>
      </c>
      <c r="E18">
        <v>2.1538460000000001</v>
      </c>
      <c r="F18">
        <v>1.888889</v>
      </c>
      <c r="G18">
        <v>1.808511</v>
      </c>
      <c r="H18">
        <v>2.8888889999999998</v>
      </c>
      <c r="I18">
        <v>1.3636360000000001</v>
      </c>
    </row>
    <row r="19" spans="1:34">
      <c r="A19" s="11" t="s">
        <v>2484</v>
      </c>
      <c r="B19">
        <v>694</v>
      </c>
      <c r="C19">
        <v>552</v>
      </c>
      <c r="D19">
        <v>3</v>
      </c>
      <c r="E19">
        <v>21</v>
      </c>
      <c r="F19">
        <v>13</v>
      </c>
      <c r="G19">
        <v>66</v>
      </c>
      <c r="H19">
        <v>25</v>
      </c>
      <c r="I19">
        <v>14</v>
      </c>
    </row>
    <row r="20" spans="1:34">
      <c r="A20" s="11" t="s">
        <v>2485</v>
      </c>
      <c r="B20">
        <v>1.0090729999999999E-2</v>
      </c>
      <c r="C20">
        <v>1.0961520000000001E-2</v>
      </c>
      <c r="D20">
        <v>4.0650410000000001E-3</v>
      </c>
      <c r="E20">
        <v>7.1452879999999996E-3</v>
      </c>
      <c r="F20">
        <v>1.0629599999999999E-2</v>
      </c>
      <c r="G20">
        <v>8.0595920000000008E-3</v>
      </c>
      <c r="H20">
        <v>6.0009599999999996E-3</v>
      </c>
      <c r="I20">
        <v>1.2037829999999999E-2</v>
      </c>
    </row>
    <row r="21" spans="1:34">
      <c r="A21" s="46" t="s">
        <v>2488</v>
      </c>
      <c r="B21" s="47"/>
      <c r="C21" s="48" t="s">
        <v>2471</v>
      </c>
      <c r="D21" s="47" t="s">
        <v>2472</v>
      </c>
      <c r="E21" s="49" t="s">
        <v>2473</v>
      </c>
      <c r="F21" s="47" t="s">
        <v>2474</v>
      </c>
      <c r="G21" s="47" t="s">
        <v>2475</v>
      </c>
      <c r="H21" s="47" t="s">
        <v>2476</v>
      </c>
      <c r="I21" s="47" t="s">
        <v>2477</v>
      </c>
      <c r="J21" s="49"/>
      <c r="K21" s="48"/>
      <c r="L21" s="47"/>
      <c r="M21" s="49"/>
      <c r="N21" s="47"/>
      <c r="O21" s="47"/>
      <c r="P21" s="47"/>
      <c r="Q21" s="47"/>
      <c r="R21" s="49"/>
      <c r="S21" s="47"/>
      <c r="T21" s="47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</row>
    <row r="22" spans="1:34">
      <c r="A22" s="41" t="s">
        <v>2481</v>
      </c>
      <c r="B22">
        <v>1583</v>
      </c>
      <c r="C22" s="42">
        <v>1250</v>
      </c>
      <c r="D22" s="42">
        <v>10</v>
      </c>
      <c r="E22" s="42">
        <v>46</v>
      </c>
      <c r="F22" s="42">
        <v>33</v>
      </c>
      <c r="G22" s="42">
        <v>150</v>
      </c>
      <c r="H22" s="43">
        <v>71</v>
      </c>
      <c r="I22" s="42">
        <v>23</v>
      </c>
      <c r="J22" s="42"/>
      <c r="K22" s="42"/>
      <c r="L22" s="42"/>
      <c r="M22" s="11"/>
      <c r="N22" s="42"/>
      <c r="P22" s="43"/>
      <c r="Q22" s="42"/>
      <c r="R22" s="42"/>
      <c r="S22" s="42"/>
    </row>
    <row r="23" spans="1:34">
      <c r="A23" s="41" t="s">
        <v>2482</v>
      </c>
      <c r="B23">
        <v>8</v>
      </c>
      <c r="C23">
        <v>7</v>
      </c>
      <c r="D23">
        <v>0</v>
      </c>
      <c r="E23">
        <v>0</v>
      </c>
      <c r="F23">
        <v>1</v>
      </c>
      <c r="G23">
        <v>0</v>
      </c>
      <c r="H23" s="212">
        <v>0</v>
      </c>
      <c r="I23" s="212">
        <v>0</v>
      </c>
    </row>
    <row r="24" spans="1:34">
      <c r="A24" s="41" t="s">
        <v>2483</v>
      </c>
      <c r="B24">
        <v>2.061896</v>
      </c>
      <c r="C24">
        <v>2.056235</v>
      </c>
      <c r="D24">
        <v>1.5</v>
      </c>
      <c r="E24">
        <v>2.0666669999999998</v>
      </c>
      <c r="F24">
        <v>2.6666669999999999</v>
      </c>
      <c r="G24">
        <v>1.7777780000000001</v>
      </c>
      <c r="H24">
        <v>2.5499999999999998</v>
      </c>
      <c r="I24">
        <v>2.8333330000000001</v>
      </c>
    </row>
    <row r="25" spans="1:34">
      <c r="A25" s="11" t="s">
        <v>2484</v>
      </c>
      <c r="B25">
        <v>696</v>
      </c>
      <c r="C25">
        <v>554</v>
      </c>
      <c r="D25">
        <v>3</v>
      </c>
      <c r="E25">
        <v>21</v>
      </c>
      <c r="F25">
        <v>13</v>
      </c>
      <c r="G25">
        <v>65</v>
      </c>
      <c r="H25">
        <v>26</v>
      </c>
      <c r="I25">
        <v>14</v>
      </c>
    </row>
    <row r="26" spans="1:34">
      <c r="A26" s="11" t="s">
        <v>2485</v>
      </c>
      <c r="B26">
        <v>1.011981E-2</v>
      </c>
      <c r="C26">
        <v>1.1001230000000001E-2</v>
      </c>
      <c r="D26">
        <v>4.0650410000000001E-3</v>
      </c>
      <c r="E26">
        <v>7.1452879999999996E-3</v>
      </c>
      <c r="F26">
        <v>1.0629599999999999E-2</v>
      </c>
      <c r="G26">
        <v>7.9374770000000001E-3</v>
      </c>
      <c r="H26">
        <v>6.2409989999999997E-3</v>
      </c>
      <c r="I26">
        <v>1.2037829999999999E-2</v>
      </c>
    </row>
    <row r="27" spans="1:34">
      <c r="A27" s="46" t="s">
        <v>2489</v>
      </c>
      <c r="B27" s="47"/>
      <c r="C27" s="48" t="s">
        <v>2471</v>
      </c>
      <c r="D27" s="47" t="s">
        <v>2472</v>
      </c>
      <c r="E27" s="49" t="s">
        <v>2473</v>
      </c>
      <c r="F27" s="47" t="s">
        <v>2474</v>
      </c>
      <c r="G27" s="47" t="s">
        <v>2475</v>
      </c>
      <c r="H27" s="47" t="s">
        <v>2476</v>
      </c>
      <c r="I27" s="47" t="s">
        <v>2477</v>
      </c>
      <c r="J27" s="49"/>
      <c r="K27" s="48"/>
      <c r="L27" s="47"/>
      <c r="M27" s="49"/>
      <c r="N27" s="47"/>
      <c r="O27" s="47"/>
      <c r="P27" s="47"/>
      <c r="Q27" s="47"/>
      <c r="R27" s="49"/>
      <c r="S27" s="47"/>
      <c r="T27" s="47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</row>
    <row r="28" spans="1:34">
      <c r="A28" s="41" t="s">
        <v>2481</v>
      </c>
      <c r="B28">
        <v>1391</v>
      </c>
      <c r="C28" s="42">
        <v>1114</v>
      </c>
      <c r="D28" s="42">
        <v>10</v>
      </c>
      <c r="E28" s="42"/>
      <c r="F28" s="42">
        <v>21</v>
      </c>
      <c r="G28" s="42">
        <v>124</v>
      </c>
      <c r="H28" s="43">
        <v>61</v>
      </c>
      <c r="I28" s="42">
        <v>23</v>
      </c>
      <c r="J28" s="42"/>
      <c r="K28" s="42"/>
      <c r="L28" s="42"/>
      <c r="M28" s="11"/>
      <c r="N28" s="42"/>
      <c r="P28" s="43"/>
      <c r="Q28" s="42"/>
      <c r="R28" s="42"/>
      <c r="S28" s="42"/>
    </row>
    <row r="29" spans="1:34">
      <c r="A29" s="41" t="s">
        <v>2482</v>
      </c>
      <c r="B29">
        <v>5</v>
      </c>
      <c r="C29">
        <v>4</v>
      </c>
      <c r="D29">
        <v>0</v>
      </c>
      <c r="F29">
        <v>1</v>
      </c>
      <c r="G29">
        <v>0</v>
      </c>
      <c r="H29" s="212">
        <v>0</v>
      </c>
      <c r="I29" s="212">
        <v>0</v>
      </c>
    </row>
    <row r="30" spans="1:34">
      <c r="A30" s="41" t="s">
        <v>2483</v>
      </c>
      <c r="B30">
        <v>2.0911110000000002</v>
      </c>
      <c r="C30">
        <v>2.0108109999999999</v>
      </c>
      <c r="D30">
        <v>1.5</v>
      </c>
      <c r="F30">
        <v>2.5</v>
      </c>
      <c r="G30">
        <v>2.2631579999999998</v>
      </c>
      <c r="H30">
        <v>3.6923080000000001</v>
      </c>
      <c r="I30">
        <v>1.875</v>
      </c>
    </row>
    <row r="31" spans="1:34">
      <c r="A31" s="11" t="s">
        <v>2484</v>
      </c>
      <c r="B31">
        <v>712</v>
      </c>
      <c r="C31">
        <v>566</v>
      </c>
      <c r="D31">
        <v>3</v>
      </c>
      <c r="F31">
        <v>13</v>
      </c>
      <c r="G31">
        <v>66</v>
      </c>
      <c r="H31">
        <v>28</v>
      </c>
      <c r="I31">
        <v>14</v>
      </c>
    </row>
    <row r="32" spans="1:34">
      <c r="A32" s="11" t="s">
        <v>2485</v>
      </c>
      <c r="B32">
        <v>1.0352449999999999E-2</v>
      </c>
      <c r="C32">
        <v>1.1239529999999999E-2</v>
      </c>
      <c r="D32">
        <v>4.0650410000000001E-3</v>
      </c>
      <c r="F32">
        <v>1.0629599999999999E-2</v>
      </c>
      <c r="G32">
        <v>8.0595920000000008E-3</v>
      </c>
      <c r="H32">
        <v>6.721075E-3</v>
      </c>
      <c r="I32">
        <v>1.2037829999999999E-2</v>
      </c>
    </row>
    <row r="33" spans="1:34">
      <c r="A33" s="46" t="s">
        <v>2490</v>
      </c>
      <c r="B33" s="47"/>
      <c r="C33" s="48" t="s">
        <v>2471</v>
      </c>
      <c r="D33" s="47" t="s">
        <v>2472</v>
      </c>
      <c r="E33" s="49" t="s">
        <v>2473</v>
      </c>
      <c r="F33" s="47" t="s">
        <v>2474</v>
      </c>
      <c r="G33" s="47" t="s">
        <v>2475</v>
      </c>
      <c r="H33" s="47" t="s">
        <v>2476</v>
      </c>
      <c r="I33" s="47" t="s">
        <v>2477</v>
      </c>
      <c r="J33" s="49"/>
      <c r="K33" s="48"/>
      <c r="L33" s="47"/>
      <c r="M33" s="49"/>
      <c r="N33" s="47"/>
      <c r="O33" s="47"/>
      <c r="P33" s="47"/>
      <c r="Q33" s="47"/>
      <c r="R33" s="49"/>
      <c r="S33" s="47"/>
      <c r="T33" s="47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</row>
    <row r="34" spans="1:34">
      <c r="A34" s="41" t="s">
        <v>2481</v>
      </c>
      <c r="B34">
        <v>1388</v>
      </c>
      <c r="C34" s="42">
        <v>1091</v>
      </c>
      <c r="D34" s="42">
        <v>9</v>
      </c>
      <c r="E34" s="42">
        <v>43</v>
      </c>
      <c r="F34" s="42">
        <v>24</v>
      </c>
      <c r="G34" s="42">
        <v>135</v>
      </c>
      <c r="H34" s="43">
        <v>62</v>
      </c>
      <c r="I34" s="42">
        <v>24</v>
      </c>
      <c r="J34" s="42"/>
      <c r="K34" s="42"/>
      <c r="L34" s="42"/>
      <c r="M34" s="11"/>
      <c r="N34" s="42"/>
      <c r="P34" s="43"/>
      <c r="Q34" s="42"/>
      <c r="R34" s="42"/>
      <c r="S34" s="42"/>
    </row>
    <row r="35" spans="1:34">
      <c r="A35" s="41" t="s">
        <v>2482</v>
      </c>
      <c r="B35">
        <v>7</v>
      </c>
      <c r="C35">
        <v>6</v>
      </c>
      <c r="D35">
        <v>0</v>
      </c>
      <c r="E35">
        <v>0</v>
      </c>
      <c r="F35">
        <v>1</v>
      </c>
      <c r="G35">
        <v>0</v>
      </c>
      <c r="H35" s="212">
        <v>0</v>
      </c>
      <c r="I35" s="212">
        <v>0</v>
      </c>
    </row>
    <row r="36" spans="1:34">
      <c r="A36" s="41" t="s">
        <v>2483</v>
      </c>
      <c r="B36">
        <v>2.1331829999999998</v>
      </c>
      <c r="C36">
        <v>2.126074</v>
      </c>
      <c r="D36">
        <v>0.5</v>
      </c>
      <c r="E36">
        <v>2.5833330000000001</v>
      </c>
      <c r="F36">
        <v>2.4285709999999998</v>
      </c>
      <c r="G36">
        <v>1.8723399999999999</v>
      </c>
      <c r="H36">
        <v>3.4285709999999998</v>
      </c>
      <c r="I36" s="212">
        <v>2</v>
      </c>
    </row>
    <row r="37" spans="1:34">
      <c r="A37" s="11" t="s">
        <v>2484</v>
      </c>
      <c r="B37">
        <v>737</v>
      </c>
      <c r="C37">
        <v>592</v>
      </c>
      <c r="D37">
        <v>4</v>
      </c>
      <c r="E37">
        <v>19</v>
      </c>
      <c r="F37">
        <v>12</v>
      </c>
      <c r="G37">
        <v>68</v>
      </c>
      <c r="H37">
        <v>28</v>
      </c>
      <c r="I37">
        <v>14</v>
      </c>
    </row>
    <row r="38" spans="1:34">
      <c r="A38" s="41" t="s">
        <v>2485</v>
      </c>
      <c r="B38">
        <v>1.071595E-2</v>
      </c>
      <c r="C38">
        <v>1.175583E-2</v>
      </c>
      <c r="D38">
        <v>5.4200539999999997E-3</v>
      </c>
      <c r="E38">
        <v>6.4647840000000003E-3</v>
      </c>
      <c r="F38">
        <v>9.8119379999999992E-3</v>
      </c>
      <c r="G38">
        <v>8.3038220000000006E-3</v>
      </c>
      <c r="H38">
        <v>6.721075E-3</v>
      </c>
      <c r="I38">
        <v>1.2037829999999999E-2</v>
      </c>
    </row>
    <row r="39" spans="1:34">
      <c r="A39" s="40" t="s">
        <v>2491</v>
      </c>
      <c r="B39" s="40"/>
      <c r="C39" s="40"/>
      <c r="D39" s="59"/>
      <c r="E39" s="39" t="s">
        <v>2511</v>
      </c>
      <c r="F39" s="40"/>
      <c r="G39" s="38"/>
      <c r="H39" s="50"/>
      <c r="I39" s="40"/>
      <c r="J39" s="40"/>
      <c r="K39" s="40"/>
      <c r="L39" s="40"/>
      <c r="M39" s="37"/>
      <c r="N39" s="38"/>
      <c r="O39" s="38"/>
      <c r="P39" s="77"/>
      <c r="Q39" s="40"/>
      <c r="R39" s="51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</row>
    <row r="40" spans="1:34" ht="15">
      <c r="A40" s="11" t="s">
        <v>2493</v>
      </c>
      <c r="B40">
        <v>-1.8902099999999999</v>
      </c>
      <c r="D40" s="52"/>
      <c r="E40" s="44" t="s">
        <v>2494</v>
      </c>
      <c r="F40" s="44"/>
      <c r="G40" t="s">
        <v>2307</v>
      </c>
      <c r="H40" t="s">
        <v>2568</v>
      </c>
      <c r="I40" t="s">
        <v>2496</v>
      </c>
      <c r="J40" s="42" t="s">
        <v>2497</v>
      </c>
      <c r="K40" t="s">
        <v>2498</v>
      </c>
      <c r="L40" t="s">
        <v>2499</v>
      </c>
      <c r="M40" s="44" t="s">
        <v>2500</v>
      </c>
      <c r="N40" s="44"/>
      <c r="O40" s="44" t="s">
        <v>2501</v>
      </c>
      <c r="P40" s="44"/>
      <c r="Q40" s="53" t="s">
        <v>2502</v>
      </c>
      <c r="R40" t="s">
        <v>2503</v>
      </c>
    </row>
    <row r="41" spans="1:34">
      <c r="A41" s="11" t="s">
        <v>2504</v>
      </c>
      <c r="B41" s="42">
        <v>2515</v>
      </c>
      <c r="D41" s="52"/>
      <c r="E41">
        <v>9462671</v>
      </c>
      <c r="F41">
        <v>9525135</v>
      </c>
      <c r="G41">
        <v>50358</v>
      </c>
      <c r="H41">
        <v>-1.824532</v>
      </c>
      <c r="I41">
        <v>1938</v>
      </c>
      <c r="J41">
        <v>1.8988767E-2</v>
      </c>
      <c r="K41">
        <v>-4.3404470000000002</v>
      </c>
      <c r="L41">
        <v>-8.6304090000000002</v>
      </c>
      <c r="M41">
        <v>73.854551900000004</v>
      </c>
      <c r="N41">
        <f>M41/G41</f>
        <v>1.4665902517971327E-3</v>
      </c>
      <c r="O41">
        <v>231.704207</v>
      </c>
      <c r="P41">
        <f>O41/G41</f>
        <v>4.601139977759244E-3</v>
      </c>
      <c r="Q41" s="73">
        <v>1.150285E-7</v>
      </c>
    </row>
    <row r="42" spans="1:34">
      <c r="A42" s="42" t="s">
        <v>2497</v>
      </c>
      <c r="B42" s="42">
        <v>1.7702209999999999E-2</v>
      </c>
      <c r="D42" s="52"/>
      <c r="E42">
        <v>9544701</v>
      </c>
      <c r="F42">
        <v>9557062</v>
      </c>
      <c r="G42">
        <v>738</v>
      </c>
      <c r="H42" s="78">
        <v>-1.6547080000000001</v>
      </c>
      <c r="I42" s="45">
        <v>19</v>
      </c>
      <c r="J42" s="79">
        <v>1.1811721000000001E-2</v>
      </c>
      <c r="K42" s="79">
        <v>-2.3560219999999998</v>
      </c>
      <c r="L42">
        <v>-2.0558169999999998</v>
      </c>
      <c r="M42">
        <v>0.44610929999999999</v>
      </c>
      <c r="N42">
        <f t="shared" ref="N42:N47" si="0">M42/G42</f>
        <v>6.0448414634146344E-4</v>
      </c>
      <c r="O42">
        <v>2.1124589999999999</v>
      </c>
      <c r="P42">
        <f t="shared" ref="P42:P47" si="1">O42/G42</f>
        <v>2.8624105691056911E-3</v>
      </c>
      <c r="Q42" s="73">
        <v>7.156027E-8</v>
      </c>
    </row>
    <row r="43" spans="1:34">
      <c r="A43" s="11" t="s">
        <v>2505</v>
      </c>
      <c r="B43" s="42">
        <v>-4.7451910000000002</v>
      </c>
      <c r="D43" s="52"/>
      <c r="E43">
        <v>54621785</v>
      </c>
      <c r="F43">
        <v>54637501</v>
      </c>
      <c r="G43">
        <v>2939</v>
      </c>
      <c r="H43" s="78">
        <v>-2.2038509999999998</v>
      </c>
      <c r="I43" s="45">
        <v>91</v>
      </c>
      <c r="J43" s="79">
        <v>8.2122719999999996E-3</v>
      </c>
      <c r="K43" s="79">
        <v>-6.1044039999999997</v>
      </c>
      <c r="L43">
        <v>-8.3044019999999996</v>
      </c>
      <c r="M43">
        <v>1.5002454999999999</v>
      </c>
      <c r="N43">
        <f t="shared" si="0"/>
        <v>5.1046121129635924E-4</v>
      </c>
      <c r="O43">
        <v>10.117566999999999</v>
      </c>
      <c r="P43">
        <f t="shared" si="1"/>
        <v>3.4425202449812858E-3</v>
      </c>
      <c r="Q43" s="73">
        <v>8.6063010000000004E-8</v>
      </c>
    </row>
    <row r="44" spans="1:34">
      <c r="A44" s="11" t="s">
        <v>2506</v>
      </c>
      <c r="B44" s="42">
        <v>-9.802047</v>
      </c>
      <c r="D44" s="52"/>
      <c r="E44">
        <v>58210790</v>
      </c>
      <c r="F44">
        <v>58222803</v>
      </c>
      <c r="G44">
        <v>1223</v>
      </c>
      <c r="H44" s="78">
        <v>-1.679405</v>
      </c>
      <c r="I44" s="45">
        <v>47</v>
      </c>
      <c r="J44" s="79">
        <v>1.7223892000000001E-2</v>
      </c>
      <c r="K44" s="79">
        <v>-4.5726690000000003</v>
      </c>
      <c r="L44">
        <v>-5.5770489999999997</v>
      </c>
      <c r="M44">
        <v>1.6221006</v>
      </c>
      <c r="N44">
        <f t="shared" si="0"/>
        <v>1.3263291905151267E-3</v>
      </c>
      <c r="O44">
        <v>5.2255570000000002</v>
      </c>
      <c r="P44">
        <f t="shared" si="1"/>
        <v>4.2727367130008182E-3</v>
      </c>
      <c r="Q44" s="73">
        <v>1.0681840000000001E-7</v>
      </c>
    </row>
    <row r="45" spans="1:34">
      <c r="A45" s="42" t="s">
        <v>2507</v>
      </c>
      <c r="B45" s="42">
        <v>89.389889999999994</v>
      </c>
      <c r="C45">
        <f>B45/B3</f>
        <v>1.2997250494358496E-3</v>
      </c>
      <c r="D45" s="52"/>
      <c r="E45">
        <v>58320819</v>
      </c>
      <c r="F45">
        <v>58333655</v>
      </c>
      <c r="G45">
        <v>8189</v>
      </c>
      <c r="H45" s="78">
        <v>-1.7913239999999999</v>
      </c>
      <c r="I45" s="45">
        <v>243</v>
      </c>
      <c r="J45" s="79">
        <v>1.8734990999999999E-2</v>
      </c>
      <c r="K45" s="79">
        <v>-4.6313139999999997</v>
      </c>
      <c r="L45">
        <v>-7.3926069999999999</v>
      </c>
      <c r="M45">
        <v>9.1370544000000002</v>
      </c>
      <c r="N45">
        <f t="shared" si="0"/>
        <v>1.1157716937354989E-3</v>
      </c>
      <c r="O45">
        <v>28.796240000000001</v>
      </c>
      <c r="P45">
        <f t="shared" si="1"/>
        <v>3.5164537794602517E-3</v>
      </c>
      <c r="Q45" s="73">
        <v>8.7911349999999998E-8</v>
      </c>
    </row>
    <row r="46" spans="1:34">
      <c r="A46" s="42" t="s">
        <v>2508</v>
      </c>
      <c r="B46" s="42">
        <v>299.41430000000003</v>
      </c>
      <c r="C46">
        <f>B46/B3</f>
        <v>4.3534706874491106E-3</v>
      </c>
      <c r="D46" s="52"/>
      <c r="E46">
        <v>100545969</v>
      </c>
      <c r="F46">
        <v>100570873</v>
      </c>
      <c r="G46">
        <v>4166</v>
      </c>
      <c r="H46" s="78">
        <v>-2.3941319999999999</v>
      </c>
      <c r="I46" s="45">
        <v>136</v>
      </c>
      <c r="J46" s="79">
        <v>5.3122279999999996E-3</v>
      </c>
      <c r="K46" s="79">
        <v>-6.2755020000000004</v>
      </c>
      <c r="L46">
        <v>-9.0263299999999997</v>
      </c>
      <c r="M46">
        <v>1.4526022999999999</v>
      </c>
      <c r="N46">
        <f t="shared" si="0"/>
        <v>3.4868034085453668E-4</v>
      </c>
      <c r="O46">
        <v>16.899760000000001</v>
      </c>
      <c r="P46">
        <f t="shared" si="1"/>
        <v>4.0565914546327412E-3</v>
      </c>
      <c r="Q46" s="73">
        <v>1.014148E-7</v>
      </c>
    </row>
    <row r="47" spans="1:34">
      <c r="A47" s="23" t="s">
        <v>2509</v>
      </c>
      <c r="B47" s="109">
        <v>1.088368E-7</v>
      </c>
      <c r="D47" s="52"/>
      <c r="E47">
        <v>121132912</v>
      </c>
      <c r="F47">
        <v>121140830</v>
      </c>
      <c r="G47">
        <v>1163</v>
      </c>
      <c r="H47" s="78">
        <v>-1.670981</v>
      </c>
      <c r="I47" s="45">
        <v>41</v>
      </c>
      <c r="J47" s="79">
        <v>1.6779195E-2</v>
      </c>
      <c r="K47" s="79">
        <v>-2.9667780000000001</v>
      </c>
      <c r="L47">
        <v>-3.0337749999999999</v>
      </c>
      <c r="M47">
        <v>1.3772266</v>
      </c>
      <c r="N47">
        <f t="shared" si="0"/>
        <v>1.1842017196904556E-3</v>
      </c>
      <c r="O47">
        <v>4.5584639999999998</v>
      </c>
      <c r="P47">
        <f t="shared" si="1"/>
        <v>3.9195735167669816E-3</v>
      </c>
      <c r="Q47" s="73">
        <v>9.7989350000000004E-8</v>
      </c>
    </row>
    <row r="48" spans="1:34">
      <c r="A48" s="23" t="s">
        <v>2503</v>
      </c>
      <c r="B48" s="42"/>
      <c r="D48" s="52"/>
      <c r="E48" s="11"/>
      <c r="F48" s="11"/>
      <c r="G48" s="42"/>
      <c r="H48" s="11"/>
      <c r="I48" s="78"/>
      <c r="J48" s="54"/>
      <c r="K48" s="79"/>
      <c r="L48" s="79"/>
    </row>
    <row r="49" spans="1:33">
      <c r="A49" s="49" t="s">
        <v>2569</v>
      </c>
      <c r="B49" s="49"/>
      <c r="C49" s="49"/>
      <c r="D49" s="80"/>
      <c r="E49" s="48" t="s">
        <v>2492</v>
      </c>
      <c r="F49" s="49"/>
      <c r="G49" s="47"/>
      <c r="H49" s="55"/>
      <c r="I49" s="49"/>
      <c r="J49" s="49"/>
      <c r="K49" s="49"/>
      <c r="L49" s="49"/>
      <c r="M49" s="46"/>
      <c r="N49" s="47"/>
      <c r="O49" s="47"/>
      <c r="P49" s="81"/>
      <c r="Q49" s="56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</row>
    <row r="50" spans="1:33" ht="15">
      <c r="A50" s="11" t="s">
        <v>2493</v>
      </c>
      <c r="B50" s="42">
        <v>-1.5142530000000001</v>
      </c>
      <c r="D50" s="52"/>
      <c r="E50" s="44" t="s">
        <v>2494</v>
      </c>
      <c r="F50" s="44"/>
      <c r="G50" t="s">
        <v>2307</v>
      </c>
      <c r="H50" t="s">
        <v>2568</v>
      </c>
      <c r="I50" t="s">
        <v>2496</v>
      </c>
      <c r="J50" s="42" t="s">
        <v>2497</v>
      </c>
      <c r="K50" t="s">
        <v>2498</v>
      </c>
      <c r="L50" t="s">
        <v>2499</v>
      </c>
      <c r="M50" s="44" t="s">
        <v>2500</v>
      </c>
      <c r="N50" s="44"/>
      <c r="O50" s="44" t="s">
        <v>2501</v>
      </c>
      <c r="P50" s="44"/>
      <c r="Q50" s="53" t="s">
        <v>2502</v>
      </c>
      <c r="R50" t="s">
        <v>2503</v>
      </c>
    </row>
    <row r="51" spans="1:33">
      <c r="A51" s="11" t="s">
        <v>2504</v>
      </c>
      <c r="B51" s="42">
        <v>1704</v>
      </c>
      <c r="D51" s="52"/>
      <c r="E51">
        <v>9462671</v>
      </c>
      <c r="F51">
        <v>9525135</v>
      </c>
      <c r="G51">
        <v>50358</v>
      </c>
      <c r="H51">
        <v>-1.4865060000000001</v>
      </c>
      <c r="I51">
        <v>1366</v>
      </c>
      <c r="J51">
        <v>3.20241E-2</v>
      </c>
      <c r="K51">
        <v>-1.4637553999999999</v>
      </c>
      <c r="L51">
        <v>-0.97417050000000005</v>
      </c>
      <c r="M51">
        <v>87.895302999999998</v>
      </c>
      <c r="N51">
        <f>M51/G51</f>
        <v>1.7454089320465467E-3</v>
      </c>
      <c r="O51">
        <v>189.005371</v>
      </c>
      <c r="P51">
        <f>O51/G51</f>
        <v>3.7532342626792167E-3</v>
      </c>
      <c r="Q51" s="73">
        <v>9.3830859999999997E-8</v>
      </c>
    </row>
    <row r="52" spans="1:33">
      <c r="A52" s="42" t="s">
        <v>2497</v>
      </c>
      <c r="B52" s="42">
        <v>3.1429859999999997E-2</v>
      </c>
      <c r="D52" s="52"/>
      <c r="E52">
        <v>9544701</v>
      </c>
      <c r="F52">
        <v>9557062</v>
      </c>
      <c r="G52">
        <v>738</v>
      </c>
      <c r="H52" s="78">
        <v>-0.34436610000000001</v>
      </c>
      <c r="I52" s="45">
        <v>12</v>
      </c>
      <c r="J52" s="79">
        <v>5.458209E-2</v>
      </c>
      <c r="K52" s="79">
        <v>0.81619149999999996</v>
      </c>
      <c r="L52">
        <v>1.3076620000000001</v>
      </c>
      <c r="M52">
        <v>1.3099700000000001</v>
      </c>
      <c r="N52">
        <f t="shared" ref="N52:N57" si="2">M52/G52</f>
        <v>1.7750271002710029E-3</v>
      </c>
      <c r="O52">
        <v>1.5728409999999999</v>
      </c>
      <c r="P52">
        <f t="shared" ref="P52:P57" si="3">O52/G52</f>
        <v>2.1312208672086721E-3</v>
      </c>
      <c r="Q52" s="73">
        <v>5.3280539999999998E-8</v>
      </c>
    </row>
    <row r="53" spans="1:33">
      <c r="A53" s="11" t="s">
        <v>2505</v>
      </c>
      <c r="B53" s="42">
        <v>-1.5435859999999999</v>
      </c>
      <c r="D53" s="52"/>
      <c r="E53">
        <v>54621785</v>
      </c>
      <c r="F53">
        <v>54637501</v>
      </c>
      <c r="G53">
        <v>2939</v>
      </c>
      <c r="H53" s="78">
        <v>-2.0708815999999999</v>
      </c>
      <c r="I53" s="45">
        <v>50</v>
      </c>
      <c r="J53" s="79">
        <v>1.3816490000000001E-2</v>
      </c>
      <c r="K53" s="79">
        <v>-2.4976029999999998</v>
      </c>
      <c r="L53">
        <v>-2.0326678999999999</v>
      </c>
      <c r="M53">
        <v>1.387459</v>
      </c>
      <c r="N53">
        <f t="shared" si="2"/>
        <v>4.720854031983668E-4</v>
      </c>
      <c r="O53">
        <v>6.5535059999999996</v>
      </c>
      <c r="P53">
        <f t="shared" si="3"/>
        <v>2.2298421231711466E-3</v>
      </c>
      <c r="Q53" s="73">
        <v>5.5746049999999998E-8</v>
      </c>
    </row>
    <row r="54" spans="1:33">
      <c r="A54" s="11" t="s">
        <v>2506</v>
      </c>
      <c r="B54" s="42">
        <v>-1.122844</v>
      </c>
      <c r="D54" s="52"/>
      <c r="E54">
        <v>58210790</v>
      </c>
      <c r="F54">
        <v>58222803</v>
      </c>
      <c r="G54">
        <v>1223</v>
      </c>
      <c r="H54" s="78">
        <v>-1.7461861999999999</v>
      </c>
      <c r="I54" s="45">
        <v>29</v>
      </c>
      <c r="J54" s="79">
        <v>1.8949130000000002E-2</v>
      </c>
      <c r="K54" s="79">
        <v>-1.3682685999999999</v>
      </c>
      <c r="L54">
        <v>-0.6154596</v>
      </c>
      <c r="M54">
        <v>1.0998349999999999</v>
      </c>
      <c r="N54">
        <f t="shared" si="2"/>
        <v>8.9929272281275539E-4</v>
      </c>
      <c r="O54">
        <v>3.8010329999999999</v>
      </c>
      <c r="P54">
        <f t="shared" si="3"/>
        <v>3.1079582992641045E-3</v>
      </c>
      <c r="Q54" s="73">
        <v>7.7698969999999997E-8</v>
      </c>
    </row>
    <row r="55" spans="1:33">
      <c r="A55" s="42" t="s">
        <v>2507</v>
      </c>
      <c r="B55" s="42">
        <v>107.6238</v>
      </c>
      <c r="C55">
        <f>B55/B3</f>
        <v>1.5648452948703036E-3</v>
      </c>
      <c r="D55" s="52"/>
      <c r="E55">
        <v>58320819</v>
      </c>
      <c r="F55">
        <v>58333655</v>
      </c>
      <c r="G55">
        <v>8189</v>
      </c>
      <c r="H55" s="78">
        <v>-1.1326461000000001</v>
      </c>
      <c r="I55" s="45">
        <v>143</v>
      </c>
      <c r="J55" s="79">
        <v>3.9014029999999998E-2</v>
      </c>
      <c r="K55" s="79">
        <v>-1.3603267000000001</v>
      </c>
      <c r="L55">
        <v>-1.1695675000000001</v>
      </c>
      <c r="M55">
        <v>11.200635999999999</v>
      </c>
      <c r="N55">
        <f t="shared" si="2"/>
        <v>1.3677660275979973E-3</v>
      </c>
      <c r="O55">
        <v>19.529626</v>
      </c>
      <c r="P55">
        <f t="shared" si="3"/>
        <v>2.3848609109781414E-3</v>
      </c>
      <c r="Q55" s="73">
        <v>5.9621519999999995E-8</v>
      </c>
    </row>
    <row r="56" spans="1:33">
      <c r="A56" s="42" t="s">
        <v>2508</v>
      </c>
      <c r="B56" s="42">
        <v>235.01140000000001</v>
      </c>
      <c r="C56">
        <f>B56/B3</f>
        <v>3.417055368151681E-3</v>
      </c>
      <c r="D56" s="52"/>
      <c r="E56">
        <v>100545969</v>
      </c>
      <c r="F56">
        <v>100570873</v>
      </c>
      <c r="G56">
        <v>4166</v>
      </c>
      <c r="H56" s="78">
        <v>-1.8723021</v>
      </c>
      <c r="I56" s="45">
        <v>75</v>
      </c>
      <c r="J56" s="79">
        <v>2.030353E-2</v>
      </c>
      <c r="K56" s="79">
        <v>-1.5262544</v>
      </c>
      <c r="L56">
        <v>-0.62843939999999998</v>
      </c>
      <c r="M56">
        <v>3.059536</v>
      </c>
      <c r="N56">
        <f t="shared" si="2"/>
        <v>7.3440614498319727E-4</v>
      </c>
      <c r="O56">
        <v>10.747958000000001</v>
      </c>
      <c r="P56">
        <f t="shared" si="3"/>
        <v>2.5799227076332212E-3</v>
      </c>
      <c r="Q56" s="73">
        <v>6.4498070000000002E-8</v>
      </c>
    </row>
    <row r="57" spans="1:33">
      <c r="A57" s="23" t="s">
        <v>2509</v>
      </c>
      <c r="B57" s="109">
        <v>8.5426370000000006E-8</v>
      </c>
      <c r="D57" s="52"/>
      <c r="E57">
        <v>121132912</v>
      </c>
      <c r="F57">
        <v>121140830</v>
      </c>
      <c r="G57">
        <v>1163</v>
      </c>
      <c r="H57" s="78">
        <v>-1.3769302000000001</v>
      </c>
      <c r="I57" s="45">
        <v>29</v>
      </c>
      <c r="J57" s="79">
        <v>2.8751120000000002E-2</v>
      </c>
      <c r="K57" s="79">
        <v>-1.1678759999999999</v>
      </c>
      <c r="L57">
        <v>-0.6154596</v>
      </c>
      <c r="M57">
        <v>1.6710419999999999</v>
      </c>
      <c r="N57">
        <f t="shared" si="2"/>
        <v>1.4368374892519346E-3</v>
      </c>
      <c r="O57">
        <v>3.8010329999999999</v>
      </c>
      <c r="P57">
        <f t="shared" si="3"/>
        <v>3.2683000859845225E-3</v>
      </c>
      <c r="Q57" s="73">
        <v>8.1707510000000002E-8</v>
      </c>
    </row>
    <row r="58" spans="1:33">
      <c r="A58" s="23" t="s">
        <v>2503</v>
      </c>
      <c r="B58" s="42"/>
      <c r="D58" s="52"/>
      <c r="E58" s="11"/>
      <c r="F58" s="11"/>
      <c r="G58" s="42"/>
      <c r="H58" s="11"/>
      <c r="I58" s="78"/>
      <c r="J58" s="54"/>
      <c r="K58" s="79"/>
      <c r="L58" s="79"/>
    </row>
    <row r="59" spans="1:33">
      <c r="A59" s="49" t="s">
        <v>2570</v>
      </c>
      <c r="B59" s="49"/>
      <c r="C59" s="49"/>
      <c r="D59" s="80"/>
      <c r="E59" s="48" t="s">
        <v>2511</v>
      </c>
      <c r="F59" s="49"/>
      <c r="G59" s="47"/>
      <c r="H59" s="55"/>
      <c r="I59" s="49"/>
      <c r="J59" s="49"/>
      <c r="K59" s="49"/>
      <c r="L59" s="49"/>
      <c r="M59" s="46"/>
      <c r="N59" s="47"/>
      <c r="O59" s="47"/>
      <c r="P59" s="81"/>
      <c r="Q59" s="56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</row>
    <row r="60" spans="1:33" ht="15">
      <c r="A60" s="11" t="s">
        <v>2493</v>
      </c>
      <c r="B60" s="42">
        <v>-1.7392430000000001</v>
      </c>
      <c r="D60" s="52"/>
      <c r="E60" s="44" t="s">
        <v>2494</v>
      </c>
      <c r="F60" s="44"/>
      <c r="G60" t="s">
        <v>2307</v>
      </c>
      <c r="H60" t="s">
        <v>2568</v>
      </c>
      <c r="I60" t="s">
        <v>2496</v>
      </c>
      <c r="J60" s="42" t="s">
        <v>2497</v>
      </c>
      <c r="K60" t="s">
        <v>2498</v>
      </c>
      <c r="L60" t="s">
        <v>2499</v>
      </c>
      <c r="M60" s="44" t="s">
        <v>2500</v>
      </c>
      <c r="N60" s="44"/>
      <c r="O60" s="44" t="s">
        <v>2501</v>
      </c>
      <c r="P60" s="44"/>
      <c r="Q60" s="53" t="s">
        <v>2502</v>
      </c>
      <c r="R60" t="s">
        <v>2503</v>
      </c>
    </row>
    <row r="61" spans="1:33">
      <c r="A61" s="11" t="s">
        <v>2504</v>
      </c>
      <c r="B61" s="42">
        <v>1427</v>
      </c>
      <c r="D61" s="52"/>
      <c r="E61">
        <v>9462671</v>
      </c>
      <c r="F61">
        <v>9525135</v>
      </c>
      <c r="G61">
        <v>50358</v>
      </c>
      <c r="H61">
        <v>-1.668839</v>
      </c>
      <c r="I61">
        <v>1133</v>
      </c>
      <c r="J61">
        <v>3.1318525E-2</v>
      </c>
      <c r="K61">
        <v>-1.461401</v>
      </c>
      <c r="L61">
        <v>-0.69045380000000001</v>
      </c>
      <c r="M61">
        <v>71.587374299999993</v>
      </c>
      <c r="N61">
        <f>M61/G61</f>
        <v>1.421569051590611E-3</v>
      </c>
      <c r="O61">
        <v>169.66582</v>
      </c>
      <c r="P61">
        <f>O61/G61</f>
        <v>3.369192978275547E-3</v>
      </c>
      <c r="Q61" s="73">
        <v>8.4229820000000003E-8</v>
      </c>
    </row>
    <row r="62" spans="1:33">
      <c r="A62" s="42" t="s">
        <v>2497</v>
      </c>
      <c r="B62" s="42">
        <v>2.967266E-2</v>
      </c>
      <c r="D62" s="52"/>
      <c r="E62">
        <v>9544701</v>
      </c>
      <c r="F62">
        <v>9557062</v>
      </c>
      <c r="G62">
        <v>738</v>
      </c>
      <c r="H62" s="78">
        <v>-1.867326</v>
      </c>
      <c r="I62" s="45">
        <v>11</v>
      </c>
      <c r="J62" s="45">
        <v>9.6176070000000002E-3</v>
      </c>
      <c r="K62" s="79">
        <v>-1.13717</v>
      </c>
      <c r="L62">
        <v>-0.36291699999999999</v>
      </c>
      <c r="M62">
        <v>0.18581690000000001</v>
      </c>
      <c r="N62">
        <f t="shared" ref="N62:N67" si="4">M62/G62</f>
        <v>2.5178441734417345E-4</v>
      </c>
      <c r="O62">
        <v>1.56436</v>
      </c>
      <c r="P62">
        <f t="shared" ref="P62:P67" si="5">O62/G62</f>
        <v>2.1197289972899728E-3</v>
      </c>
      <c r="Q62" s="73">
        <v>5.2993240000000001E-8</v>
      </c>
    </row>
    <row r="63" spans="1:33">
      <c r="A63" s="11" t="s">
        <v>2505</v>
      </c>
      <c r="B63" s="42">
        <v>-1.643275</v>
      </c>
      <c r="D63" s="52"/>
      <c r="E63">
        <v>54621785</v>
      </c>
      <c r="F63">
        <v>54637501</v>
      </c>
      <c r="G63">
        <v>2939</v>
      </c>
      <c r="H63" s="78">
        <v>-1.9955179999999999</v>
      </c>
      <c r="I63" s="45">
        <v>41</v>
      </c>
      <c r="J63" s="45">
        <v>1.7906677999999999E-2</v>
      </c>
      <c r="K63" s="79">
        <v>-2.4462039999999998</v>
      </c>
      <c r="L63">
        <v>-2.0309518</v>
      </c>
      <c r="M63">
        <v>1.4752438999999999</v>
      </c>
      <c r="N63">
        <f t="shared" si="4"/>
        <v>5.0195437223545425E-4</v>
      </c>
      <c r="O63">
        <v>5.8307979999999997</v>
      </c>
      <c r="P63">
        <f t="shared" si="5"/>
        <v>1.9839394351820346E-3</v>
      </c>
      <c r="Q63" s="73">
        <v>4.9598479999999999E-8</v>
      </c>
    </row>
    <row r="64" spans="1:33">
      <c r="A64" s="11" t="s">
        <v>2506</v>
      </c>
      <c r="B64" s="42">
        <v>-0.98236380000000001</v>
      </c>
      <c r="D64" s="52"/>
      <c r="E64">
        <v>58210790</v>
      </c>
      <c r="F64">
        <v>58222803</v>
      </c>
      <c r="G64">
        <v>1223</v>
      </c>
      <c r="H64" s="78">
        <v>-1.6202380000000001</v>
      </c>
      <c r="I64" s="45">
        <v>26</v>
      </c>
      <c r="J64" s="45">
        <v>2.5389242999999999E-2</v>
      </c>
      <c r="K64" s="79">
        <v>-1.316646</v>
      </c>
      <c r="L64">
        <v>-0.67194589999999998</v>
      </c>
      <c r="M64">
        <v>1.3192790000000001</v>
      </c>
      <c r="N64">
        <f t="shared" si="4"/>
        <v>1.0787236304170074E-3</v>
      </c>
      <c r="O64">
        <v>3.6975790000000002</v>
      </c>
      <c r="P64">
        <f t="shared" si="5"/>
        <v>3.0233679476696649E-3</v>
      </c>
      <c r="Q64" s="73">
        <v>7.5584199999999995E-8</v>
      </c>
    </row>
    <row r="65" spans="1:33">
      <c r="A65" s="42" t="s">
        <v>2507</v>
      </c>
      <c r="B65" s="42">
        <v>85.523439999999994</v>
      </c>
      <c r="C65">
        <f>B65/B3</f>
        <v>1.2435070373386064E-3</v>
      </c>
      <c r="D65" s="52"/>
      <c r="E65">
        <v>58320819</v>
      </c>
      <c r="F65">
        <v>58333655</v>
      </c>
      <c r="G65">
        <v>8189</v>
      </c>
      <c r="H65" s="78">
        <v>-1.494316</v>
      </c>
      <c r="I65" s="45">
        <v>127</v>
      </c>
      <c r="J65" s="45">
        <v>3.4128697E-2</v>
      </c>
      <c r="K65" s="79">
        <v>-1.14209</v>
      </c>
      <c r="L65">
        <v>-0.3537438</v>
      </c>
      <c r="M65">
        <v>8.7294370000000008</v>
      </c>
      <c r="N65">
        <f t="shared" si="4"/>
        <v>1.0659954817438028E-3</v>
      </c>
      <c r="O65">
        <v>18.772642999999999</v>
      </c>
      <c r="P65">
        <f t="shared" si="5"/>
        <v>2.2924219074368052E-3</v>
      </c>
      <c r="Q65" s="73">
        <v>5.7310549999999998E-8</v>
      </c>
    </row>
    <row r="66" spans="1:33">
      <c r="A66" s="42" t="s">
        <v>2508</v>
      </c>
      <c r="B66" s="42">
        <v>213.1842</v>
      </c>
      <c r="C66">
        <f>B66/B3</f>
        <v>3.0996888449459116E-3</v>
      </c>
      <c r="D66" s="52"/>
      <c r="E66">
        <v>100545969</v>
      </c>
      <c r="F66">
        <v>100570873</v>
      </c>
      <c r="G66">
        <v>4166</v>
      </c>
      <c r="H66" s="78">
        <v>-2.4595690000000001</v>
      </c>
      <c r="I66" s="45">
        <v>63</v>
      </c>
      <c r="J66" s="45">
        <v>8.4833660000000009E-3</v>
      </c>
      <c r="K66" s="79">
        <v>-2.9305970000000001</v>
      </c>
      <c r="L66">
        <v>-2.4013073999999999</v>
      </c>
      <c r="M66">
        <v>1.0288318000000001</v>
      </c>
      <c r="N66">
        <f t="shared" si="4"/>
        <v>2.4695914546327412E-4</v>
      </c>
      <c r="O66">
        <v>9.9554670000000005</v>
      </c>
      <c r="P66">
        <f t="shared" si="5"/>
        <v>2.3896944311089774E-3</v>
      </c>
      <c r="Q66" s="73">
        <v>5.9742360000000002E-8</v>
      </c>
    </row>
    <row r="67" spans="1:33">
      <c r="A67" s="23" t="s">
        <v>2509</v>
      </c>
      <c r="B67" s="109">
        <v>7.749224E-8</v>
      </c>
      <c r="D67" s="52"/>
      <c r="E67">
        <v>121132912</v>
      </c>
      <c r="F67">
        <v>121140830</v>
      </c>
      <c r="G67">
        <v>1163</v>
      </c>
      <c r="H67" s="78">
        <v>-1.7032309999999999</v>
      </c>
      <c r="I67" s="45">
        <v>26</v>
      </c>
      <c r="J67" s="45">
        <v>2.2968063E-2</v>
      </c>
      <c r="K67" s="79">
        <v>-1.7179390000000001</v>
      </c>
      <c r="L67">
        <v>-1.1878664999999999</v>
      </c>
      <c r="M67">
        <v>1.1974545999999999</v>
      </c>
      <c r="N67">
        <f t="shared" si="4"/>
        <v>1.0296256233877901E-3</v>
      </c>
      <c r="O67">
        <v>3.6975790000000002</v>
      </c>
      <c r="P67">
        <f t="shared" si="5"/>
        <v>3.1793456577815997E-3</v>
      </c>
      <c r="Q67" s="73">
        <v>7.9483640000000003E-8</v>
      </c>
    </row>
    <row r="68" spans="1:33">
      <c r="A68" s="23" t="s">
        <v>2503</v>
      </c>
      <c r="B68" s="42"/>
      <c r="D68" s="52"/>
      <c r="E68" s="11"/>
      <c r="F68" s="11"/>
      <c r="G68" s="42"/>
      <c r="H68" s="11"/>
      <c r="I68" s="78"/>
      <c r="J68" s="54"/>
      <c r="K68" s="79"/>
      <c r="L68" s="79"/>
    </row>
    <row r="69" spans="1:33">
      <c r="A69" s="49" t="s">
        <v>2571</v>
      </c>
      <c r="B69" s="49"/>
      <c r="C69" s="49"/>
      <c r="D69" s="80"/>
      <c r="E69" s="48" t="s">
        <v>2511</v>
      </c>
      <c r="F69" s="49"/>
      <c r="G69" s="47"/>
      <c r="H69" s="55"/>
      <c r="I69" s="49"/>
      <c r="J69" s="49"/>
      <c r="K69" s="49"/>
      <c r="L69" s="49"/>
      <c r="M69" s="46"/>
      <c r="N69" s="47"/>
      <c r="O69" s="47"/>
      <c r="P69" s="81"/>
      <c r="Q69" s="56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</row>
    <row r="70" spans="1:33" ht="15">
      <c r="A70" s="11" t="s">
        <v>2493</v>
      </c>
      <c r="B70" s="42">
        <v>-1.8295699999999999</v>
      </c>
      <c r="D70" s="52"/>
      <c r="E70" s="44" t="s">
        <v>2494</v>
      </c>
      <c r="F70" s="44"/>
      <c r="G70" t="s">
        <v>2307</v>
      </c>
      <c r="H70" t="s">
        <v>2568</v>
      </c>
      <c r="I70" t="s">
        <v>2496</v>
      </c>
      <c r="J70" s="42" t="s">
        <v>2497</v>
      </c>
      <c r="K70" t="s">
        <v>2498</v>
      </c>
      <c r="L70" t="s">
        <v>2499</v>
      </c>
      <c r="M70" s="44" t="s">
        <v>2500</v>
      </c>
      <c r="N70" s="44"/>
      <c r="O70" s="44" t="s">
        <v>2501</v>
      </c>
      <c r="P70" s="44"/>
      <c r="Q70" s="53" t="s">
        <v>2502</v>
      </c>
      <c r="R70" t="s">
        <v>2503</v>
      </c>
    </row>
    <row r="71" spans="1:33">
      <c r="A71" s="11" t="s">
        <v>2504</v>
      </c>
      <c r="B71" s="42">
        <v>1506</v>
      </c>
      <c r="D71" s="52"/>
      <c r="E71">
        <v>9462671</v>
      </c>
      <c r="F71">
        <v>9525135</v>
      </c>
      <c r="G71">
        <v>50358</v>
      </c>
      <c r="H71">
        <v>-1.7637069999999999</v>
      </c>
      <c r="I71">
        <v>1186</v>
      </c>
      <c r="J71">
        <v>2.6466025000000001E-2</v>
      </c>
      <c r="K71">
        <v>-1.8418905999999999</v>
      </c>
      <c r="L71">
        <v>-1.3982861</v>
      </c>
      <c r="M71">
        <v>63.210313200000002</v>
      </c>
      <c r="N71">
        <f>M71/G71</f>
        <v>1.2552188966996308E-3</v>
      </c>
      <c r="O71">
        <v>166.83703499999999</v>
      </c>
      <c r="P71">
        <f>O71/G71</f>
        <v>3.3130194805194801E-3</v>
      </c>
      <c r="Q71" s="73">
        <v>8.2825490000000006E-8</v>
      </c>
    </row>
    <row r="72" spans="1:33">
      <c r="A72" s="42" t="s">
        <v>2497</v>
      </c>
      <c r="B72" s="42">
        <v>2.4998639999999999E-2</v>
      </c>
      <c r="D72" s="52"/>
      <c r="E72">
        <v>9544701</v>
      </c>
      <c r="F72">
        <v>9557062</v>
      </c>
      <c r="G72">
        <v>738</v>
      </c>
      <c r="H72" s="78">
        <v>-1.8252569999999999</v>
      </c>
      <c r="I72" s="45">
        <v>10</v>
      </c>
      <c r="J72" s="45">
        <v>6.8394809999999997E-3</v>
      </c>
      <c r="K72" s="79">
        <v>-1.3019878</v>
      </c>
      <c r="L72">
        <v>-0.60332079999999999</v>
      </c>
      <c r="M72">
        <v>0.10784630000000001</v>
      </c>
      <c r="N72">
        <f t="shared" ref="N72:N77" si="6">M72/G72</f>
        <v>1.4613319783197832E-4</v>
      </c>
      <c r="O72">
        <v>1.334678</v>
      </c>
      <c r="P72">
        <f t="shared" ref="P72:P77" si="7">O72/G72</f>
        <v>1.8085067750677507E-3</v>
      </c>
      <c r="Q72" s="73">
        <v>4.5212670000000003E-8</v>
      </c>
    </row>
    <row r="73" spans="1:33">
      <c r="A73" s="11" t="s">
        <v>2505</v>
      </c>
      <c r="B73" s="42">
        <v>-2.1106980000000002</v>
      </c>
      <c r="D73" s="52"/>
      <c r="E73">
        <v>54621785</v>
      </c>
      <c r="F73">
        <v>54637501</v>
      </c>
      <c r="G73">
        <v>2939</v>
      </c>
      <c r="H73" s="78">
        <v>-2.0030640000000002</v>
      </c>
      <c r="I73" s="45">
        <v>46</v>
      </c>
      <c r="J73" s="45">
        <v>1.5808027999999998E-2</v>
      </c>
      <c r="K73" s="79">
        <v>-2.6072793999999999</v>
      </c>
      <c r="L73">
        <v>-2.2658295000000002</v>
      </c>
      <c r="M73">
        <v>1.4563512000000001</v>
      </c>
      <c r="N73">
        <f t="shared" si="6"/>
        <v>4.9552609731201092E-4</v>
      </c>
      <c r="O73">
        <v>6.1395200000000001</v>
      </c>
      <c r="P73">
        <f t="shared" si="7"/>
        <v>2.0889826471588977E-3</v>
      </c>
      <c r="Q73" s="73">
        <v>5.2224559999999998E-8</v>
      </c>
    </row>
    <row r="74" spans="1:33">
      <c r="A74" s="11" t="s">
        <v>2506</v>
      </c>
      <c r="B74" s="42">
        <v>-1.92981</v>
      </c>
      <c r="D74" s="52"/>
      <c r="E74">
        <v>58210790</v>
      </c>
      <c r="F74">
        <v>58222803</v>
      </c>
      <c r="G74">
        <v>1223</v>
      </c>
      <c r="H74" s="78">
        <v>-1.6198220000000001</v>
      </c>
      <c r="I74" s="45">
        <v>33</v>
      </c>
      <c r="J74" s="45">
        <v>2.3816533000000001E-2</v>
      </c>
      <c r="K74" s="79">
        <v>-2.3454801999999999</v>
      </c>
      <c r="L74">
        <v>-2.1626884999999998</v>
      </c>
      <c r="M74">
        <v>1.5784488999999999</v>
      </c>
      <c r="N74">
        <f t="shared" si="6"/>
        <v>1.2906368765331151E-3</v>
      </c>
      <c r="O74">
        <v>4.4044379999999999</v>
      </c>
      <c r="P74">
        <f t="shared" si="7"/>
        <v>3.6013393295175797E-3</v>
      </c>
      <c r="Q74" s="73">
        <v>9.0033480000000004E-8</v>
      </c>
    </row>
    <row r="75" spans="1:33">
      <c r="A75" s="42" t="s">
        <v>2507</v>
      </c>
      <c r="B75" s="42">
        <v>75.889870000000002</v>
      </c>
      <c r="C75">
        <f>B75/B3</f>
        <v>1.1034353553565197E-3</v>
      </c>
      <c r="D75" s="52"/>
      <c r="E75">
        <v>58320819</v>
      </c>
      <c r="F75">
        <v>58333655</v>
      </c>
      <c r="G75">
        <v>8189</v>
      </c>
      <c r="H75" s="78">
        <v>-1.720326</v>
      </c>
      <c r="I75" s="45">
        <v>143</v>
      </c>
      <c r="J75" s="45">
        <v>2.6038425E-2</v>
      </c>
      <c r="K75" s="79">
        <v>-2.1806782</v>
      </c>
      <c r="L75">
        <v>-1.9927565</v>
      </c>
      <c r="M75">
        <v>7.4995541000000001</v>
      </c>
      <c r="N75">
        <f t="shared" si="6"/>
        <v>9.1580829161069734E-4</v>
      </c>
      <c r="O75">
        <v>20.020420000000001</v>
      </c>
      <c r="P75">
        <f t="shared" si="7"/>
        <v>2.4447942361704726E-3</v>
      </c>
      <c r="Q75" s="73">
        <v>6.1119860000000002E-8</v>
      </c>
    </row>
    <row r="76" spans="1:33">
      <c r="A76" s="42" t="s">
        <v>2508</v>
      </c>
      <c r="B76" s="42">
        <v>211.28229999999999</v>
      </c>
      <c r="C76">
        <f>B76/B3</f>
        <v>3.0720353030126786E-3</v>
      </c>
      <c r="D76" s="52"/>
      <c r="E76">
        <v>100545969</v>
      </c>
      <c r="F76">
        <v>100570873</v>
      </c>
      <c r="G76">
        <v>4166</v>
      </c>
      <c r="H76" s="78">
        <v>-2.4997199999999999</v>
      </c>
      <c r="I76" s="45">
        <v>65</v>
      </c>
      <c r="J76" s="45">
        <v>5.6550970000000004E-3</v>
      </c>
      <c r="K76" s="79">
        <v>-3.8371124999999999</v>
      </c>
      <c r="L76">
        <v>-3.8450326000000001</v>
      </c>
      <c r="M76">
        <v>0.67263019999999996</v>
      </c>
      <c r="N76">
        <f t="shared" si="6"/>
        <v>1.6145708113298127E-4</v>
      </c>
      <c r="O76">
        <v>9.4764269999999993</v>
      </c>
      <c r="P76">
        <f t="shared" si="7"/>
        <v>2.2747064330292843E-3</v>
      </c>
      <c r="Q76" s="73">
        <v>5.6867660000000001E-8</v>
      </c>
    </row>
    <row r="77" spans="1:33">
      <c r="A77" s="23" t="s">
        <v>2509</v>
      </c>
      <c r="B77" s="109">
        <v>7.6800870000000006E-8</v>
      </c>
      <c r="D77" s="52"/>
      <c r="E77">
        <v>121132912</v>
      </c>
      <c r="F77">
        <v>121140830</v>
      </c>
      <c r="G77">
        <v>1163</v>
      </c>
      <c r="H77" s="78">
        <v>-1.3270390000000001</v>
      </c>
      <c r="I77" s="45">
        <v>23</v>
      </c>
      <c r="J77" s="45">
        <v>2.9644822000000001E-2</v>
      </c>
      <c r="K77" s="79">
        <v>-0.25814490000000001</v>
      </c>
      <c r="L77">
        <v>0.61815600000000004</v>
      </c>
      <c r="M77">
        <v>1.3647227</v>
      </c>
      <c r="N77">
        <f t="shared" si="6"/>
        <v>1.1734503009458298E-3</v>
      </c>
      <c r="O77">
        <v>3.06976</v>
      </c>
      <c r="P77">
        <f t="shared" si="7"/>
        <v>2.639518486672399E-3</v>
      </c>
      <c r="Q77" s="73">
        <v>6.5987959999999996E-8</v>
      </c>
    </row>
    <row r="78" spans="1:33">
      <c r="A78" s="23" t="s">
        <v>2503</v>
      </c>
      <c r="B78" s="42"/>
      <c r="D78" s="52"/>
      <c r="E78" s="11"/>
      <c r="F78" s="11"/>
      <c r="G78" s="42"/>
      <c r="H78" s="11"/>
      <c r="I78" s="78"/>
      <c r="J78" s="54"/>
      <c r="K78" s="79"/>
      <c r="L78" s="79"/>
    </row>
    <row r="79" spans="1:33">
      <c r="A79" s="49" t="s">
        <v>2514</v>
      </c>
      <c r="B79" s="49"/>
      <c r="C79" s="49"/>
      <c r="D79" s="80"/>
      <c r="E79" s="48" t="s">
        <v>2511</v>
      </c>
      <c r="F79" s="49"/>
      <c r="G79" s="47"/>
      <c r="H79" s="55"/>
      <c r="I79" s="49"/>
      <c r="J79" s="49"/>
      <c r="K79" s="49"/>
      <c r="L79" s="49"/>
      <c r="M79" s="46"/>
      <c r="N79" s="47"/>
      <c r="O79" s="47"/>
      <c r="P79" s="81"/>
      <c r="Q79" s="56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</row>
    <row r="80" spans="1:33" ht="15">
      <c r="A80" s="11" t="s">
        <v>2493</v>
      </c>
      <c r="B80" s="42">
        <v>-1.635189</v>
      </c>
      <c r="D80" s="52"/>
      <c r="E80" s="44" t="s">
        <v>2494</v>
      </c>
      <c r="F80" s="44"/>
      <c r="G80" t="s">
        <v>2307</v>
      </c>
      <c r="H80" t="s">
        <v>2568</v>
      </c>
      <c r="I80" t="s">
        <v>2496</v>
      </c>
      <c r="J80" s="42" t="s">
        <v>2497</v>
      </c>
      <c r="K80" t="s">
        <v>2498</v>
      </c>
      <c r="L80" t="s">
        <v>2499</v>
      </c>
      <c r="M80" s="44" t="s">
        <v>2500</v>
      </c>
      <c r="N80" s="44"/>
      <c r="O80" s="44" t="s">
        <v>2501</v>
      </c>
      <c r="P80" s="44"/>
      <c r="Q80" s="53" t="s">
        <v>2502</v>
      </c>
      <c r="R80" t="s">
        <v>2503</v>
      </c>
    </row>
    <row r="81" spans="1:33">
      <c r="A81" s="11" t="s">
        <v>2504</v>
      </c>
      <c r="B81" s="42">
        <v>1322</v>
      </c>
      <c r="D81" s="52"/>
      <c r="E81">
        <v>9462671</v>
      </c>
      <c r="F81">
        <v>9525135</v>
      </c>
      <c r="G81">
        <v>50358</v>
      </c>
      <c r="H81">
        <v>-1.537857</v>
      </c>
      <c r="I81">
        <v>1054</v>
      </c>
      <c r="J81">
        <v>3.1762648999999997E-2</v>
      </c>
      <c r="K81">
        <v>-1.5902624999999999</v>
      </c>
      <c r="L81">
        <v>-1.1785953</v>
      </c>
      <c r="M81">
        <v>67.301661289999998</v>
      </c>
      <c r="N81">
        <f>M81/G81</f>
        <v>1.3364641425394177E-3</v>
      </c>
      <c r="O81">
        <v>149.24677600000001</v>
      </c>
      <c r="P81">
        <f>O81/G81</f>
        <v>2.9637153183208233E-3</v>
      </c>
      <c r="Q81" s="73">
        <v>7.4092880000000002E-8</v>
      </c>
    </row>
    <row r="82" spans="1:33">
      <c r="A82" s="42" t="s">
        <v>2497</v>
      </c>
      <c r="B82" s="42">
        <v>2.9573640000000002E-2</v>
      </c>
      <c r="D82" s="52"/>
      <c r="E82">
        <v>9544701</v>
      </c>
      <c r="F82">
        <v>9557062</v>
      </c>
      <c r="G82">
        <v>738</v>
      </c>
      <c r="H82" s="78">
        <v>-1.908922</v>
      </c>
      <c r="I82" s="45">
        <v>10</v>
      </c>
      <c r="J82" s="45">
        <v>6.0375389999999998E-3</v>
      </c>
      <c r="K82" s="79">
        <v>-2.0222863000000002</v>
      </c>
      <c r="L82">
        <v>-1.5026056999999999</v>
      </c>
      <c r="M82">
        <v>5.483938E-2</v>
      </c>
      <c r="N82">
        <f t="shared" ref="N82:N87" si="8">M82/G82</f>
        <v>7.4308102981029812E-5</v>
      </c>
      <c r="O82">
        <v>1.339718</v>
      </c>
      <c r="P82">
        <f t="shared" ref="P82:P87" si="9">O82/G82</f>
        <v>1.8153360433604336E-3</v>
      </c>
      <c r="Q82" s="73">
        <v>4.5383399999999999E-8</v>
      </c>
    </row>
    <row r="83" spans="1:33">
      <c r="A83" s="11" t="s">
        <v>2505</v>
      </c>
      <c r="B83" s="42">
        <v>-1.7254039999999999</v>
      </c>
      <c r="D83" s="52"/>
      <c r="E83">
        <v>54621785</v>
      </c>
      <c r="F83">
        <v>54637501</v>
      </c>
      <c r="G83">
        <v>2939</v>
      </c>
      <c r="H83" s="78">
        <v>-1.948461</v>
      </c>
      <c r="I83" s="45">
        <v>38</v>
      </c>
      <c r="J83" s="45">
        <v>1.6243397999999999E-2</v>
      </c>
      <c r="K83" s="79">
        <v>-2.4921462000000001</v>
      </c>
      <c r="L83">
        <v>-2.1211178999999998</v>
      </c>
      <c r="M83">
        <v>1.23843364</v>
      </c>
      <c r="N83">
        <f t="shared" si="8"/>
        <v>4.2137925825110582E-4</v>
      </c>
      <c r="O83">
        <v>5.0909279999999999</v>
      </c>
      <c r="P83">
        <f t="shared" si="9"/>
        <v>1.7321973460360668E-3</v>
      </c>
      <c r="Q83" s="73">
        <v>5.7510379999999999E-8</v>
      </c>
    </row>
    <row r="84" spans="1:33">
      <c r="A84" s="11" t="s">
        <v>2506</v>
      </c>
      <c r="B84" s="42">
        <v>-1.339523</v>
      </c>
      <c r="D84" s="52"/>
      <c r="E84">
        <v>58210790</v>
      </c>
      <c r="F84">
        <v>58222803</v>
      </c>
      <c r="G84">
        <v>1223</v>
      </c>
      <c r="H84" s="78">
        <v>-1.2057119999999999</v>
      </c>
      <c r="I84" s="45">
        <v>21</v>
      </c>
      <c r="J84" s="45">
        <v>3.2718271E-2</v>
      </c>
      <c r="K84" s="79">
        <v>-1.1315986</v>
      </c>
      <c r="L84">
        <v>-0.71954119999999999</v>
      </c>
      <c r="M84">
        <v>1.37341519</v>
      </c>
      <c r="N84">
        <f t="shared" si="8"/>
        <v>1.1229887080948487E-3</v>
      </c>
      <c r="O84">
        <v>2.8134079999999999</v>
      </c>
      <c r="P84">
        <f t="shared" si="9"/>
        <v>2.3004153720359772E-3</v>
      </c>
      <c r="Q84">
        <f>P84/40000</f>
        <v>5.7510384300899428E-8</v>
      </c>
    </row>
    <row r="85" spans="1:33">
      <c r="A85" s="42" t="s">
        <v>2507</v>
      </c>
      <c r="B85" s="42">
        <v>78.658940000000001</v>
      </c>
      <c r="C85">
        <f>B85/B3</f>
        <v>1.1436975107595674E-3</v>
      </c>
      <c r="D85" s="52"/>
      <c r="E85">
        <v>58320819</v>
      </c>
      <c r="F85">
        <v>58333655</v>
      </c>
      <c r="G85">
        <v>8189</v>
      </c>
      <c r="H85" s="78">
        <v>-1.6119950000000001</v>
      </c>
      <c r="I85" s="45">
        <v>119</v>
      </c>
      <c r="J85" s="45">
        <v>2.8530867000000001E-2</v>
      </c>
      <c r="K85" s="79">
        <v>-0.70157729999999996</v>
      </c>
      <c r="L85">
        <v>0.61039940000000004</v>
      </c>
      <c r="M85">
        <v>6.8165180000000003</v>
      </c>
      <c r="N85">
        <f t="shared" si="8"/>
        <v>8.3239931615581881E-4</v>
      </c>
      <c r="O85">
        <v>16.612684999999999</v>
      </c>
      <c r="P85">
        <f t="shared" si="9"/>
        <v>2.0286585663695199E-3</v>
      </c>
      <c r="Q85" s="73">
        <v>5.071647E-8</v>
      </c>
    </row>
    <row r="86" spans="1:33">
      <c r="A86" s="42" t="s">
        <v>2508</v>
      </c>
      <c r="B86" s="42">
        <v>186.35730000000001</v>
      </c>
      <c r="C86">
        <f>B86/B3</f>
        <v>2.7096269047342096E-3</v>
      </c>
      <c r="D86" s="52"/>
      <c r="E86">
        <v>100545969</v>
      </c>
      <c r="F86">
        <v>100570873</v>
      </c>
      <c r="G86">
        <v>4166</v>
      </c>
      <c r="H86" s="78">
        <v>-2.3716430000000002</v>
      </c>
      <c r="I86" s="45">
        <v>57</v>
      </c>
      <c r="J86" s="45">
        <v>8.0152469999999996E-3</v>
      </c>
      <c r="K86" s="79">
        <v>-3.1558248</v>
      </c>
      <c r="L86">
        <v>-2.8244696</v>
      </c>
      <c r="M86">
        <v>0.89095913000000004</v>
      </c>
      <c r="N86">
        <f t="shared" si="8"/>
        <v>2.1386440950552088E-4</v>
      </c>
      <c r="O86">
        <v>8.1724259999999997</v>
      </c>
      <c r="P86">
        <f t="shared" si="9"/>
        <v>1.9616961113778203E-3</v>
      </c>
      <c r="Q86" s="73">
        <v>4.9042399999999998E-8</v>
      </c>
    </row>
    <row r="87" spans="1:33">
      <c r="A87" s="23" t="s">
        <v>2509</v>
      </c>
      <c r="B87" s="109">
        <v>6.7740670000000005E-8</v>
      </c>
      <c r="D87" s="52"/>
      <c r="E87">
        <v>121132912</v>
      </c>
      <c r="F87">
        <v>121140830</v>
      </c>
      <c r="G87">
        <v>1163</v>
      </c>
      <c r="H87" s="78">
        <v>-1.6301220000000001</v>
      </c>
      <c r="I87" s="45">
        <v>23</v>
      </c>
      <c r="J87" s="45">
        <v>2.1375018999999999E-2</v>
      </c>
      <c r="K87" s="79">
        <v>-1.2228409</v>
      </c>
      <c r="L87">
        <v>-0.52954290000000004</v>
      </c>
      <c r="M87">
        <v>0.98311062999999999</v>
      </c>
      <c r="N87">
        <f t="shared" si="8"/>
        <v>8.4532298366294062E-4</v>
      </c>
      <c r="O87">
        <v>3.0813510000000002</v>
      </c>
      <c r="P87">
        <f t="shared" si="9"/>
        <v>2.6494849527085125E-3</v>
      </c>
      <c r="Q87" s="73">
        <v>6.6237129999999995E-8</v>
      </c>
    </row>
    <row r="88" spans="1:33">
      <c r="A88" s="23" t="s">
        <v>2503</v>
      </c>
      <c r="B88" s="42"/>
      <c r="D88" s="52"/>
      <c r="E88" s="11"/>
      <c r="F88" s="11"/>
      <c r="G88" s="42"/>
      <c r="H88" s="11"/>
      <c r="I88" s="78"/>
      <c r="J88" s="54"/>
      <c r="K88" s="79"/>
      <c r="L88" s="79"/>
    </row>
    <row r="89" spans="1:33">
      <c r="A89" s="49" t="s">
        <v>2515</v>
      </c>
      <c r="B89" s="49"/>
      <c r="C89" s="49"/>
      <c r="D89" s="80"/>
      <c r="E89" s="48" t="s">
        <v>2511</v>
      </c>
      <c r="F89" s="49"/>
      <c r="G89" s="47"/>
      <c r="H89" s="55"/>
      <c r="I89" s="49"/>
      <c r="J89" s="49"/>
      <c r="K89" s="49"/>
      <c r="L89" s="49"/>
      <c r="M89" s="46"/>
      <c r="N89" s="47"/>
      <c r="O89" s="47"/>
      <c r="P89" s="81"/>
      <c r="Q89" s="56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</row>
    <row r="90" spans="1:33" ht="15">
      <c r="A90" s="11" t="s">
        <v>2493</v>
      </c>
      <c r="B90" s="42">
        <v>-1.638136</v>
      </c>
      <c r="D90" s="52"/>
      <c r="E90" s="44" t="s">
        <v>2494</v>
      </c>
      <c r="F90" s="44"/>
      <c r="G90" t="s">
        <v>2307</v>
      </c>
      <c r="H90" t="s">
        <v>2568</v>
      </c>
      <c r="I90" t="s">
        <v>2496</v>
      </c>
      <c r="J90" s="42" t="s">
        <v>2497</v>
      </c>
      <c r="K90" t="s">
        <v>2498</v>
      </c>
      <c r="L90" t="s">
        <v>2499</v>
      </c>
      <c r="M90" s="44" t="s">
        <v>2500</v>
      </c>
      <c r="N90" s="44"/>
      <c r="O90" s="44" t="s">
        <v>2501</v>
      </c>
      <c r="P90" s="44"/>
      <c r="Q90" s="53" t="s">
        <v>2502</v>
      </c>
      <c r="R90" t="s">
        <v>2503</v>
      </c>
    </row>
    <row r="91" spans="1:33">
      <c r="A91" s="11" t="s">
        <v>2504</v>
      </c>
      <c r="B91" s="42">
        <v>1325</v>
      </c>
      <c r="D91" s="52"/>
      <c r="E91">
        <v>9462671</v>
      </c>
      <c r="F91">
        <v>9525135</v>
      </c>
      <c r="G91">
        <v>50358</v>
      </c>
      <c r="H91">
        <v>-1.6127549999999999</v>
      </c>
      <c r="I91">
        <v>1038</v>
      </c>
      <c r="J91">
        <v>3.1278514E-2</v>
      </c>
      <c r="K91">
        <v>-1.1192428000000001</v>
      </c>
      <c r="L91">
        <v>2.4307759999999999E-3</v>
      </c>
      <c r="M91">
        <v>65.309018300000005</v>
      </c>
      <c r="N91">
        <f>M91/G91</f>
        <v>1.2968946006592797E-3</v>
      </c>
      <c r="O91">
        <v>150.35699299999999</v>
      </c>
      <c r="P91">
        <f>O91/G91</f>
        <v>2.9857618054728143E-3</v>
      </c>
      <c r="Q91" s="73">
        <v>7.4644049999999999E-8</v>
      </c>
    </row>
    <row r="92" spans="1:33">
      <c r="A92" s="42" t="s">
        <v>2497</v>
      </c>
      <c r="B92" s="42">
        <v>3.071991E-2</v>
      </c>
      <c r="D92" s="52"/>
      <c r="E92">
        <v>9544701</v>
      </c>
      <c r="F92">
        <v>9557062</v>
      </c>
      <c r="G92">
        <v>738</v>
      </c>
      <c r="H92" s="78">
        <v>-1.7435</v>
      </c>
      <c r="I92" s="45">
        <v>9</v>
      </c>
      <c r="J92" s="45">
        <v>8.6695369999999997E-3</v>
      </c>
      <c r="K92" s="79">
        <v>-0.61766989999999999</v>
      </c>
      <c r="L92">
        <v>0.22657311599999999</v>
      </c>
      <c r="M92">
        <v>0.14155680000000001</v>
      </c>
      <c r="N92">
        <f t="shared" ref="N92:N97" si="10">M92/G92</f>
        <v>1.9181138211382115E-4</v>
      </c>
      <c r="O92">
        <v>1.240321</v>
      </c>
      <c r="P92">
        <f t="shared" ref="P92:P97" si="11">O92/G92</f>
        <v>1.6806517615176153E-3</v>
      </c>
      <c r="Q92" s="73">
        <v>4.2016289999999997E-8</v>
      </c>
    </row>
    <row r="93" spans="1:33">
      <c r="A93" s="11" t="s">
        <v>2505</v>
      </c>
      <c r="B93" s="42">
        <v>-1.2927439999999999</v>
      </c>
      <c r="D93" s="52"/>
      <c r="E93">
        <v>54621785</v>
      </c>
      <c r="F93">
        <v>54637501</v>
      </c>
      <c r="G93">
        <v>2939</v>
      </c>
      <c r="H93" s="78">
        <v>-1.965336</v>
      </c>
      <c r="I93" s="45">
        <v>43</v>
      </c>
      <c r="J93" s="45">
        <v>1.7610236000000001E-2</v>
      </c>
      <c r="K93" s="79">
        <v>-2.4056044999999999</v>
      </c>
      <c r="L93">
        <v>-1.989409894</v>
      </c>
      <c r="M93">
        <v>1.5240130999999999</v>
      </c>
      <c r="N93">
        <f t="shared" si="10"/>
        <v>5.185481796529431E-4</v>
      </c>
      <c r="O93">
        <v>5.9259779999999997</v>
      </c>
      <c r="P93">
        <f t="shared" si="11"/>
        <v>2.016324600204151E-3</v>
      </c>
      <c r="Q93" s="73">
        <v>5.0408109999999999E-8</v>
      </c>
    </row>
    <row r="94" spans="1:33">
      <c r="A94" s="11" t="s">
        <v>2506</v>
      </c>
      <c r="B94" s="42">
        <v>-0.34348849999999997</v>
      </c>
      <c r="D94" s="52"/>
      <c r="E94">
        <v>58210790</v>
      </c>
      <c r="F94">
        <v>58222803</v>
      </c>
      <c r="G94">
        <v>1223</v>
      </c>
      <c r="H94" s="78">
        <v>-1.050664</v>
      </c>
      <c r="I94" s="45">
        <v>24</v>
      </c>
      <c r="J94" s="45">
        <v>3.9195862999999997E-2</v>
      </c>
      <c r="K94" s="79">
        <v>-1.2026036</v>
      </c>
      <c r="L94">
        <v>-0.93475162999999994</v>
      </c>
      <c r="M94">
        <v>1.8873171</v>
      </c>
      <c r="N94">
        <f t="shared" si="10"/>
        <v>1.5431865085854457E-3</v>
      </c>
      <c r="O94">
        <v>3.3075220000000001</v>
      </c>
      <c r="P94">
        <f t="shared" si="11"/>
        <v>2.7044333605887164E-3</v>
      </c>
      <c r="Q94" s="73">
        <v>6.7610839999999998E-8</v>
      </c>
    </row>
    <row r="95" spans="1:33">
      <c r="A95" s="42" t="s">
        <v>2507</v>
      </c>
      <c r="B95" s="42">
        <v>81.925870000000003</v>
      </c>
      <c r="C95">
        <f>B95/B3</f>
        <v>1.1911985285564732E-3</v>
      </c>
      <c r="D95" s="52"/>
      <c r="E95">
        <v>58320819</v>
      </c>
      <c r="F95">
        <v>58333655</v>
      </c>
      <c r="G95">
        <v>8189</v>
      </c>
      <c r="H95" s="78">
        <v>-1.118619</v>
      </c>
      <c r="I95" s="45">
        <v>128</v>
      </c>
      <c r="J95" s="45">
        <v>4.1760532000000003E-2</v>
      </c>
      <c r="K95" s="79">
        <v>-0.75344219999999995</v>
      </c>
      <c r="L95">
        <v>-6.7696697E-2</v>
      </c>
      <c r="M95">
        <v>10.733605000000001</v>
      </c>
      <c r="N95">
        <f t="shared" si="10"/>
        <v>1.3107345219196484E-3</v>
      </c>
      <c r="O95">
        <v>18.605149000000001</v>
      </c>
      <c r="P95">
        <f t="shared" si="11"/>
        <v>2.2719683722066189E-3</v>
      </c>
      <c r="Q95" s="73">
        <v>5.6799209999999999E-8</v>
      </c>
    </row>
    <row r="96" spans="1:33">
      <c r="A96" s="42" t="s">
        <v>2508</v>
      </c>
      <c r="B96" s="42">
        <v>191.28809999999999</v>
      </c>
      <c r="C96">
        <f>B96/B3</f>
        <v>2.7813205187856229E-3</v>
      </c>
      <c r="D96" s="52"/>
      <c r="E96">
        <v>100545969</v>
      </c>
      <c r="F96">
        <v>100570873</v>
      </c>
      <c r="G96">
        <v>4166</v>
      </c>
      <c r="H96" s="78">
        <v>-2.419921</v>
      </c>
      <c r="I96" s="45">
        <v>59</v>
      </c>
      <c r="J96" s="45">
        <v>7.8214919999999993E-3</v>
      </c>
      <c r="K96" s="79">
        <v>-2.7973932000000001</v>
      </c>
      <c r="L96">
        <v>-2.2098732210000001</v>
      </c>
      <c r="M96">
        <v>0.91343629999999998</v>
      </c>
      <c r="N96">
        <f t="shared" si="10"/>
        <v>2.192597935669707E-4</v>
      </c>
      <c r="O96">
        <v>8.5445759999999993</v>
      </c>
      <c r="P96">
        <f t="shared" si="11"/>
        <v>2.0510264042246759E-3</v>
      </c>
      <c r="Q96" s="73">
        <v>5.127566E-8</v>
      </c>
    </row>
    <row r="97" spans="1:34">
      <c r="A97" s="23" t="s">
        <v>2509</v>
      </c>
      <c r="B97" s="109">
        <v>6.9533000000000005E-8</v>
      </c>
      <c r="D97" s="52"/>
      <c r="E97">
        <v>121132912</v>
      </c>
      <c r="F97">
        <v>121140830</v>
      </c>
      <c r="G97">
        <v>1163</v>
      </c>
      <c r="H97" s="78">
        <v>-1.398657</v>
      </c>
      <c r="I97" s="45">
        <v>24</v>
      </c>
      <c r="J97" s="45">
        <v>2.9473077E-2</v>
      </c>
      <c r="K97" s="79">
        <v>-0.6116296</v>
      </c>
      <c r="L97">
        <v>0.16984397200000001</v>
      </c>
      <c r="M97">
        <v>1.4169274000000001</v>
      </c>
      <c r="N97">
        <f t="shared" si="10"/>
        <v>1.2183382631126398E-3</v>
      </c>
      <c r="O97">
        <v>3.3075220000000001</v>
      </c>
      <c r="P97">
        <f t="shared" si="11"/>
        <v>2.8439570077386073E-3</v>
      </c>
      <c r="Q97" s="73">
        <v>7.1098930000000004E-8</v>
      </c>
    </row>
    <row r="98" spans="1:34">
      <c r="A98" s="23" t="s">
        <v>2503</v>
      </c>
      <c r="B98" s="42"/>
      <c r="D98" s="52"/>
      <c r="E98" s="11"/>
      <c r="F98" s="11"/>
      <c r="G98" s="42"/>
      <c r="H98" s="11"/>
      <c r="I98" s="78"/>
      <c r="J98" s="54"/>
      <c r="K98" s="79"/>
      <c r="L98" s="79"/>
    </row>
    <row r="99" spans="1:34" ht="15">
      <c r="A99" s="58" t="s">
        <v>2550</v>
      </c>
      <c r="B99" s="40"/>
      <c r="C99" s="82" t="s">
        <v>2522</v>
      </c>
      <c r="D99" s="40"/>
      <c r="E99" s="40"/>
      <c r="F99" s="40"/>
      <c r="G99" s="59"/>
      <c r="H99" s="82" t="s">
        <v>4</v>
      </c>
      <c r="I99" s="40"/>
      <c r="J99" s="40"/>
      <c r="K99" s="40"/>
      <c r="L99" s="40"/>
      <c r="M99" s="82" t="s">
        <v>9</v>
      </c>
      <c r="N99" s="40"/>
      <c r="O99" s="40"/>
      <c r="P99" s="40"/>
      <c r="Q99" s="40"/>
      <c r="R99" s="82" t="s">
        <v>15</v>
      </c>
      <c r="S99" s="82"/>
      <c r="T99" s="82"/>
      <c r="U99" s="82"/>
      <c r="V99" s="40"/>
      <c r="W99" s="82" t="s">
        <v>12</v>
      </c>
      <c r="X99" s="82"/>
      <c r="Y99" s="82"/>
      <c r="Z99" s="40"/>
      <c r="AA99" s="40"/>
      <c r="AB99" s="82" t="s">
        <v>1010</v>
      </c>
      <c r="AC99" s="59"/>
      <c r="AD99" s="59"/>
      <c r="AE99" s="40"/>
      <c r="AF99" s="40"/>
      <c r="AG99" s="40"/>
      <c r="AH99" s="40"/>
    </row>
    <row r="100" spans="1:34">
      <c r="A100" s="61" t="s">
        <v>2313</v>
      </c>
      <c r="B100" s="61"/>
      <c r="C100" s="61" t="s">
        <v>2517</v>
      </c>
      <c r="D100" s="61" t="s">
        <v>2518</v>
      </c>
      <c r="E100" s="61" t="s">
        <v>2308</v>
      </c>
      <c r="F100" s="61"/>
      <c r="G100" s="61" t="s">
        <v>2520</v>
      </c>
      <c r="H100" s="61" t="s">
        <v>2517</v>
      </c>
      <c r="I100" s="61" t="s">
        <v>2518</v>
      </c>
      <c r="J100" s="61" t="s">
        <v>2308</v>
      </c>
      <c r="K100" s="61"/>
      <c r="L100" s="61" t="s">
        <v>2520</v>
      </c>
      <c r="M100" s="61" t="s">
        <v>2517</v>
      </c>
      <c r="N100" s="61" t="s">
        <v>2518</v>
      </c>
      <c r="O100" s="61" t="s">
        <v>2308</v>
      </c>
      <c r="P100" s="61"/>
      <c r="Q100" s="61" t="s">
        <v>2520</v>
      </c>
      <c r="R100" s="61" t="s">
        <v>2517</v>
      </c>
      <c r="S100" s="61" t="s">
        <v>2518</v>
      </c>
      <c r="T100" s="61" t="s">
        <v>2308</v>
      </c>
      <c r="U100" s="61"/>
      <c r="V100" s="61" t="s">
        <v>2520</v>
      </c>
      <c r="W100" s="61" t="s">
        <v>2517</v>
      </c>
      <c r="X100" s="61" t="s">
        <v>2518</v>
      </c>
      <c r="Y100" s="61" t="s">
        <v>2308</v>
      </c>
      <c r="Z100" s="61"/>
      <c r="AA100" s="61" t="s">
        <v>2520</v>
      </c>
      <c r="AB100" s="61" t="s">
        <v>2517</v>
      </c>
      <c r="AC100" s="61" t="s">
        <v>2518</v>
      </c>
      <c r="AD100" s="61" t="s">
        <v>2308</v>
      </c>
      <c r="AE100" s="61"/>
      <c r="AF100" s="61" t="s">
        <v>2520</v>
      </c>
      <c r="AG100" s="61"/>
      <c r="AH100" s="61"/>
    </row>
    <row r="101" spans="1:34">
      <c r="A101">
        <v>9462671</v>
      </c>
      <c r="B101">
        <v>9525135</v>
      </c>
      <c r="C101">
        <v>73.854551900000004</v>
      </c>
      <c r="D101">
        <v>0.99923550000000005</v>
      </c>
      <c r="E101">
        <v>74.432796499999995</v>
      </c>
      <c r="F101">
        <f>E101/G91</f>
        <v>1.4780729278366892E-3</v>
      </c>
      <c r="G101">
        <v>1.4567E-3</v>
      </c>
      <c r="H101">
        <v>87.895302999999998</v>
      </c>
      <c r="I101">
        <v>1.0023158000000001</v>
      </c>
      <c r="J101">
        <v>90.177437999999995</v>
      </c>
      <c r="K101">
        <f>J101/G91</f>
        <v>1.7907271535803646E-3</v>
      </c>
      <c r="L101">
        <v>1.7052E-3</v>
      </c>
      <c r="M101">
        <v>71.587374299999993</v>
      </c>
      <c r="N101">
        <v>0.99994057000000003</v>
      </c>
      <c r="O101">
        <v>75.748997200000005</v>
      </c>
      <c r="P101">
        <f>O101/G91</f>
        <v>1.5042098018189763E-3</v>
      </c>
      <c r="Q101">
        <v>1.3453E-3</v>
      </c>
      <c r="R101">
        <v>63.210313200000002</v>
      </c>
      <c r="S101">
        <v>0.99902665000000002</v>
      </c>
      <c r="T101">
        <v>65.844477499999996</v>
      </c>
      <c r="U101">
        <f>T101/G91</f>
        <v>1.3075276520115968E-3</v>
      </c>
      <c r="V101">
        <v>1.2067E-3</v>
      </c>
      <c r="W101">
        <v>67.301661289999998</v>
      </c>
      <c r="X101">
        <v>1.00030018</v>
      </c>
      <c r="Y101">
        <v>70.004406829999994</v>
      </c>
      <c r="Z101">
        <f>Y101/G91</f>
        <v>1.3901347716350925E-3</v>
      </c>
      <c r="AA101">
        <v>1.2868000000000001E-3</v>
      </c>
      <c r="AB101">
        <v>65.309018300000005</v>
      </c>
      <c r="AC101">
        <v>1.0008849</v>
      </c>
      <c r="AD101">
        <v>68.646569299999996</v>
      </c>
      <c r="AE101">
        <f>AD101/G91</f>
        <v>1.3631710810596131E-3</v>
      </c>
      <c r="AF101">
        <v>1.2354E-3</v>
      </c>
    </row>
    <row r="102" spans="1:34">
      <c r="A102">
        <v>9544701</v>
      </c>
      <c r="B102">
        <v>9557062</v>
      </c>
      <c r="C102">
        <v>0.44610929999999999</v>
      </c>
      <c r="D102">
        <v>0.2296839</v>
      </c>
      <c r="E102">
        <v>0.44610929999999999</v>
      </c>
      <c r="F102">
        <f t="shared" ref="F102:F107" si="12">E102/G92</f>
        <v>6.0448414634146344E-4</v>
      </c>
      <c r="G102">
        <v>6.001E-4</v>
      </c>
      <c r="H102">
        <v>1.3099700000000001</v>
      </c>
      <c r="I102">
        <v>0.58285620000000005</v>
      </c>
      <c r="J102">
        <v>1.3099700000000001</v>
      </c>
      <c r="K102">
        <f t="shared" ref="K102:K107" si="13">J102/G92</f>
        <v>1.7750271002710029E-3</v>
      </c>
      <c r="L102">
        <v>1.7607E-3</v>
      </c>
      <c r="M102">
        <v>0.18581690000000001</v>
      </c>
      <c r="N102">
        <v>8.5797059999999994E-2</v>
      </c>
      <c r="O102">
        <v>0.18581690000000001</v>
      </c>
      <c r="P102">
        <f t="shared" ref="P102:P107" si="14">O102/G92</f>
        <v>2.5178441734417345E-4</v>
      </c>
      <c r="Q102">
        <v>2.1880000000000001E-4</v>
      </c>
      <c r="R102">
        <v>0.10784630000000001</v>
      </c>
      <c r="S102">
        <v>7.1564520000000006E-2</v>
      </c>
      <c r="T102">
        <v>0.10784630000000001</v>
      </c>
      <c r="U102">
        <f t="shared" ref="U102:U107" si="15">T102/G92</f>
        <v>1.4613319783197832E-4</v>
      </c>
      <c r="V102">
        <v>1.25E-4</v>
      </c>
      <c r="W102">
        <v>5.483938E-2</v>
      </c>
      <c r="X102">
        <v>4.0301429999999999E-2</v>
      </c>
      <c r="Y102">
        <v>5.483938E-2</v>
      </c>
      <c r="Z102">
        <f t="shared" ref="Z102:Z107" si="16">Y102/G92</f>
        <v>7.4308102981029812E-5</v>
      </c>
      <c r="AA102" s="73">
        <v>5.2299999999999997E-5</v>
      </c>
      <c r="AB102">
        <v>0.14155680000000001</v>
      </c>
      <c r="AC102">
        <v>0.1243861</v>
      </c>
      <c r="AD102">
        <v>0.14155680000000001</v>
      </c>
      <c r="AE102">
        <f t="shared" ref="AE102:AE107" si="17">AD102/G92</f>
        <v>1.9181138211382115E-4</v>
      </c>
      <c r="AF102">
        <v>1.65E-4</v>
      </c>
    </row>
    <row r="103" spans="1:34">
      <c r="A103">
        <v>54621785</v>
      </c>
      <c r="B103">
        <v>54637501</v>
      </c>
      <c r="C103">
        <v>1.5002454999999999</v>
      </c>
      <c r="D103">
        <v>0.71351819999999999</v>
      </c>
      <c r="E103">
        <v>1.5002454999999999</v>
      </c>
      <c r="F103">
        <f t="shared" si="12"/>
        <v>5.1046121129635924E-4</v>
      </c>
      <c r="G103">
        <v>5.0409999999999995E-4</v>
      </c>
      <c r="H103">
        <v>1.387459</v>
      </c>
      <c r="I103">
        <v>0.67853019999999997</v>
      </c>
      <c r="J103">
        <v>1.387459</v>
      </c>
      <c r="K103">
        <f t="shared" si="13"/>
        <v>4.720854031983668E-4</v>
      </c>
      <c r="L103">
        <v>4.4579999999999999E-4</v>
      </c>
      <c r="M103">
        <v>1.4752438999999999</v>
      </c>
      <c r="N103">
        <v>0.65854009000000002</v>
      </c>
      <c r="O103">
        <v>1.4752438999999999</v>
      </c>
      <c r="P103">
        <f t="shared" si="14"/>
        <v>5.0195437223545425E-4</v>
      </c>
      <c r="Q103">
        <v>4.5560000000000002E-4</v>
      </c>
      <c r="R103">
        <v>1.4563512000000001</v>
      </c>
      <c r="S103">
        <v>0.66703709</v>
      </c>
      <c r="T103">
        <v>1.4563512000000001</v>
      </c>
      <c r="U103">
        <f t="shared" si="15"/>
        <v>4.9552609731201092E-4</v>
      </c>
      <c r="V103">
        <v>4.663E-4</v>
      </c>
      <c r="W103">
        <v>1.23843364</v>
      </c>
      <c r="X103">
        <v>0.56924182999999995</v>
      </c>
      <c r="Y103">
        <v>1.23843364</v>
      </c>
      <c r="Z103">
        <f t="shared" si="16"/>
        <v>4.2137925825110582E-4</v>
      </c>
      <c r="AB103">
        <v>1.5240130999999999</v>
      </c>
      <c r="AC103">
        <v>0.69055339999999998</v>
      </c>
      <c r="AD103">
        <v>1.5240130999999999</v>
      </c>
      <c r="AE103">
        <f t="shared" si="17"/>
        <v>5.185481796529431E-4</v>
      </c>
      <c r="AF103">
        <v>4.8119999999999999E-4</v>
      </c>
    </row>
    <row r="104" spans="1:34">
      <c r="A104">
        <v>58210790</v>
      </c>
      <c r="B104">
        <v>58222803</v>
      </c>
      <c r="C104">
        <v>1.6221006</v>
      </c>
      <c r="D104">
        <v>0.56376269999999995</v>
      </c>
      <c r="E104">
        <v>1.6221006</v>
      </c>
      <c r="F104">
        <f t="shared" si="12"/>
        <v>1.3263291905151267E-3</v>
      </c>
      <c r="G104">
        <v>1.3182000000000001E-3</v>
      </c>
      <c r="H104">
        <v>1.0998349999999999</v>
      </c>
      <c r="I104">
        <v>0.48611270000000001</v>
      </c>
      <c r="J104">
        <v>1.0998349999999999</v>
      </c>
      <c r="K104">
        <f t="shared" si="13"/>
        <v>8.9929272281275539E-4</v>
      </c>
      <c r="L104">
        <v>8.6319999999999995E-4</v>
      </c>
      <c r="M104">
        <v>1.3192790000000001</v>
      </c>
      <c r="N104">
        <v>0.43588371999999997</v>
      </c>
      <c r="O104">
        <v>1.3192790000000001</v>
      </c>
      <c r="P104">
        <f t="shared" si="14"/>
        <v>1.0787236304170074E-3</v>
      </c>
      <c r="Q104">
        <v>1.0127000000000001E-3</v>
      </c>
      <c r="R104">
        <v>1.5784488999999999</v>
      </c>
      <c r="S104">
        <v>0.53450056000000001</v>
      </c>
      <c r="T104">
        <v>1.5784488999999999</v>
      </c>
      <c r="U104">
        <f t="shared" si="15"/>
        <v>1.2906368765331151E-3</v>
      </c>
      <c r="V104">
        <v>1.2490999999999999E-3</v>
      </c>
      <c r="W104">
        <v>1.37341519</v>
      </c>
      <c r="X104">
        <v>0.44680744999999999</v>
      </c>
      <c r="Y104">
        <v>1.37341519</v>
      </c>
      <c r="Z104">
        <f t="shared" si="16"/>
        <v>1.1229887080948487E-3</v>
      </c>
      <c r="AA104">
        <v>1.0805000000000001E-3</v>
      </c>
      <c r="AB104">
        <v>1.8873171</v>
      </c>
      <c r="AC104">
        <v>0.58383430000000003</v>
      </c>
      <c r="AD104">
        <v>1.8873171</v>
      </c>
      <c r="AE104">
        <f t="shared" si="17"/>
        <v>1.5431865085854457E-3</v>
      </c>
      <c r="AF104">
        <v>1.4920999999999999E-3</v>
      </c>
    </row>
    <row r="105" spans="1:34">
      <c r="A105">
        <v>58320819</v>
      </c>
      <c r="B105">
        <v>58333655</v>
      </c>
      <c r="C105">
        <v>9.1370544000000002</v>
      </c>
      <c r="D105">
        <v>0.87171180000000004</v>
      </c>
      <c r="E105">
        <v>9.2033342999999999</v>
      </c>
      <c r="F105">
        <f t="shared" si="12"/>
        <v>1.1238654658688484E-3</v>
      </c>
      <c r="G105">
        <v>1.1084999999999999E-3</v>
      </c>
      <c r="H105">
        <v>11.200635999999999</v>
      </c>
      <c r="I105">
        <v>0.91337650000000004</v>
      </c>
      <c r="J105">
        <v>11.457276</v>
      </c>
      <c r="K105">
        <f t="shared" si="13"/>
        <v>1.3991056295029919E-3</v>
      </c>
      <c r="L105">
        <v>1.3403E-3</v>
      </c>
      <c r="M105">
        <v>8.7294370000000008</v>
      </c>
      <c r="N105">
        <v>0.78975883000000002</v>
      </c>
      <c r="O105">
        <v>9.2066111999999993</v>
      </c>
      <c r="P105">
        <f t="shared" si="14"/>
        <v>1.1242656246183904E-3</v>
      </c>
      <c r="Q105">
        <v>1.0131000000000001E-3</v>
      </c>
      <c r="R105">
        <v>7.4995541000000001</v>
      </c>
      <c r="S105">
        <v>0.80633778</v>
      </c>
      <c r="T105">
        <v>7.7981332999999999</v>
      </c>
      <c r="U105">
        <f t="shared" si="15"/>
        <v>9.5226930028086457E-4</v>
      </c>
      <c r="V105">
        <v>8.8230000000000003E-4</v>
      </c>
      <c r="W105">
        <v>6.8165180000000003</v>
      </c>
      <c r="X105">
        <v>0.75171041000000005</v>
      </c>
      <c r="Y105">
        <v>7.1359175300000004</v>
      </c>
      <c r="Z105">
        <f t="shared" si="16"/>
        <v>8.7140280009769205E-4</v>
      </c>
      <c r="AA105">
        <v>7.9639999999999995E-4</v>
      </c>
      <c r="AB105">
        <v>10.733605000000001</v>
      </c>
      <c r="AC105">
        <v>0.85406910000000003</v>
      </c>
      <c r="AD105">
        <v>11.118937499999999</v>
      </c>
      <c r="AE105">
        <f t="shared" si="17"/>
        <v>1.3577894126266942E-3</v>
      </c>
      <c r="AF105">
        <v>1.2692000000000001E-3</v>
      </c>
    </row>
    <row r="106" spans="1:34">
      <c r="A106">
        <v>100545969</v>
      </c>
      <c r="B106">
        <v>100570873</v>
      </c>
      <c r="C106">
        <v>1.4526022999999999</v>
      </c>
      <c r="D106">
        <v>0.55973019999999996</v>
      </c>
      <c r="E106">
        <v>1.4777906999999999</v>
      </c>
      <c r="F106">
        <f t="shared" si="12"/>
        <v>3.5472652424387897E-4</v>
      </c>
      <c r="G106">
        <v>3.4289999999999999E-4</v>
      </c>
      <c r="H106">
        <v>3.059536</v>
      </c>
      <c r="I106">
        <v>0.8437289</v>
      </c>
      <c r="J106">
        <v>3.1602969999999999</v>
      </c>
      <c r="K106">
        <f t="shared" si="13"/>
        <v>7.5859265482477198E-4</v>
      </c>
      <c r="L106">
        <v>7.1190000000000001E-4</v>
      </c>
      <c r="M106">
        <v>1.0288318000000001</v>
      </c>
      <c r="N106">
        <v>0.42442431000000003</v>
      </c>
      <c r="O106">
        <v>1.2068291</v>
      </c>
      <c r="P106">
        <f t="shared" si="14"/>
        <v>2.8968533365338452E-4</v>
      </c>
      <c r="Q106">
        <v>2.053E-4</v>
      </c>
      <c r="R106">
        <v>0.67263019999999996</v>
      </c>
      <c r="S106">
        <v>0.26224760000000003</v>
      </c>
      <c r="T106">
        <v>0.78410849999999999</v>
      </c>
      <c r="U106">
        <f t="shared" si="15"/>
        <v>1.8821615458473355E-4</v>
      </c>
      <c r="V106">
        <v>1.35E-4</v>
      </c>
      <c r="W106">
        <v>0.89095913000000004</v>
      </c>
      <c r="X106">
        <v>0.49173459000000003</v>
      </c>
      <c r="Y106">
        <v>1.0068249600000001</v>
      </c>
      <c r="Z106">
        <f t="shared" si="16"/>
        <v>2.416766586653865E-4</v>
      </c>
      <c r="AA106">
        <v>1.8679999999999999E-4</v>
      </c>
      <c r="AB106">
        <v>0.91343629999999998</v>
      </c>
      <c r="AC106">
        <v>0.43600080000000002</v>
      </c>
      <c r="AD106">
        <v>1.0558673999999999</v>
      </c>
      <c r="AE106">
        <f t="shared" si="17"/>
        <v>2.5344872779644743E-4</v>
      </c>
      <c r="AF106">
        <v>1.8589999999999999E-4</v>
      </c>
    </row>
    <row r="107" spans="1:34">
      <c r="A107">
        <v>121132912</v>
      </c>
      <c r="B107">
        <v>121140830</v>
      </c>
      <c r="C107">
        <v>1.3772266</v>
      </c>
      <c r="D107">
        <v>0.69090960000000001</v>
      </c>
      <c r="E107">
        <v>1.3772266</v>
      </c>
      <c r="F107">
        <f t="shared" si="12"/>
        <v>1.1842017196904556E-3</v>
      </c>
      <c r="G107">
        <v>1.1739000000000001E-3</v>
      </c>
      <c r="H107">
        <v>1.6710419999999999</v>
      </c>
      <c r="I107">
        <v>0.78588360000000002</v>
      </c>
      <c r="J107">
        <v>1.6710419999999999</v>
      </c>
      <c r="K107">
        <f t="shared" si="13"/>
        <v>1.4368374892519346E-3</v>
      </c>
      <c r="L107">
        <v>1.3966E-3</v>
      </c>
      <c r="M107">
        <v>1.1974545999999999</v>
      </c>
      <c r="N107">
        <v>0.56755310999999997</v>
      </c>
      <c r="O107">
        <v>1.1974545999999999</v>
      </c>
      <c r="P107">
        <f t="shared" si="14"/>
        <v>1.0296256233877901E-3</v>
      </c>
      <c r="Q107">
        <v>9.5580000000000003E-4</v>
      </c>
      <c r="R107">
        <v>1.3647227</v>
      </c>
      <c r="S107">
        <v>0.67221315999999998</v>
      </c>
      <c r="T107">
        <v>1.3647227</v>
      </c>
      <c r="U107">
        <f t="shared" si="15"/>
        <v>1.1734503009458298E-3</v>
      </c>
      <c r="V107">
        <v>1.1271E-3</v>
      </c>
      <c r="W107">
        <v>0.98311062999999999</v>
      </c>
      <c r="X107">
        <v>0.45692813999999998</v>
      </c>
      <c r="Y107">
        <v>0.98311062999999999</v>
      </c>
      <c r="Z107">
        <f t="shared" si="16"/>
        <v>8.4532298366294062E-4</v>
      </c>
      <c r="AA107">
        <v>7.9739999999999998E-4</v>
      </c>
      <c r="AB107">
        <v>1.4169274000000001</v>
      </c>
      <c r="AC107">
        <v>0.61587179999999997</v>
      </c>
      <c r="AD107">
        <v>1.4169274000000001</v>
      </c>
      <c r="AE107">
        <f t="shared" si="17"/>
        <v>1.2183382631126398E-3</v>
      </c>
      <c r="AF107">
        <v>1.16E-3</v>
      </c>
    </row>
    <row r="108" spans="1:34">
      <c r="A108" t="s">
        <v>2522</v>
      </c>
      <c r="C108">
        <v>89.389889999999994</v>
      </c>
      <c r="D108">
        <v>1.000866</v>
      </c>
      <c r="E108">
        <v>90.109589999999997</v>
      </c>
      <c r="F108">
        <f>E108/B3</f>
        <v>1.3101894556240548E-3</v>
      </c>
      <c r="G108">
        <v>1.2906E-3</v>
      </c>
      <c r="H108">
        <v>107.6238</v>
      </c>
      <c r="I108">
        <v>1.0034620000000001</v>
      </c>
      <c r="J108">
        <v>110.46129999999999</v>
      </c>
      <c r="K108">
        <f>J108/B3</f>
        <v>1.6061024194486447E-3</v>
      </c>
      <c r="L108">
        <v>1.5280999999999999E-3</v>
      </c>
      <c r="M108">
        <v>85.523439999999994</v>
      </c>
      <c r="N108">
        <v>1.0061850000000001</v>
      </c>
      <c r="O108">
        <v>90.692570000000003</v>
      </c>
      <c r="P108">
        <f>O108/B3</f>
        <v>1.3186659590554844E-3</v>
      </c>
      <c r="Q108">
        <v>1.1741E-3</v>
      </c>
      <c r="R108">
        <v>75.889870000000002</v>
      </c>
      <c r="S108">
        <v>1.003919</v>
      </c>
      <c r="T108">
        <v>79.158600000000007</v>
      </c>
      <c r="U108">
        <f>T108/B3</f>
        <v>1.1509625450738632E-3</v>
      </c>
      <c r="V108">
        <v>1.0593E-3</v>
      </c>
      <c r="W108">
        <v>78.658940000000001</v>
      </c>
      <c r="X108">
        <v>1.0039880000000001</v>
      </c>
      <c r="Y108">
        <v>82.024270000000001</v>
      </c>
      <c r="Z108">
        <f>Y108/B3</f>
        <v>1.192629260207049E-3</v>
      </c>
      <c r="AA108">
        <v>1.0983E-3</v>
      </c>
      <c r="AB108">
        <v>81.925870000000003</v>
      </c>
      <c r="AC108">
        <v>1.0049969999999999</v>
      </c>
      <c r="AD108">
        <v>86.076229999999995</v>
      </c>
      <c r="AE108">
        <f>AD108/B3</f>
        <v>1.2515445795044783E-3</v>
      </c>
      <c r="AF108">
        <v>1.1354E-3</v>
      </c>
    </row>
    <row r="109" spans="1:34">
      <c r="A109" s="40" t="s">
        <v>2444</v>
      </c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</row>
    <row r="110" spans="1:34">
      <c r="A110" s="61" t="s">
        <v>2522</v>
      </c>
      <c r="B110" s="61" t="s">
        <v>2445</v>
      </c>
      <c r="C110" s="61" t="s">
        <v>2446</v>
      </c>
      <c r="D110" s="62" t="s">
        <v>2447</v>
      </c>
      <c r="E110" s="61" t="s">
        <v>2448</v>
      </c>
      <c r="F110" s="61" t="s">
        <v>2449</v>
      </c>
      <c r="G110" s="63" t="s">
        <v>2450</v>
      </c>
      <c r="H110" s="61" t="s">
        <v>2451</v>
      </c>
      <c r="I110" s="61" t="s">
        <v>2452</v>
      </c>
      <c r="J110" s="61" t="s">
        <v>2453</v>
      </c>
      <c r="K110" s="61" t="s">
        <v>2454</v>
      </c>
      <c r="L110" s="26" t="s">
        <v>2523</v>
      </c>
      <c r="M110" s="26" t="s">
        <v>2524</v>
      </c>
      <c r="N110" s="26" t="s">
        <v>2525</v>
      </c>
      <c r="O110" s="26" t="s">
        <v>2526</v>
      </c>
      <c r="P110" s="26" t="s">
        <v>2527</v>
      </c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</row>
    <row r="111" spans="1:34">
      <c r="B111">
        <v>8.2381319999999994E-2</v>
      </c>
      <c r="C111">
        <v>0.14670340000000001</v>
      </c>
      <c r="D111">
        <v>9.0196150000000003E-2</v>
      </c>
      <c r="E111">
        <v>9.521193E-2</v>
      </c>
      <c r="F111">
        <v>6.8788650000000007E-2</v>
      </c>
      <c r="G111">
        <v>1.6545899999999999E-2</v>
      </c>
      <c r="H111">
        <v>2.5064489999999998E-2</v>
      </c>
      <c r="I111">
        <v>6.7732730000000005E-2</v>
      </c>
      <c r="J111">
        <v>0.1182337</v>
      </c>
      <c r="K111">
        <v>5.6532159999999998E-2</v>
      </c>
      <c r="L111">
        <v>0.1037728</v>
      </c>
      <c r="M111">
        <v>5.0351819999999999E-2</v>
      </c>
      <c r="N111">
        <v>0.1037753</v>
      </c>
      <c r="O111">
        <v>5.9639619999999997E-2</v>
      </c>
      <c r="P111">
        <v>7.5258220000000001E-2</v>
      </c>
    </row>
    <row r="112" spans="1:34">
      <c r="A112" s="63" t="s">
        <v>2455</v>
      </c>
      <c r="B112" s="61" t="s">
        <v>2445</v>
      </c>
      <c r="C112" s="61" t="s">
        <v>2446</v>
      </c>
      <c r="D112" s="62" t="s">
        <v>2447</v>
      </c>
      <c r="E112" s="61" t="s">
        <v>2448</v>
      </c>
      <c r="F112" s="61" t="s">
        <v>2449</v>
      </c>
      <c r="G112" s="63" t="s">
        <v>2450</v>
      </c>
      <c r="H112" s="61" t="s">
        <v>2451</v>
      </c>
      <c r="I112" s="61" t="s">
        <v>2452</v>
      </c>
      <c r="J112" s="61" t="s">
        <v>2453</v>
      </c>
      <c r="K112" s="61" t="s">
        <v>2454</v>
      </c>
      <c r="L112" s="26" t="s">
        <v>2523</v>
      </c>
      <c r="M112" s="26" t="s">
        <v>2524</v>
      </c>
      <c r="N112" s="26" t="s">
        <v>2525</v>
      </c>
      <c r="O112" s="26" t="s">
        <v>2526</v>
      </c>
      <c r="P112" s="26" t="s">
        <v>2527</v>
      </c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</row>
    <row r="113" spans="1:34">
      <c r="A113" t="s">
        <v>2528</v>
      </c>
      <c r="B113">
        <v>8.0711969999999994E-2</v>
      </c>
      <c r="C113">
        <v>0.1387022</v>
      </c>
      <c r="D113">
        <v>7.7491889999999994E-2</v>
      </c>
      <c r="E113">
        <v>9.3682020000000005E-2</v>
      </c>
      <c r="F113">
        <v>6.7379309999999998E-2</v>
      </c>
      <c r="G113">
        <v>1.3533554999999999E-2</v>
      </c>
      <c r="H113">
        <v>2.318798E-2</v>
      </c>
      <c r="I113">
        <v>5.6013247000000002E-2</v>
      </c>
      <c r="J113">
        <v>0.13152895000000001</v>
      </c>
      <c r="K113">
        <v>5.3740950000000003E-2</v>
      </c>
      <c r="L113">
        <v>9.7750660000000003E-2</v>
      </c>
      <c r="M113">
        <v>4.8286500000000003E-2</v>
      </c>
      <c r="N113">
        <v>0.1012933</v>
      </c>
      <c r="O113">
        <v>5.1585209999999999E-2</v>
      </c>
      <c r="P113">
        <v>7.6956789999999997E-2</v>
      </c>
    </row>
    <row r="114" spans="1:34">
      <c r="A114" t="s">
        <v>2572</v>
      </c>
      <c r="B114">
        <v>0.13485456000000001</v>
      </c>
      <c r="C114">
        <v>0.17671680000000001</v>
      </c>
      <c r="D114">
        <v>0.17612214000000001</v>
      </c>
      <c r="E114">
        <v>0.15530705</v>
      </c>
      <c r="F114">
        <v>1.031145E-2</v>
      </c>
      <c r="G114">
        <v>1.0758045000000001E-2</v>
      </c>
      <c r="H114">
        <v>1.3332547E-2</v>
      </c>
      <c r="I114">
        <v>3.7869790000000002E-3</v>
      </c>
      <c r="J114">
        <v>2.0247350000000001E-2</v>
      </c>
      <c r="K114">
        <v>2.7549879999999999E-2</v>
      </c>
      <c r="L114">
        <v>0.16032260000000001</v>
      </c>
      <c r="M114">
        <v>9.612366E-2</v>
      </c>
      <c r="N114">
        <v>0.13964409999999999</v>
      </c>
      <c r="O114">
        <v>0.13831669999999999</v>
      </c>
      <c r="P114">
        <v>0.1159338</v>
      </c>
    </row>
    <row r="115" spans="1:34">
      <c r="A115" t="s">
        <v>2573</v>
      </c>
      <c r="B115">
        <v>0.19124793000000001</v>
      </c>
      <c r="C115">
        <v>0.34485949999999999</v>
      </c>
      <c r="D115">
        <v>0.24682076999999999</v>
      </c>
      <c r="E115">
        <v>0.14926884000000001</v>
      </c>
      <c r="F115">
        <v>5.5861939999999999E-2</v>
      </c>
      <c r="G115">
        <v>7.3858220000000002E-3</v>
      </c>
      <c r="H115">
        <v>2.2979178999999999E-2</v>
      </c>
      <c r="I115">
        <v>5.7965029000000001E-2</v>
      </c>
      <c r="J115">
        <v>8.7490410000000005E-2</v>
      </c>
      <c r="K115">
        <v>6.3155160000000002E-2</v>
      </c>
      <c r="L115">
        <v>0.2393151</v>
      </c>
      <c r="M115">
        <v>7.554574E-2</v>
      </c>
      <c r="N115">
        <v>0.15627289999999999</v>
      </c>
      <c r="O115">
        <v>0.1029371</v>
      </c>
      <c r="P115">
        <v>8.2905140000000002E-2</v>
      </c>
    </row>
    <row r="116" spans="1:34">
      <c r="A116" t="s">
        <v>2574</v>
      </c>
      <c r="B116">
        <v>7.4125280000000002E-2</v>
      </c>
      <c r="C116">
        <v>0.40685700000000002</v>
      </c>
      <c r="D116">
        <v>0.15063814</v>
      </c>
      <c r="E116">
        <v>0.26234848999999999</v>
      </c>
      <c r="F116">
        <v>0.25806013999999999</v>
      </c>
      <c r="G116">
        <v>2.2385157999999999E-2</v>
      </c>
      <c r="H116">
        <v>0.12971768</v>
      </c>
      <c r="I116">
        <v>0.15220250299999999</v>
      </c>
      <c r="J116">
        <v>3.665504E-2</v>
      </c>
      <c r="K116">
        <v>5.7479549999999997E-2</v>
      </c>
      <c r="L116">
        <v>0.24979499999999999</v>
      </c>
      <c r="M116">
        <v>0.1330905</v>
      </c>
      <c r="N116">
        <v>0.2258278</v>
      </c>
      <c r="O116">
        <v>9.7595979999999999E-2</v>
      </c>
      <c r="P116">
        <v>0.12689300000000001</v>
      </c>
    </row>
    <row r="117" spans="1:34">
      <c r="A117" t="s">
        <v>2575</v>
      </c>
      <c r="B117">
        <v>6.2809809999999994E-2</v>
      </c>
      <c r="C117">
        <v>0.1088635</v>
      </c>
      <c r="D117">
        <v>0.13686471</v>
      </c>
      <c r="E117">
        <v>5.993308E-2</v>
      </c>
      <c r="F117">
        <v>3.2260570000000002E-2</v>
      </c>
      <c r="G117">
        <v>4.6128146000000002E-2</v>
      </c>
      <c r="H117">
        <v>2.2561708999999999E-2</v>
      </c>
      <c r="I117">
        <v>0.14382742900000001</v>
      </c>
      <c r="J117">
        <v>4.8087539999999998E-2</v>
      </c>
      <c r="K117">
        <v>8.5480120000000007E-2</v>
      </c>
      <c r="L117">
        <v>9.1076690000000002E-2</v>
      </c>
      <c r="M117">
        <v>4.1672809999999998E-2</v>
      </c>
      <c r="N117">
        <v>8.3710919999999994E-2</v>
      </c>
      <c r="O117">
        <v>0.1048694</v>
      </c>
      <c r="P117">
        <v>5.4083649999999997E-2</v>
      </c>
    </row>
    <row r="118" spans="1:34">
      <c r="A118" t="s">
        <v>2576</v>
      </c>
      <c r="B118">
        <v>0.14469215999999999</v>
      </c>
      <c r="C118">
        <v>0.2074095</v>
      </c>
      <c r="D118">
        <v>0.15831758000000001</v>
      </c>
      <c r="E118">
        <v>0.14838920999999999</v>
      </c>
      <c r="F118">
        <v>2.9699929999999999E-2</v>
      </c>
      <c r="G118">
        <v>2.8279569999999999E-3</v>
      </c>
      <c r="H118">
        <v>1.1919506999999999E-2</v>
      </c>
      <c r="I118">
        <v>4.4525209000000003E-2</v>
      </c>
      <c r="J118">
        <v>3.9732049999999998E-2</v>
      </c>
      <c r="K118">
        <v>2.186749E-2</v>
      </c>
      <c r="L118">
        <v>0.1643685</v>
      </c>
      <c r="M118">
        <v>7.9080810000000001E-2</v>
      </c>
      <c r="N118">
        <v>0.1283492</v>
      </c>
      <c r="O118">
        <v>9.0437390000000006E-2</v>
      </c>
      <c r="P118">
        <v>8.5751030000000006E-2</v>
      </c>
    </row>
    <row r="119" spans="1:34">
      <c r="A119" t="s">
        <v>2577</v>
      </c>
      <c r="B119">
        <v>7.4635770000000004E-2</v>
      </c>
      <c r="C119">
        <v>0.11348279999999999</v>
      </c>
      <c r="D119">
        <v>9.9870619999999993E-2</v>
      </c>
      <c r="E119">
        <v>5.4062859999999997E-2</v>
      </c>
      <c r="F119">
        <v>0.12976046999999999</v>
      </c>
      <c r="G119">
        <v>1.168746E-2</v>
      </c>
      <c r="H119">
        <v>9.6045450000000008E-3</v>
      </c>
      <c r="I119">
        <v>0.12570078500000001</v>
      </c>
      <c r="J119">
        <v>7.4176119999999998E-2</v>
      </c>
      <c r="K119">
        <v>1.2826300000000001E-2</v>
      </c>
      <c r="L119">
        <v>8.5590289999999999E-2</v>
      </c>
      <c r="M119">
        <v>6.1121120000000001E-2</v>
      </c>
      <c r="N119">
        <v>0.1102243</v>
      </c>
      <c r="O119">
        <v>6.7377900000000004E-2</v>
      </c>
      <c r="P119">
        <v>4.0418250000000003E-2</v>
      </c>
    </row>
    <row r="120" spans="1:34">
      <c r="A120" s="64" t="s">
        <v>2538</v>
      </c>
      <c r="B120" s="32"/>
      <c r="C120" s="32"/>
      <c r="D120" s="65"/>
      <c r="E120" s="33"/>
      <c r="F120" s="32"/>
      <c r="G120" s="33"/>
      <c r="H120" s="32"/>
      <c r="I120" s="33"/>
      <c r="J120" s="32"/>
      <c r="K120" s="32"/>
      <c r="L120" s="32"/>
      <c r="M120" s="32"/>
      <c r="N120" s="33"/>
      <c r="O120" s="33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>
      <c r="A121" s="66" t="s">
        <v>2470</v>
      </c>
      <c r="B121" s="66"/>
      <c r="C121" s="40" t="s">
        <v>2539</v>
      </c>
      <c r="D121" s="40" t="s">
        <v>2540</v>
      </c>
      <c r="E121" s="66" t="s">
        <v>2541</v>
      </c>
      <c r="F121" s="67" t="s">
        <v>2542</v>
      </c>
      <c r="G121" s="67" t="s">
        <v>2543</v>
      </c>
      <c r="H121" s="67" t="s">
        <v>2544</v>
      </c>
      <c r="I121" s="67" t="s">
        <v>2545</v>
      </c>
      <c r="J121" s="66"/>
      <c r="K121" s="40"/>
      <c r="L121" s="40"/>
      <c r="M121" s="66"/>
      <c r="N121" s="67"/>
      <c r="O121" s="67"/>
      <c r="P121" s="67"/>
      <c r="Q121" s="67"/>
      <c r="R121" s="67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</row>
    <row r="122" spans="1:34">
      <c r="A122" s="41" t="s">
        <v>2307</v>
      </c>
      <c r="B122" s="42">
        <f>SUM('chr12'!C122:I122)</f>
        <v>130462</v>
      </c>
      <c r="C122">
        <v>1418</v>
      </c>
      <c r="D122">
        <v>1955</v>
      </c>
      <c r="E122">
        <v>38992</v>
      </c>
      <c r="F122">
        <v>22610</v>
      </c>
      <c r="G122">
        <v>30189</v>
      </c>
      <c r="H122">
        <v>7519</v>
      </c>
      <c r="I122">
        <v>27779</v>
      </c>
      <c r="J122" s="42"/>
      <c r="L122" s="42"/>
      <c r="M122" s="42"/>
      <c r="N122" s="42"/>
      <c r="O122" s="42"/>
      <c r="P122" s="42"/>
      <c r="Q122" s="42"/>
      <c r="R122" s="42"/>
      <c r="S122" s="42"/>
    </row>
    <row r="123" spans="1:34">
      <c r="A123" s="41" t="s">
        <v>2481</v>
      </c>
      <c r="B123" s="42">
        <v>4531</v>
      </c>
      <c r="C123">
        <v>61</v>
      </c>
      <c r="D123">
        <v>69</v>
      </c>
      <c r="E123" s="42">
        <v>1319</v>
      </c>
      <c r="F123" s="42">
        <v>816</v>
      </c>
      <c r="G123" s="42">
        <v>984</v>
      </c>
      <c r="H123" s="42">
        <v>237</v>
      </c>
      <c r="I123" s="42">
        <v>943</v>
      </c>
      <c r="J123" s="42"/>
      <c r="K123" s="42"/>
      <c r="M123" s="42"/>
      <c r="O123" s="42"/>
      <c r="P123" s="42"/>
      <c r="Q123" s="42"/>
      <c r="R123" s="42"/>
      <c r="S123" s="42"/>
    </row>
    <row r="124" spans="1:34">
      <c r="A124" s="41" t="s">
        <v>2482</v>
      </c>
      <c r="B124" s="42">
        <v>33</v>
      </c>
      <c r="C124">
        <v>0</v>
      </c>
      <c r="D124">
        <v>0</v>
      </c>
      <c r="E124" s="42">
        <v>13</v>
      </c>
      <c r="F124" s="42">
        <v>6</v>
      </c>
      <c r="G124" s="42">
        <v>8</v>
      </c>
      <c r="H124" s="42">
        <v>0</v>
      </c>
      <c r="I124" s="42">
        <v>6</v>
      </c>
    </row>
    <row r="125" spans="1:34">
      <c r="A125" s="41" t="s">
        <v>2483</v>
      </c>
      <c r="B125" s="42">
        <v>2.2249110000000001</v>
      </c>
      <c r="C125">
        <v>2.2105260000000002</v>
      </c>
      <c r="D125" s="71">
        <v>2.8333330000000001</v>
      </c>
      <c r="E125" s="44">
        <v>2.074592</v>
      </c>
      <c r="F125" s="42">
        <v>1.8631580000000001</v>
      </c>
      <c r="G125" s="42">
        <v>2.14377</v>
      </c>
      <c r="H125" s="42">
        <v>2.338028</v>
      </c>
      <c r="I125" s="42">
        <v>2.7569720000000002</v>
      </c>
      <c r="J125" s="42"/>
      <c r="K125" s="42"/>
      <c r="L125" s="42"/>
      <c r="M125" s="42"/>
      <c r="N125" s="42"/>
      <c r="O125" s="42"/>
      <c r="P125" s="42"/>
      <c r="R125" s="42"/>
      <c r="S125" s="42"/>
    </row>
    <row r="126" spans="1:34">
      <c r="A126" s="11" t="s">
        <v>2484</v>
      </c>
      <c r="B126" s="42">
        <v>1300</v>
      </c>
      <c r="C126">
        <v>17</v>
      </c>
      <c r="D126" s="52">
        <v>13</v>
      </c>
      <c r="E126">
        <v>301</v>
      </c>
      <c r="F126" s="42">
        <v>316</v>
      </c>
      <c r="G126" s="42">
        <v>310</v>
      </c>
      <c r="H126" s="42">
        <v>52</v>
      </c>
      <c r="I126" s="42">
        <v>258</v>
      </c>
      <c r="J126" s="42"/>
      <c r="L126" s="42"/>
      <c r="M126" s="42"/>
      <c r="O126" s="42"/>
      <c r="Q126" s="42"/>
      <c r="R126" s="42"/>
      <c r="S126" s="42"/>
    </row>
    <row r="127" spans="1:34">
      <c r="A127" s="11" t="s">
        <v>2485</v>
      </c>
      <c r="B127" s="42">
        <v>9.9645870000000004E-3</v>
      </c>
      <c r="C127">
        <v>1.198872E-2</v>
      </c>
      <c r="D127" s="176">
        <v>6.6496159999999997E-3</v>
      </c>
      <c r="E127">
        <v>7.7195320000000003E-3</v>
      </c>
      <c r="F127" s="42">
        <v>1.397612E-2</v>
      </c>
      <c r="G127" s="42">
        <v>1.0268640000000001E-2</v>
      </c>
      <c r="H127" s="42">
        <v>6.9158129999999998E-3</v>
      </c>
      <c r="I127" s="42">
        <v>9.2875909999999996E-3</v>
      </c>
      <c r="J127" s="42"/>
      <c r="L127" s="42"/>
      <c r="M127" s="42"/>
      <c r="O127" s="42"/>
      <c r="Q127" s="42"/>
      <c r="R127" s="42"/>
      <c r="S127" s="42"/>
    </row>
    <row r="128" spans="1:34">
      <c r="A128" s="68" t="s">
        <v>2486</v>
      </c>
      <c r="B128" s="68"/>
      <c r="C128" s="49" t="s">
        <v>2539</v>
      </c>
      <c r="D128" s="49" t="s">
        <v>2540</v>
      </c>
      <c r="E128" s="68" t="s">
        <v>2541</v>
      </c>
      <c r="F128" s="69" t="s">
        <v>2542</v>
      </c>
      <c r="G128" s="69" t="s">
        <v>2543</v>
      </c>
      <c r="H128" s="69" t="s">
        <v>2544</v>
      </c>
      <c r="I128" s="69" t="s">
        <v>2545</v>
      </c>
      <c r="J128" s="68"/>
      <c r="K128" s="49"/>
      <c r="L128" s="49"/>
      <c r="M128" s="68"/>
      <c r="N128" s="69"/>
      <c r="O128" s="69"/>
      <c r="P128" s="69"/>
      <c r="Q128" s="69"/>
      <c r="R128" s="69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8"/>
      <c r="AF128" s="68"/>
      <c r="AG128" s="68"/>
      <c r="AH128" s="68"/>
    </row>
    <row r="129" spans="1:34">
      <c r="A129" s="41" t="s">
        <v>2481</v>
      </c>
      <c r="B129" s="42">
        <v>2912</v>
      </c>
      <c r="C129" s="42">
        <v>38</v>
      </c>
      <c r="D129" s="42">
        <v>45</v>
      </c>
      <c r="E129" s="42">
        <v>841</v>
      </c>
      <c r="F129" s="42">
        <v>527</v>
      </c>
      <c r="G129">
        <v>637</v>
      </c>
      <c r="H129">
        <v>141</v>
      </c>
      <c r="I129" s="42">
        <v>625</v>
      </c>
      <c r="J129" s="42"/>
      <c r="L129" s="42"/>
      <c r="M129" s="42"/>
      <c r="N129" s="42"/>
      <c r="O129" s="42"/>
      <c r="P129" s="42"/>
      <c r="Q129" s="42"/>
      <c r="R129" s="42"/>
      <c r="S129" s="42"/>
      <c r="U129" s="42"/>
    </row>
    <row r="130" spans="1:34">
      <c r="A130" s="41" t="s">
        <v>2482</v>
      </c>
      <c r="B130" s="42">
        <v>14</v>
      </c>
      <c r="C130">
        <v>0</v>
      </c>
      <c r="D130">
        <v>0</v>
      </c>
      <c r="E130" s="42">
        <v>5</v>
      </c>
      <c r="F130" s="42">
        <v>1</v>
      </c>
      <c r="G130" s="42">
        <v>4</v>
      </c>
      <c r="H130" s="42">
        <v>0</v>
      </c>
      <c r="I130" s="42">
        <v>4</v>
      </c>
    </row>
    <row r="131" spans="1:34">
      <c r="A131" s="41" t="s">
        <v>2483</v>
      </c>
      <c r="B131" s="42">
        <v>2.1964869999999999</v>
      </c>
      <c r="C131">
        <v>2.8</v>
      </c>
      <c r="D131" s="42">
        <v>2</v>
      </c>
      <c r="E131" s="42">
        <v>2.1856059999999999</v>
      </c>
      <c r="F131" s="42">
        <v>1.5960589999999999</v>
      </c>
      <c r="G131" s="44">
        <v>2.2335029999999998</v>
      </c>
      <c r="H131" s="42">
        <v>2.5249999999999999</v>
      </c>
      <c r="I131" s="42">
        <v>2.6764709999999998</v>
      </c>
      <c r="K131" s="42"/>
      <c r="N131" s="42"/>
      <c r="P131" s="42"/>
      <c r="Q131" s="42"/>
      <c r="R131" s="42"/>
      <c r="S131" s="42"/>
      <c r="T131" s="42"/>
      <c r="U131" s="42"/>
    </row>
    <row r="132" spans="1:34">
      <c r="A132" s="11" t="s">
        <v>2484</v>
      </c>
      <c r="B132" s="42">
        <v>1327</v>
      </c>
      <c r="C132" s="42">
        <v>17</v>
      </c>
      <c r="D132" s="42">
        <v>13</v>
      </c>
      <c r="E132" s="42">
        <v>311</v>
      </c>
      <c r="F132">
        <v>321</v>
      </c>
      <c r="G132" s="42">
        <v>316</v>
      </c>
      <c r="H132" s="42">
        <v>54</v>
      </c>
      <c r="I132" s="42">
        <v>262</v>
      </c>
      <c r="U132" s="42"/>
    </row>
    <row r="133" spans="1:34">
      <c r="A133" s="11" t="s">
        <v>2485</v>
      </c>
      <c r="B133" s="42">
        <v>1.017154E-2</v>
      </c>
      <c r="C133" s="42">
        <v>1.198872E-2</v>
      </c>
      <c r="D133" s="42">
        <v>6.6496159999999997E-3</v>
      </c>
      <c r="E133" s="42">
        <v>7.9759949999999996E-3</v>
      </c>
      <c r="F133">
        <v>1.419726E-2</v>
      </c>
      <c r="G133" s="42">
        <v>1.046739E-2</v>
      </c>
      <c r="H133" s="42">
        <v>7.1818059999999998E-3</v>
      </c>
      <c r="I133" s="42">
        <v>9.4315849999999993E-3</v>
      </c>
      <c r="U133" s="42"/>
    </row>
    <row r="134" spans="1:34">
      <c r="A134" s="68" t="s">
        <v>2487</v>
      </c>
      <c r="B134" s="68"/>
      <c r="C134" s="49" t="s">
        <v>2539</v>
      </c>
      <c r="D134" s="49" t="s">
        <v>2540</v>
      </c>
      <c r="E134" s="68" t="s">
        <v>2541</v>
      </c>
      <c r="F134" s="69" t="s">
        <v>2542</v>
      </c>
      <c r="G134" s="69" t="s">
        <v>2543</v>
      </c>
      <c r="H134" s="69" t="s">
        <v>2544</v>
      </c>
      <c r="I134" s="69" t="s">
        <v>2545</v>
      </c>
      <c r="J134" s="68"/>
      <c r="K134" s="49"/>
      <c r="L134" s="49"/>
      <c r="M134" s="68"/>
      <c r="N134" s="69"/>
      <c r="O134" s="69"/>
      <c r="P134" s="69"/>
      <c r="Q134" s="69"/>
      <c r="R134" s="69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</row>
    <row r="135" spans="1:34">
      <c r="A135" s="41" t="s">
        <v>2481</v>
      </c>
      <c r="B135" s="42">
        <v>2427</v>
      </c>
      <c r="C135" s="42">
        <v>31</v>
      </c>
      <c r="D135" s="42">
        <v>35</v>
      </c>
      <c r="E135" s="42">
        <v>646</v>
      </c>
      <c r="F135" s="42">
        <v>485</v>
      </c>
      <c r="G135">
        <v>523</v>
      </c>
      <c r="H135">
        <v>134</v>
      </c>
      <c r="I135" s="42">
        <v>519</v>
      </c>
      <c r="J135" s="42"/>
      <c r="L135" s="42"/>
      <c r="M135" s="42"/>
      <c r="N135" s="42"/>
      <c r="O135" s="42"/>
      <c r="P135" s="42"/>
      <c r="Q135" s="42"/>
      <c r="R135" s="42"/>
      <c r="S135" s="42"/>
      <c r="U135" s="42"/>
    </row>
    <row r="136" spans="1:34">
      <c r="A136" s="41" t="s">
        <v>2482</v>
      </c>
      <c r="B136" s="42">
        <v>8</v>
      </c>
      <c r="C136" s="42">
        <v>0</v>
      </c>
      <c r="D136" s="42">
        <v>0</v>
      </c>
      <c r="E136" s="42">
        <v>3</v>
      </c>
      <c r="F136" s="42">
        <v>0</v>
      </c>
      <c r="G136" s="42">
        <v>2</v>
      </c>
      <c r="H136" s="42">
        <v>0</v>
      </c>
      <c r="I136" s="42">
        <v>3</v>
      </c>
    </row>
    <row r="137" spans="1:34">
      <c r="A137" s="41" t="s">
        <v>2483</v>
      </c>
      <c r="B137" s="42">
        <v>2.1808649999999998</v>
      </c>
      <c r="C137">
        <v>1.5833330000000001</v>
      </c>
      <c r="D137" s="42">
        <v>2.8888889999999998</v>
      </c>
      <c r="E137" s="42">
        <v>2.21393</v>
      </c>
      <c r="F137" s="42">
        <v>1.5392669999999999</v>
      </c>
      <c r="G137" s="44">
        <v>2.1696970000000002</v>
      </c>
      <c r="H137" s="42">
        <v>2.35</v>
      </c>
      <c r="I137" s="42">
        <v>2.9022559999999999</v>
      </c>
      <c r="K137" s="42"/>
      <c r="N137" s="42"/>
      <c r="P137" s="42"/>
      <c r="Q137" s="42"/>
      <c r="R137" s="42"/>
      <c r="S137" s="42"/>
      <c r="T137" s="42"/>
      <c r="U137" s="42"/>
    </row>
    <row r="138" spans="1:34">
      <c r="A138" s="11" t="s">
        <v>2484</v>
      </c>
      <c r="B138" s="42">
        <v>1349</v>
      </c>
      <c r="C138" s="42">
        <v>17</v>
      </c>
      <c r="D138" s="42">
        <v>13</v>
      </c>
      <c r="E138" s="42">
        <v>312</v>
      </c>
      <c r="F138">
        <v>326</v>
      </c>
      <c r="G138" s="42">
        <v>321</v>
      </c>
      <c r="H138" s="42">
        <v>54</v>
      </c>
      <c r="I138" s="42">
        <v>273</v>
      </c>
      <c r="U138" s="42"/>
    </row>
    <row r="139" spans="1:34">
      <c r="A139" s="11" t="s">
        <v>2485</v>
      </c>
      <c r="B139" s="42">
        <v>1.0340179999999999E-2</v>
      </c>
      <c r="C139" s="42">
        <v>1.198872E-2</v>
      </c>
      <c r="D139" s="42">
        <v>6.6496159999999997E-3</v>
      </c>
      <c r="E139" s="42">
        <v>8.0016410000000003E-3</v>
      </c>
      <c r="F139">
        <v>1.44184E-2</v>
      </c>
      <c r="G139" s="42">
        <v>1.063301E-2</v>
      </c>
      <c r="H139" s="42">
        <v>7.1818059999999998E-3</v>
      </c>
      <c r="I139" s="42">
        <v>9.8275680000000001E-3</v>
      </c>
      <c r="U139" s="42"/>
    </row>
    <row r="140" spans="1:34">
      <c r="A140" s="68" t="s">
        <v>2488</v>
      </c>
      <c r="B140" s="68"/>
      <c r="C140" s="49" t="s">
        <v>2539</v>
      </c>
      <c r="D140" s="49" t="s">
        <v>2540</v>
      </c>
      <c r="E140" s="68" t="s">
        <v>2541</v>
      </c>
      <c r="F140" s="69" t="s">
        <v>2542</v>
      </c>
      <c r="G140" s="69" t="s">
        <v>2543</v>
      </c>
      <c r="H140" s="69" t="s">
        <v>2544</v>
      </c>
      <c r="I140" s="69" t="s">
        <v>2545</v>
      </c>
      <c r="J140" s="68"/>
      <c r="K140" s="49"/>
      <c r="L140" s="49"/>
      <c r="M140" s="68"/>
      <c r="N140" s="69"/>
      <c r="O140" s="69"/>
      <c r="P140" s="69"/>
      <c r="Q140" s="69"/>
      <c r="R140" s="69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8"/>
      <c r="AH140" s="68"/>
    </row>
    <row r="141" spans="1:34">
      <c r="A141" s="41" t="s">
        <v>2481</v>
      </c>
      <c r="B141" s="42">
        <v>2578</v>
      </c>
      <c r="C141" s="42">
        <v>36</v>
      </c>
      <c r="D141" s="42">
        <v>40</v>
      </c>
      <c r="E141" s="42">
        <v>691</v>
      </c>
      <c r="F141" s="42">
        <v>515</v>
      </c>
      <c r="G141">
        <v>572</v>
      </c>
      <c r="H141">
        <v>140</v>
      </c>
      <c r="I141" s="42">
        <v>534</v>
      </c>
      <c r="J141" s="42"/>
      <c r="L141" s="42"/>
      <c r="M141" s="42"/>
      <c r="N141" s="42"/>
      <c r="O141" s="42"/>
      <c r="P141" s="42"/>
      <c r="Q141" s="42"/>
      <c r="R141" s="42"/>
      <c r="S141" s="42"/>
      <c r="U141" s="42"/>
    </row>
    <row r="142" spans="1:34">
      <c r="A142" s="41" t="s">
        <v>2482</v>
      </c>
      <c r="B142" s="42">
        <v>7</v>
      </c>
      <c r="C142" s="42">
        <v>0</v>
      </c>
      <c r="D142" s="42">
        <v>0</v>
      </c>
      <c r="E142" s="42">
        <v>2</v>
      </c>
      <c r="F142" s="42">
        <v>0</v>
      </c>
      <c r="G142" s="42">
        <v>3</v>
      </c>
      <c r="H142" s="42">
        <v>0</v>
      </c>
      <c r="I142" s="42">
        <v>2</v>
      </c>
    </row>
    <row r="143" spans="1:34">
      <c r="A143" s="41" t="s">
        <v>2483</v>
      </c>
      <c r="B143" s="42">
        <v>2.2346300000000001</v>
      </c>
      <c r="C143" s="42">
        <v>2</v>
      </c>
      <c r="D143" s="42">
        <v>3</v>
      </c>
      <c r="E143" s="42">
        <v>2.0575220000000001</v>
      </c>
      <c r="F143" s="42">
        <v>1.6683939999999999</v>
      </c>
      <c r="G143" s="44">
        <v>2.4047619999999998</v>
      </c>
      <c r="H143" s="42">
        <v>2.4146339999999999</v>
      </c>
      <c r="I143" s="42">
        <v>2.8978100000000002</v>
      </c>
      <c r="K143" s="42"/>
      <c r="N143" s="42"/>
      <c r="P143" s="42"/>
      <c r="Q143" s="42"/>
      <c r="R143" s="42"/>
      <c r="S143" s="42"/>
      <c r="T143" s="42"/>
      <c r="U143" s="42"/>
    </row>
    <row r="144" spans="1:34">
      <c r="A144" s="11" t="s">
        <v>2484</v>
      </c>
      <c r="B144" s="42">
        <v>1345</v>
      </c>
      <c r="C144" s="42">
        <v>17</v>
      </c>
      <c r="D144" s="42">
        <v>13</v>
      </c>
      <c r="E144" s="42">
        <v>312</v>
      </c>
      <c r="F144">
        <v>324</v>
      </c>
      <c r="G144" s="42">
        <v>320</v>
      </c>
      <c r="H144" s="42">
        <v>54</v>
      </c>
      <c r="I144" s="42">
        <v>272</v>
      </c>
      <c r="U144" s="42"/>
    </row>
    <row r="145" spans="1:34">
      <c r="A145" s="11" t="s">
        <v>2485</v>
      </c>
      <c r="B145" s="42">
        <v>1.0309520000000001E-2</v>
      </c>
      <c r="C145" s="42">
        <v>1.198872E-2</v>
      </c>
      <c r="D145" s="42">
        <v>6.6496159999999997E-3</v>
      </c>
      <c r="E145" s="42">
        <v>8.0016410000000003E-3</v>
      </c>
      <c r="F145">
        <v>1.4329939999999999E-2</v>
      </c>
      <c r="G145" s="42">
        <v>1.0599890000000001E-2</v>
      </c>
      <c r="H145" s="42">
        <v>7.1818059999999998E-3</v>
      </c>
      <c r="I145" s="42">
        <v>9.791569E-3</v>
      </c>
      <c r="U145" s="42"/>
    </row>
    <row r="146" spans="1:34">
      <c r="A146" s="68" t="s">
        <v>2489</v>
      </c>
      <c r="B146" s="68"/>
      <c r="C146" s="49" t="s">
        <v>2539</v>
      </c>
      <c r="D146" s="49" t="s">
        <v>2540</v>
      </c>
      <c r="E146" s="68" t="s">
        <v>2541</v>
      </c>
      <c r="F146" s="69" t="s">
        <v>2542</v>
      </c>
      <c r="G146" s="69" t="s">
        <v>2543</v>
      </c>
      <c r="H146" s="69" t="s">
        <v>2544</v>
      </c>
      <c r="I146" s="69" t="s">
        <v>2545</v>
      </c>
      <c r="J146" s="68"/>
      <c r="K146" s="49"/>
      <c r="L146" s="49"/>
      <c r="M146" s="68"/>
      <c r="N146" s="69"/>
      <c r="O146" s="69"/>
      <c r="P146" s="69"/>
      <c r="Q146" s="69"/>
      <c r="R146" s="69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8"/>
      <c r="AH146" s="68"/>
    </row>
    <row r="147" spans="1:34">
      <c r="A147" s="41" t="s">
        <v>2481</v>
      </c>
      <c r="B147" s="42">
        <v>2191</v>
      </c>
      <c r="C147" s="42">
        <v>30</v>
      </c>
      <c r="D147" s="42">
        <v>24</v>
      </c>
      <c r="E147" s="42">
        <v>542</v>
      </c>
      <c r="F147" s="42">
        <v>527</v>
      </c>
      <c r="G147">
        <v>501</v>
      </c>
      <c r="H147">
        <v>108</v>
      </c>
      <c r="I147" s="42">
        <v>475</v>
      </c>
      <c r="J147" s="42"/>
      <c r="L147" s="42"/>
      <c r="M147" s="42"/>
      <c r="N147" s="42"/>
      <c r="O147" s="42"/>
      <c r="P147" s="42"/>
      <c r="Q147" s="42"/>
      <c r="R147" s="42"/>
      <c r="S147" s="42"/>
      <c r="U147" s="42"/>
    </row>
    <row r="148" spans="1:34">
      <c r="A148" s="41" t="s">
        <v>2482</v>
      </c>
      <c r="B148" s="42">
        <v>10</v>
      </c>
      <c r="C148" s="42">
        <v>0</v>
      </c>
      <c r="D148" s="42">
        <v>0</v>
      </c>
      <c r="E148" s="42">
        <v>0</v>
      </c>
      <c r="F148" s="42">
        <v>1</v>
      </c>
      <c r="G148" s="42">
        <v>3</v>
      </c>
      <c r="H148" s="42">
        <v>0</v>
      </c>
      <c r="I148" s="42">
        <v>4</v>
      </c>
    </row>
    <row r="149" spans="1:34">
      <c r="A149" s="41" t="s">
        <v>2483</v>
      </c>
      <c r="B149" s="42">
        <v>2.1799710000000001</v>
      </c>
      <c r="C149" s="42">
        <v>1.5</v>
      </c>
      <c r="D149" s="42">
        <v>3</v>
      </c>
      <c r="E149" s="42">
        <v>2.2071010000000002</v>
      </c>
      <c r="F149" s="42">
        <v>1.5960589999999999</v>
      </c>
      <c r="G149" s="44">
        <v>2.2960530000000001</v>
      </c>
      <c r="H149" s="42">
        <v>2.7241379999999999</v>
      </c>
      <c r="I149" s="42">
        <v>2.6259540000000001</v>
      </c>
      <c r="K149" s="42"/>
      <c r="N149" s="42"/>
      <c r="P149" s="42"/>
      <c r="Q149" s="42"/>
      <c r="R149" s="42"/>
      <c r="S149" s="42"/>
      <c r="T149" s="42"/>
      <c r="U149" s="42"/>
    </row>
    <row r="150" spans="1:34">
      <c r="A150" s="11" t="s">
        <v>2484</v>
      </c>
      <c r="B150" s="42">
        <v>1360</v>
      </c>
      <c r="C150" s="42">
        <v>17</v>
      </c>
      <c r="D150" s="42">
        <v>13</v>
      </c>
      <c r="E150" s="42">
        <v>319</v>
      </c>
      <c r="F150">
        <v>321</v>
      </c>
      <c r="G150" s="42">
        <v>323</v>
      </c>
      <c r="H150" s="42">
        <v>56</v>
      </c>
      <c r="I150" s="42">
        <v>273</v>
      </c>
      <c r="U150" s="42"/>
    </row>
    <row r="151" spans="1:34">
      <c r="A151" s="11" t="s">
        <v>2485</v>
      </c>
      <c r="B151" s="42">
        <v>1.042449E-2</v>
      </c>
      <c r="C151" s="42">
        <v>1.198872E-2</v>
      </c>
      <c r="D151" s="42">
        <v>6.6496159999999997E-3</v>
      </c>
      <c r="E151" s="42">
        <v>8.1811650000000007E-3</v>
      </c>
      <c r="F151">
        <v>1.419726E-2</v>
      </c>
      <c r="G151" s="42">
        <v>1.069926E-2</v>
      </c>
      <c r="H151" s="42">
        <v>7.4477989999999997E-3</v>
      </c>
      <c r="I151" s="42">
        <v>9.8275680000000001E-3</v>
      </c>
      <c r="U151" s="42"/>
    </row>
    <row r="152" spans="1:34">
      <c r="A152" s="68" t="s">
        <v>2490</v>
      </c>
      <c r="B152" s="68"/>
      <c r="C152" s="49" t="s">
        <v>2539</v>
      </c>
      <c r="D152" s="49" t="s">
        <v>2540</v>
      </c>
      <c r="E152" s="68" t="s">
        <v>2541</v>
      </c>
      <c r="F152" s="69" t="s">
        <v>2542</v>
      </c>
      <c r="G152" s="69" t="s">
        <v>2543</v>
      </c>
      <c r="H152" s="69" t="s">
        <v>2544</v>
      </c>
      <c r="I152" s="69" t="s">
        <v>2545</v>
      </c>
      <c r="J152" s="68"/>
      <c r="K152" s="49"/>
      <c r="L152" s="49"/>
      <c r="M152" s="68"/>
      <c r="N152" s="69"/>
      <c r="O152" s="69"/>
      <c r="P152" s="69"/>
      <c r="Q152" s="69"/>
      <c r="R152" s="69"/>
      <c r="S152" s="68"/>
      <c r="T152" s="68"/>
      <c r="U152" s="68"/>
      <c r="V152" s="68"/>
      <c r="W152" s="68"/>
      <c r="X152" s="68"/>
      <c r="Y152" s="68"/>
      <c r="Z152" s="68"/>
      <c r="AA152" s="68"/>
      <c r="AB152" s="68"/>
      <c r="AC152" s="68"/>
      <c r="AD152" s="68"/>
      <c r="AE152" s="68"/>
      <c r="AF152" s="68"/>
      <c r="AG152" s="68"/>
      <c r="AH152" s="68"/>
    </row>
    <row r="153" spans="1:34">
      <c r="A153" s="41" t="s">
        <v>2481</v>
      </c>
      <c r="B153" s="42">
        <v>2343</v>
      </c>
      <c r="C153" s="42">
        <v>38</v>
      </c>
      <c r="D153" s="42">
        <v>33</v>
      </c>
      <c r="E153" s="42">
        <v>631</v>
      </c>
      <c r="F153" s="42">
        <v>462</v>
      </c>
      <c r="G153">
        <v>527</v>
      </c>
      <c r="H153">
        <v>105</v>
      </c>
      <c r="I153" s="42">
        <v>489</v>
      </c>
      <c r="J153" s="42"/>
      <c r="L153" s="42"/>
      <c r="M153" s="42"/>
      <c r="N153" s="42"/>
      <c r="O153" s="42"/>
      <c r="P153" s="42"/>
      <c r="Q153" s="42"/>
      <c r="R153" s="42"/>
      <c r="S153" s="42"/>
      <c r="U153" s="42"/>
    </row>
    <row r="154" spans="1:34">
      <c r="A154" s="41" t="s">
        <v>2482</v>
      </c>
      <c r="B154" s="42">
        <v>4</v>
      </c>
      <c r="C154" s="42">
        <v>0</v>
      </c>
      <c r="D154" s="42">
        <v>0</v>
      </c>
      <c r="E154" s="42">
        <v>1</v>
      </c>
      <c r="F154" s="42">
        <v>1</v>
      </c>
      <c r="G154" s="42">
        <v>1</v>
      </c>
      <c r="H154" s="42">
        <v>0</v>
      </c>
      <c r="I154" s="42">
        <v>1</v>
      </c>
    </row>
    <row r="155" spans="1:34">
      <c r="A155" s="41" t="s">
        <v>2483</v>
      </c>
      <c r="B155" s="42">
        <v>2.1365460000000001</v>
      </c>
      <c r="C155">
        <v>2.1666669999999999</v>
      </c>
      <c r="D155" s="42">
        <v>2.6666669999999999</v>
      </c>
      <c r="E155" s="42">
        <v>2.063107</v>
      </c>
      <c r="F155" s="42">
        <v>1.566667</v>
      </c>
      <c r="G155" s="44">
        <v>2.2134149999999999</v>
      </c>
      <c r="H155" s="42">
        <v>2.1818179999999998</v>
      </c>
      <c r="I155" s="42">
        <v>2.7328239999999999</v>
      </c>
      <c r="K155" s="42"/>
      <c r="N155" s="42"/>
      <c r="P155" s="42"/>
      <c r="Q155" s="42"/>
      <c r="R155" s="42"/>
      <c r="S155" s="42"/>
      <c r="T155" s="42"/>
      <c r="U155" s="42"/>
    </row>
    <row r="156" spans="1:34">
      <c r="A156" s="11" t="s">
        <v>2484</v>
      </c>
      <c r="B156" s="42">
        <v>1357</v>
      </c>
      <c r="C156" s="42">
        <v>17</v>
      </c>
      <c r="D156" s="42">
        <v>13</v>
      </c>
      <c r="E156" s="42">
        <v>316</v>
      </c>
      <c r="F156">
        <v>326</v>
      </c>
      <c r="G156" s="42">
        <v>321</v>
      </c>
      <c r="H156" s="42">
        <v>56</v>
      </c>
      <c r="I156" s="42">
        <v>275</v>
      </c>
      <c r="U156" s="42"/>
    </row>
    <row r="157" spans="1:34">
      <c r="A157" s="11" t="s">
        <v>2485</v>
      </c>
      <c r="B157" s="42">
        <v>1.0401499999999999E-2</v>
      </c>
      <c r="C157" s="42">
        <v>1.198872E-2</v>
      </c>
      <c r="D157" s="42">
        <v>6.6496159999999997E-3</v>
      </c>
      <c r="E157" s="42">
        <v>8.1042270000000003E-3</v>
      </c>
      <c r="F157">
        <v>1.44184E-2</v>
      </c>
      <c r="G157" s="42">
        <v>1.063301E-2</v>
      </c>
      <c r="H157" s="42">
        <v>7.4477989999999997E-3</v>
      </c>
      <c r="I157" s="42">
        <v>9.8995639999999996E-3</v>
      </c>
      <c r="U157" s="42"/>
    </row>
    <row r="158" spans="1:34">
      <c r="A158" s="70" t="s">
        <v>2550</v>
      </c>
      <c r="B158" s="59"/>
      <c r="C158" s="59"/>
      <c r="D158" s="60" t="s">
        <v>4</v>
      </c>
      <c r="E158" s="60"/>
      <c r="F158" s="60" t="s">
        <v>9</v>
      </c>
      <c r="G158" s="59"/>
      <c r="H158" s="60" t="s">
        <v>15</v>
      </c>
      <c r="I158" s="60"/>
      <c r="J158" s="60" t="s">
        <v>12</v>
      </c>
      <c r="K158" s="60"/>
      <c r="L158" s="60" t="s">
        <v>1010</v>
      </c>
      <c r="M158" s="59"/>
      <c r="N158" s="59"/>
      <c r="O158" s="59"/>
      <c r="P158" s="59"/>
      <c r="Q158" s="59"/>
      <c r="R158" s="59"/>
      <c r="S158" s="59"/>
      <c r="T158" s="59"/>
      <c r="U158" s="59"/>
      <c r="V158" s="59"/>
    </row>
    <row r="159" spans="1:34">
      <c r="A159" s="52" t="s">
        <v>2551</v>
      </c>
      <c r="B159" s="42">
        <v>93.136139999999997</v>
      </c>
      <c r="D159" s="176">
        <v>105.73309999999999</v>
      </c>
      <c r="F159">
        <v>90.088849999999994</v>
      </c>
      <c r="G159" s="52"/>
      <c r="H159">
        <v>78.961020000000005</v>
      </c>
      <c r="J159" s="176">
        <v>75.959490000000002</v>
      </c>
      <c r="L159">
        <v>94.930440000000004</v>
      </c>
    </row>
    <row r="160" spans="1:34">
      <c r="A160" s="52" t="s">
        <v>2552</v>
      </c>
      <c r="B160">
        <v>0</v>
      </c>
      <c r="D160" s="176">
        <v>1.0034620000000001</v>
      </c>
      <c r="F160">
        <v>1.006294</v>
      </c>
      <c r="G160" s="52"/>
      <c r="H160">
        <v>1.003968</v>
      </c>
      <c r="J160" s="176">
        <v>1.004084</v>
      </c>
      <c r="L160">
        <v>1.005028</v>
      </c>
    </row>
    <row r="161" spans="1:34">
      <c r="A161" s="52" t="s">
        <v>2308</v>
      </c>
      <c r="B161">
        <v>0</v>
      </c>
      <c r="D161" s="176">
        <v>110.7636</v>
      </c>
      <c r="E161">
        <f>D161/B122</f>
        <v>8.4901043982155719E-4</v>
      </c>
      <c r="F161">
        <v>99.213790000000003</v>
      </c>
      <c r="G161" s="176">
        <f>F161/B122</f>
        <v>7.6048036976284286E-4</v>
      </c>
      <c r="H161">
        <v>84.728489999999994</v>
      </c>
      <c r="I161">
        <f>H161/B122</f>
        <v>6.4944957152274219E-4</v>
      </c>
      <c r="J161" s="176">
        <v>81.879360000000005</v>
      </c>
      <c r="K161">
        <f>J161/B122</f>
        <v>6.2761079854670328E-4</v>
      </c>
      <c r="L161">
        <v>102.2323</v>
      </c>
      <c r="M161">
        <f>L161/B122</f>
        <v>7.8361745182505243E-4</v>
      </c>
    </row>
    <row r="162" spans="1:34">
      <c r="A162" s="52" t="s">
        <v>2520</v>
      </c>
      <c r="B162">
        <v>7.0489999999999995E-4</v>
      </c>
      <c r="D162" s="176">
        <v>7.7450000000000001E-4</v>
      </c>
      <c r="F162">
        <v>6.2430000000000005E-4</v>
      </c>
      <c r="G162" s="52"/>
      <c r="H162">
        <v>5.6320000000000003E-4</v>
      </c>
      <c r="J162">
        <v>5.3899999999999998E-4</v>
      </c>
      <c r="L162">
        <v>6.7489999999999998E-4</v>
      </c>
    </row>
    <row r="163" spans="1:34">
      <c r="A163" s="38" t="s">
        <v>2553</v>
      </c>
      <c r="B163" s="40"/>
      <c r="C163" s="40"/>
      <c r="D163" s="60" t="s">
        <v>4</v>
      </c>
      <c r="E163" s="60"/>
      <c r="F163" s="60" t="s">
        <v>9</v>
      </c>
      <c r="G163" s="59"/>
      <c r="H163" s="60" t="s">
        <v>15</v>
      </c>
      <c r="I163" s="60"/>
      <c r="J163" s="60" t="s">
        <v>12</v>
      </c>
      <c r="K163" s="60"/>
      <c r="L163" s="60" t="s">
        <v>1010</v>
      </c>
      <c r="M163" s="40"/>
      <c r="N163" s="40"/>
      <c r="O163" s="40"/>
      <c r="P163" s="40"/>
      <c r="Q163" s="40"/>
      <c r="R163" s="40"/>
      <c r="S163" s="40"/>
      <c r="T163" s="40"/>
      <c r="U163" s="40"/>
      <c r="V163" s="40"/>
    </row>
    <row r="164" spans="1:34">
      <c r="A164" s="11" t="s">
        <v>2493</v>
      </c>
      <c r="B164" s="42">
        <v>-2.257606</v>
      </c>
      <c r="C164" s="44"/>
      <c r="D164" s="180">
        <v>-2.1043280000000002</v>
      </c>
      <c r="E164" s="44"/>
      <c r="F164">
        <v>-2.215306</v>
      </c>
      <c r="G164" s="11"/>
      <c r="H164" s="44">
        <v>-2.258283</v>
      </c>
      <c r="I164" s="44"/>
      <c r="J164" s="11">
        <v>-2.1771069999999999</v>
      </c>
      <c r="L164">
        <v>-2.0912470000000001</v>
      </c>
    </row>
    <row r="165" spans="1:34">
      <c r="A165" s="11" t="s">
        <v>2504</v>
      </c>
      <c r="B165" s="42">
        <v>4445</v>
      </c>
      <c r="C165" s="72"/>
      <c r="D165" s="11">
        <v>2871</v>
      </c>
      <c r="E165" s="44"/>
      <c r="F165">
        <v>2398</v>
      </c>
      <c r="G165" s="11"/>
      <c r="H165">
        <v>2540</v>
      </c>
      <c r="I165" s="44"/>
      <c r="J165" s="11">
        <v>2171</v>
      </c>
      <c r="L165">
        <v>2316</v>
      </c>
    </row>
    <row r="166" spans="1:34">
      <c r="A166" s="42" t="s">
        <v>2497</v>
      </c>
      <c r="B166" s="42">
        <v>1.040584E-2</v>
      </c>
      <c r="C166" s="72"/>
      <c r="D166" s="11">
        <v>1.8258569999999998E-2</v>
      </c>
      <c r="E166" s="44"/>
      <c r="F166">
        <v>1.850831E-2</v>
      </c>
      <c r="G166" s="11"/>
      <c r="H166">
        <v>1.533674E-2</v>
      </c>
      <c r="I166" s="44"/>
      <c r="J166" s="11">
        <v>1.7330809999999999E-2</v>
      </c>
      <c r="L166">
        <v>2.0275680000000001E-2</v>
      </c>
    </row>
    <row r="167" spans="1:34">
      <c r="A167" s="11" t="s">
        <v>2505</v>
      </c>
      <c r="B167" s="42">
        <v>-5.6152059999999997</v>
      </c>
      <c r="C167" s="72"/>
      <c r="D167" s="11">
        <v>-2.2788710000000001</v>
      </c>
      <c r="E167" s="44"/>
      <c r="F167">
        <v>-2.051412</v>
      </c>
      <c r="G167" s="11"/>
      <c r="H167">
        <v>-2.805771</v>
      </c>
      <c r="I167" s="44"/>
      <c r="J167" s="11">
        <v>-1.9517869999999999</v>
      </c>
      <c r="L167">
        <v>-1.9841580000000001</v>
      </c>
    </row>
    <row r="168" spans="1:34">
      <c r="A168" s="11" t="s">
        <v>2506</v>
      </c>
      <c r="B168" s="42">
        <v>-11.804399999999999</v>
      </c>
      <c r="C168" s="72"/>
      <c r="D168" s="11">
        <v>-1.9003840000000001</v>
      </c>
      <c r="E168" s="44"/>
      <c r="F168">
        <v>-1.161241</v>
      </c>
      <c r="G168" s="11"/>
      <c r="H168">
        <v>-2.8860199999999998</v>
      </c>
      <c r="I168" s="44"/>
      <c r="J168" s="11">
        <v>-0.9753868</v>
      </c>
      <c r="L168">
        <v>-1.199662</v>
      </c>
    </row>
    <row r="169" spans="1:34">
      <c r="A169" s="42" t="s">
        <v>2507</v>
      </c>
      <c r="B169" s="42">
        <v>93.136139999999997</v>
      </c>
      <c r="C169" s="72">
        <f>B169/B122</f>
        <v>7.1389477395716763E-4</v>
      </c>
      <c r="D169" s="11">
        <v>105.73309999999999</v>
      </c>
      <c r="E169" s="44">
        <f>D169/B122</f>
        <v>8.1045131915806902E-4</v>
      </c>
      <c r="F169">
        <v>90.088849999999994</v>
      </c>
      <c r="G169" s="11">
        <f>F169/B122</f>
        <v>6.9053709126029031E-4</v>
      </c>
      <c r="H169">
        <v>78.961020000000005</v>
      </c>
      <c r="I169" s="44">
        <f>H169/B122</f>
        <v>6.0524152626818546E-4</v>
      </c>
      <c r="J169" s="11">
        <v>75.959490000000002</v>
      </c>
      <c r="K169">
        <f>J169/B122</f>
        <v>5.8223459704741611E-4</v>
      </c>
      <c r="L169">
        <v>94.930440000000004</v>
      </c>
      <c r="M169">
        <f>L169/B122</f>
        <v>7.2764820407474973E-4</v>
      </c>
    </row>
    <row r="170" spans="1:34">
      <c r="A170" s="42" t="s">
        <v>2508</v>
      </c>
      <c r="B170" s="42">
        <v>503.76639999999998</v>
      </c>
      <c r="C170" s="72">
        <f>B170/B122</f>
        <v>3.8614033205071206E-3</v>
      </c>
      <c r="D170" s="42">
        <v>381.67739999999998</v>
      </c>
      <c r="E170" s="44">
        <f>D170/B122</f>
        <v>2.9255829283622815E-3</v>
      </c>
      <c r="F170">
        <v>345.15660000000003</v>
      </c>
      <c r="G170" s="42">
        <f>F170/B122</f>
        <v>2.6456485413377077E-3</v>
      </c>
      <c r="H170">
        <v>344.08139999999997</v>
      </c>
      <c r="I170" s="44">
        <f>H170/B122</f>
        <v>2.6374070610599254E-3</v>
      </c>
      <c r="J170" s="42">
        <v>293.53289999999998</v>
      </c>
      <c r="K170">
        <f>J170/B122</f>
        <v>2.2499494105563305E-3</v>
      </c>
      <c r="L170">
        <v>322.89819999999997</v>
      </c>
      <c r="M170">
        <f>L170/B122</f>
        <v>2.4750364090693074E-3</v>
      </c>
    </row>
    <row r="171" spans="1:34">
      <c r="A171" s="23" t="s">
        <v>2509</v>
      </c>
      <c r="B171" s="109">
        <v>9.6535079999999996E-8</v>
      </c>
      <c r="C171" s="72"/>
      <c r="D171" s="109">
        <v>7.3139569999999994E-8</v>
      </c>
      <c r="E171" s="44"/>
      <c r="F171" s="73">
        <v>6.614122E-8</v>
      </c>
      <c r="G171" s="42"/>
      <c r="H171" s="73">
        <v>6.5935169999999996E-8</v>
      </c>
      <c r="I171" s="44"/>
      <c r="J171" s="176">
        <f>K170/40000</f>
        <v>5.6248735263908263E-8</v>
      </c>
      <c r="L171" s="73">
        <v>6.1875899999999999E-8</v>
      </c>
    </row>
    <row r="172" spans="1:34">
      <c r="A172" s="23" t="s">
        <v>2503</v>
      </c>
      <c r="B172" s="42"/>
      <c r="C172" s="72"/>
      <c r="D172" s="42"/>
      <c r="E172" s="44"/>
      <c r="G172" s="42"/>
      <c r="I172" s="44"/>
      <c r="J172" s="42"/>
    </row>
    <row r="173" spans="1:34">
      <c r="A173" s="37" t="s">
        <v>2578</v>
      </c>
      <c r="B173" s="38"/>
      <c r="C173" s="51"/>
      <c r="D173" s="39"/>
      <c r="E173" s="38"/>
      <c r="F173" s="38" t="s">
        <v>2492</v>
      </c>
      <c r="G173" s="38"/>
      <c r="H173" s="40"/>
      <c r="I173" s="38"/>
      <c r="J173" s="40"/>
      <c r="K173" s="38"/>
      <c r="L173" s="40"/>
      <c r="M173" s="40"/>
      <c r="N173" s="40"/>
      <c r="O173" s="59"/>
      <c r="P173" s="59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</row>
    <row r="174" spans="1:34">
      <c r="A174" t="s">
        <v>2556</v>
      </c>
      <c r="B174" s="44"/>
      <c r="C174" s="72"/>
      <c r="D174" s="52"/>
      <c r="E174" s="44"/>
      <c r="F174" s="44" t="s">
        <v>2455</v>
      </c>
      <c r="G174" t="s">
        <v>2459</v>
      </c>
      <c r="H174" s="44" t="s">
        <v>2460</v>
      </c>
      <c r="I174" t="s">
        <v>2461</v>
      </c>
      <c r="J174" s="44" t="s">
        <v>2462</v>
      </c>
      <c r="K174" t="s">
        <v>2463</v>
      </c>
      <c r="L174" t="s">
        <v>2464</v>
      </c>
      <c r="M174" t="s">
        <v>2465</v>
      </c>
      <c r="N174" t="s">
        <v>2468</v>
      </c>
    </row>
    <row r="175" spans="1:34">
      <c r="A175" t="s">
        <v>2558</v>
      </c>
      <c r="B175" s="44"/>
      <c r="C175" s="72"/>
      <c r="D175" s="52"/>
      <c r="E175" s="44"/>
      <c r="F175">
        <v>1</v>
      </c>
      <c r="G175" s="42">
        <v>2084</v>
      </c>
      <c r="H175">
        <v>61</v>
      </c>
      <c r="I175" s="42">
        <v>523</v>
      </c>
      <c r="J175">
        <v>17</v>
      </c>
      <c r="K175">
        <f>(G175/H175)/(I175/J175)</f>
        <v>1.1104911763783971</v>
      </c>
      <c r="L175">
        <f>1-K175</f>
        <v>-0.11049117637839712</v>
      </c>
      <c r="M175" s="42">
        <v>0.14165</v>
      </c>
      <c r="N175" s="105">
        <v>0.78759999999999997</v>
      </c>
      <c r="O175" s="44"/>
    </row>
    <row r="176" spans="1:34">
      <c r="B176" s="44"/>
      <c r="F176">
        <v>2</v>
      </c>
      <c r="G176" s="42">
        <v>19</v>
      </c>
      <c r="H176">
        <v>69</v>
      </c>
      <c r="I176" s="42">
        <v>3</v>
      </c>
      <c r="J176" s="52">
        <v>13</v>
      </c>
      <c r="K176">
        <f t="shared" ref="K176:K182" si="18">(G176/H176)/(I176/J176)</f>
        <v>1.1932367149758454</v>
      </c>
      <c r="L176">
        <f t="shared" ref="L176:L182" si="19">1-K176</f>
        <v>-0.19323671497584538</v>
      </c>
      <c r="M176">
        <v>6.5511E-2</v>
      </c>
      <c r="N176">
        <v>1</v>
      </c>
    </row>
    <row r="177" spans="1:34">
      <c r="A177" t="s">
        <v>2559</v>
      </c>
      <c r="B177" s="44"/>
      <c r="F177">
        <v>3</v>
      </c>
      <c r="G177" s="42">
        <v>91</v>
      </c>
      <c r="H177" s="42">
        <v>1319</v>
      </c>
      <c r="I177" s="42">
        <v>19</v>
      </c>
      <c r="J177">
        <v>301</v>
      </c>
      <c r="K177">
        <f t="shared" si="18"/>
        <v>1.0929731455249192</v>
      </c>
      <c r="L177">
        <f t="shared" si="19"/>
        <v>-9.2973145524919198E-2</v>
      </c>
      <c r="M177" s="42">
        <v>0.11681</v>
      </c>
      <c r="N177" s="105">
        <v>0.80459999999999998</v>
      </c>
    </row>
    <row r="178" spans="1:34">
      <c r="A178" t="s">
        <v>2560</v>
      </c>
      <c r="B178" s="44"/>
      <c r="F178">
        <v>4</v>
      </c>
      <c r="G178" s="42">
        <v>47</v>
      </c>
      <c r="H178" s="42">
        <v>816</v>
      </c>
      <c r="I178" s="42">
        <v>12</v>
      </c>
      <c r="J178" s="42">
        <v>316</v>
      </c>
      <c r="K178">
        <f t="shared" si="18"/>
        <v>1.5167483660130718</v>
      </c>
      <c r="L178">
        <f t="shared" si="19"/>
        <v>-0.51674836601307184</v>
      </c>
      <c r="M178" s="42">
        <v>1.613</v>
      </c>
      <c r="N178" s="76">
        <v>0.2404</v>
      </c>
    </row>
    <row r="179" spans="1:34">
      <c r="B179" s="44"/>
      <c r="F179">
        <v>5</v>
      </c>
      <c r="G179" s="42">
        <v>259</v>
      </c>
      <c r="H179" s="42">
        <v>984</v>
      </c>
      <c r="I179" s="42">
        <v>64</v>
      </c>
      <c r="J179" s="42">
        <v>310</v>
      </c>
      <c r="K179">
        <f t="shared" si="18"/>
        <v>1.2749301321138211</v>
      </c>
      <c r="L179">
        <f t="shared" si="19"/>
        <v>-0.27493013211382111</v>
      </c>
      <c r="M179" s="42">
        <v>2.4946999999999999</v>
      </c>
      <c r="N179">
        <v>0.13439999999999999</v>
      </c>
    </row>
    <row r="180" spans="1:34">
      <c r="A180" t="s">
        <v>2561</v>
      </c>
      <c r="B180" s="44"/>
      <c r="F180">
        <v>6</v>
      </c>
      <c r="G180" s="43">
        <v>152</v>
      </c>
      <c r="H180" s="42">
        <v>237</v>
      </c>
      <c r="I180" s="43">
        <v>25</v>
      </c>
      <c r="J180" s="42">
        <v>52</v>
      </c>
      <c r="K180">
        <f t="shared" si="18"/>
        <v>1.3340084388185656</v>
      </c>
      <c r="L180">
        <f t="shared" si="19"/>
        <v>-0.33400843881856557</v>
      </c>
      <c r="M180" s="42">
        <v>1.1911</v>
      </c>
      <c r="N180" s="76">
        <v>0.2989</v>
      </c>
    </row>
    <row r="181" spans="1:34">
      <c r="A181" t="s">
        <v>2562</v>
      </c>
      <c r="B181" s="44"/>
      <c r="F181">
        <v>7</v>
      </c>
      <c r="G181" s="42">
        <v>41</v>
      </c>
      <c r="H181" s="42">
        <v>943</v>
      </c>
      <c r="I181" s="42">
        <v>14</v>
      </c>
      <c r="J181" s="42">
        <v>258</v>
      </c>
      <c r="K181">
        <f t="shared" si="18"/>
        <v>0.80124223602484468</v>
      </c>
      <c r="L181">
        <f t="shared" si="19"/>
        <v>0.19875776397515532</v>
      </c>
      <c r="M181" s="42">
        <v>0.48915999999999998</v>
      </c>
      <c r="N181" s="42">
        <v>0.49980000000000002</v>
      </c>
    </row>
    <row r="182" spans="1:34">
      <c r="B182" s="44"/>
      <c r="F182" t="s">
        <v>2522</v>
      </c>
      <c r="G182" s="42">
        <v>2693</v>
      </c>
      <c r="H182" s="42">
        <v>4531</v>
      </c>
      <c r="I182" s="105">
        <v>660</v>
      </c>
      <c r="J182" s="42">
        <v>1300</v>
      </c>
      <c r="K182">
        <f t="shared" si="18"/>
        <v>1.1706894591467534</v>
      </c>
      <c r="L182">
        <f t="shared" si="19"/>
        <v>-0.17068945914675338</v>
      </c>
      <c r="M182" s="42">
        <v>8.6439000000000004</v>
      </c>
      <c r="N182" s="189">
        <v>4.9979999999999998E-3</v>
      </c>
    </row>
    <row r="183" spans="1:34">
      <c r="A183" s="86" t="s">
        <v>2563</v>
      </c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</row>
    <row r="184" spans="1:34">
      <c r="A184" s="44" t="s">
        <v>2455</v>
      </c>
      <c r="B184" t="s">
        <v>2459</v>
      </c>
      <c r="C184" s="44" t="s">
        <v>2460</v>
      </c>
      <c r="D184" t="s">
        <v>2461</v>
      </c>
      <c r="E184" s="44" t="s">
        <v>2462</v>
      </c>
      <c r="F184" t="s">
        <v>2463</v>
      </c>
      <c r="G184" t="s">
        <v>2464</v>
      </c>
      <c r="H184" t="s">
        <v>2465</v>
      </c>
      <c r="I184" t="s">
        <v>2468</v>
      </c>
    </row>
    <row r="185" spans="1:34">
      <c r="A185">
        <v>1</v>
      </c>
      <c r="B185" s="42">
        <v>1442</v>
      </c>
      <c r="C185" s="42">
        <v>38</v>
      </c>
      <c r="D185">
        <v>540</v>
      </c>
      <c r="E185" s="42">
        <v>17</v>
      </c>
      <c r="F185">
        <f>(B185/C185)/(D185/E185)</f>
        <v>1.1946393762183236</v>
      </c>
      <c r="G185">
        <f>1-F185</f>
        <v>-0.19463937621832361</v>
      </c>
      <c r="H185">
        <v>0.36159999999999998</v>
      </c>
      <c r="I185">
        <v>0.65369999999999995</v>
      </c>
    </row>
    <row r="186" spans="1:34">
      <c r="A186">
        <v>2</v>
      </c>
      <c r="B186" s="42">
        <v>12</v>
      </c>
      <c r="C186" s="42">
        <v>45</v>
      </c>
      <c r="D186" s="42">
        <v>3</v>
      </c>
      <c r="E186" s="42">
        <v>13</v>
      </c>
      <c r="F186">
        <f t="shared" ref="F186:F192" si="20">(B186/C186)/(D186/E186)</f>
        <v>1.1555555555555554</v>
      </c>
      <c r="G186">
        <f t="shared" ref="G186:G192" si="21">1-F186</f>
        <v>-0.15555555555555545</v>
      </c>
      <c r="H186">
        <v>4.0573999999999999E-2</v>
      </c>
      <c r="I186">
        <v>1</v>
      </c>
    </row>
    <row r="187" spans="1:34">
      <c r="A187">
        <v>3</v>
      </c>
      <c r="B187" s="42">
        <v>50</v>
      </c>
      <c r="C187" s="42">
        <v>841</v>
      </c>
      <c r="D187" s="42">
        <v>21</v>
      </c>
      <c r="E187" s="42">
        <v>311</v>
      </c>
      <c r="F187">
        <f t="shared" si="20"/>
        <v>0.88047109450201</v>
      </c>
      <c r="G187">
        <f t="shared" si="21"/>
        <v>0.11952890549799</v>
      </c>
      <c r="H187">
        <v>0.22525999999999999</v>
      </c>
      <c r="I187">
        <v>0.67469999999999997</v>
      </c>
    </row>
    <row r="188" spans="1:34">
      <c r="A188">
        <v>4</v>
      </c>
      <c r="B188" s="42">
        <v>29</v>
      </c>
      <c r="C188" s="42">
        <v>527</v>
      </c>
      <c r="D188" s="42">
        <v>13</v>
      </c>
      <c r="E188">
        <v>321</v>
      </c>
      <c r="F188">
        <f t="shared" si="20"/>
        <v>1.3587797401839148</v>
      </c>
      <c r="G188">
        <f t="shared" si="21"/>
        <v>-0.35877974018391479</v>
      </c>
      <c r="H188">
        <v>0.81298999999999999</v>
      </c>
      <c r="I188">
        <v>0.39729999999999999</v>
      </c>
    </row>
    <row r="189" spans="1:34">
      <c r="A189">
        <v>5</v>
      </c>
      <c r="B189" s="42">
        <v>149</v>
      </c>
      <c r="C189">
        <v>637</v>
      </c>
      <c r="D189">
        <v>65</v>
      </c>
      <c r="E189" s="42">
        <v>316</v>
      </c>
      <c r="F189">
        <f t="shared" si="20"/>
        <v>1.137157348146359</v>
      </c>
      <c r="G189">
        <f t="shared" si="21"/>
        <v>-0.13715734814635905</v>
      </c>
      <c r="H189">
        <v>0.61624999999999996</v>
      </c>
      <c r="I189">
        <v>0.45579999999999998</v>
      </c>
    </row>
    <row r="190" spans="1:34">
      <c r="A190">
        <v>6</v>
      </c>
      <c r="B190" s="43">
        <v>82</v>
      </c>
      <c r="C190">
        <v>141</v>
      </c>
      <c r="D190">
        <v>25</v>
      </c>
      <c r="E190" s="42">
        <v>54</v>
      </c>
      <c r="F190">
        <f t="shared" si="20"/>
        <v>1.2561702127659573</v>
      </c>
      <c r="G190">
        <f t="shared" si="21"/>
        <v>-0.25617021276595731</v>
      </c>
      <c r="H190">
        <v>0.66993000000000003</v>
      </c>
      <c r="I190">
        <v>0.49430000000000002</v>
      </c>
    </row>
    <row r="191" spans="1:34">
      <c r="A191">
        <v>7</v>
      </c>
      <c r="B191" s="42">
        <v>29</v>
      </c>
      <c r="C191" s="42">
        <v>625</v>
      </c>
      <c r="D191">
        <v>14</v>
      </c>
      <c r="E191" s="42">
        <v>262</v>
      </c>
      <c r="F191">
        <f t="shared" si="20"/>
        <v>0.86834285714285708</v>
      </c>
      <c r="G191">
        <f t="shared" si="21"/>
        <v>0.13165714285714292</v>
      </c>
      <c r="H191">
        <v>0.17927000000000001</v>
      </c>
      <c r="I191">
        <v>0.72460000000000002</v>
      </c>
    </row>
    <row r="192" spans="1:34">
      <c r="A192" t="s">
        <v>2522</v>
      </c>
      <c r="B192">
        <v>1793</v>
      </c>
      <c r="C192" s="42">
        <v>2912</v>
      </c>
      <c r="D192">
        <v>681</v>
      </c>
      <c r="E192" s="42">
        <v>1327</v>
      </c>
      <c r="F192">
        <f t="shared" si="20"/>
        <v>1.1998106977457197</v>
      </c>
      <c r="G192">
        <f t="shared" si="21"/>
        <v>-0.19981069774571969</v>
      </c>
      <c r="H192">
        <v>7.8265000000000001E-2</v>
      </c>
      <c r="I192">
        <v>0.79359999999999997</v>
      </c>
    </row>
    <row r="193" spans="1:34">
      <c r="A193" s="86" t="s">
        <v>2564</v>
      </c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</row>
    <row r="194" spans="1:34">
      <c r="A194" s="44" t="s">
        <v>2455</v>
      </c>
      <c r="B194" t="s">
        <v>2459</v>
      </c>
      <c r="C194" s="44" t="s">
        <v>2460</v>
      </c>
      <c r="D194" t="s">
        <v>2461</v>
      </c>
      <c r="E194" s="44" t="s">
        <v>2462</v>
      </c>
      <c r="F194" t="s">
        <v>2463</v>
      </c>
      <c r="G194" t="s">
        <v>2464</v>
      </c>
      <c r="H194" t="s">
        <v>2465</v>
      </c>
      <c r="I194" t="s">
        <v>2468</v>
      </c>
    </row>
    <row r="195" spans="1:34">
      <c r="A195">
        <v>1</v>
      </c>
      <c r="B195" s="42">
        <v>1193</v>
      </c>
      <c r="C195" s="42">
        <v>31</v>
      </c>
      <c r="D195">
        <v>552</v>
      </c>
      <c r="E195" s="42">
        <v>17</v>
      </c>
      <c r="F195">
        <f>(B195/C195)/(D195/E195)</f>
        <v>1.1851916783543712</v>
      </c>
      <c r="G195">
        <f>1-F195</f>
        <v>-0.18519167835437123</v>
      </c>
      <c r="H195">
        <v>0.30867</v>
      </c>
      <c r="I195">
        <v>0.64670000000000005</v>
      </c>
    </row>
    <row r="196" spans="1:34">
      <c r="A196">
        <v>2</v>
      </c>
      <c r="B196" s="42">
        <v>11</v>
      </c>
      <c r="C196" s="42">
        <v>35</v>
      </c>
      <c r="D196">
        <v>3</v>
      </c>
      <c r="E196" s="42">
        <v>13</v>
      </c>
      <c r="F196">
        <f t="shared" ref="F196:F202" si="22">(B196/C196)/(D196/E196)</f>
        <v>1.3619047619047617</v>
      </c>
      <c r="G196">
        <f t="shared" ref="G196:G202" si="23">1-F196</f>
        <v>-0.36190476190476173</v>
      </c>
      <c r="H196">
        <v>0.18101</v>
      </c>
      <c r="I196">
        <v>0.73960000000000004</v>
      </c>
    </row>
    <row r="197" spans="1:34">
      <c r="A197">
        <v>3</v>
      </c>
      <c r="B197" s="42">
        <v>41</v>
      </c>
      <c r="C197" s="42">
        <v>646</v>
      </c>
      <c r="D197">
        <v>21</v>
      </c>
      <c r="E197" s="42">
        <v>312</v>
      </c>
      <c r="F197">
        <f t="shared" si="22"/>
        <v>0.94294559929234856</v>
      </c>
      <c r="G197">
        <f t="shared" si="23"/>
        <v>5.7054400707651443E-2</v>
      </c>
      <c r="H197">
        <v>4.4970000000000003E-2</v>
      </c>
      <c r="I197">
        <v>0.89410000000000001</v>
      </c>
    </row>
    <row r="198" spans="1:34">
      <c r="A198">
        <v>4</v>
      </c>
      <c r="B198" s="42">
        <v>26</v>
      </c>
      <c r="C198" s="42">
        <v>485</v>
      </c>
      <c r="D198">
        <v>13</v>
      </c>
      <c r="E198">
        <v>326</v>
      </c>
      <c r="F198">
        <f t="shared" si="22"/>
        <v>1.3443298969072164</v>
      </c>
      <c r="G198">
        <f t="shared" si="23"/>
        <v>-0.34432989690721638</v>
      </c>
      <c r="H198">
        <v>0.73119000000000001</v>
      </c>
      <c r="I198">
        <v>0.42830000000000001</v>
      </c>
    </row>
    <row r="199" spans="1:34">
      <c r="A199">
        <v>5</v>
      </c>
      <c r="B199" s="42">
        <v>132</v>
      </c>
      <c r="C199">
        <v>523</v>
      </c>
      <c r="D199">
        <v>66</v>
      </c>
      <c r="E199" s="42">
        <v>321</v>
      </c>
      <c r="F199">
        <f t="shared" si="22"/>
        <v>1.2275334608030593</v>
      </c>
      <c r="G199">
        <f t="shared" si="23"/>
        <v>-0.22753346080305925</v>
      </c>
      <c r="H199">
        <v>1.5174000000000001</v>
      </c>
      <c r="I199">
        <v>0.2424</v>
      </c>
    </row>
    <row r="200" spans="1:34">
      <c r="A200">
        <v>6</v>
      </c>
      <c r="B200" s="43">
        <v>70</v>
      </c>
      <c r="C200">
        <v>134</v>
      </c>
      <c r="D200">
        <v>25</v>
      </c>
      <c r="E200" s="42">
        <v>54</v>
      </c>
      <c r="F200">
        <f t="shared" si="22"/>
        <v>1.1283582089552238</v>
      </c>
      <c r="G200">
        <f t="shared" si="23"/>
        <v>-0.12835820895522376</v>
      </c>
      <c r="H200">
        <v>0.18179999999999999</v>
      </c>
      <c r="I200">
        <v>0.67869999999999997</v>
      </c>
    </row>
    <row r="201" spans="1:34">
      <c r="A201">
        <v>7</v>
      </c>
      <c r="B201" s="42">
        <v>26</v>
      </c>
      <c r="C201" s="42">
        <v>519</v>
      </c>
      <c r="D201">
        <v>14</v>
      </c>
      <c r="E201" s="42">
        <v>273</v>
      </c>
      <c r="F201">
        <f t="shared" si="22"/>
        <v>0.97687861271676302</v>
      </c>
      <c r="G201">
        <f t="shared" si="23"/>
        <v>2.3121387283236983E-2</v>
      </c>
      <c r="H201">
        <v>4.7388999999999999E-3</v>
      </c>
      <c r="I201">
        <v>1</v>
      </c>
    </row>
    <row r="202" spans="1:34">
      <c r="A202" t="s">
        <v>2522</v>
      </c>
      <c r="B202">
        <v>1499</v>
      </c>
      <c r="C202" s="42">
        <v>2427</v>
      </c>
      <c r="D202">
        <v>694</v>
      </c>
      <c r="E202" s="42">
        <v>1349</v>
      </c>
      <c r="F202">
        <f t="shared" si="22"/>
        <v>1.2005612887674564</v>
      </c>
      <c r="G202">
        <f t="shared" si="23"/>
        <v>-0.20056128876745638</v>
      </c>
      <c r="H202">
        <v>10.256</v>
      </c>
      <c r="I202" s="190">
        <v>2.4989999999999999E-3</v>
      </c>
    </row>
    <row r="203" spans="1:34">
      <c r="A203" s="86" t="s">
        <v>2565</v>
      </c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</row>
    <row r="204" spans="1:34">
      <c r="A204" s="44" t="s">
        <v>2455</v>
      </c>
      <c r="B204" t="s">
        <v>2459</v>
      </c>
      <c r="C204" s="44" t="s">
        <v>2460</v>
      </c>
      <c r="D204" t="s">
        <v>2461</v>
      </c>
      <c r="E204" s="44" t="s">
        <v>2462</v>
      </c>
      <c r="F204" t="s">
        <v>2463</v>
      </c>
      <c r="G204" t="s">
        <v>2464</v>
      </c>
      <c r="H204" t="s">
        <v>2465</v>
      </c>
      <c r="I204" t="s">
        <v>2468</v>
      </c>
    </row>
    <row r="205" spans="1:34">
      <c r="A205">
        <v>1</v>
      </c>
      <c r="B205" s="42">
        <v>1250</v>
      </c>
      <c r="C205" s="42">
        <v>36</v>
      </c>
      <c r="D205">
        <v>554</v>
      </c>
      <c r="E205" s="42">
        <v>17</v>
      </c>
      <c r="F205">
        <f>(B205/C205)/(D205/E205)</f>
        <v>1.0654833533894905</v>
      </c>
      <c r="G205">
        <f>1-F205</f>
        <v>-6.5483353389490517E-2</v>
      </c>
      <c r="H205">
        <v>4.5114000000000001E-2</v>
      </c>
      <c r="I205">
        <v>0.88009999999999999</v>
      </c>
    </row>
    <row r="206" spans="1:34">
      <c r="A206">
        <v>2</v>
      </c>
      <c r="B206" s="42">
        <v>10</v>
      </c>
      <c r="C206" s="42">
        <v>40</v>
      </c>
      <c r="D206">
        <v>3</v>
      </c>
      <c r="E206" s="42">
        <v>13</v>
      </c>
      <c r="F206">
        <f t="shared" ref="F206:F212" si="24">(B206/C206)/(D206/E206)</f>
        <v>1.0833333333333333</v>
      </c>
      <c r="G206">
        <f t="shared" ref="G206:G212" si="25">1-F206</f>
        <v>-8.3333333333333259E-2</v>
      </c>
      <c r="H206">
        <v>1.1974E-2</v>
      </c>
      <c r="I206">
        <v>1</v>
      </c>
    </row>
    <row r="207" spans="1:34">
      <c r="A207">
        <v>3</v>
      </c>
      <c r="B207" s="42">
        <v>46</v>
      </c>
      <c r="C207" s="42">
        <v>691</v>
      </c>
      <c r="D207">
        <v>21</v>
      </c>
      <c r="E207" s="42">
        <v>312</v>
      </c>
      <c r="F207">
        <f t="shared" si="24"/>
        <v>0.98904279512094273</v>
      </c>
      <c r="G207">
        <f t="shared" si="25"/>
        <v>1.095720487905727E-2</v>
      </c>
      <c r="H207">
        <v>1.6402000000000001E-3</v>
      </c>
      <c r="I207">
        <v>1</v>
      </c>
    </row>
    <row r="208" spans="1:34">
      <c r="A208">
        <v>4</v>
      </c>
      <c r="B208" s="42">
        <v>33</v>
      </c>
      <c r="C208" s="42">
        <v>515</v>
      </c>
      <c r="D208">
        <v>13</v>
      </c>
      <c r="E208">
        <v>324</v>
      </c>
      <c r="F208">
        <f t="shared" si="24"/>
        <v>1.5970126960418225</v>
      </c>
      <c r="G208">
        <f t="shared" si="25"/>
        <v>-0.5970126960418225</v>
      </c>
      <c r="H208">
        <v>1.9837</v>
      </c>
      <c r="I208">
        <v>0.1724</v>
      </c>
    </row>
    <row r="209" spans="1:34">
      <c r="A209">
        <v>5</v>
      </c>
      <c r="B209" s="42">
        <v>150</v>
      </c>
      <c r="C209">
        <v>572</v>
      </c>
      <c r="D209">
        <v>65</v>
      </c>
      <c r="E209" s="42">
        <v>320</v>
      </c>
      <c r="F209">
        <f t="shared" si="24"/>
        <v>1.2910166756320602</v>
      </c>
      <c r="G209">
        <f t="shared" si="25"/>
        <v>-0.29101667563206024</v>
      </c>
      <c r="H209">
        <v>2.4310999999999998</v>
      </c>
      <c r="I209">
        <v>0.1384</v>
      </c>
    </row>
    <row r="210" spans="1:34">
      <c r="A210">
        <v>6</v>
      </c>
      <c r="B210" s="43">
        <v>71</v>
      </c>
      <c r="C210">
        <v>140</v>
      </c>
      <c r="D210">
        <v>26</v>
      </c>
      <c r="E210" s="42">
        <v>54</v>
      </c>
      <c r="F210">
        <f t="shared" si="24"/>
        <v>1.0532967032967033</v>
      </c>
      <c r="G210">
        <f t="shared" si="25"/>
        <v>-5.3296703296703329E-2</v>
      </c>
      <c r="H210">
        <v>3.4479000000000003E-2</v>
      </c>
      <c r="I210">
        <v>0.87909999999999999</v>
      </c>
    </row>
    <row r="211" spans="1:34">
      <c r="A211">
        <v>7</v>
      </c>
      <c r="B211" s="42">
        <v>23</v>
      </c>
      <c r="C211" s="42">
        <v>534</v>
      </c>
      <c r="D211">
        <v>14</v>
      </c>
      <c r="E211" s="42">
        <v>272</v>
      </c>
      <c r="F211">
        <f t="shared" si="24"/>
        <v>0.83681112894596044</v>
      </c>
      <c r="G211">
        <f t="shared" si="25"/>
        <v>0.16318887105403956</v>
      </c>
      <c r="H211">
        <v>0.26411000000000001</v>
      </c>
      <c r="I211">
        <v>0.7571</v>
      </c>
    </row>
    <row r="212" spans="1:34">
      <c r="A212" t="s">
        <v>2522</v>
      </c>
      <c r="B212">
        <v>1583</v>
      </c>
      <c r="C212" s="42">
        <v>2578</v>
      </c>
      <c r="D212">
        <v>696</v>
      </c>
      <c r="E212" s="42">
        <v>1345</v>
      </c>
      <c r="F212">
        <f t="shared" si="24"/>
        <v>1.1866183132250787</v>
      </c>
      <c r="G212">
        <f t="shared" si="25"/>
        <v>-0.18661831322507871</v>
      </c>
      <c r="H212">
        <v>9.1584000000000003</v>
      </c>
      <c r="I212" s="190">
        <v>2.9989999999999999E-3</v>
      </c>
    </row>
    <row r="213" spans="1:34">
      <c r="A213" s="86" t="s">
        <v>2566</v>
      </c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</row>
    <row r="214" spans="1:34">
      <c r="A214" s="44" t="s">
        <v>2455</v>
      </c>
      <c r="B214" t="s">
        <v>2459</v>
      </c>
      <c r="C214" s="44" t="s">
        <v>2460</v>
      </c>
      <c r="D214" t="s">
        <v>2461</v>
      </c>
      <c r="E214" s="44" t="s">
        <v>2462</v>
      </c>
      <c r="F214" t="s">
        <v>2463</v>
      </c>
      <c r="G214" t="s">
        <v>2464</v>
      </c>
      <c r="H214" t="s">
        <v>2465</v>
      </c>
      <c r="I214" t="s">
        <v>2468</v>
      </c>
    </row>
    <row r="215" spans="1:34">
      <c r="A215">
        <v>1</v>
      </c>
      <c r="B215" s="42">
        <v>1114</v>
      </c>
      <c r="C215" s="42">
        <v>30</v>
      </c>
      <c r="D215">
        <v>566</v>
      </c>
      <c r="E215" s="42">
        <v>17</v>
      </c>
      <c r="F215">
        <f>(B215/C215)/(D215/E215)</f>
        <v>1.1153121319199057</v>
      </c>
      <c r="G215">
        <f>1-F215</f>
        <v>-0.11531213191990575</v>
      </c>
      <c r="H215">
        <v>0.12572</v>
      </c>
      <c r="I215">
        <v>0.76759999999999995</v>
      </c>
    </row>
    <row r="216" spans="1:34">
      <c r="A216">
        <v>2</v>
      </c>
      <c r="B216" s="42">
        <v>10</v>
      </c>
      <c r="C216" s="42">
        <v>24</v>
      </c>
      <c r="D216">
        <v>3</v>
      </c>
      <c r="E216" s="42">
        <v>13</v>
      </c>
      <c r="F216">
        <f t="shared" ref="F216:F222" si="26">(B216/C216)/(D216/E216)</f>
        <v>1.8055555555555556</v>
      </c>
      <c r="G216">
        <f>1-F216</f>
        <v>-0.80555555555555558</v>
      </c>
      <c r="H216">
        <v>0.64280999999999999</v>
      </c>
      <c r="I216">
        <v>0.51070000000000004</v>
      </c>
    </row>
    <row r="217" spans="1:34">
      <c r="A217">
        <v>3</v>
      </c>
      <c r="B217" s="42"/>
      <c r="C217" s="42">
        <v>542</v>
      </c>
      <c r="E217" s="42">
        <v>319</v>
      </c>
    </row>
    <row r="218" spans="1:34">
      <c r="A218">
        <v>4</v>
      </c>
      <c r="B218" s="42">
        <v>21</v>
      </c>
      <c r="C218" s="42">
        <v>527</v>
      </c>
      <c r="D218">
        <v>13</v>
      </c>
      <c r="E218">
        <v>321</v>
      </c>
      <c r="F218">
        <f t="shared" si="26"/>
        <v>0.98394394978835209</v>
      </c>
      <c r="G218">
        <f>1-F218</f>
        <v>1.605605021164791E-2</v>
      </c>
      <c r="H218">
        <v>2.0222999999999999E-3</v>
      </c>
      <c r="I218">
        <v>1</v>
      </c>
    </row>
    <row r="219" spans="1:34">
      <c r="A219">
        <v>5</v>
      </c>
      <c r="B219" s="42">
        <v>124</v>
      </c>
      <c r="C219">
        <v>501</v>
      </c>
      <c r="D219">
        <v>66</v>
      </c>
      <c r="E219" s="42">
        <v>323</v>
      </c>
      <c r="F219">
        <f t="shared" si="26"/>
        <v>1.211274420855259</v>
      </c>
      <c r="G219">
        <f t="shared" ref="G219:G222" si="27">1-F219</f>
        <v>-0.21127442085525905</v>
      </c>
      <c r="H219">
        <v>1.3001</v>
      </c>
      <c r="I219">
        <v>0.27289999999999998</v>
      </c>
    </row>
    <row r="220" spans="1:34">
      <c r="A220">
        <v>6</v>
      </c>
      <c r="B220" s="43">
        <v>61</v>
      </c>
      <c r="C220">
        <v>108</v>
      </c>
      <c r="D220">
        <v>28</v>
      </c>
      <c r="E220" s="42">
        <v>56</v>
      </c>
      <c r="F220">
        <f t="shared" si="26"/>
        <v>1.1296296296296295</v>
      </c>
      <c r="G220">
        <f t="shared" si="27"/>
        <v>-0.12962962962962954</v>
      </c>
      <c r="H220">
        <v>0.18762999999999999</v>
      </c>
      <c r="I220">
        <v>0.69869999999999999</v>
      </c>
    </row>
    <row r="221" spans="1:34">
      <c r="A221">
        <v>7</v>
      </c>
      <c r="B221" s="42">
        <v>23</v>
      </c>
      <c r="C221" s="42">
        <v>475</v>
      </c>
      <c r="D221">
        <v>14</v>
      </c>
      <c r="E221" s="42">
        <v>273</v>
      </c>
      <c r="F221">
        <f t="shared" si="26"/>
        <v>0.9442105263157895</v>
      </c>
      <c r="G221">
        <f t="shared" si="27"/>
        <v>5.57894736842105E-2</v>
      </c>
      <c r="H221">
        <v>2.7314999999999999E-2</v>
      </c>
      <c r="I221">
        <v>1</v>
      </c>
    </row>
    <row r="222" spans="1:34">
      <c r="A222" t="s">
        <v>2522</v>
      </c>
      <c r="B222">
        <v>1391</v>
      </c>
      <c r="C222" s="42">
        <v>2191</v>
      </c>
      <c r="D222">
        <v>712</v>
      </c>
      <c r="E222" s="42">
        <v>1360</v>
      </c>
      <c r="F222">
        <f t="shared" si="26"/>
        <v>1.2126728855019768</v>
      </c>
      <c r="G222">
        <f t="shared" si="27"/>
        <v>-0.21267288550197683</v>
      </c>
      <c r="H222">
        <v>11.228</v>
      </c>
      <c r="I222" s="190">
        <v>2.4989999999999999E-3</v>
      </c>
    </row>
    <row r="223" spans="1:34">
      <c r="A223" s="86" t="s">
        <v>2567</v>
      </c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</row>
    <row r="224" spans="1:34">
      <c r="A224" s="44" t="s">
        <v>2455</v>
      </c>
      <c r="B224" t="s">
        <v>2459</v>
      </c>
      <c r="C224" s="44" t="s">
        <v>2460</v>
      </c>
      <c r="D224" t="s">
        <v>2461</v>
      </c>
      <c r="E224" s="44" t="s">
        <v>2462</v>
      </c>
      <c r="F224" t="s">
        <v>2463</v>
      </c>
      <c r="G224" t="s">
        <v>2464</v>
      </c>
      <c r="H224" t="s">
        <v>2465</v>
      </c>
      <c r="I224" t="s">
        <v>2468</v>
      </c>
    </row>
    <row r="225" spans="1:9">
      <c r="A225">
        <v>1</v>
      </c>
      <c r="B225" s="42">
        <v>1091</v>
      </c>
      <c r="C225" s="42">
        <v>38</v>
      </c>
      <c r="D225">
        <v>592</v>
      </c>
      <c r="E225" s="42">
        <v>17</v>
      </c>
      <c r="F225">
        <f>(B225/C225)/(D225/E225)</f>
        <v>0.82445768136557618</v>
      </c>
      <c r="G225">
        <f>1-F225</f>
        <v>0.17554231863442382</v>
      </c>
      <c r="H225">
        <v>0.42586000000000002</v>
      </c>
      <c r="I225">
        <v>0.55520000000000003</v>
      </c>
    </row>
    <row r="226" spans="1:9">
      <c r="A226">
        <v>2</v>
      </c>
      <c r="B226" s="42">
        <v>9</v>
      </c>
      <c r="C226" s="42">
        <v>33</v>
      </c>
      <c r="D226">
        <v>4</v>
      </c>
      <c r="E226" s="42">
        <v>13</v>
      </c>
      <c r="F226">
        <f t="shared" ref="F226:F232" si="28">(B226/C226)/(D226/E226)</f>
        <v>0.88636363636363624</v>
      </c>
      <c r="G226">
        <f t="shared" ref="G226:G232" si="29">1-F226</f>
        <v>0.11363636363636376</v>
      </c>
      <c r="H226">
        <v>3.1091000000000001E-2</v>
      </c>
      <c r="I226">
        <v>1</v>
      </c>
    </row>
    <row r="227" spans="1:9">
      <c r="A227">
        <v>3</v>
      </c>
      <c r="B227" s="42">
        <v>43</v>
      </c>
      <c r="C227" s="42">
        <v>631</v>
      </c>
      <c r="D227">
        <v>19</v>
      </c>
      <c r="E227" s="42">
        <v>316</v>
      </c>
      <c r="F227">
        <f t="shared" si="28"/>
        <v>1.1333722579030778</v>
      </c>
      <c r="G227">
        <f t="shared" si="29"/>
        <v>-0.13337225790307783</v>
      </c>
      <c r="H227">
        <v>0.1946</v>
      </c>
      <c r="I227">
        <v>0.68469999999999998</v>
      </c>
    </row>
    <row r="228" spans="1:9">
      <c r="A228">
        <v>4</v>
      </c>
      <c r="B228" s="42">
        <v>24</v>
      </c>
      <c r="C228" s="42">
        <v>462</v>
      </c>
      <c r="D228">
        <v>12</v>
      </c>
      <c r="E228">
        <v>326</v>
      </c>
      <c r="F228">
        <f t="shared" si="28"/>
        <v>1.4112554112554112</v>
      </c>
      <c r="G228">
        <f t="shared" si="29"/>
        <v>-0.41125541125541121</v>
      </c>
      <c r="H228">
        <v>0.91920999999999997</v>
      </c>
      <c r="I228">
        <v>0.38779999999999998</v>
      </c>
    </row>
    <row r="229" spans="1:9">
      <c r="A229">
        <v>5</v>
      </c>
      <c r="B229" s="42">
        <v>135</v>
      </c>
      <c r="C229">
        <v>527</v>
      </c>
      <c r="D229">
        <v>68</v>
      </c>
      <c r="E229" s="42">
        <v>321</v>
      </c>
      <c r="F229">
        <f t="shared" si="28"/>
        <v>1.2092588458533318</v>
      </c>
      <c r="G229">
        <f t="shared" si="29"/>
        <v>-0.20925884585333177</v>
      </c>
      <c r="H229">
        <v>1.3331999999999999</v>
      </c>
      <c r="I229">
        <v>0.24940000000000001</v>
      </c>
    </row>
    <row r="230" spans="1:9">
      <c r="A230">
        <v>6</v>
      </c>
      <c r="B230" s="43">
        <v>62</v>
      </c>
      <c r="C230">
        <v>105</v>
      </c>
      <c r="D230">
        <v>28</v>
      </c>
      <c r="E230" s="42">
        <v>56</v>
      </c>
      <c r="F230">
        <f t="shared" si="28"/>
        <v>1.180952380952381</v>
      </c>
      <c r="G230">
        <f t="shared" si="29"/>
        <v>-0.18095238095238098</v>
      </c>
      <c r="H230">
        <v>0.34949000000000002</v>
      </c>
      <c r="I230">
        <v>0.58720000000000006</v>
      </c>
    </row>
    <row r="231" spans="1:9">
      <c r="A231">
        <v>7</v>
      </c>
      <c r="B231" s="42">
        <v>24</v>
      </c>
      <c r="C231" s="42">
        <v>489</v>
      </c>
      <c r="D231">
        <v>14</v>
      </c>
      <c r="E231" s="42">
        <v>275</v>
      </c>
      <c r="F231">
        <f t="shared" si="28"/>
        <v>0.96406660823838741</v>
      </c>
      <c r="G231">
        <f t="shared" si="29"/>
        <v>3.5933391761612588E-2</v>
      </c>
      <c r="H231">
        <v>1.1276E-2</v>
      </c>
      <c r="I231">
        <v>1</v>
      </c>
    </row>
    <row r="232" spans="1:9">
      <c r="A232" t="s">
        <v>2522</v>
      </c>
      <c r="B232">
        <v>1388</v>
      </c>
      <c r="C232" s="42">
        <v>2343</v>
      </c>
      <c r="D232">
        <v>737</v>
      </c>
      <c r="E232" s="42">
        <v>1357</v>
      </c>
      <c r="F232">
        <f t="shared" si="28"/>
        <v>1.0907608390361079</v>
      </c>
      <c r="G232">
        <f t="shared" si="29"/>
        <v>-9.0760839036107877E-2</v>
      </c>
      <c r="H232">
        <v>2.3292000000000002</v>
      </c>
      <c r="I232">
        <v>0.13739999999999999</v>
      </c>
    </row>
  </sheetData>
  <pageMargins left="0.7" right="0.7" top="0.75" bottom="0.75" header="0.51180555555555496" footer="0.51180555555555496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00"/>
  <sheetViews>
    <sheetView topLeftCell="A42" workbookViewId="0">
      <selection activeCell="C69" sqref="C69"/>
    </sheetView>
  </sheetViews>
  <sheetFormatPr baseColWidth="10" defaultColWidth="8.83203125" defaultRowHeight="14" x14ac:dyDescent="0"/>
  <cols>
    <col min="1" max="1" width="17.6640625" style="4" customWidth="1"/>
    <col min="2" max="2" width="13.33203125" style="4" customWidth="1"/>
    <col min="3" max="3" width="8.83203125" style="4" customWidth="1"/>
    <col min="4" max="4" width="11.6640625" style="4" customWidth="1"/>
    <col min="5" max="5" width="12" style="4" customWidth="1"/>
    <col min="6" max="6" width="8.83203125" style="4" customWidth="1"/>
    <col min="7" max="7" width="14.5" style="4" customWidth="1"/>
    <col min="8" max="8" width="12.6640625" style="4" customWidth="1"/>
    <col min="9" max="9" width="14.33203125" style="4" customWidth="1"/>
    <col min="10" max="10" width="12.6640625" style="4" customWidth="1"/>
    <col min="11" max="11" width="8.83203125" style="4" customWidth="1"/>
    <col min="12" max="12" width="14" style="4" customWidth="1"/>
    <col min="13" max="13" width="8.83203125" style="4" customWidth="1"/>
    <col min="14" max="14" width="14.5" style="4" customWidth="1"/>
    <col min="15" max="1025" width="8.83203125" style="4" customWidth="1"/>
  </cols>
  <sheetData>
    <row r="1" spans="1:24" s="116" customFormat="1">
      <c r="A1" s="115" t="s">
        <v>2469</v>
      </c>
      <c r="P1" s="117"/>
      <c r="Q1" s="117"/>
      <c r="R1" s="118"/>
      <c r="S1" s="118"/>
      <c r="T1" s="119"/>
      <c r="U1" s="119"/>
      <c r="V1" s="117"/>
      <c r="W1" s="117"/>
      <c r="X1" s="120"/>
    </row>
    <row r="2" spans="1:24" s="124" customFormat="1">
      <c r="A2" s="121" t="s">
        <v>2470</v>
      </c>
      <c r="B2" s="122"/>
      <c r="C2" s="123" t="s">
        <v>2471</v>
      </c>
      <c r="D2" s="122" t="s">
        <v>2472</v>
      </c>
      <c r="F2" s="122"/>
      <c r="H2" s="125"/>
      <c r="N2" s="121"/>
      <c r="O2" s="121"/>
      <c r="P2" s="122"/>
      <c r="Q2" s="122"/>
      <c r="R2" s="122"/>
      <c r="S2" s="122"/>
      <c r="T2" s="125"/>
      <c r="U2" s="125"/>
      <c r="V2" s="122"/>
      <c r="W2" s="122"/>
      <c r="X2" s="126"/>
    </row>
    <row r="3" spans="1:24" customFormat="1">
      <c r="A3" s="127" t="s">
        <v>2307</v>
      </c>
      <c r="B3" s="5">
        <f>SUM('chr13'!C3:D3)</f>
        <v>57878</v>
      </c>
      <c r="C3" s="4">
        <v>47948</v>
      </c>
      <c r="D3" s="4">
        <v>9930</v>
      </c>
      <c r="E3" s="5"/>
      <c r="F3" s="5"/>
      <c r="G3" s="4"/>
      <c r="H3" s="128"/>
      <c r="I3" s="4"/>
      <c r="J3" s="4"/>
      <c r="K3" s="4"/>
      <c r="L3" s="4"/>
      <c r="M3" s="4"/>
      <c r="N3" s="23"/>
      <c r="O3" s="23"/>
      <c r="P3" s="14"/>
      <c r="Q3" s="14"/>
      <c r="R3" s="14"/>
      <c r="S3" s="14"/>
      <c r="T3" s="128"/>
      <c r="U3" s="128"/>
      <c r="V3" s="14"/>
      <c r="W3" s="14"/>
      <c r="X3" s="29"/>
    </row>
    <row r="4" spans="1:24" customFormat="1">
      <c r="A4" s="127" t="s">
        <v>2481</v>
      </c>
      <c r="B4" s="5">
        <v>2455</v>
      </c>
      <c r="C4" s="4">
        <v>1981</v>
      </c>
      <c r="D4" s="4">
        <v>474</v>
      </c>
      <c r="E4" s="5"/>
      <c r="F4" s="5"/>
      <c r="G4" s="5"/>
      <c r="H4" s="128"/>
      <c r="I4" s="4"/>
      <c r="J4" s="4"/>
      <c r="K4" s="4"/>
      <c r="L4" s="4"/>
      <c r="M4" s="4"/>
      <c r="N4" s="23"/>
      <c r="O4" s="23"/>
      <c r="P4" s="14"/>
      <c r="Q4" s="14"/>
      <c r="R4" s="14"/>
      <c r="S4" s="14"/>
      <c r="T4" s="128"/>
      <c r="U4" s="128"/>
      <c r="V4" s="14"/>
      <c r="W4" s="14"/>
      <c r="X4" s="29"/>
    </row>
    <row r="5" spans="1:24" customFormat="1">
      <c r="A5" s="127" t="s">
        <v>2482</v>
      </c>
      <c r="B5" s="5">
        <v>20</v>
      </c>
      <c r="C5" s="4">
        <v>14</v>
      </c>
      <c r="D5" s="4">
        <v>6</v>
      </c>
      <c r="E5" s="4"/>
      <c r="F5" s="4"/>
      <c r="G5" s="4"/>
      <c r="H5" s="128"/>
      <c r="I5" s="4"/>
      <c r="J5" s="4"/>
      <c r="K5" s="4"/>
      <c r="L5" s="4"/>
      <c r="M5" s="4"/>
      <c r="N5" s="23"/>
      <c r="O5" s="23"/>
      <c r="P5" s="14"/>
      <c r="Q5" s="14"/>
      <c r="R5" s="14"/>
      <c r="S5" s="14"/>
      <c r="T5" s="128"/>
      <c r="U5" s="128"/>
      <c r="V5" s="14"/>
      <c r="W5" s="14"/>
      <c r="X5" s="29"/>
    </row>
    <row r="6" spans="1:24" customFormat="1">
      <c r="A6" s="127" t="s">
        <v>2483</v>
      </c>
      <c r="B6" s="263">
        <v>2.1718350000000002</v>
      </c>
      <c r="C6" s="4">
        <v>2.1344940000000001</v>
      </c>
      <c r="D6" s="5">
        <v>2.338028</v>
      </c>
      <c r="E6" s="5"/>
      <c r="F6" s="4"/>
      <c r="G6" s="5"/>
      <c r="H6" s="128"/>
      <c r="I6" s="4"/>
      <c r="J6" s="4"/>
      <c r="K6" s="4"/>
      <c r="L6" s="4"/>
      <c r="M6" s="4"/>
      <c r="N6" s="23"/>
      <c r="O6" s="23"/>
      <c r="P6" s="14"/>
      <c r="Q6" s="14"/>
      <c r="R6" s="14"/>
      <c r="S6" s="14"/>
      <c r="T6" s="129"/>
      <c r="U6" s="129"/>
      <c r="V6" s="4"/>
      <c r="W6" s="4"/>
      <c r="X6" s="29"/>
    </row>
    <row r="7" spans="1:24" customFormat="1">
      <c r="A7" s="23" t="s">
        <v>2484</v>
      </c>
      <c r="B7" s="5">
        <v>656</v>
      </c>
      <c r="C7" s="4">
        <v>495</v>
      </c>
      <c r="D7" s="5">
        <v>161</v>
      </c>
      <c r="E7" s="5"/>
      <c r="F7" s="5"/>
      <c r="G7" s="4"/>
      <c r="H7" s="128"/>
      <c r="I7" s="4"/>
      <c r="J7" s="4"/>
      <c r="K7" s="4"/>
      <c r="L7" s="4"/>
      <c r="M7" s="4"/>
      <c r="N7" s="23"/>
      <c r="O7" s="23"/>
      <c r="P7" s="4"/>
      <c r="Q7" s="4"/>
      <c r="R7" s="4"/>
      <c r="S7" s="4"/>
      <c r="T7" s="129"/>
      <c r="U7" s="129"/>
      <c r="V7" s="4"/>
      <c r="W7" s="4"/>
      <c r="X7" s="29"/>
    </row>
    <row r="8" spans="1:24" customFormat="1">
      <c r="A8" s="23" t="s">
        <v>2485</v>
      </c>
      <c r="B8" s="5">
        <v>1.1334189999999999E-2</v>
      </c>
      <c r="C8" s="4">
        <v>1.032368E-2</v>
      </c>
      <c r="D8" s="5">
        <v>1.6213490000000001E-2</v>
      </c>
      <c r="E8" s="5"/>
      <c r="F8" s="5"/>
      <c r="G8" s="4"/>
      <c r="H8" s="128"/>
      <c r="I8" s="4"/>
      <c r="J8" s="4"/>
      <c r="K8" s="4"/>
      <c r="L8" s="4"/>
      <c r="M8" s="4"/>
      <c r="N8" s="23"/>
      <c r="O8" s="23"/>
      <c r="P8" s="4"/>
      <c r="Q8" s="4"/>
      <c r="R8" s="4"/>
      <c r="S8" s="4"/>
      <c r="T8" s="129"/>
      <c r="U8" s="129"/>
      <c r="V8" s="4"/>
      <c r="W8" s="4"/>
      <c r="X8" s="29"/>
    </row>
    <row r="9" spans="1:24" s="124" customFormat="1">
      <c r="A9" s="121" t="s">
        <v>2486</v>
      </c>
      <c r="B9" s="122"/>
      <c r="C9" s="123" t="s">
        <v>2471</v>
      </c>
      <c r="D9" s="122" t="s">
        <v>2472</v>
      </c>
      <c r="F9" s="122"/>
      <c r="H9" s="125"/>
      <c r="N9" s="121"/>
      <c r="O9" s="121"/>
      <c r="P9" s="122"/>
      <c r="Q9" s="122"/>
      <c r="R9" s="122"/>
      <c r="S9" s="122"/>
      <c r="T9" s="125"/>
      <c r="U9" s="125"/>
      <c r="V9" s="122"/>
      <c r="W9" s="122"/>
      <c r="X9" s="126"/>
    </row>
    <row r="10" spans="1:24" customFormat="1">
      <c r="A10" s="127" t="s">
        <v>2481</v>
      </c>
      <c r="B10" s="5">
        <v>1592</v>
      </c>
      <c r="C10" s="4">
        <v>1273</v>
      </c>
      <c r="D10" s="4">
        <v>319</v>
      </c>
      <c r="E10" s="5"/>
      <c r="F10" s="5"/>
      <c r="G10" s="5"/>
      <c r="H10" s="128"/>
      <c r="I10" s="4"/>
      <c r="J10" s="4"/>
      <c r="K10" s="4"/>
      <c r="L10" s="4"/>
      <c r="M10" s="4"/>
      <c r="N10" s="23"/>
      <c r="O10" s="23"/>
      <c r="P10" s="14"/>
      <c r="Q10" s="14"/>
      <c r="R10" s="14"/>
      <c r="S10" s="14"/>
      <c r="T10" s="128"/>
      <c r="U10" s="128"/>
      <c r="V10" s="14"/>
      <c r="W10" s="14"/>
      <c r="X10" s="29"/>
    </row>
    <row r="11" spans="1:24" customFormat="1">
      <c r="A11" s="127" t="s">
        <v>2482</v>
      </c>
      <c r="B11" s="5">
        <v>6</v>
      </c>
      <c r="C11" s="4">
        <v>5</v>
      </c>
      <c r="D11" s="4">
        <v>1</v>
      </c>
      <c r="E11" s="4"/>
      <c r="F11" s="4"/>
      <c r="G11" s="4"/>
      <c r="H11" s="128"/>
      <c r="I11" s="4"/>
      <c r="J11" s="4"/>
      <c r="K11" s="4"/>
      <c r="L11" s="4"/>
      <c r="M11" s="4"/>
      <c r="N11" s="23"/>
      <c r="O11" s="23"/>
      <c r="P11" s="14"/>
      <c r="Q11" s="14"/>
      <c r="R11" s="14"/>
      <c r="S11" s="14"/>
      <c r="T11" s="128"/>
      <c r="U11" s="128"/>
      <c r="V11" s="14"/>
      <c r="W11" s="14"/>
      <c r="X11" s="29"/>
    </row>
    <row r="12" spans="1:24" customFormat="1">
      <c r="A12" s="127" t="s">
        <v>2483</v>
      </c>
      <c r="B12" s="5">
        <v>2.1776450000000001</v>
      </c>
      <c r="C12" s="4">
        <v>2.1588090000000002</v>
      </c>
      <c r="D12" s="5">
        <v>2.2551019999999999</v>
      </c>
      <c r="E12" s="5"/>
      <c r="F12" s="4"/>
      <c r="G12" s="5"/>
      <c r="H12" s="128"/>
      <c r="I12" s="4"/>
      <c r="J12" s="4"/>
      <c r="K12" s="4"/>
      <c r="L12" s="4"/>
      <c r="M12" s="4"/>
      <c r="N12" s="23"/>
      <c r="O12" s="23"/>
      <c r="P12" s="14"/>
      <c r="Q12" s="14"/>
      <c r="R12" s="14"/>
      <c r="S12" s="14"/>
      <c r="T12" s="129"/>
      <c r="U12" s="129"/>
      <c r="V12" s="4"/>
      <c r="W12" s="4"/>
      <c r="X12" s="29"/>
    </row>
    <row r="13" spans="1:24" customFormat="1">
      <c r="A13" s="23" t="s">
        <v>2484</v>
      </c>
      <c r="B13" s="5">
        <v>691</v>
      </c>
      <c r="C13" s="4">
        <v>521</v>
      </c>
      <c r="D13" s="5">
        <v>170</v>
      </c>
      <c r="E13" s="5"/>
      <c r="F13" s="5"/>
      <c r="G13" s="4"/>
      <c r="H13" s="128"/>
      <c r="I13" s="4"/>
      <c r="J13" s="4"/>
      <c r="K13" s="4"/>
      <c r="L13" s="4"/>
      <c r="M13" s="4"/>
      <c r="N13" s="23"/>
      <c r="O13" s="23"/>
      <c r="P13" s="4"/>
      <c r="Q13" s="4"/>
      <c r="R13" s="4"/>
      <c r="S13" s="4"/>
      <c r="T13" s="129"/>
      <c r="U13" s="129"/>
      <c r="V13" s="4"/>
      <c r="W13" s="4"/>
      <c r="X13" s="29"/>
    </row>
    <row r="14" spans="1:24" customFormat="1">
      <c r="A14" s="23" t="s">
        <v>2485</v>
      </c>
      <c r="B14" s="5">
        <v>1.193891E-2</v>
      </c>
      <c r="C14" s="4">
        <v>1.0865939999999999E-2</v>
      </c>
      <c r="D14" s="5">
        <v>1.7119840000000001E-2</v>
      </c>
      <c r="E14" s="5"/>
      <c r="F14" s="5"/>
      <c r="G14" s="4"/>
      <c r="H14" s="128"/>
      <c r="I14" s="4"/>
      <c r="J14" s="4"/>
      <c r="K14" s="4"/>
      <c r="L14" s="4"/>
      <c r="M14" s="4"/>
      <c r="N14" s="23"/>
      <c r="O14" s="23"/>
      <c r="P14" s="4"/>
      <c r="Q14" s="4"/>
      <c r="R14" s="4"/>
      <c r="S14" s="4"/>
      <c r="T14" s="129"/>
      <c r="U14" s="129"/>
      <c r="V14" s="4"/>
      <c r="W14" s="4"/>
      <c r="X14" s="29"/>
    </row>
    <row r="15" spans="1:24" s="124" customFormat="1">
      <c r="A15" s="121" t="s">
        <v>2487</v>
      </c>
      <c r="B15" s="122"/>
      <c r="C15" s="123" t="s">
        <v>2471</v>
      </c>
      <c r="D15" s="122" t="s">
        <v>2472</v>
      </c>
      <c r="F15" s="122"/>
      <c r="H15" s="125"/>
      <c r="N15" s="121"/>
      <c r="O15" s="121"/>
      <c r="P15" s="122"/>
      <c r="Q15" s="122"/>
      <c r="R15" s="122"/>
      <c r="S15" s="122"/>
      <c r="T15" s="125"/>
      <c r="U15" s="125"/>
      <c r="V15" s="122"/>
      <c r="W15" s="122"/>
      <c r="X15" s="126"/>
    </row>
    <row r="16" spans="1:24" customFormat="1">
      <c r="A16" s="127" t="s">
        <v>2481</v>
      </c>
      <c r="B16" s="5">
        <v>1297</v>
      </c>
      <c r="C16" s="4">
        <v>1017</v>
      </c>
      <c r="D16" s="4">
        <v>280</v>
      </c>
      <c r="E16" s="5"/>
      <c r="F16" s="5"/>
      <c r="G16" s="5"/>
      <c r="H16" s="128"/>
      <c r="I16" s="4"/>
      <c r="J16" s="4"/>
      <c r="K16" s="4"/>
      <c r="L16" s="4"/>
      <c r="M16" s="4"/>
      <c r="N16" s="23"/>
      <c r="O16" s="23"/>
      <c r="P16" s="14"/>
      <c r="Q16" s="14"/>
      <c r="R16" s="14"/>
      <c r="S16" s="14"/>
      <c r="T16" s="128"/>
      <c r="U16" s="128"/>
      <c r="V16" s="14"/>
      <c r="W16" s="14"/>
      <c r="X16" s="29"/>
    </row>
    <row r="17" spans="1:24" customFormat="1">
      <c r="A17" s="127" t="s">
        <v>2482</v>
      </c>
      <c r="B17" s="5">
        <v>9</v>
      </c>
      <c r="C17" s="4">
        <v>4</v>
      </c>
      <c r="D17" s="4">
        <v>5</v>
      </c>
      <c r="E17" s="4"/>
      <c r="F17" s="4"/>
      <c r="G17" s="4"/>
      <c r="H17" s="128"/>
      <c r="I17" s="4"/>
      <c r="J17" s="4"/>
      <c r="K17" s="4"/>
      <c r="L17" s="4"/>
      <c r="M17" s="4"/>
      <c r="N17" s="23"/>
      <c r="O17" s="23"/>
      <c r="P17" s="14"/>
      <c r="Q17" s="14"/>
      <c r="R17" s="14"/>
      <c r="S17" s="14"/>
      <c r="T17" s="128"/>
      <c r="U17" s="128"/>
      <c r="V17" s="14"/>
      <c r="W17" s="14"/>
      <c r="X17" s="29"/>
    </row>
    <row r="18" spans="1:24" customFormat="1">
      <c r="A18" s="127" t="s">
        <v>2483</v>
      </c>
      <c r="B18" s="5">
        <v>2.1634150000000001</v>
      </c>
      <c r="C18" s="4">
        <v>2.1292309999999999</v>
      </c>
      <c r="D18" s="5">
        <v>2.2941180000000001</v>
      </c>
      <c r="E18" s="5"/>
      <c r="F18" s="4"/>
      <c r="G18" s="5"/>
      <c r="H18" s="128"/>
      <c r="I18" s="4"/>
      <c r="J18" s="4"/>
      <c r="K18" s="4"/>
      <c r="L18" s="4"/>
      <c r="M18" s="4"/>
      <c r="N18" s="23"/>
      <c r="O18" s="23"/>
      <c r="P18" s="14"/>
      <c r="Q18" s="14"/>
      <c r="R18" s="14"/>
      <c r="S18" s="14"/>
      <c r="T18" s="129"/>
      <c r="U18" s="129"/>
      <c r="V18" s="4"/>
      <c r="W18" s="4"/>
      <c r="X18" s="29"/>
    </row>
    <row r="19" spans="1:24" customFormat="1">
      <c r="A19" s="23" t="s">
        <v>2484</v>
      </c>
      <c r="B19" s="5">
        <v>707</v>
      </c>
      <c r="C19" s="4">
        <v>541</v>
      </c>
      <c r="D19" s="5">
        <v>166</v>
      </c>
      <c r="E19" s="5"/>
      <c r="F19" s="5"/>
      <c r="G19" s="4"/>
      <c r="H19" s="128"/>
      <c r="I19" s="4"/>
      <c r="J19" s="4"/>
      <c r="K19" s="4"/>
      <c r="L19" s="4"/>
      <c r="M19" s="4"/>
      <c r="N19" s="23"/>
      <c r="O19" s="23"/>
      <c r="P19" s="4"/>
      <c r="Q19" s="4"/>
      <c r="R19" s="4"/>
      <c r="S19" s="4"/>
      <c r="T19" s="129"/>
      <c r="U19" s="129"/>
      <c r="V19" s="4"/>
      <c r="W19" s="4"/>
      <c r="X19" s="29"/>
    </row>
    <row r="20" spans="1:24" customFormat="1">
      <c r="A20" s="23" t="s">
        <v>2485</v>
      </c>
      <c r="B20" s="5">
        <v>1.221535E-2</v>
      </c>
      <c r="C20" s="4">
        <v>1.1283059999999999E-2</v>
      </c>
      <c r="D20" s="5">
        <v>1.6717019999999999E-2</v>
      </c>
      <c r="E20" s="5"/>
      <c r="F20" s="5"/>
      <c r="G20" s="4"/>
      <c r="H20" s="128"/>
      <c r="I20" s="4"/>
      <c r="J20" s="4"/>
      <c r="K20" s="4"/>
      <c r="L20" s="4"/>
      <c r="M20" s="4"/>
      <c r="N20" s="23"/>
      <c r="O20" s="23"/>
      <c r="P20" s="4"/>
      <c r="Q20" s="4"/>
      <c r="R20" s="4"/>
      <c r="S20" s="4"/>
      <c r="T20" s="129"/>
      <c r="U20" s="129"/>
      <c r="V20" s="4"/>
      <c r="W20" s="4"/>
      <c r="X20" s="29"/>
    </row>
    <row r="21" spans="1:24" s="124" customFormat="1">
      <c r="A21" s="121" t="s">
        <v>2488</v>
      </c>
      <c r="B21" s="122"/>
      <c r="C21" s="123" t="s">
        <v>2471</v>
      </c>
      <c r="D21" s="122" t="s">
        <v>2472</v>
      </c>
      <c r="F21" s="122"/>
      <c r="H21" s="125"/>
      <c r="N21" s="121"/>
      <c r="O21" s="121"/>
      <c r="P21" s="122"/>
      <c r="Q21" s="122"/>
      <c r="R21" s="122"/>
      <c r="S21" s="122"/>
      <c r="T21" s="125"/>
      <c r="U21" s="125"/>
      <c r="V21" s="122"/>
      <c r="W21" s="122"/>
      <c r="X21" s="126"/>
    </row>
    <row r="22" spans="1:24" customFormat="1">
      <c r="A22" s="127" t="s">
        <v>2481</v>
      </c>
      <c r="B22" s="5">
        <v>1413</v>
      </c>
      <c r="C22" s="4">
        <v>1132</v>
      </c>
      <c r="D22" s="4">
        <v>281</v>
      </c>
      <c r="E22" s="5"/>
      <c r="F22" s="5"/>
      <c r="G22" s="5"/>
      <c r="H22" s="128"/>
      <c r="I22" s="4"/>
      <c r="J22" s="4"/>
      <c r="K22" s="4"/>
      <c r="L22" s="4"/>
      <c r="M22" s="4"/>
      <c r="N22" s="23"/>
      <c r="O22" s="23"/>
      <c r="P22" s="14"/>
      <c r="Q22" s="14"/>
      <c r="R22" s="14"/>
      <c r="S22" s="14"/>
      <c r="T22" s="128"/>
      <c r="U22" s="128"/>
      <c r="V22" s="14"/>
      <c r="W22" s="14"/>
      <c r="X22" s="29"/>
    </row>
    <row r="23" spans="1:24" customFormat="1">
      <c r="A23" s="127" t="s">
        <v>2482</v>
      </c>
      <c r="B23" s="5">
        <v>7</v>
      </c>
      <c r="C23" s="4">
        <v>5</v>
      </c>
      <c r="D23" s="4">
        <v>2</v>
      </c>
      <c r="E23" s="4"/>
      <c r="F23" s="4"/>
      <c r="G23" s="4"/>
      <c r="H23" s="128"/>
      <c r="I23" s="4"/>
      <c r="J23" s="4"/>
      <c r="K23" s="4"/>
      <c r="L23" s="4"/>
      <c r="M23" s="4"/>
      <c r="N23" s="23"/>
      <c r="O23" s="23"/>
      <c r="P23" s="14"/>
      <c r="Q23" s="14"/>
      <c r="R23" s="14"/>
      <c r="S23" s="14"/>
      <c r="T23" s="128"/>
      <c r="U23" s="128"/>
      <c r="V23" s="14"/>
      <c r="W23" s="14"/>
      <c r="X23" s="29"/>
    </row>
    <row r="24" spans="1:24" customFormat="1">
      <c r="A24" s="127" t="s">
        <v>2483</v>
      </c>
      <c r="B24" s="5">
        <v>2.133038</v>
      </c>
      <c r="C24" s="4">
        <v>2.144444</v>
      </c>
      <c r="D24" s="5">
        <v>2.0879120000000002</v>
      </c>
      <c r="E24" s="5"/>
      <c r="F24" s="4"/>
      <c r="G24" s="5"/>
      <c r="H24" s="128"/>
      <c r="I24" s="4"/>
      <c r="J24" s="4"/>
      <c r="K24" s="4"/>
      <c r="L24" s="4"/>
      <c r="M24" s="4"/>
      <c r="N24" s="23"/>
      <c r="O24" s="23"/>
      <c r="P24" s="14"/>
      <c r="Q24" s="14"/>
      <c r="R24" s="14"/>
      <c r="S24" s="14"/>
      <c r="T24" s="129"/>
      <c r="U24" s="129"/>
      <c r="V24" s="4"/>
      <c r="W24" s="4"/>
      <c r="X24" s="29"/>
    </row>
    <row r="25" spans="1:24" customFormat="1">
      <c r="A25" s="23" t="s">
        <v>2484</v>
      </c>
      <c r="B25" s="5">
        <v>690</v>
      </c>
      <c r="C25" s="4">
        <v>525</v>
      </c>
      <c r="D25" s="5">
        <v>165</v>
      </c>
      <c r="E25" s="5"/>
      <c r="F25" s="5"/>
      <c r="G25" s="4"/>
      <c r="H25" s="128"/>
      <c r="I25" s="4"/>
      <c r="J25" s="4"/>
      <c r="K25" s="4"/>
      <c r="L25" s="4"/>
      <c r="M25" s="4"/>
      <c r="N25" s="23"/>
      <c r="O25" s="23"/>
      <c r="P25" s="4"/>
      <c r="Q25" s="4"/>
      <c r="R25" s="4"/>
      <c r="S25" s="4"/>
      <c r="T25" s="129"/>
      <c r="U25" s="129"/>
      <c r="V25" s="4"/>
      <c r="W25" s="4"/>
      <c r="X25" s="29"/>
    </row>
    <row r="26" spans="1:24" customFormat="1">
      <c r="A26" s="23" t="s">
        <v>2485</v>
      </c>
      <c r="B26" s="5">
        <v>1.1921630000000001E-2</v>
      </c>
      <c r="C26" s="4">
        <v>1.094936E-2</v>
      </c>
      <c r="D26" s="5">
        <v>1.6616309999999999E-2</v>
      </c>
      <c r="E26" s="5"/>
      <c r="F26" s="5"/>
      <c r="G26" s="4"/>
      <c r="H26" s="128"/>
      <c r="I26" s="4"/>
      <c r="J26" s="4"/>
      <c r="K26" s="4"/>
      <c r="L26" s="4"/>
      <c r="M26" s="4"/>
      <c r="N26" s="23"/>
      <c r="O26" s="23"/>
      <c r="P26" s="4"/>
      <c r="Q26" s="4"/>
      <c r="R26" s="4"/>
      <c r="S26" s="4"/>
      <c r="T26" s="129"/>
      <c r="U26" s="129"/>
      <c r="V26" s="4"/>
      <c r="W26" s="4"/>
      <c r="X26" s="29"/>
    </row>
    <row r="27" spans="1:24" s="124" customFormat="1">
      <c r="A27" s="121" t="s">
        <v>2489</v>
      </c>
      <c r="B27" s="122"/>
      <c r="C27" s="123" t="s">
        <v>2471</v>
      </c>
      <c r="D27" s="122" t="s">
        <v>2472</v>
      </c>
      <c r="F27" s="122"/>
      <c r="H27" s="125"/>
      <c r="N27" s="121"/>
      <c r="O27" s="121"/>
      <c r="P27" s="122"/>
      <c r="Q27" s="122"/>
      <c r="R27" s="122"/>
      <c r="S27" s="122"/>
      <c r="T27" s="125"/>
      <c r="U27" s="125"/>
      <c r="V27" s="122"/>
      <c r="W27" s="122"/>
      <c r="X27" s="126"/>
    </row>
    <row r="28" spans="1:24" customFormat="1">
      <c r="A28" s="127" t="s">
        <v>2481</v>
      </c>
      <c r="B28" s="4">
        <v>1209</v>
      </c>
      <c r="C28" s="4">
        <v>948</v>
      </c>
      <c r="D28" s="4">
        <v>261</v>
      </c>
      <c r="E28" s="5"/>
      <c r="F28" s="5"/>
      <c r="G28" s="5"/>
      <c r="H28" s="128"/>
      <c r="I28" s="4"/>
      <c r="J28" s="4"/>
      <c r="K28" s="4"/>
      <c r="L28" s="4"/>
      <c r="M28" s="4"/>
      <c r="N28" s="23"/>
      <c r="O28" s="23"/>
      <c r="P28" s="14"/>
      <c r="Q28" s="14"/>
      <c r="R28" s="14"/>
      <c r="S28" s="14"/>
      <c r="T28" s="128"/>
      <c r="U28" s="128"/>
      <c r="V28" s="14"/>
      <c r="W28" s="14"/>
      <c r="X28" s="29"/>
    </row>
    <row r="29" spans="1:24" customFormat="1">
      <c r="A29" s="127" t="s">
        <v>2482</v>
      </c>
      <c r="B29" s="4">
        <v>7</v>
      </c>
      <c r="C29" s="4">
        <v>6</v>
      </c>
      <c r="D29" s="4">
        <v>1</v>
      </c>
      <c r="E29" s="4"/>
      <c r="F29" s="4"/>
      <c r="G29" s="4"/>
      <c r="H29" s="128"/>
      <c r="I29" s="4"/>
      <c r="J29" s="4"/>
      <c r="K29" s="4"/>
      <c r="L29" s="4"/>
      <c r="M29" s="4"/>
      <c r="N29" s="23"/>
      <c r="O29" s="23"/>
      <c r="P29" s="14"/>
      <c r="Q29" s="14"/>
      <c r="R29" s="14"/>
      <c r="S29" s="14"/>
      <c r="T29" s="128"/>
      <c r="U29" s="128"/>
      <c r="V29" s="14"/>
      <c r="W29" s="14"/>
      <c r="X29" s="29"/>
    </row>
    <row r="30" spans="1:24" customFormat="1">
      <c r="A30" s="127" t="s">
        <v>2483</v>
      </c>
      <c r="B30" s="4">
        <v>2.1566580000000002</v>
      </c>
      <c r="C30" s="4">
        <v>2.1287129999999999</v>
      </c>
      <c r="D30" s="5">
        <v>2.2625000000000002</v>
      </c>
      <c r="E30" s="5"/>
      <c r="F30" s="4"/>
      <c r="G30" s="5"/>
      <c r="H30" s="128"/>
      <c r="I30" s="4"/>
      <c r="J30" s="4"/>
      <c r="K30" s="4"/>
      <c r="L30" s="4"/>
      <c r="M30" s="4"/>
      <c r="N30" s="23"/>
      <c r="O30" s="23"/>
      <c r="P30" s="14"/>
      <c r="Q30" s="14"/>
      <c r="R30" s="14"/>
      <c r="S30" s="14"/>
      <c r="T30" s="129"/>
      <c r="U30" s="129"/>
      <c r="V30" s="4"/>
      <c r="W30" s="4"/>
      <c r="X30" s="29"/>
    </row>
    <row r="31" spans="1:24" customFormat="1">
      <c r="A31" s="23" t="s">
        <v>2484</v>
      </c>
      <c r="B31" s="5">
        <v>712</v>
      </c>
      <c r="C31" s="4">
        <v>542</v>
      </c>
      <c r="D31" s="5">
        <v>170</v>
      </c>
      <c r="E31" s="5"/>
      <c r="F31" s="5"/>
      <c r="G31" s="4"/>
      <c r="H31" s="128"/>
      <c r="I31" s="4"/>
      <c r="J31" s="4"/>
      <c r="K31" s="4"/>
      <c r="L31" s="4"/>
      <c r="M31" s="4"/>
      <c r="N31" s="23"/>
      <c r="O31" s="23"/>
      <c r="P31" s="4"/>
      <c r="Q31" s="4"/>
      <c r="R31" s="4"/>
      <c r="S31" s="4"/>
      <c r="T31" s="129"/>
      <c r="U31" s="129"/>
      <c r="V31" s="4"/>
      <c r="W31" s="4"/>
      <c r="X31" s="29"/>
    </row>
    <row r="32" spans="1:24" customFormat="1">
      <c r="A32" s="23" t="s">
        <v>2485</v>
      </c>
      <c r="B32" s="5">
        <v>1.230174E-2</v>
      </c>
      <c r="C32" s="4">
        <v>1.130391E-2</v>
      </c>
      <c r="D32" s="5">
        <v>1.7119840000000001E-2</v>
      </c>
      <c r="E32" s="5"/>
      <c r="F32" s="5"/>
      <c r="G32" s="4"/>
      <c r="H32" s="128"/>
      <c r="I32" s="4"/>
      <c r="J32" s="4"/>
      <c r="K32" s="4"/>
      <c r="L32" s="4"/>
      <c r="M32" s="4"/>
      <c r="N32" s="23"/>
      <c r="O32" s="23"/>
      <c r="P32" s="4"/>
      <c r="Q32" s="4"/>
      <c r="R32" s="4"/>
      <c r="S32" s="4"/>
      <c r="T32" s="129"/>
      <c r="U32" s="129"/>
      <c r="V32" s="4"/>
      <c r="W32" s="4"/>
      <c r="X32" s="29"/>
    </row>
    <row r="33" spans="1:1025" s="124" customFormat="1">
      <c r="A33" s="121" t="s">
        <v>2490</v>
      </c>
      <c r="B33" s="122"/>
      <c r="C33" s="123" t="s">
        <v>2471</v>
      </c>
      <c r="D33" s="122" t="s">
        <v>2472</v>
      </c>
      <c r="F33" s="122"/>
      <c r="H33" s="125"/>
      <c r="N33" s="121"/>
      <c r="O33" s="121"/>
      <c r="P33" s="122"/>
      <c r="Q33" s="122"/>
      <c r="R33" s="122"/>
      <c r="S33" s="122"/>
      <c r="T33" s="125"/>
      <c r="U33" s="125"/>
      <c r="V33" s="122"/>
      <c r="W33" s="122"/>
      <c r="X33" s="126"/>
    </row>
    <row r="34" spans="1:1025">
      <c r="A34" s="127" t="s">
        <v>2481</v>
      </c>
      <c r="B34" s="4">
        <v>1297</v>
      </c>
      <c r="C34" s="4">
        <v>1036</v>
      </c>
      <c r="D34" s="4">
        <v>261</v>
      </c>
      <c r="E34" s="5"/>
      <c r="F34" s="5"/>
      <c r="G34" s="5"/>
      <c r="H34" s="128"/>
      <c r="N34" s="23"/>
      <c r="O34" s="23"/>
      <c r="P34" s="14"/>
      <c r="Q34" s="14"/>
      <c r="R34" s="14"/>
      <c r="S34" s="14"/>
      <c r="T34" s="128"/>
      <c r="U34" s="128"/>
      <c r="V34" s="14"/>
      <c r="W34" s="14"/>
      <c r="X34" s="29"/>
    </row>
    <row r="35" spans="1:1025">
      <c r="A35" s="127" t="s">
        <v>2482</v>
      </c>
      <c r="B35" s="4">
        <v>5</v>
      </c>
      <c r="C35" s="4">
        <v>2</v>
      </c>
      <c r="D35" s="4">
        <v>3</v>
      </c>
      <c r="H35" s="128"/>
      <c r="N35" s="23"/>
      <c r="O35" s="23"/>
      <c r="P35" s="14"/>
      <c r="Q35" s="14"/>
      <c r="R35" s="14"/>
      <c r="S35" s="14"/>
      <c r="T35" s="128"/>
      <c r="U35" s="128"/>
      <c r="V35" s="14"/>
      <c r="W35" s="14"/>
      <c r="X35" s="29"/>
    </row>
    <row r="36" spans="1:1025">
      <c r="A36" s="127" t="s">
        <v>2483</v>
      </c>
      <c r="B36" s="4">
        <v>2.110312</v>
      </c>
      <c r="C36" s="4">
        <v>2.0833330000000001</v>
      </c>
      <c r="D36" s="5">
        <v>2.2222219999999999</v>
      </c>
      <c r="E36" s="5"/>
      <c r="G36" s="5"/>
      <c r="H36" s="128"/>
      <c r="N36" s="23"/>
      <c r="O36" s="23"/>
      <c r="P36" s="14"/>
      <c r="Q36" s="14"/>
      <c r="R36" s="14"/>
      <c r="S36" s="14"/>
      <c r="T36" s="129"/>
      <c r="U36" s="129"/>
      <c r="X36" s="29"/>
    </row>
    <row r="37" spans="1:1025">
      <c r="A37" s="23" t="s">
        <v>2484</v>
      </c>
      <c r="B37" s="4">
        <v>714</v>
      </c>
      <c r="C37" s="4">
        <v>546</v>
      </c>
      <c r="D37" s="5">
        <v>168</v>
      </c>
      <c r="E37" s="5"/>
      <c r="F37" s="5"/>
      <c r="H37" s="128"/>
      <c r="N37" s="23"/>
      <c r="O37" s="23"/>
      <c r="T37" s="129"/>
      <c r="U37" s="129"/>
      <c r="X37" s="29"/>
    </row>
    <row r="38" spans="1:1025">
      <c r="A38" s="23" t="s">
        <v>2485</v>
      </c>
      <c r="B38" s="5">
        <v>1.233629E-2</v>
      </c>
      <c r="C38" s="4">
        <v>1.1387339999999999E-2</v>
      </c>
      <c r="D38" s="5">
        <v>1.6918430000000002E-2</v>
      </c>
      <c r="E38" s="5"/>
      <c r="F38" s="5"/>
      <c r="H38" s="128"/>
      <c r="N38" s="23"/>
      <c r="O38" s="23"/>
      <c r="T38" s="129"/>
      <c r="U38" s="129"/>
      <c r="X38" s="29"/>
    </row>
    <row r="39" spans="1:1025" s="130" customFormat="1">
      <c r="A39" s="130" t="s">
        <v>2553</v>
      </c>
      <c r="D39" s="131" t="s">
        <v>2492</v>
      </c>
      <c r="E39" s="131"/>
      <c r="G39" s="131"/>
      <c r="H39" s="132"/>
      <c r="N39" s="133"/>
      <c r="O39" s="133"/>
      <c r="P39" s="131"/>
      <c r="Q39" s="131"/>
      <c r="R39" s="131"/>
      <c r="S39" s="131"/>
      <c r="T39" s="134"/>
      <c r="U39" s="134"/>
      <c r="X39" s="135"/>
    </row>
    <row r="40" spans="1:1025">
      <c r="A40" s="23" t="s">
        <v>2493</v>
      </c>
      <c r="B40" s="181">
        <v>-2.0413429999999999</v>
      </c>
      <c r="D40" s="15"/>
      <c r="E40" s="14"/>
      <c r="F40" s="4" t="s">
        <v>2626</v>
      </c>
      <c r="G40" s="23" t="s">
        <v>2493</v>
      </c>
      <c r="H40" s="23" t="s">
        <v>2504</v>
      </c>
      <c r="I40" s="5" t="s">
        <v>2497</v>
      </c>
      <c r="J40" s="23" t="s">
        <v>2505</v>
      </c>
      <c r="K40" s="23" t="s">
        <v>2506</v>
      </c>
      <c r="L40" s="5" t="s">
        <v>2507</v>
      </c>
      <c r="N40" s="5" t="s">
        <v>2508</v>
      </c>
      <c r="P40" s="23" t="s">
        <v>2509</v>
      </c>
      <c r="Q40" s="23" t="s">
        <v>2503</v>
      </c>
      <c r="R40" s="29"/>
      <c r="AMK40"/>
    </row>
    <row r="41" spans="1:1025">
      <c r="A41" s="23" t="s">
        <v>2504</v>
      </c>
      <c r="B41" s="42">
        <v>2454</v>
      </c>
      <c r="D41" s="4">
        <v>31905163</v>
      </c>
      <c r="E41" s="4">
        <v>31955148</v>
      </c>
      <c r="F41" s="4">
        <v>47948</v>
      </c>
      <c r="G41" s="264">
        <v>-2.02467</v>
      </c>
      <c r="H41" s="4">
        <v>1981</v>
      </c>
      <c r="I41" s="4">
        <v>1.498646E-2</v>
      </c>
      <c r="J41" s="4">
        <v>-4.8890760000000002</v>
      </c>
      <c r="K41" s="4">
        <v>-9.8013600000000007</v>
      </c>
      <c r="L41" s="4">
        <v>59.623989999999999</v>
      </c>
      <c r="M41" s="4">
        <f>L41/F41</f>
        <v>1.24351359806457E-3</v>
      </c>
      <c r="N41" s="4">
        <v>220.2517</v>
      </c>
      <c r="O41" s="4">
        <f>N41/F41</f>
        <v>4.593553432885626E-3</v>
      </c>
      <c r="P41" s="265">
        <v>1.148388E-7</v>
      </c>
      <c r="AMF41"/>
      <c r="AMG41"/>
      <c r="AMH41"/>
      <c r="AMI41"/>
      <c r="AMJ41"/>
      <c r="AMK41"/>
    </row>
    <row r="42" spans="1:1025">
      <c r="A42" s="5" t="s">
        <v>2497</v>
      </c>
      <c r="B42" s="42">
        <v>1.4681909999999999E-2</v>
      </c>
      <c r="D42" s="4">
        <v>114924574</v>
      </c>
      <c r="E42" s="4">
        <v>114934504</v>
      </c>
      <c r="F42" s="4">
        <v>9930</v>
      </c>
      <c r="G42" s="16">
        <v>-2.0796139999999999</v>
      </c>
      <c r="H42" s="21">
        <v>473</v>
      </c>
      <c r="I42" s="17">
        <v>1.341182E-2</v>
      </c>
      <c r="J42" s="17">
        <v>-4.6557539999999999</v>
      </c>
      <c r="K42" s="4">
        <v>-7.8007410000000004</v>
      </c>
      <c r="L42" s="4">
        <v>12.74173</v>
      </c>
      <c r="M42" s="4">
        <f>L42/F42</f>
        <v>1.2831550855991944E-3</v>
      </c>
      <c r="N42" s="4">
        <v>52.700299999999999</v>
      </c>
      <c r="O42" s="4">
        <f>N42/F42</f>
        <v>5.3071802618328296E-3</v>
      </c>
      <c r="P42" s="265">
        <v>1.3267950000000001E-7</v>
      </c>
      <c r="AMF42"/>
      <c r="AMG42"/>
      <c r="AMH42"/>
      <c r="AMI42"/>
      <c r="AMJ42"/>
      <c r="AMK42"/>
    </row>
    <row r="43" spans="1:1025">
      <c r="A43" s="23" t="s">
        <v>2505</v>
      </c>
      <c r="B43" s="5">
        <v>-4.89297</v>
      </c>
      <c r="D43" s="15"/>
      <c r="E43" s="23"/>
      <c r="F43" s="5"/>
      <c r="G43" s="23"/>
      <c r="H43" s="136"/>
      <c r="I43" s="17"/>
      <c r="J43" s="17"/>
      <c r="K43" s="17"/>
      <c r="N43" s="14"/>
      <c r="AMK43"/>
    </row>
    <row r="44" spans="1:1025">
      <c r="A44" s="23" t="s">
        <v>2506</v>
      </c>
      <c r="B44" s="42">
        <v>-9.8884050000000006</v>
      </c>
      <c r="D44" s="15"/>
      <c r="E44" s="23"/>
      <c r="F44" s="5"/>
      <c r="G44" s="23"/>
      <c r="H44" s="136"/>
      <c r="I44" s="17"/>
      <c r="J44" s="17"/>
      <c r="K44" s="17"/>
      <c r="N44" s="14"/>
      <c r="AMK44"/>
    </row>
    <row r="45" spans="1:1025">
      <c r="A45" s="5" t="s">
        <v>2507</v>
      </c>
      <c r="B45" s="42">
        <v>272.952</v>
      </c>
      <c r="C45" s="4">
        <f>B45/B3</f>
        <v>4.7159888040360755E-3</v>
      </c>
      <c r="D45" s="15"/>
      <c r="E45" s="23"/>
      <c r="F45" s="23"/>
      <c r="G45" s="20"/>
      <c r="H45" s="19"/>
      <c r="I45" s="12"/>
      <c r="J45" s="17"/>
      <c r="K45" s="14"/>
      <c r="L45" s="14"/>
      <c r="N45" s="17"/>
      <c r="Q45" s="14"/>
      <c r="R45" s="14"/>
      <c r="AMK45"/>
    </row>
    <row r="46" spans="1:1025" ht="15.75" customHeight="1">
      <c r="A46" s="5" t="s">
        <v>2508</v>
      </c>
      <c r="B46" s="42">
        <v>706</v>
      </c>
      <c r="C46" s="4">
        <f>B46/B3</f>
        <v>1.2198071806213068E-2</v>
      </c>
      <c r="D46" s="15"/>
      <c r="E46" s="23"/>
      <c r="F46" s="23"/>
      <c r="G46" s="20"/>
      <c r="H46" s="19"/>
      <c r="I46" s="12"/>
      <c r="J46" s="17"/>
      <c r="K46" s="14"/>
      <c r="L46" s="14"/>
      <c r="N46" s="17"/>
      <c r="Q46" s="14"/>
      <c r="R46" s="14"/>
      <c r="AMK46"/>
    </row>
    <row r="47" spans="1:1025">
      <c r="A47" s="23" t="s">
        <v>2509</v>
      </c>
      <c r="B47" s="266">
        <v>1.178997E-7</v>
      </c>
      <c r="D47" s="15"/>
      <c r="E47" s="23"/>
      <c r="F47" s="23"/>
      <c r="G47" s="20"/>
      <c r="H47" s="19"/>
      <c r="I47" s="12"/>
      <c r="J47" s="17"/>
      <c r="K47" s="14"/>
      <c r="L47" s="14"/>
      <c r="N47" s="17"/>
      <c r="Q47" s="14"/>
      <c r="R47" s="14"/>
      <c r="AMK47"/>
    </row>
    <row r="48" spans="1:1025">
      <c r="A48" s="23" t="s">
        <v>2503</v>
      </c>
      <c r="B48" s="5"/>
      <c r="D48" s="15"/>
      <c r="E48" s="23"/>
      <c r="F48" s="23"/>
      <c r="G48" s="20"/>
      <c r="H48" s="19"/>
      <c r="I48" s="12"/>
      <c r="J48" s="17"/>
      <c r="K48" s="14"/>
      <c r="L48" s="14"/>
      <c r="N48" s="14"/>
      <c r="Q48" s="14"/>
      <c r="R48" s="14"/>
      <c r="AMK48"/>
    </row>
    <row r="49" spans="1:1025" s="124" customFormat="1">
      <c r="A49" s="124" t="s">
        <v>2569</v>
      </c>
      <c r="D49" s="123"/>
      <c r="E49" s="122" t="s">
        <v>2492</v>
      </c>
      <c r="G49" s="122"/>
      <c r="H49" s="125"/>
      <c r="P49" s="121"/>
      <c r="Q49" s="122"/>
      <c r="R49" s="122"/>
      <c r="S49" s="137"/>
      <c r="T49" s="137"/>
      <c r="W49" s="126"/>
    </row>
    <row r="50" spans="1:1025">
      <c r="A50" s="23" t="s">
        <v>2493</v>
      </c>
      <c r="B50" s="5">
        <v>-1.8384670000000001</v>
      </c>
      <c r="D50" s="15"/>
      <c r="E50" s="14"/>
      <c r="F50" s="4" t="s">
        <v>2626</v>
      </c>
      <c r="G50" s="23" t="s">
        <v>2493</v>
      </c>
      <c r="H50" s="23" t="s">
        <v>2504</v>
      </c>
      <c r="I50" s="5" t="s">
        <v>2497</v>
      </c>
      <c r="J50" s="23" t="s">
        <v>2505</v>
      </c>
      <c r="K50" s="23" t="s">
        <v>2506</v>
      </c>
      <c r="L50" s="5" t="s">
        <v>2507</v>
      </c>
      <c r="N50" s="5" t="s">
        <v>2508</v>
      </c>
      <c r="P50" s="23" t="s">
        <v>2509</v>
      </c>
      <c r="Q50" s="23" t="s">
        <v>2503</v>
      </c>
      <c r="R50" s="29"/>
      <c r="AMK50"/>
    </row>
    <row r="51" spans="1:1025">
      <c r="A51" s="23" t="s">
        <v>2504</v>
      </c>
      <c r="B51" s="5">
        <v>1592</v>
      </c>
      <c r="D51" s="4">
        <v>31905163</v>
      </c>
      <c r="E51" s="4">
        <v>31955148</v>
      </c>
      <c r="F51" s="4">
        <v>47948</v>
      </c>
      <c r="G51" s="264">
        <v>-1.7704390000000001</v>
      </c>
      <c r="H51" s="264">
        <v>1273</v>
      </c>
      <c r="I51" s="264">
        <v>2.5663869999999998E-2</v>
      </c>
      <c r="J51" s="264">
        <v>-1.3731910000000001</v>
      </c>
      <c r="K51" s="264">
        <v>-0.27255099999999999</v>
      </c>
      <c r="L51" s="264">
        <v>65.638850000000005</v>
      </c>
      <c r="M51" s="4">
        <f>L51/F51</f>
        <v>1.3689590806707267E-3</v>
      </c>
      <c r="N51" s="4">
        <v>166.85226</v>
      </c>
      <c r="O51" s="4">
        <f>N51/F51</f>
        <v>3.4798585968132145E-3</v>
      </c>
      <c r="P51" s="265">
        <v>8.6996459999999995E-8</v>
      </c>
      <c r="AMF51"/>
      <c r="AMG51"/>
      <c r="AMH51"/>
      <c r="AMI51"/>
      <c r="AMJ51"/>
      <c r="AMK51"/>
    </row>
    <row r="52" spans="1:1025">
      <c r="A52" s="5" t="s">
        <v>2497</v>
      </c>
      <c r="B52" s="5">
        <v>2.4170299999999999E-2</v>
      </c>
      <c r="D52" s="4">
        <v>114924574</v>
      </c>
      <c r="E52" s="4">
        <v>114934504</v>
      </c>
      <c r="F52" s="4">
        <v>9930</v>
      </c>
      <c r="G52" s="16">
        <v>-2.0716700000000001</v>
      </c>
      <c r="H52" s="21">
        <v>319</v>
      </c>
      <c r="I52" s="21">
        <v>1.8224600000000001E-2</v>
      </c>
      <c r="J52" s="21">
        <v>-2.0027569999999999</v>
      </c>
      <c r="K52" s="264">
        <v>-1.2323660000000001</v>
      </c>
      <c r="L52" s="264">
        <v>11.71097</v>
      </c>
      <c r="M52" s="4">
        <f>L52/F52</f>
        <v>1.1793524672708963E-3</v>
      </c>
      <c r="N52" s="4">
        <v>41.811369999999997</v>
      </c>
      <c r="O52" s="4">
        <f>N52/F52</f>
        <v>4.2106112789526686E-3</v>
      </c>
      <c r="P52" s="265">
        <v>1.052653E-7</v>
      </c>
      <c r="AMF52"/>
      <c r="AMG52"/>
      <c r="AMH52"/>
      <c r="AMI52"/>
      <c r="AMJ52"/>
      <c r="AMK52"/>
    </row>
    <row r="53" spans="1:1025">
      <c r="A53" s="23" t="s">
        <v>2505</v>
      </c>
      <c r="B53" s="5">
        <v>-1.523865</v>
      </c>
      <c r="D53" s="15"/>
      <c r="E53" s="23"/>
      <c r="F53" s="5"/>
      <c r="G53" s="23"/>
      <c r="H53" s="136"/>
      <c r="I53" s="17"/>
      <c r="J53" s="17"/>
      <c r="K53" s="17"/>
      <c r="N53" s="14"/>
      <c r="AMK53"/>
    </row>
    <row r="54" spans="1:1025">
      <c r="A54" s="23" t="s">
        <v>2506</v>
      </c>
      <c r="B54" s="5">
        <v>-0.51497090000000001</v>
      </c>
      <c r="D54" s="15"/>
      <c r="E54" s="23"/>
      <c r="F54" s="5"/>
      <c r="G54" s="23"/>
      <c r="H54" s="136"/>
      <c r="I54" s="17"/>
      <c r="J54" s="17"/>
      <c r="K54" s="17"/>
      <c r="N54" s="14"/>
      <c r="AMK54"/>
    </row>
    <row r="55" spans="1:1025">
      <c r="A55" s="5" t="s">
        <v>2507</v>
      </c>
      <c r="B55" s="5">
        <v>77.349819999999994</v>
      </c>
      <c r="C55" s="4">
        <f>B55/B3</f>
        <v>1.3364286948408721E-3</v>
      </c>
      <c r="D55" s="15"/>
      <c r="E55" s="23"/>
      <c r="F55" s="23"/>
      <c r="G55" s="20"/>
      <c r="H55" s="19"/>
      <c r="I55" s="12"/>
      <c r="J55" s="17"/>
      <c r="K55" s="14"/>
      <c r="L55" s="14"/>
      <c r="N55" s="17"/>
      <c r="Q55" s="14"/>
      <c r="R55" s="14"/>
      <c r="AMK55"/>
    </row>
    <row r="56" spans="1:1025" ht="15.75" customHeight="1">
      <c r="A56" s="5" t="s">
        <v>2508</v>
      </c>
      <c r="B56" s="5">
        <v>208.6636</v>
      </c>
      <c r="C56" s="4">
        <f>B56/B3</f>
        <v>3.6052316942534295E-3</v>
      </c>
      <c r="D56" s="15"/>
      <c r="E56" s="23"/>
      <c r="F56" s="23"/>
      <c r="G56" s="20"/>
      <c r="H56" s="19"/>
      <c r="I56" s="12"/>
      <c r="J56" s="17"/>
      <c r="K56" s="14"/>
      <c r="L56" s="14"/>
      <c r="N56" s="17"/>
      <c r="Q56" s="14"/>
      <c r="R56" s="14"/>
      <c r="AMK56"/>
    </row>
    <row r="57" spans="1:1025">
      <c r="A57" s="23" t="s">
        <v>2509</v>
      </c>
      <c r="B57" s="266">
        <v>9.0130800000000004E-8</v>
      </c>
      <c r="D57" s="15"/>
      <c r="E57" s="23"/>
      <c r="F57" s="23"/>
      <c r="G57" s="20"/>
      <c r="H57" s="19"/>
      <c r="I57" s="12"/>
      <c r="J57" s="17"/>
      <c r="K57" s="14"/>
      <c r="L57" s="14"/>
      <c r="N57" s="17"/>
      <c r="Q57" s="14"/>
      <c r="R57" s="14"/>
      <c r="AMK57"/>
    </row>
    <row r="58" spans="1:1025">
      <c r="A58" s="23" t="s">
        <v>2503</v>
      </c>
      <c r="B58" s="5"/>
      <c r="D58" s="15"/>
      <c r="E58" s="23"/>
      <c r="F58" s="23"/>
      <c r="G58" s="20"/>
      <c r="H58" s="19"/>
      <c r="I58" s="12"/>
      <c r="J58" s="17"/>
      <c r="K58" s="14"/>
      <c r="L58" s="14"/>
      <c r="N58" s="14"/>
      <c r="Q58" s="14"/>
      <c r="R58" s="14"/>
      <c r="AMK58"/>
    </row>
    <row r="59" spans="1:1025" s="124" customFormat="1">
      <c r="A59" s="124" t="s">
        <v>2570</v>
      </c>
      <c r="D59" s="123"/>
      <c r="E59" s="122" t="s">
        <v>2492</v>
      </c>
      <c r="G59" s="122"/>
      <c r="H59" s="125"/>
      <c r="P59" s="121"/>
      <c r="Q59" s="122"/>
      <c r="R59" s="122"/>
      <c r="S59" s="137"/>
      <c r="T59" s="137"/>
      <c r="W59" s="126"/>
    </row>
    <row r="60" spans="1:1025">
      <c r="A60" s="23" t="s">
        <v>2493</v>
      </c>
      <c r="B60" s="5">
        <v>-1.86751</v>
      </c>
      <c r="D60" s="15"/>
      <c r="E60" s="14"/>
      <c r="F60" s="4" t="s">
        <v>2626</v>
      </c>
      <c r="G60" s="23" t="s">
        <v>2493</v>
      </c>
      <c r="H60" s="23" t="s">
        <v>2504</v>
      </c>
      <c r="I60" s="5" t="s">
        <v>2497</v>
      </c>
      <c r="J60" s="23" t="s">
        <v>2505</v>
      </c>
      <c r="K60" s="23" t="s">
        <v>2506</v>
      </c>
      <c r="L60" s="5" t="s">
        <v>2507</v>
      </c>
      <c r="N60" s="5" t="s">
        <v>2508</v>
      </c>
      <c r="P60" s="23" t="s">
        <v>2509</v>
      </c>
      <c r="Q60" s="23" t="s">
        <v>2503</v>
      </c>
      <c r="R60" s="29"/>
      <c r="AMK60"/>
    </row>
    <row r="61" spans="1:1025">
      <c r="A61" s="23" t="s">
        <v>2504</v>
      </c>
      <c r="B61" s="5">
        <v>1297</v>
      </c>
      <c r="D61" s="4">
        <v>31905163</v>
      </c>
      <c r="E61" s="4">
        <v>31955148</v>
      </c>
      <c r="F61" s="4">
        <v>47948</v>
      </c>
      <c r="G61" s="264">
        <v>-1.841661</v>
      </c>
      <c r="H61" s="4">
        <v>1017</v>
      </c>
      <c r="I61" s="4">
        <v>2.7180050000000001E-2</v>
      </c>
      <c r="J61" s="4">
        <v>-2.0334129999999999</v>
      </c>
      <c r="K61" s="4">
        <v>-1.6743679</v>
      </c>
      <c r="L61" s="4">
        <v>55.861370000000001</v>
      </c>
      <c r="M61" s="4">
        <f>L61/F61</f>
        <v>1.1650406690581463E-3</v>
      </c>
      <c r="N61" s="4">
        <v>144.63222999999999</v>
      </c>
      <c r="O61" s="4">
        <f>N61/F61</f>
        <v>3.0164392675398346E-3</v>
      </c>
      <c r="P61" s="265">
        <v>7.5410980000000006E-8</v>
      </c>
      <c r="AMF61"/>
      <c r="AMG61"/>
      <c r="AMH61"/>
      <c r="AMI61"/>
      <c r="AMJ61"/>
      <c r="AMK61"/>
    </row>
    <row r="62" spans="1:1025">
      <c r="A62" s="5" t="s">
        <v>2497</v>
      </c>
      <c r="B62" s="5">
        <v>2.662894E-2</v>
      </c>
      <c r="D62" s="4">
        <v>114924574</v>
      </c>
      <c r="E62" s="4">
        <v>114934504</v>
      </c>
      <c r="F62" s="4">
        <v>9930</v>
      </c>
      <c r="G62" s="16">
        <v>-1.9235040000000001</v>
      </c>
      <c r="H62" s="21">
        <v>280</v>
      </c>
      <c r="I62" s="17">
        <v>2.4662380000000001E-2</v>
      </c>
      <c r="J62" s="17">
        <v>-1.333367</v>
      </c>
      <c r="K62" s="4">
        <v>-0.1154287</v>
      </c>
      <c r="L62" s="4">
        <v>13.927020000000001</v>
      </c>
      <c r="M62" s="4">
        <f>L62/F62</f>
        <v>1.4025196374622356E-3</v>
      </c>
      <c r="N62" s="4">
        <v>39.820079999999997</v>
      </c>
      <c r="O62" s="4">
        <f>N62/F62</f>
        <v>4.0100785498489427E-3</v>
      </c>
      <c r="P62" s="265">
        <v>1.00252E-7</v>
      </c>
      <c r="AMF62"/>
      <c r="AMG62"/>
      <c r="AMH62"/>
      <c r="AMI62"/>
      <c r="AMJ62"/>
      <c r="AMK62"/>
    </row>
    <row r="63" spans="1:1025">
      <c r="A63" s="23" t="s">
        <v>2505</v>
      </c>
      <c r="B63" s="5">
        <v>-1.9036360000000001</v>
      </c>
      <c r="D63" s="15"/>
      <c r="E63" s="23"/>
      <c r="F63" s="5"/>
      <c r="G63" s="23"/>
      <c r="H63" s="136"/>
      <c r="I63" s="17"/>
      <c r="J63" s="17"/>
      <c r="K63" s="17"/>
      <c r="N63" s="14"/>
      <c r="AMK63"/>
    </row>
    <row r="64" spans="1:1025">
      <c r="A64" s="23" t="s">
        <v>2506</v>
      </c>
      <c r="B64" s="5">
        <v>-1.3586320000000001</v>
      </c>
      <c r="D64" s="15"/>
      <c r="E64" s="23"/>
      <c r="F64" s="5"/>
      <c r="G64" s="23"/>
      <c r="H64" s="136"/>
      <c r="I64" s="17"/>
      <c r="J64" s="17"/>
      <c r="K64" s="17"/>
      <c r="N64" s="14"/>
      <c r="AMK64"/>
    </row>
    <row r="65" spans="1:1025">
      <c r="A65" s="5" t="s">
        <v>2507</v>
      </c>
      <c r="B65" s="5">
        <v>69.788399999999996</v>
      </c>
      <c r="C65" s="4">
        <f>B65/B3</f>
        <v>1.2057845813607934E-3</v>
      </c>
      <c r="D65" s="15"/>
      <c r="E65" s="23"/>
      <c r="F65" s="23"/>
      <c r="G65" s="20"/>
      <c r="H65" s="19"/>
      <c r="I65" s="12"/>
      <c r="J65" s="17"/>
      <c r="K65" s="14"/>
      <c r="L65" s="14"/>
      <c r="N65" s="17"/>
      <c r="Q65" s="14"/>
      <c r="R65" s="14"/>
      <c r="AMK65"/>
    </row>
    <row r="66" spans="1:1025" ht="15.75" customHeight="1">
      <c r="A66" s="5" t="s">
        <v>2508</v>
      </c>
      <c r="B66" s="5">
        <v>184.45230000000001</v>
      </c>
      <c r="C66" s="4">
        <f>B66/B3</f>
        <v>3.1869155810497945E-3</v>
      </c>
      <c r="D66" s="15"/>
      <c r="E66" s="23"/>
      <c r="F66" s="23"/>
      <c r="G66" s="20"/>
      <c r="H66" s="19"/>
      <c r="I66" s="12"/>
      <c r="J66" s="17"/>
      <c r="K66" s="14"/>
      <c r="L66" s="14"/>
      <c r="N66" s="17"/>
      <c r="Q66" s="14"/>
      <c r="R66" s="14"/>
      <c r="AMK66"/>
    </row>
    <row r="67" spans="1:1025">
      <c r="A67" s="23" t="s">
        <v>2509</v>
      </c>
      <c r="B67" s="266">
        <v>7.9672889999999999E-8</v>
      </c>
      <c r="D67" s="15"/>
      <c r="E67" s="23"/>
      <c r="F67" s="23"/>
      <c r="G67" s="20"/>
      <c r="H67" s="19"/>
      <c r="I67" s="12"/>
      <c r="J67" s="17"/>
      <c r="K67" s="14"/>
      <c r="L67" s="14"/>
      <c r="N67" s="17"/>
      <c r="Q67" s="14"/>
      <c r="R67" s="14"/>
      <c r="AMK67"/>
    </row>
    <row r="68" spans="1:1025">
      <c r="A68" s="23" t="s">
        <v>2503</v>
      </c>
      <c r="B68" s="5"/>
      <c r="D68" s="15"/>
      <c r="E68" s="23"/>
      <c r="F68" s="23"/>
      <c r="G68" s="20"/>
      <c r="H68" s="19"/>
      <c r="I68" s="12"/>
      <c r="J68" s="17"/>
      <c r="K68" s="14"/>
      <c r="L68" s="14"/>
      <c r="N68" s="14"/>
      <c r="Q68" s="14"/>
      <c r="R68" s="14"/>
      <c r="AMK68"/>
    </row>
    <row r="69" spans="1:1025" s="124" customFormat="1">
      <c r="A69" s="124" t="s">
        <v>2571</v>
      </c>
      <c r="D69" s="123"/>
      <c r="E69" s="122" t="s">
        <v>2492</v>
      </c>
      <c r="G69" s="122"/>
      <c r="H69" s="125"/>
      <c r="P69" s="121"/>
      <c r="Q69" s="122"/>
      <c r="R69" s="122"/>
      <c r="S69" s="137"/>
      <c r="T69" s="137"/>
      <c r="W69" s="126"/>
    </row>
    <row r="70" spans="1:1025">
      <c r="A70" s="23" t="s">
        <v>2493</v>
      </c>
      <c r="B70" s="5">
        <v>-1.8464290000000001</v>
      </c>
      <c r="D70" s="15"/>
      <c r="E70" s="14"/>
      <c r="F70" s="4" t="s">
        <v>2626</v>
      </c>
      <c r="G70" s="23" t="s">
        <v>2493</v>
      </c>
      <c r="H70" s="23" t="s">
        <v>2504</v>
      </c>
      <c r="I70" s="5" t="s">
        <v>2497</v>
      </c>
      <c r="J70" s="23" t="s">
        <v>2505</v>
      </c>
      <c r="K70" s="23" t="s">
        <v>2506</v>
      </c>
      <c r="L70" s="5" t="s">
        <v>2507</v>
      </c>
      <c r="N70" s="5" t="s">
        <v>2508</v>
      </c>
      <c r="P70" s="23" t="s">
        <v>2509</v>
      </c>
      <c r="Q70" s="23" t="s">
        <v>2503</v>
      </c>
      <c r="R70" s="29"/>
      <c r="AMK70"/>
    </row>
    <row r="71" spans="1:1025">
      <c r="A71" s="23" t="s">
        <v>2504</v>
      </c>
      <c r="B71" s="5">
        <v>1412</v>
      </c>
      <c r="D71" s="4">
        <v>31905163</v>
      </c>
      <c r="E71" s="4">
        <v>31955148</v>
      </c>
      <c r="F71" s="4">
        <v>47948</v>
      </c>
      <c r="G71" s="264">
        <v>-1.8135509999999999</v>
      </c>
      <c r="H71" s="4">
        <v>1132</v>
      </c>
      <c r="I71" s="4">
        <v>2.5299619999999998E-2</v>
      </c>
      <c r="J71" s="4">
        <v>-2.7430659999999998</v>
      </c>
      <c r="K71" s="4">
        <v>-3.4186198000000001</v>
      </c>
      <c r="L71" s="4">
        <v>57.732439999999997</v>
      </c>
      <c r="M71" s="4">
        <f>L71/F71</f>
        <v>1.2040635688662718E-3</v>
      </c>
      <c r="N71" s="4">
        <v>151.08556999999999</v>
      </c>
      <c r="O71" s="4">
        <f>N71/F71</f>
        <v>3.1510296571285556E-3</v>
      </c>
      <c r="P71" s="265">
        <v>7.877574E-8</v>
      </c>
      <c r="AMF71"/>
      <c r="AMG71"/>
      <c r="AMH71"/>
      <c r="AMI71"/>
      <c r="AMJ71"/>
      <c r="AMK71"/>
    </row>
    <row r="72" spans="1:1025">
      <c r="A72" s="5" t="s">
        <v>2497</v>
      </c>
      <c r="B72" s="5">
        <v>2.4606019999999999E-2</v>
      </c>
      <c r="D72" s="4">
        <v>114924574</v>
      </c>
      <c r="E72" s="4">
        <v>114934504</v>
      </c>
      <c r="F72" s="4">
        <v>9930</v>
      </c>
      <c r="G72" s="16">
        <v>-1.9377679999999999</v>
      </c>
      <c r="H72" s="21">
        <v>280</v>
      </c>
      <c r="I72" s="17">
        <v>2.1830860000000001E-2</v>
      </c>
      <c r="J72" s="17">
        <v>-1.770165</v>
      </c>
      <c r="K72" s="4">
        <v>-0.94040809999999997</v>
      </c>
      <c r="L72" s="4">
        <v>12.308120000000001</v>
      </c>
      <c r="M72" s="4">
        <f>L72/F72</f>
        <v>1.2394884189325277E-3</v>
      </c>
      <c r="N72" s="4">
        <v>37.504489999999997</v>
      </c>
      <c r="O72" s="4">
        <f>N72/F72</f>
        <v>3.7768872104733129E-3</v>
      </c>
      <c r="P72" s="265">
        <v>9.4422180000000001E-8</v>
      </c>
      <c r="AMF72"/>
      <c r="AMG72"/>
      <c r="AMH72"/>
      <c r="AMI72"/>
      <c r="AMJ72"/>
      <c r="AMK72"/>
    </row>
    <row r="73" spans="1:1025">
      <c r="A73" s="23" t="s">
        <v>2505</v>
      </c>
      <c r="B73" s="5">
        <v>-2.5780729999999998</v>
      </c>
      <c r="D73" s="15"/>
      <c r="E73" s="23"/>
      <c r="F73" s="5"/>
      <c r="G73" s="23"/>
      <c r="H73" s="136"/>
      <c r="I73" s="17"/>
      <c r="J73" s="17"/>
      <c r="K73" s="17"/>
      <c r="N73" s="14"/>
      <c r="AMK73"/>
    </row>
    <row r="74" spans="1:1025">
      <c r="A74" s="23" t="s">
        <v>2506</v>
      </c>
      <c r="B74" s="5">
        <v>-3.0005700000000002</v>
      </c>
      <c r="D74" s="15"/>
      <c r="E74" s="23"/>
      <c r="F74" s="5"/>
      <c r="G74" s="23"/>
      <c r="H74" s="136"/>
      <c r="I74" s="17"/>
      <c r="J74" s="17"/>
      <c r="K74" s="17"/>
      <c r="N74" s="14"/>
      <c r="AMK74"/>
    </row>
    <row r="75" spans="1:1025">
      <c r="A75" s="5" t="s">
        <v>2507</v>
      </c>
      <c r="B75" s="5">
        <v>70.040570000000002</v>
      </c>
      <c r="C75" s="4">
        <f>B75/B3</f>
        <v>1.210141504544041E-3</v>
      </c>
      <c r="D75" s="15"/>
      <c r="E75" s="23"/>
      <c r="F75" s="23"/>
      <c r="G75" s="20"/>
      <c r="H75" s="19"/>
      <c r="I75" s="12"/>
      <c r="J75" s="17"/>
      <c r="K75" s="14"/>
      <c r="L75" s="14"/>
      <c r="N75" s="17"/>
      <c r="Q75" s="14"/>
      <c r="R75" s="14"/>
      <c r="AMK75"/>
    </row>
    <row r="76" spans="1:1025" ht="15.75" customHeight="1">
      <c r="A76" s="5" t="s">
        <v>2508</v>
      </c>
      <c r="B76" s="5">
        <v>188.59010000000001</v>
      </c>
      <c r="C76" s="4">
        <f>B76/B3</f>
        <v>3.2584073395763502E-3</v>
      </c>
      <c r="D76" s="15"/>
      <c r="E76" s="23"/>
      <c r="F76" s="23"/>
      <c r="G76" s="20"/>
      <c r="H76" s="19"/>
      <c r="I76" s="12"/>
      <c r="J76" s="17"/>
      <c r="K76" s="14"/>
      <c r="L76" s="14"/>
      <c r="N76" s="17"/>
      <c r="Q76" s="14"/>
      <c r="R76" s="14"/>
      <c r="AMK76"/>
    </row>
    <row r="77" spans="1:1025">
      <c r="A77" s="23" t="s">
        <v>2509</v>
      </c>
      <c r="B77" s="266">
        <v>8.1460169999999997E-8</v>
      </c>
      <c r="D77" s="15"/>
      <c r="E77" s="23"/>
      <c r="F77" s="23"/>
      <c r="G77" s="20"/>
      <c r="H77" s="19"/>
      <c r="I77" s="12"/>
      <c r="J77" s="17"/>
      <c r="K77" s="14"/>
      <c r="L77" s="14"/>
      <c r="N77" s="17"/>
      <c r="Q77" s="14"/>
      <c r="R77" s="14"/>
      <c r="AMK77"/>
    </row>
    <row r="78" spans="1:1025">
      <c r="A78" s="23" t="s">
        <v>2503</v>
      </c>
      <c r="B78" s="5"/>
      <c r="D78" s="15"/>
      <c r="E78" s="23"/>
      <c r="F78" s="23"/>
      <c r="G78" s="20"/>
      <c r="H78" s="19"/>
      <c r="I78" s="12"/>
      <c r="J78" s="17"/>
      <c r="K78" s="14"/>
      <c r="L78" s="14"/>
      <c r="N78" s="14"/>
      <c r="Q78" s="14"/>
      <c r="R78" s="14"/>
      <c r="AMK78"/>
    </row>
    <row r="79" spans="1:1025" s="124" customFormat="1">
      <c r="A79" s="124" t="s">
        <v>2581</v>
      </c>
      <c r="D79" s="123"/>
      <c r="E79" s="122" t="s">
        <v>2492</v>
      </c>
      <c r="G79" s="122"/>
      <c r="H79" s="125"/>
      <c r="P79" s="121"/>
      <c r="Q79" s="122"/>
      <c r="R79" s="122"/>
      <c r="S79" s="137"/>
      <c r="T79" s="137"/>
      <c r="W79" s="126"/>
    </row>
    <row r="80" spans="1:1025">
      <c r="A80" s="23" t="s">
        <v>2493</v>
      </c>
      <c r="B80" s="5">
        <v>-1.884479</v>
      </c>
      <c r="D80" s="15"/>
      <c r="E80" s="14"/>
      <c r="F80" s="4" t="s">
        <v>2626</v>
      </c>
      <c r="G80" s="23" t="s">
        <v>2493</v>
      </c>
      <c r="H80" s="23" t="s">
        <v>2504</v>
      </c>
      <c r="I80" s="5" t="s">
        <v>2497</v>
      </c>
      <c r="J80" s="23" t="s">
        <v>2505</v>
      </c>
      <c r="K80" s="23" t="s">
        <v>2506</v>
      </c>
      <c r="L80" s="5" t="s">
        <v>2507</v>
      </c>
      <c r="N80" s="5" t="s">
        <v>2508</v>
      </c>
      <c r="P80" s="23" t="s">
        <v>2509</v>
      </c>
      <c r="Q80" s="23" t="s">
        <v>2503</v>
      </c>
      <c r="R80" s="29"/>
      <c r="AMK80"/>
    </row>
    <row r="81" spans="1:1025">
      <c r="A81" s="23" t="s">
        <v>2504</v>
      </c>
      <c r="B81" s="5">
        <v>1209</v>
      </c>
      <c r="D81" s="4">
        <v>31905163</v>
      </c>
      <c r="E81" s="4">
        <v>31955148</v>
      </c>
      <c r="F81" s="4">
        <v>47948</v>
      </c>
      <c r="G81" s="264">
        <v>-1.8878680000000001</v>
      </c>
      <c r="H81" s="4">
        <v>948</v>
      </c>
      <c r="I81" s="4">
        <v>2.3769640000000002E-2</v>
      </c>
      <c r="J81" s="4">
        <v>-1.569089</v>
      </c>
      <c r="K81" s="4">
        <v>-0.5607858</v>
      </c>
      <c r="L81" s="4">
        <v>45.338749999999997</v>
      </c>
      <c r="M81" s="4">
        <f>L81/F81</f>
        <v>9.4558167181112867E-4</v>
      </c>
      <c r="N81" s="4">
        <v>127.00526000000001</v>
      </c>
      <c r="O81" s="4">
        <f>N81/F81</f>
        <v>2.6488124635021273E-3</v>
      </c>
      <c r="P81" s="265">
        <v>6.6220310000000006E-8</v>
      </c>
      <c r="AMF81"/>
      <c r="AMG81"/>
      <c r="AMH81"/>
      <c r="AMI81"/>
      <c r="AMJ81"/>
      <c r="AMK81"/>
    </row>
    <row r="82" spans="1:1025">
      <c r="A82" s="5" t="s">
        <v>2497</v>
      </c>
      <c r="B82" s="5">
        <v>2.390513E-2</v>
      </c>
      <c r="D82" s="4">
        <v>114924574</v>
      </c>
      <c r="E82" s="4">
        <v>114934504</v>
      </c>
      <c r="F82" s="4">
        <v>9930</v>
      </c>
      <c r="G82" s="16">
        <v>-1.830398</v>
      </c>
      <c r="H82" s="21">
        <v>261</v>
      </c>
      <c r="I82" s="17">
        <v>2.4424080000000001E-2</v>
      </c>
      <c r="J82" s="17">
        <v>-1.2960879999999999</v>
      </c>
      <c r="K82" s="4">
        <v>-0.1185262</v>
      </c>
      <c r="L82" s="4">
        <v>12.81024</v>
      </c>
      <c r="M82" s="4">
        <f>L82/F82</f>
        <v>1.2900543806646527E-3</v>
      </c>
      <c r="N82" s="4">
        <v>34.966639999999998</v>
      </c>
      <c r="O82" s="4">
        <f>N82/F82</f>
        <v>3.5213131923464247E-3</v>
      </c>
      <c r="P82" s="265">
        <v>8.803282E-8</v>
      </c>
      <c r="AMF82"/>
      <c r="AMG82"/>
      <c r="AMH82"/>
      <c r="AMI82"/>
      <c r="AMJ82"/>
      <c r="AMK82"/>
    </row>
    <row r="83" spans="1:1025">
      <c r="A83" s="23" t="s">
        <v>2505</v>
      </c>
      <c r="B83" s="5">
        <v>-1.532635</v>
      </c>
      <c r="D83" s="15"/>
      <c r="E83" s="23"/>
      <c r="F83" s="5"/>
      <c r="G83" s="23"/>
      <c r="H83" s="136"/>
      <c r="I83" s="17"/>
      <c r="J83" s="17"/>
      <c r="K83" s="17"/>
      <c r="N83" s="14"/>
      <c r="AMK83"/>
    </row>
    <row r="84" spans="1:1025">
      <c r="A84" s="23" t="s">
        <v>2506</v>
      </c>
      <c r="B84" s="5">
        <v>-0.47798370000000001</v>
      </c>
      <c r="D84" s="15"/>
      <c r="E84" s="23"/>
      <c r="F84" s="5"/>
      <c r="G84" s="23"/>
      <c r="H84" s="136"/>
      <c r="I84" s="17"/>
      <c r="J84" s="17"/>
      <c r="K84" s="17"/>
      <c r="N84" s="14"/>
      <c r="AMK84"/>
    </row>
    <row r="85" spans="1:1025">
      <c r="A85" s="5" t="s">
        <v>2507</v>
      </c>
      <c r="B85" s="5">
        <v>58.148989999999998</v>
      </c>
      <c r="C85" s="4">
        <f>B85/B3</f>
        <v>1.0046820899132659E-3</v>
      </c>
      <c r="D85" s="15"/>
      <c r="E85" s="23"/>
      <c r="F85" s="23"/>
      <c r="G85" s="20"/>
      <c r="H85" s="19"/>
      <c r="I85" s="12"/>
      <c r="J85" s="17"/>
      <c r="K85" s="14"/>
      <c r="L85" s="14"/>
      <c r="N85" s="17"/>
      <c r="Q85" s="14"/>
      <c r="R85" s="14"/>
      <c r="AMK85"/>
    </row>
    <row r="86" spans="1:1025" ht="15.75" customHeight="1">
      <c r="A86" s="5" t="s">
        <v>2508</v>
      </c>
      <c r="B86" s="5">
        <v>161.97190000000001</v>
      </c>
      <c r="C86" s="4">
        <f>B86/B3</f>
        <v>2.7985054770379076E-3</v>
      </c>
      <c r="D86" s="15"/>
      <c r="E86" s="23"/>
      <c r="F86" s="23"/>
      <c r="G86" s="20"/>
      <c r="H86" s="19"/>
      <c r="I86" s="12"/>
      <c r="J86" s="17"/>
      <c r="K86" s="14"/>
      <c r="L86" s="14"/>
      <c r="N86" s="17"/>
      <c r="Q86" s="14"/>
      <c r="R86" s="14"/>
      <c r="AMK86"/>
    </row>
    <row r="87" spans="1:1025">
      <c r="A87" s="23" t="s">
        <v>2509</v>
      </c>
      <c r="B87" s="266">
        <v>6.9962629999999997E-8</v>
      </c>
      <c r="D87" s="15"/>
      <c r="E87" s="23"/>
      <c r="F87" s="23"/>
      <c r="G87" s="20"/>
      <c r="H87" s="19"/>
      <c r="I87" s="12"/>
      <c r="J87" s="17"/>
      <c r="K87" s="14"/>
      <c r="L87" s="14"/>
      <c r="N87" s="17"/>
      <c r="Q87" s="14"/>
      <c r="R87" s="14"/>
      <c r="AMK87"/>
    </row>
    <row r="88" spans="1:1025">
      <c r="A88" s="23" t="s">
        <v>2503</v>
      </c>
      <c r="B88" s="5"/>
      <c r="D88" s="15"/>
      <c r="E88" s="23"/>
      <c r="F88" s="23"/>
      <c r="G88" s="20"/>
      <c r="H88" s="19"/>
      <c r="I88" s="12"/>
      <c r="J88" s="17"/>
      <c r="K88" s="14"/>
      <c r="L88" s="14"/>
      <c r="N88" s="14"/>
      <c r="Q88" s="14"/>
      <c r="R88" s="14"/>
      <c r="AMK88"/>
    </row>
    <row r="89" spans="1:1025" s="124" customFormat="1">
      <c r="A89" s="124" t="s">
        <v>2582</v>
      </c>
      <c r="D89" s="123"/>
      <c r="E89" s="122" t="s">
        <v>2492</v>
      </c>
      <c r="G89" s="122"/>
      <c r="H89" s="125"/>
      <c r="P89" s="121"/>
      <c r="Q89" s="122"/>
      <c r="R89" s="122"/>
      <c r="S89" s="137"/>
      <c r="T89" s="137"/>
      <c r="W89" s="126"/>
    </row>
    <row r="90" spans="1:1025">
      <c r="A90" s="23" t="s">
        <v>2493</v>
      </c>
      <c r="B90" s="5">
        <v>-1.805593</v>
      </c>
      <c r="D90" s="15"/>
      <c r="E90" s="14"/>
      <c r="F90" s="4" t="s">
        <v>2626</v>
      </c>
      <c r="G90" s="23" t="s">
        <v>2493</v>
      </c>
      <c r="H90" s="23" t="s">
        <v>2504</v>
      </c>
      <c r="I90" s="5" t="s">
        <v>2497</v>
      </c>
      <c r="J90" s="23" t="s">
        <v>2505</v>
      </c>
      <c r="K90" s="23" t="s">
        <v>2506</v>
      </c>
      <c r="L90" s="5" t="s">
        <v>2507</v>
      </c>
      <c r="N90" s="5" t="s">
        <v>2508</v>
      </c>
      <c r="P90" s="23" t="s">
        <v>2509</v>
      </c>
      <c r="Q90" s="23" t="s">
        <v>2503</v>
      </c>
      <c r="R90" s="29"/>
      <c r="AMK90"/>
    </row>
    <row r="91" spans="1:1025">
      <c r="A91" s="23" t="s">
        <v>2504</v>
      </c>
      <c r="B91" s="5">
        <v>1297</v>
      </c>
      <c r="D91" s="4">
        <v>31905163</v>
      </c>
      <c r="E91" s="4">
        <v>31955148</v>
      </c>
      <c r="F91" s="4">
        <v>47948</v>
      </c>
      <c r="G91" s="264">
        <v>-1.777571</v>
      </c>
      <c r="H91" s="264">
        <v>1036</v>
      </c>
      <c r="I91" s="4">
        <v>2.7410449999999999E-2</v>
      </c>
      <c r="J91" s="4">
        <v>-1.7722302000000001</v>
      </c>
      <c r="K91" s="4">
        <v>-1.206583</v>
      </c>
      <c r="L91" s="4">
        <v>57.234969999999997</v>
      </c>
      <c r="M91" s="4">
        <f>L91/F91</f>
        <v>1.1936883707349627E-3</v>
      </c>
      <c r="N91" s="4">
        <v>142.77472</v>
      </c>
      <c r="O91" s="4">
        <f>N91/F91</f>
        <v>2.9776991741052809E-3</v>
      </c>
      <c r="P91" s="265">
        <v>7.4442480000000007E-8</v>
      </c>
      <c r="ALZ91"/>
      <c r="AMA91"/>
      <c r="AMB91"/>
      <c r="AMC91"/>
      <c r="AMD91"/>
      <c r="AME91"/>
      <c r="AMF91"/>
      <c r="AMG91"/>
      <c r="AMH91"/>
      <c r="AMI91"/>
      <c r="AMJ91"/>
      <c r="AMK91"/>
    </row>
    <row r="92" spans="1:1025">
      <c r="A92" s="5" t="s">
        <v>2497</v>
      </c>
      <c r="B92" s="5">
        <v>2.682582E-2</v>
      </c>
      <c r="D92" s="4">
        <v>114924574</v>
      </c>
      <c r="E92" s="4">
        <v>114934504</v>
      </c>
      <c r="F92" s="4">
        <v>9930</v>
      </c>
      <c r="G92" s="16">
        <v>-1.875942</v>
      </c>
      <c r="H92" s="21">
        <v>261</v>
      </c>
      <c r="I92" s="17">
        <v>2.451766E-2</v>
      </c>
      <c r="J92" s="17">
        <v>-0.60549869999999995</v>
      </c>
      <c r="K92" s="4">
        <v>1.310173</v>
      </c>
      <c r="L92" s="4">
        <v>12.85317</v>
      </c>
      <c r="M92" s="4">
        <f>L92/F92</f>
        <v>1.2943776435045318E-3</v>
      </c>
      <c r="N92" s="4">
        <v>35.96931</v>
      </c>
      <c r="O92" s="4">
        <f>N92/F92</f>
        <v>3.6222870090634441E-3</v>
      </c>
      <c r="P92" s="265">
        <v>9.0557170000000003E-8</v>
      </c>
      <c r="ALZ92"/>
      <c r="AMA92"/>
      <c r="AMB92"/>
      <c r="AMC92"/>
      <c r="AMD92"/>
      <c r="AME92"/>
      <c r="AMF92"/>
      <c r="AMG92"/>
      <c r="AMH92"/>
      <c r="AMI92"/>
      <c r="AMJ92"/>
      <c r="AMK92"/>
    </row>
    <row r="93" spans="1:1025">
      <c r="A93" s="23" t="s">
        <v>2505</v>
      </c>
      <c r="B93" s="5">
        <v>-1.5500659999999999</v>
      </c>
      <c r="D93" s="15"/>
      <c r="E93" s="23"/>
      <c r="F93" s="5"/>
      <c r="G93" s="23"/>
      <c r="H93" s="136"/>
      <c r="I93" s="17"/>
      <c r="J93" s="17"/>
      <c r="K93" s="17"/>
      <c r="M93" s="14"/>
      <c r="AMK93"/>
    </row>
    <row r="94" spans="1:1025">
      <c r="A94" s="23" t="s">
        <v>2506</v>
      </c>
      <c r="B94" s="5">
        <v>0.6625086</v>
      </c>
      <c r="D94" s="15"/>
      <c r="E94" s="23"/>
      <c r="F94" s="5"/>
      <c r="G94" s="23"/>
      <c r="H94" s="136"/>
      <c r="I94" s="17"/>
      <c r="J94" s="17"/>
      <c r="K94" s="17"/>
      <c r="M94" s="14"/>
      <c r="AMK94"/>
    </row>
    <row r="95" spans="1:1025">
      <c r="A95" s="5" t="s">
        <v>2507</v>
      </c>
      <c r="B95" s="5">
        <v>70.088139999999996</v>
      </c>
      <c r="C95" s="4">
        <f>B95/B3</f>
        <v>1.2109634057845813E-3</v>
      </c>
      <c r="D95" s="15"/>
      <c r="E95" s="23"/>
      <c r="F95" s="23"/>
      <c r="G95" s="20"/>
      <c r="H95" s="19"/>
      <c r="I95" s="12"/>
      <c r="J95" s="17"/>
      <c r="K95" s="14"/>
      <c r="L95" s="14"/>
      <c r="M95" s="17"/>
      <c r="P95" s="14"/>
      <c r="Q95" s="14"/>
      <c r="R95" s="14"/>
      <c r="AMK95"/>
    </row>
    <row r="96" spans="1:1025" ht="15.75" customHeight="1">
      <c r="A96" s="5" t="s">
        <v>2508</v>
      </c>
      <c r="B96" s="5">
        <v>178.744</v>
      </c>
      <c r="C96" s="4">
        <f>B96/B3</f>
        <v>3.0882891599571514E-3</v>
      </c>
      <c r="F96" s="23"/>
      <c r="G96" s="20"/>
      <c r="H96" s="19"/>
      <c r="I96" s="12"/>
      <c r="J96" s="17"/>
      <c r="K96" s="14"/>
      <c r="L96" s="14"/>
      <c r="M96" s="17"/>
      <c r="P96" s="14"/>
      <c r="Q96" s="14"/>
      <c r="R96" s="14"/>
      <c r="AMK96"/>
    </row>
    <row r="97" spans="1:1025">
      <c r="A97" s="23" t="s">
        <v>2509</v>
      </c>
      <c r="B97" s="266">
        <v>7.7207239999999995E-8</v>
      </c>
      <c r="E97" s="23"/>
      <c r="F97" s="23"/>
      <c r="G97" s="20"/>
      <c r="H97" s="19"/>
      <c r="I97" s="12"/>
      <c r="J97" s="17"/>
      <c r="K97" s="14"/>
      <c r="L97" s="14"/>
      <c r="M97" s="17"/>
      <c r="P97" s="14"/>
      <c r="Q97" s="14"/>
      <c r="R97" s="14"/>
      <c r="AMK97"/>
    </row>
    <row r="98" spans="1:1025">
      <c r="A98" s="23" t="s">
        <v>2503</v>
      </c>
      <c r="B98" s="5"/>
      <c r="E98" s="23"/>
      <c r="F98" s="23"/>
      <c r="G98" s="20"/>
      <c r="H98" s="19"/>
      <c r="I98" s="12"/>
      <c r="J98" s="17"/>
      <c r="K98" s="14"/>
      <c r="L98" s="14"/>
      <c r="M98" s="14"/>
      <c r="P98" s="14"/>
      <c r="Q98" s="14"/>
      <c r="R98" s="14"/>
      <c r="AMK98"/>
    </row>
    <row r="99" spans="1:1025" s="25" customFormat="1">
      <c r="A99" s="25" t="s">
        <v>2516</v>
      </c>
      <c r="C99" s="138" t="s">
        <v>2522</v>
      </c>
      <c r="H99" s="139" t="s">
        <v>4</v>
      </c>
      <c r="I99" s="139"/>
      <c r="J99" s="139"/>
      <c r="K99" s="139"/>
      <c r="L99" s="139"/>
      <c r="M99" s="139" t="s">
        <v>9</v>
      </c>
      <c r="N99" s="139"/>
      <c r="O99" s="139"/>
      <c r="P99" s="139"/>
      <c r="Q99" s="139"/>
      <c r="R99" s="139" t="s">
        <v>15</v>
      </c>
      <c r="S99" s="139"/>
      <c r="T99" s="139"/>
      <c r="U99" s="139"/>
      <c r="V99" s="139"/>
      <c r="W99" s="139" t="s">
        <v>12</v>
      </c>
      <c r="X99" s="139"/>
      <c r="Y99" s="139"/>
      <c r="Z99" s="139"/>
      <c r="AB99" s="139" t="s">
        <v>1010</v>
      </c>
      <c r="AC99" s="138"/>
    </row>
    <row r="100" spans="1:1025" s="26" customFormat="1">
      <c r="A100" s="26" t="s">
        <v>2313</v>
      </c>
      <c r="C100" s="26" t="s">
        <v>2517</v>
      </c>
      <c r="D100" s="26" t="s">
        <v>2518</v>
      </c>
      <c r="E100" s="26" t="s">
        <v>2585</v>
      </c>
      <c r="G100" s="26" t="s">
        <v>2520</v>
      </c>
      <c r="H100" s="26" t="s">
        <v>2517</v>
      </c>
      <c r="I100" s="26" t="s">
        <v>2518</v>
      </c>
      <c r="J100" s="26" t="s">
        <v>2519</v>
      </c>
      <c r="L100" s="26" t="s">
        <v>2520</v>
      </c>
      <c r="M100" s="26" t="s">
        <v>2517</v>
      </c>
      <c r="N100" s="26" t="s">
        <v>2518</v>
      </c>
      <c r="O100" s="26" t="s">
        <v>2519</v>
      </c>
      <c r="Q100" s="26" t="s">
        <v>2520</v>
      </c>
      <c r="R100" s="26" t="s">
        <v>2517</v>
      </c>
      <c r="S100" s="26" t="s">
        <v>2518</v>
      </c>
      <c r="T100" s="26" t="s">
        <v>2519</v>
      </c>
      <c r="V100" s="26" t="s">
        <v>2520</v>
      </c>
      <c r="W100" s="26" t="s">
        <v>2517</v>
      </c>
      <c r="X100" s="26" t="s">
        <v>2518</v>
      </c>
      <c r="Y100" s="26" t="s">
        <v>2308</v>
      </c>
      <c r="AA100" s="26" t="s">
        <v>2520</v>
      </c>
      <c r="AB100" s="26" t="s">
        <v>2517</v>
      </c>
      <c r="AC100" s="26" t="s">
        <v>2518</v>
      </c>
      <c r="AD100" s="26" t="s">
        <v>2308</v>
      </c>
      <c r="AF100" s="26" t="s">
        <v>2520</v>
      </c>
    </row>
    <row r="101" spans="1:1025">
      <c r="A101" s="4">
        <v>31905163</v>
      </c>
      <c r="B101" s="4">
        <v>31955148</v>
      </c>
      <c r="C101" s="4">
        <v>59.623989999999999</v>
      </c>
      <c r="D101" s="4">
        <v>0.99604809999999999</v>
      </c>
      <c r="E101" s="4">
        <v>59.623989999999999</v>
      </c>
      <c r="F101" s="4">
        <f>E101/F91</f>
        <v>1.24351359806457E-3</v>
      </c>
      <c r="G101" s="4">
        <v>1.2339E-3</v>
      </c>
      <c r="H101" s="5">
        <v>65.638850000000005</v>
      </c>
      <c r="I101" s="4">
        <v>0.99634060000000002</v>
      </c>
      <c r="J101" s="4">
        <v>65.638850000000005</v>
      </c>
      <c r="K101" s="5">
        <f>J101/F91</f>
        <v>1.3689590806707267E-3</v>
      </c>
      <c r="L101" s="4">
        <v>1.33E-3</v>
      </c>
      <c r="M101" s="4">
        <v>55.861370000000001</v>
      </c>
      <c r="N101" s="4">
        <v>0.98839200000000005</v>
      </c>
      <c r="O101" s="5">
        <v>55.861370000000001</v>
      </c>
      <c r="P101" s="4">
        <f>O101/F91</f>
        <v>1.1650406690581463E-3</v>
      </c>
      <c r="Q101" s="4">
        <v>1.0922E-3</v>
      </c>
      <c r="R101" s="4">
        <v>57.732439999999997</v>
      </c>
      <c r="S101" s="4">
        <v>0.99190389999999995</v>
      </c>
      <c r="T101" s="4">
        <v>57.732439999999997</v>
      </c>
      <c r="U101" s="4">
        <f>T101/F91</f>
        <v>1.2040635688662718E-3</v>
      </c>
      <c r="V101" s="4">
        <v>1.1582000000000001E-3</v>
      </c>
      <c r="W101" s="4">
        <v>45.338749999999997</v>
      </c>
      <c r="X101" s="4">
        <v>0.98105730000000002</v>
      </c>
      <c r="Y101" s="4">
        <v>45.338749999999997</v>
      </c>
      <c r="Z101" s="4">
        <f>Y101/F91</f>
        <v>9.4558167181112867E-4</v>
      </c>
      <c r="AA101" s="4">
        <v>8.9769999999999997E-4</v>
      </c>
      <c r="AB101" s="4">
        <v>57.234969999999997</v>
      </c>
      <c r="AC101" s="4">
        <v>0.99540790000000001</v>
      </c>
      <c r="AD101" s="4">
        <v>57.234969999999997</v>
      </c>
      <c r="AE101" s="4">
        <f>AD101/F91</f>
        <v>1.1936883707349627E-3</v>
      </c>
      <c r="AF101" s="4">
        <v>1.1354E-3</v>
      </c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</row>
    <row r="102" spans="1:1025">
      <c r="A102" s="4">
        <v>114924574</v>
      </c>
      <c r="B102" s="4">
        <v>114934504</v>
      </c>
      <c r="C102" s="4">
        <v>12.74173</v>
      </c>
      <c r="D102" s="4">
        <v>0.92320860000000005</v>
      </c>
      <c r="E102" s="4">
        <v>12.899940000000001</v>
      </c>
      <c r="F102" s="4">
        <f>E102/F92</f>
        <v>1.2990876132930515E-3</v>
      </c>
      <c r="G102" s="4">
        <v>1.2691E-3</v>
      </c>
      <c r="H102" s="5">
        <v>11.71097</v>
      </c>
      <c r="I102" s="4">
        <v>0.94265189999999999</v>
      </c>
      <c r="J102" s="4">
        <v>11.71097</v>
      </c>
      <c r="K102" s="5">
        <f>J102/F92</f>
        <v>1.1793524672708963E-3</v>
      </c>
      <c r="L102" s="4">
        <v>1.1198E-3</v>
      </c>
      <c r="M102" s="4">
        <v>13.927020000000001</v>
      </c>
      <c r="N102" s="4">
        <v>0.91041450000000002</v>
      </c>
      <c r="O102" s="5">
        <v>13.927020000000001</v>
      </c>
      <c r="P102" s="4">
        <f>O102/F92</f>
        <v>1.4025196374622356E-3</v>
      </c>
      <c r="Q102" s="4">
        <v>1.2975E-3</v>
      </c>
      <c r="R102" s="4">
        <v>12.308120000000001</v>
      </c>
      <c r="S102" s="4">
        <v>0.86664580000000002</v>
      </c>
      <c r="T102" s="4">
        <v>13.02866</v>
      </c>
      <c r="U102" s="4">
        <f>T102/F92</f>
        <v>1.312050352467271E-3</v>
      </c>
      <c r="V102" s="4">
        <v>1.1718E-3</v>
      </c>
      <c r="W102" s="4">
        <v>12.81024</v>
      </c>
      <c r="X102" s="4">
        <v>0.85181050000000003</v>
      </c>
      <c r="Y102" s="4">
        <v>12.81024</v>
      </c>
      <c r="Z102" s="4">
        <f>Y102/F92</f>
        <v>1.2900543806646527E-3</v>
      </c>
      <c r="AA102" s="4">
        <v>1.2198000000000001E-3</v>
      </c>
      <c r="AB102" s="4">
        <v>12.85317</v>
      </c>
      <c r="AC102" s="4">
        <v>0.87843939999999998</v>
      </c>
      <c r="AD102" s="4">
        <v>12.85317</v>
      </c>
      <c r="AE102" s="4">
        <f>AD102/F92</f>
        <v>1.2943776435045318E-3</v>
      </c>
      <c r="AF102" s="4">
        <v>1.2093E-3</v>
      </c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</row>
    <row r="103" spans="1:1025">
      <c r="A103" s="4" t="s">
        <v>2521</v>
      </c>
      <c r="C103" s="5">
        <v>74.735960000000006</v>
      </c>
      <c r="D103" s="5">
        <v>1.0004090000000001</v>
      </c>
      <c r="E103" s="5">
        <v>73.056700000000006</v>
      </c>
      <c r="F103" s="4">
        <f>E103/B3</f>
        <v>1.2622533605169495E-3</v>
      </c>
      <c r="G103" s="5">
        <v>1.2398999999999999E-3</v>
      </c>
      <c r="H103" s="4">
        <v>77.349819999999994</v>
      </c>
      <c r="I103" s="4">
        <v>0.99975579999999997</v>
      </c>
      <c r="J103" s="4">
        <v>77.349819999999994</v>
      </c>
      <c r="K103" s="4">
        <f>J103/B3</f>
        <v>1.3364286948408721E-3</v>
      </c>
      <c r="L103" s="5">
        <v>1.2939E-3</v>
      </c>
      <c r="M103" s="4">
        <v>69.787999999999997</v>
      </c>
      <c r="N103" s="4">
        <v>0.99872229999999995</v>
      </c>
      <c r="O103" s="4">
        <v>69.788399999999996</v>
      </c>
      <c r="P103" s="4">
        <f>O103/B3</f>
        <v>1.2057845813607934E-3</v>
      </c>
      <c r="Q103" s="4">
        <v>1.1274E-3</v>
      </c>
      <c r="R103" s="4">
        <v>70.040570000000002</v>
      </c>
      <c r="S103" s="4">
        <v>1.0028269999999999</v>
      </c>
      <c r="T103" s="4">
        <v>73.184619999999995</v>
      </c>
      <c r="U103" s="4">
        <f>T103/B3</f>
        <v>1.2644635267286359E-3</v>
      </c>
      <c r="V103" s="5">
        <v>1.1605999999999999E-3</v>
      </c>
      <c r="W103" s="4">
        <v>58.148989999999998</v>
      </c>
      <c r="X103" s="4">
        <v>0.99708989999999997</v>
      </c>
      <c r="Y103" s="4">
        <v>58.148989999999998</v>
      </c>
      <c r="Z103" s="4">
        <f>Y103/B3</f>
        <v>1.0046820899132659E-3</v>
      </c>
      <c r="AA103" s="5">
        <v>9.5299999999999996E-4</v>
      </c>
      <c r="AB103" s="4">
        <v>70.088139999999996</v>
      </c>
      <c r="AC103" s="4">
        <v>0.99942160000000002</v>
      </c>
      <c r="AD103" s="4">
        <v>70.088139999999996</v>
      </c>
      <c r="AE103" s="4">
        <f>AD103/B3</f>
        <v>1.2109634057845813E-3</v>
      </c>
      <c r="AF103" s="5">
        <v>1.1481E-3</v>
      </c>
    </row>
    <row r="104" spans="1:1025" s="25" customFormat="1">
      <c r="A104" s="25" t="s">
        <v>2444</v>
      </c>
    </row>
    <row r="105" spans="1:1025" s="26" customFormat="1">
      <c r="A105" s="26" t="s">
        <v>2522</v>
      </c>
      <c r="B105" s="26" t="s">
        <v>2445</v>
      </c>
      <c r="C105" s="26" t="s">
        <v>2446</v>
      </c>
      <c r="D105" s="27" t="s">
        <v>2447</v>
      </c>
      <c r="E105" s="26" t="s">
        <v>2448</v>
      </c>
      <c r="F105" s="26" t="s">
        <v>2449</v>
      </c>
      <c r="G105" s="28" t="s">
        <v>2450</v>
      </c>
      <c r="H105" s="26" t="s">
        <v>2451</v>
      </c>
      <c r="I105" s="26" t="s">
        <v>2452</v>
      </c>
      <c r="J105" s="26" t="s">
        <v>2453</v>
      </c>
      <c r="K105" s="26" t="s">
        <v>2454</v>
      </c>
      <c r="L105" s="26" t="s">
        <v>2523</v>
      </c>
      <c r="M105" s="26" t="s">
        <v>2524</v>
      </c>
      <c r="N105" s="26" t="s">
        <v>2525</v>
      </c>
      <c r="O105" s="26" t="s">
        <v>2526</v>
      </c>
      <c r="P105" s="26" t="s">
        <v>2527</v>
      </c>
    </row>
    <row r="106" spans="1:1025">
      <c r="B106" s="4">
        <v>0.10754759999999999</v>
      </c>
      <c r="C106" s="4">
        <v>0.1236839</v>
      </c>
      <c r="D106" s="4">
        <v>0.1452455</v>
      </c>
      <c r="E106" s="4">
        <v>0.10108</v>
      </c>
      <c r="F106" s="23">
        <v>8.8429900000000006E-2</v>
      </c>
      <c r="G106" s="14">
        <v>2.5851499999999999E-2</v>
      </c>
      <c r="H106" s="14">
        <v>9.8700079999999996E-3</v>
      </c>
      <c r="I106" s="29">
        <v>0.1689833</v>
      </c>
      <c r="J106" s="4">
        <v>5.5191039999999997E-2</v>
      </c>
      <c r="K106" s="4">
        <v>4.4560139999999998E-2</v>
      </c>
      <c r="L106" s="4">
        <v>0.1192785</v>
      </c>
      <c r="M106" s="4">
        <v>6.1153319999999997E-2</v>
      </c>
      <c r="N106" s="4">
        <v>0.1101796</v>
      </c>
      <c r="O106" s="4">
        <v>0.1014283</v>
      </c>
      <c r="P106" s="4">
        <v>5.4880150000000003E-2</v>
      </c>
    </row>
    <row r="107" spans="1:1025" s="26" customFormat="1">
      <c r="A107" s="28" t="s">
        <v>2313</v>
      </c>
      <c r="B107" s="26" t="s">
        <v>2445</v>
      </c>
      <c r="C107" s="26" t="s">
        <v>2446</v>
      </c>
      <c r="D107" s="27" t="s">
        <v>2447</v>
      </c>
      <c r="E107" s="26" t="s">
        <v>2448</v>
      </c>
      <c r="F107" s="26" t="s">
        <v>2449</v>
      </c>
      <c r="G107" s="28" t="s">
        <v>2450</v>
      </c>
      <c r="H107" s="26" t="s">
        <v>2451</v>
      </c>
      <c r="I107" s="26" t="s">
        <v>2452</v>
      </c>
      <c r="J107" s="26" t="s">
        <v>2453</v>
      </c>
      <c r="K107" s="26" t="s">
        <v>2454</v>
      </c>
      <c r="L107" s="26" t="s">
        <v>2523</v>
      </c>
      <c r="M107" s="26" t="s">
        <v>2524</v>
      </c>
      <c r="N107" s="26" t="s">
        <v>2525</v>
      </c>
      <c r="O107" s="26" t="s">
        <v>2526</v>
      </c>
      <c r="P107" s="26" t="s">
        <v>2527</v>
      </c>
    </row>
    <row r="108" spans="1:1025">
      <c r="A108" s="4" t="s">
        <v>2595</v>
      </c>
      <c r="B108" s="4">
        <v>9.8503279999999999E-2</v>
      </c>
      <c r="C108" s="23">
        <v>0.13097288000000001</v>
      </c>
      <c r="D108" s="23">
        <v>0.14666689999999999</v>
      </c>
      <c r="E108" s="14">
        <v>0.1000632</v>
      </c>
      <c r="F108" s="14">
        <v>9.6315239999999996E-2</v>
      </c>
      <c r="G108" s="29">
        <v>2.614023E-2</v>
      </c>
      <c r="H108" s="4">
        <v>8.1867269999999995E-3</v>
      </c>
      <c r="I108" s="4">
        <v>0.18736127999999999</v>
      </c>
      <c r="J108" s="4">
        <v>6.2816469999999999E-2</v>
      </c>
      <c r="K108" s="4">
        <v>4.788742E-2</v>
      </c>
      <c r="L108" s="4">
        <v>0.1190384</v>
      </c>
      <c r="M108" s="4">
        <v>6.074479E-2</v>
      </c>
      <c r="N108" s="4">
        <v>0.12048730000000001</v>
      </c>
      <c r="O108" s="4">
        <v>0.1086067</v>
      </c>
      <c r="P108" s="4">
        <v>5.7296920000000001E-2</v>
      </c>
      <c r="AMK108"/>
    </row>
    <row r="109" spans="1:1025">
      <c r="A109" s="4" t="s">
        <v>2529</v>
      </c>
      <c r="B109" s="4">
        <v>0.14860327000000001</v>
      </c>
      <c r="C109" s="23">
        <v>8.3142850000000004E-2</v>
      </c>
      <c r="D109" s="23">
        <v>0.13861399999999999</v>
      </c>
      <c r="E109" s="14">
        <v>0.1062237</v>
      </c>
      <c r="F109" s="14">
        <v>5.1637000000000002E-2</v>
      </c>
      <c r="G109" s="29">
        <v>2.473411E-2</v>
      </c>
      <c r="H109" s="4">
        <v>1.7043953000000001E-2</v>
      </c>
      <c r="I109" s="4">
        <v>8.0592739999999996E-2</v>
      </c>
      <c r="J109" s="4">
        <v>1.7473249999999999E-2</v>
      </c>
      <c r="K109" s="4">
        <v>3.0651979999999999E-2</v>
      </c>
      <c r="L109" s="4">
        <v>0.120464</v>
      </c>
      <c r="M109" s="4">
        <v>6.2926129999999997E-2</v>
      </c>
      <c r="N109" s="4">
        <v>5.8725869999999999E-2</v>
      </c>
      <c r="O109" s="4">
        <v>6.9939890000000005E-2</v>
      </c>
      <c r="P109" s="4">
        <v>4.373523E-2</v>
      </c>
      <c r="AMK109"/>
    </row>
    <row r="110" spans="1:1025" s="116" customFormat="1">
      <c r="A110" s="140" t="s">
        <v>2538</v>
      </c>
      <c r="D110" s="141"/>
      <c r="E110" s="142"/>
      <c r="F110" s="143"/>
      <c r="G110" s="142"/>
      <c r="H110" s="143"/>
      <c r="I110" s="142"/>
      <c r="J110" s="143"/>
      <c r="P110" s="117"/>
      <c r="Q110" s="117"/>
      <c r="R110" s="117"/>
      <c r="S110" s="117"/>
    </row>
    <row r="111" spans="1:1025" s="25" customFormat="1">
      <c r="A111" s="144" t="s">
        <v>2470</v>
      </c>
      <c r="C111" s="25" t="s">
        <v>2539</v>
      </c>
      <c r="D111" s="25" t="s">
        <v>2540</v>
      </c>
      <c r="E111" s="144"/>
      <c r="F111" s="145"/>
      <c r="H111" s="146"/>
      <c r="O111" s="145"/>
      <c r="P111" s="145"/>
      <c r="Q111" s="145"/>
      <c r="R111" s="145"/>
    </row>
    <row r="112" spans="1:1025">
      <c r="A112" s="127" t="s">
        <v>2307</v>
      </c>
      <c r="B112" s="4">
        <f>SUM('chr13'!C112:D112)</f>
        <v>62249</v>
      </c>
      <c r="C112" s="4">
        <v>38977</v>
      </c>
      <c r="D112" s="4">
        <v>23272</v>
      </c>
      <c r="E112" s="5"/>
      <c r="F112" s="5"/>
      <c r="H112" s="14"/>
      <c r="O112" s="14"/>
      <c r="P112" s="14"/>
      <c r="Q112" s="14"/>
      <c r="R112" s="14"/>
    </row>
    <row r="113" spans="1:18" customFormat="1" ht="70">
      <c r="A113" s="127" t="s">
        <v>2481</v>
      </c>
      <c r="B113" s="5">
        <v>2188</v>
      </c>
      <c r="C113" s="4">
        <v>1740</v>
      </c>
      <c r="D113" s="5">
        <v>448</v>
      </c>
      <c r="E113" s="5"/>
      <c r="F113" s="5" t="s">
        <v>2686</v>
      </c>
      <c r="G113" s="5" t="s">
        <v>2687</v>
      </c>
      <c r="H113" s="14"/>
      <c r="I113" s="4"/>
      <c r="J113" s="4"/>
      <c r="K113" s="4"/>
      <c r="L113" s="4"/>
      <c r="M113" s="4"/>
      <c r="N113" s="4"/>
      <c r="O113" s="14"/>
      <c r="P113" s="14"/>
      <c r="Q113" s="14"/>
      <c r="R113" s="14"/>
    </row>
    <row r="114" spans="1:18" customFormat="1">
      <c r="A114" s="127" t="s">
        <v>2482</v>
      </c>
      <c r="B114" s="5">
        <v>0</v>
      </c>
      <c r="C114" s="4">
        <v>0</v>
      </c>
      <c r="D114" s="4">
        <v>0</v>
      </c>
      <c r="E114" s="4"/>
      <c r="F114" s="4"/>
      <c r="G114" s="4"/>
      <c r="H114" s="14"/>
      <c r="I114" s="4"/>
      <c r="J114" s="4"/>
      <c r="K114" s="4"/>
      <c r="L114" s="4"/>
      <c r="M114" s="4"/>
      <c r="N114" s="4"/>
      <c r="O114" s="14"/>
      <c r="P114" s="14"/>
      <c r="Q114" s="14"/>
      <c r="R114" s="14"/>
    </row>
    <row r="115" spans="1:18" customFormat="1">
      <c r="A115" s="127" t="s">
        <v>2483</v>
      </c>
      <c r="B115" s="5" t="s">
        <v>2549</v>
      </c>
      <c r="C115" s="5" t="s">
        <v>2549</v>
      </c>
      <c r="D115" s="5">
        <v>2.2000000000000002</v>
      </c>
      <c r="E115" s="4"/>
      <c r="F115" s="14"/>
      <c r="G115" s="4"/>
      <c r="H115" s="14"/>
      <c r="I115" s="4"/>
      <c r="J115" s="4"/>
      <c r="K115" s="4"/>
      <c r="L115" s="4"/>
      <c r="M115" s="4"/>
      <c r="N115" s="4"/>
      <c r="O115" s="14"/>
      <c r="P115" s="14"/>
      <c r="Q115" s="14"/>
      <c r="R115" s="14"/>
    </row>
    <row r="116" spans="1:18" customFormat="1">
      <c r="A116" s="23" t="s">
        <v>2484</v>
      </c>
      <c r="B116" s="5">
        <v>2188</v>
      </c>
      <c r="C116" s="4">
        <v>1740</v>
      </c>
      <c r="D116" s="5">
        <v>448</v>
      </c>
      <c r="E116" s="5"/>
      <c r="F116" s="5"/>
      <c r="G116" s="4"/>
      <c r="H116" s="4"/>
      <c r="I116" s="4"/>
      <c r="J116" s="4"/>
      <c r="K116" s="4"/>
      <c r="L116" s="4"/>
      <c r="M116" s="4"/>
      <c r="N116" s="4"/>
      <c r="O116" s="14"/>
      <c r="P116" s="14"/>
      <c r="Q116" s="14"/>
      <c r="R116" s="14"/>
    </row>
    <row r="117" spans="1:18" customFormat="1">
      <c r="A117" s="23" t="s">
        <v>2485</v>
      </c>
      <c r="B117" s="5">
        <v>3.5149159999999999E-2</v>
      </c>
      <c r="C117" s="4">
        <v>4.4641710000000001E-2</v>
      </c>
      <c r="D117" s="5">
        <v>1.92506E-2</v>
      </c>
      <c r="E117" s="5"/>
      <c r="F117" s="5"/>
      <c r="G117" s="4"/>
      <c r="H117" s="4"/>
      <c r="I117" s="4"/>
      <c r="J117" s="4"/>
      <c r="K117" s="4"/>
      <c r="L117" s="4"/>
      <c r="M117" s="4"/>
      <c r="N117" s="4"/>
      <c r="O117" s="14"/>
      <c r="P117" s="14"/>
      <c r="Q117" s="14"/>
      <c r="R117" s="14"/>
    </row>
    <row r="118" spans="1:18" s="124" customFormat="1">
      <c r="A118" s="147" t="s">
        <v>2486</v>
      </c>
      <c r="C118" s="124" t="s">
        <v>2539</v>
      </c>
      <c r="D118" s="124" t="s">
        <v>2540</v>
      </c>
      <c r="E118" s="147"/>
      <c r="F118" s="148"/>
      <c r="O118" s="122"/>
      <c r="P118" s="122"/>
      <c r="Q118" s="122"/>
      <c r="R118" s="122"/>
    </row>
    <row r="119" spans="1:18" customFormat="1">
      <c r="A119" s="127" t="s">
        <v>2481</v>
      </c>
      <c r="B119" s="5">
        <v>2188</v>
      </c>
      <c r="C119" s="4">
        <v>1740</v>
      </c>
      <c r="D119" s="5">
        <v>448</v>
      </c>
      <c r="E119" s="5"/>
      <c r="F119" s="5"/>
      <c r="G119" s="4"/>
      <c r="H119" s="4"/>
      <c r="I119" s="4"/>
      <c r="J119" s="4"/>
      <c r="K119" s="4"/>
      <c r="L119" s="4"/>
      <c r="M119" s="4"/>
      <c r="N119" s="4"/>
      <c r="O119" s="14"/>
      <c r="P119" s="14"/>
      <c r="Q119" s="14"/>
      <c r="R119" s="14"/>
    </row>
    <row r="120" spans="1:18" customFormat="1">
      <c r="A120" s="127" t="s">
        <v>2482</v>
      </c>
      <c r="B120" s="5">
        <v>0</v>
      </c>
      <c r="C120" s="4">
        <v>0</v>
      </c>
      <c r="D120" s="4">
        <v>0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14"/>
      <c r="P120" s="14"/>
      <c r="Q120" s="14"/>
      <c r="R120" s="14"/>
    </row>
    <row r="121" spans="1:18" customFormat="1">
      <c r="A121" s="127" t="s">
        <v>2483</v>
      </c>
      <c r="B121" s="5" t="s">
        <v>2549</v>
      </c>
      <c r="C121" s="4" t="s">
        <v>2549</v>
      </c>
      <c r="D121" s="5">
        <v>2.2000000000000002</v>
      </c>
      <c r="E121" s="4"/>
      <c r="F121" s="14"/>
      <c r="G121" s="4"/>
      <c r="H121" s="4"/>
      <c r="I121" s="4"/>
      <c r="J121" s="4"/>
      <c r="K121" s="4"/>
      <c r="L121" s="4"/>
      <c r="M121" s="4"/>
      <c r="N121" s="4"/>
      <c r="O121" s="14"/>
      <c r="P121" s="14"/>
      <c r="Q121" s="14"/>
      <c r="R121" s="14"/>
    </row>
    <row r="122" spans="1:18" customFormat="1">
      <c r="A122" s="23" t="s">
        <v>2484</v>
      </c>
      <c r="B122" s="5">
        <v>2188</v>
      </c>
      <c r="C122" s="4">
        <v>1740</v>
      </c>
      <c r="D122" s="5">
        <v>448</v>
      </c>
      <c r="E122" s="5"/>
      <c r="F122" s="5"/>
      <c r="G122" s="4"/>
      <c r="H122" s="4"/>
      <c r="I122" s="4"/>
      <c r="J122" s="4"/>
      <c r="K122" s="4"/>
      <c r="L122" s="4"/>
      <c r="M122" s="4"/>
      <c r="N122" s="4"/>
      <c r="O122" s="14"/>
      <c r="P122" s="14"/>
      <c r="Q122" s="14"/>
      <c r="R122" s="14"/>
    </row>
    <row r="123" spans="1:18" customFormat="1">
      <c r="A123" s="23" t="s">
        <v>2485</v>
      </c>
      <c r="B123" s="5">
        <v>3.5149159999999999E-2</v>
      </c>
      <c r="C123" s="4">
        <v>4.4641710000000001E-2</v>
      </c>
      <c r="D123" s="5">
        <v>1.92506E-2</v>
      </c>
      <c r="E123" s="5"/>
      <c r="F123" s="5"/>
      <c r="G123" s="4"/>
      <c r="H123" s="4"/>
      <c r="I123" s="4"/>
      <c r="J123" s="4"/>
      <c r="K123" s="4"/>
      <c r="L123" s="4"/>
      <c r="M123" s="4"/>
      <c r="N123" s="4"/>
      <c r="O123" s="14"/>
      <c r="P123" s="14"/>
      <c r="Q123" s="14"/>
      <c r="R123" s="14"/>
    </row>
    <row r="124" spans="1:18" s="124" customFormat="1">
      <c r="A124" s="147" t="s">
        <v>2487</v>
      </c>
      <c r="C124" s="124" t="s">
        <v>2539</v>
      </c>
      <c r="D124" s="124" t="s">
        <v>2540</v>
      </c>
      <c r="E124" s="147"/>
      <c r="F124" s="148"/>
      <c r="O124" s="122"/>
      <c r="P124" s="122"/>
      <c r="Q124" s="122"/>
      <c r="R124" s="122"/>
    </row>
    <row r="125" spans="1:18" customFormat="1">
      <c r="A125" s="127" t="s">
        <v>2481</v>
      </c>
      <c r="B125" s="5">
        <v>2188</v>
      </c>
      <c r="C125" s="4">
        <v>1740</v>
      </c>
      <c r="D125" s="5">
        <v>448</v>
      </c>
      <c r="E125" s="5"/>
      <c r="F125" s="5"/>
      <c r="G125" s="4"/>
      <c r="H125" s="4"/>
      <c r="I125" s="4"/>
      <c r="J125" s="4"/>
      <c r="K125" s="4"/>
      <c r="L125" s="4"/>
      <c r="M125" s="4"/>
      <c r="N125" s="4"/>
      <c r="O125" s="14"/>
      <c r="P125" s="14"/>
      <c r="Q125" s="14"/>
      <c r="R125" s="14"/>
    </row>
    <row r="126" spans="1:18" customFormat="1">
      <c r="A126" s="127" t="s">
        <v>2482</v>
      </c>
      <c r="B126" s="5">
        <v>0</v>
      </c>
      <c r="C126" s="4">
        <v>0</v>
      </c>
      <c r="D126" s="4">
        <v>0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14"/>
      <c r="P126" s="14"/>
      <c r="Q126" s="14"/>
      <c r="R126" s="14"/>
    </row>
    <row r="127" spans="1:18" customFormat="1">
      <c r="A127" s="127" t="s">
        <v>2483</v>
      </c>
      <c r="B127" s="5" t="s">
        <v>2549</v>
      </c>
      <c r="C127" s="5" t="s">
        <v>2549</v>
      </c>
      <c r="D127" s="5">
        <v>2.2000000000000002</v>
      </c>
      <c r="E127" s="4"/>
      <c r="F127" s="14"/>
      <c r="G127" s="4"/>
      <c r="H127" s="4"/>
      <c r="I127" s="4"/>
      <c r="J127" s="4"/>
      <c r="K127" s="4"/>
      <c r="L127" s="4"/>
      <c r="M127" s="4"/>
      <c r="N127" s="4"/>
      <c r="O127" s="14"/>
      <c r="P127" s="14"/>
      <c r="Q127" s="14"/>
      <c r="R127" s="14"/>
    </row>
    <row r="128" spans="1:18" customFormat="1">
      <c r="A128" s="23" t="s">
        <v>2484</v>
      </c>
      <c r="B128" s="5">
        <v>2188</v>
      </c>
      <c r="C128" s="4">
        <v>1740</v>
      </c>
      <c r="D128" s="5">
        <v>448</v>
      </c>
      <c r="E128" s="5"/>
      <c r="F128" s="5"/>
      <c r="G128" s="4"/>
      <c r="H128" s="4"/>
      <c r="I128" s="4"/>
      <c r="J128" s="4"/>
      <c r="K128" s="4"/>
      <c r="L128" s="4"/>
      <c r="M128" s="4"/>
      <c r="N128" s="4"/>
      <c r="O128" s="14"/>
      <c r="P128" s="14"/>
      <c r="Q128" s="14"/>
      <c r="R128" s="14"/>
    </row>
    <row r="129" spans="1:18" customFormat="1">
      <c r="A129" s="23" t="s">
        <v>2485</v>
      </c>
      <c r="B129" s="5">
        <v>3.5149159999999999E-2</v>
      </c>
      <c r="C129" s="4">
        <v>4.4641710000000001E-2</v>
      </c>
      <c r="D129" s="5">
        <v>1.92506E-2</v>
      </c>
      <c r="E129" s="5"/>
      <c r="F129" s="5"/>
      <c r="G129" s="4"/>
      <c r="H129" s="4"/>
      <c r="I129" s="4"/>
      <c r="J129" s="4"/>
      <c r="K129" s="4"/>
      <c r="L129" s="4"/>
      <c r="M129" s="4"/>
      <c r="N129" s="4"/>
      <c r="O129" s="14"/>
      <c r="P129" s="14"/>
      <c r="Q129" s="14"/>
      <c r="R129" s="14"/>
    </row>
    <row r="130" spans="1:18" s="124" customFormat="1">
      <c r="A130" s="147" t="s">
        <v>2488</v>
      </c>
      <c r="C130" s="124" t="s">
        <v>2539</v>
      </c>
      <c r="D130" s="124" t="s">
        <v>2540</v>
      </c>
      <c r="E130" s="147"/>
      <c r="F130" s="148"/>
      <c r="O130" s="122"/>
      <c r="P130" s="122"/>
      <c r="Q130" s="122"/>
      <c r="R130" s="122"/>
    </row>
    <row r="131" spans="1:18" customFormat="1">
      <c r="A131" s="127" t="s">
        <v>2481</v>
      </c>
      <c r="B131" s="5">
        <v>2188</v>
      </c>
      <c r="C131" s="4">
        <v>1740</v>
      </c>
      <c r="D131" s="5">
        <v>448</v>
      </c>
      <c r="E131" s="5"/>
      <c r="F131" s="5"/>
      <c r="G131" s="4"/>
      <c r="H131" s="4"/>
      <c r="I131" s="4"/>
      <c r="J131" s="4"/>
      <c r="K131" s="4"/>
      <c r="L131" s="4"/>
      <c r="M131" s="4"/>
      <c r="N131" s="4"/>
      <c r="O131" s="14"/>
      <c r="P131" s="14"/>
      <c r="Q131" s="14"/>
      <c r="R131" s="14"/>
    </row>
    <row r="132" spans="1:18" customFormat="1">
      <c r="A132" s="127" t="s">
        <v>2482</v>
      </c>
      <c r="B132" s="5">
        <v>0</v>
      </c>
      <c r="C132" s="4">
        <v>0</v>
      </c>
      <c r="D132" s="4">
        <v>0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14"/>
      <c r="P132" s="14"/>
      <c r="Q132" s="14"/>
      <c r="R132" s="14"/>
    </row>
    <row r="133" spans="1:18" customFormat="1">
      <c r="A133" s="127" t="s">
        <v>2483</v>
      </c>
      <c r="B133" s="5" t="s">
        <v>2549</v>
      </c>
      <c r="C133" s="5" t="s">
        <v>2549</v>
      </c>
      <c r="D133" s="5">
        <v>2.2000000000000002</v>
      </c>
      <c r="E133" s="4"/>
      <c r="F133" s="14"/>
      <c r="G133" s="4"/>
      <c r="H133" s="4"/>
      <c r="I133" s="4"/>
      <c r="J133" s="4"/>
      <c r="K133" s="4"/>
      <c r="L133" s="4"/>
      <c r="M133" s="4"/>
      <c r="N133" s="4"/>
      <c r="O133" s="14"/>
      <c r="P133" s="14"/>
      <c r="Q133" s="14"/>
      <c r="R133" s="14"/>
    </row>
    <row r="134" spans="1:18" customFormat="1">
      <c r="A134" s="23" t="s">
        <v>2484</v>
      </c>
      <c r="B134" s="5">
        <v>2188</v>
      </c>
      <c r="C134" s="4">
        <v>1740</v>
      </c>
      <c r="D134" s="5">
        <v>448</v>
      </c>
      <c r="E134" s="5"/>
      <c r="F134" s="5"/>
      <c r="G134" s="4"/>
      <c r="H134" s="4"/>
      <c r="I134" s="4"/>
      <c r="J134" s="4"/>
      <c r="K134" s="4"/>
      <c r="L134" s="4"/>
      <c r="M134" s="4"/>
      <c r="N134" s="4"/>
      <c r="O134" s="14"/>
      <c r="P134" s="14"/>
      <c r="Q134" s="14"/>
      <c r="R134" s="14"/>
    </row>
    <row r="135" spans="1:18" customFormat="1">
      <c r="A135" s="23" t="s">
        <v>2485</v>
      </c>
      <c r="B135" s="5">
        <v>3.5149159999999999E-2</v>
      </c>
      <c r="C135" s="4">
        <v>4.4641710000000001E-2</v>
      </c>
      <c r="D135" s="5">
        <v>1.92506E-2</v>
      </c>
      <c r="E135" s="5"/>
      <c r="F135" s="5"/>
      <c r="G135" s="4"/>
      <c r="H135" s="4"/>
      <c r="I135" s="4"/>
      <c r="J135" s="4"/>
      <c r="K135" s="4"/>
      <c r="L135" s="4"/>
      <c r="M135" s="4"/>
      <c r="N135" s="4"/>
      <c r="O135" s="14"/>
      <c r="P135" s="14"/>
      <c r="Q135" s="14"/>
      <c r="R135" s="14"/>
    </row>
    <row r="136" spans="1:18" s="124" customFormat="1">
      <c r="A136" s="147" t="s">
        <v>2489</v>
      </c>
      <c r="C136" s="124" t="s">
        <v>2539</v>
      </c>
      <c r="D136" s="124" t="s">
        <v>2540</v>
      </c>
      <c r="E136" s="147"/>
      <c r="F136" s="148"/>
      <c r="O136" s="122"/>
      <c r="P136" s="122"/>
      <c r="Q136" s="122"/>
      <c r="R136" s="122"/>
    </row>
    <row r="137" spans="1:18" customFormat="1">
      <c r="A137" s="127" t="s">
        <v>2481</v>
      </c>
      <c r="B137" s="5">
        <v>2188</v>
      </c>
      <c r="C137" s="4">
        <v>1740</v>
      </c>
      <c r="D137" s="5">
        <v>448</v>
      </c>
      <c r="E137" s="5"/>
      <c r="F137" s="5"/>
      <c r="G137" s="4"/>
      <c r="H137" s="4"/>
      <c r="I137" s="4"/>
      <c r="J137" s="4"/>
      <c r="K137" s="4"/>
      <c r="L137" s="4"/>
      <c r="M137" s="4"/>
      <c r="N137" s="4"/>
      <c r="O137" s="14"/>
      <c r="P137" s="14"/>
      <c r="Q137" s="14"/>
      <c r="R137" s="14"/>
    </row>
    <row r="138" spans="1:18" customFormat="1">
      <c r="A138" s="127" t="s">
        <v>2482</v>
      </c>
      <c r="B138" s="5">
        <v>0</v>
      </c>
      <c r="C138" s="4">
        <v>0</v>
      </c>
      <c r="D138" s="4">
        <v>0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14"/>
      <c r="P138" s="14"/>
      <c r="Q138" s="14"/>
      <c r="R138" s="14"/>
    </row>
    <row r="139" spans="1:18" customFormat="1">
      <c r="A139" s="127" t="s">
        <v>2483</v>
      </c>
      <c r="B139" s="5" t="s">
        <v>2549</v>
      </c>
      <c r="C139" s="5" t="s">
        <v>2549</v>
      </c>
      <c r="D139" s="5">
        <v>2.2000000000000002</v>
      </c>
      <c r="E139" s="4"/>
      <c r="F139" s="14"/>
      <c r="G139" s="4"/>
      <c r="H139" s="4"/>
      <c r="I139" s="4"/>
      <c r="J139" s="4"/>
      <c r="K139" s="4"/>
      <c r="L139" s="4"/>
      <c r="M139" s="4"/>
      <c r="N139" s="4"/>
      <c r="O139" s="14"/>
      <c r="P139" s="14"/>
      <c r="Q139" s="14"/>
      <c r="R139" s="14"/>
    </row>
    <row r="140" spans="1:18" customFormat="1">
      <c r="A140" s="23" t="s">
        <v>2484</v>
      </c>
      <c r="B140" s="5">
        <v>2188</v>
      </c>
      <c r="C140" s="4">
        <v>1740</v>
      </c>
      <c r="D140" s="5">
        <v>448</v>
      </c>
      <c r="E140" s="5"/>
      <c r="F140" s="5"/>
      <c r="G140" s="4"/>
      <c r="H140" s="4"/>
      <c r="I140" s="4"/>
      <c r="J140" s="4"/>
      <c r="K140" s="4"/>
      <c r="L140" s="4"/>
      <c r="M140" s="4"/>
      <c r="N140" s="4"/>
      <c r="O140" s="14"/>
      <c r="P140" s="14"/>
      <c r="Q140" s="14"/>
      <c r="R140" s="14"/>
    </row>
    <row r="141" spans="1:18" customFormat="1">
      <c r="A141" s="23" t="s">
        <v>2485</v>
      </c>
      <c r="B141" s="5">
        <v>3.5149159999999999E-2</v>
      </c>
      <c r="C141" s="4">
        <v>4.4641710000000001E-2</v>
      </c>
      <c r="D141" s="5">
        <v>1.92506E-2</v>
      </c>
      <c r="E141" s="5"/>
      <c r="F141" s="5"/>
      <c r="G141" s="4"/>
      <c r="H141" s="4"/>
      <c r="I141" s="4"/>
      <c r="J141" s="4"/>
      <c r="K141" s="4"/>
      <c r="L141" s="4"/>
      <c r="M141" s="4"/>
      <c r="N141" s="4"/>
      <c r="O141" s="14"/>
      <c r="P141" s="14"/>
      <c r="Q141" s="14"/>
      <c r="R141" s="14"/>
    </row>
    <row r="142" spans="1:18" s="124" customFormat="1">
      <c r="A142" s="147" t="s">
        <v>2490</v>
      </c>
      <c r="C142" s="124" t="s">
        <v>2539</v>
      </c>
      <c r="D142" s="124" t="s">
        <v>2540</v>
      </c>
      <c r="E142" s="147"/>
      <c r="F142" s="148"/>
      <c r="O142" s="122"/>
      <c r="P142" s="122"/>
      <c r="Q142" s="122"/>
      <c r="R142" s="122"/>
    </row>
    <row r="143" spans="1:18" customFormat="1">
      <c r="A143" s="127" t="s">
        <v>2481</v>
      </c>
      <c r="B143" s="5">
        <v>2188</v>
      </c>
      <c r="C143" s="4">
        <v>1740</v>
      </c>
      <c r="D143" s="5">
        <v>448</v>
      </c>
      <c r="E143" s="5"/>
      <c r="F143" s="5"/>
      <c r="G143" s="4"/>
      <c r="H143" s="4"/>
      <c r="I143" s="4"/>
      <c r="J143" s="4"/>
      <c r="K143" s="4"/>
      <c r="L143" s="4"/>
      <c r="M143" s="4"/>
      <c r="N143" s="4"/>
      <c r="O143" s="14"/>
      <c r="P143" s="14"/>
      <c r="Q143" s="14"/>
      <c r="R143" s="14"/>
    </row>
    <row r="144" spans="1:18" customFormat="1">
      <c r="A144" s="127" t="s">
        <v>2482</v>
      </c>
      <c r="B144" s="5">
        <v>0</v>
      </c>
      <c r="C144" s="4">
        <v>0</v>
      </c>
      <c r="D144" s="4">
        <v>0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14"/>
      <c r="P144" s="14"/>
      <c r="Q144" s="14"/>
      <c r="R144" s="14"/>
    </row>
    <row r="145" spans="1:41" customFormat="1">
      <c r="A145" s="127" t="s">
        <v>2483</v>
      </c>
      <c r="B145" s="5" t="s">
        <v>2549</v>
      </c>
      <c r="C145" s="5" t="s">
        <v>2549</v>
      </c>
      <c r="D145" s="5">
        <v>2.2000000000000002</v>
      </c>
      <c r="E145" s="4"/>
      <c r="F145" s="14"/>
      <c r="G145" s="4"/>
      <c r="H145" s="4"/>
      <c r="I145" s="4"/>
      <c r="J145" s="4"/>
      <c r="K145" s="4"/>
      <c r="L145" s="4"/>
      <c r="M145" s="4"/>
      <c r="N145" s="4"/>
      <c r="O145" s="14"/>
      <c r="P145" s="14"/>
      <c r="Q145" s="14"/>
      <c r="R145" s="1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spans="1:41" customFormat="1">
      <c r="A146" s="23" t="s">
        <v>2484</v>
      </c>
      <c r="B146" s="5">
        <v>2188</v>
      </c>
      <c r="C146" s="4">
        <v>1740</v>
      </c>
      <c r="D146" s="5">
        <v>448</v>
      </c>
      <c r="E146" s="5"/>
      <c r="F146" s="5"/>
      <c r="G146" s="4"/>
      <c r="H146" s="4"/>
      <c r="I146" s="4"/>
      <c r="J146" s="4"/>
      <c r="K146" s="4"/>
      <c r="L146" s="4"/>
      <c r="M146" s="4"/>
      <c r="N146" s="4"/>
      <c r="O146" s="14"/>
      <c r="P146" s="14"/>
      <c r="Q146" s="14"/>
      <c r="R146" s="1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</row>
    <row r="147" spans="1:41" customFormat="1">
      <c r="A147" s="23" t="s">
        <v>2485</v>
      </c>
      <c r="B147" s="5">
        <v>3.5149159999999999E-2</v>
      </c>
      <c r="C147" s="4">
        <v>4.4641710000000001E-2</v>
      </c>
      <c r="D147" s="5">
        <v>1.92506E-2</v>
      </c>
      <c r="E147" s="5"/>
      <c r="F147" s="5"/>
      <c r="G147" s="4"/>
      <c r="H147" s="4"/>
      <c r="I147" s="4"/>
      <c r="J147" s="4"/>
      <c r="K147" s="4"/>
      <c r="L147" s="4"/>
      <c r="M147" s="4"/>
      <c r="N147" s="4"/>
      <c r="O147" s="14"/>
      <c r="P147" s="14"/>
      <c r="Q147" s="14"/>
      <c r="R147" s="1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spans="1:41" customFormat="1">
      <c r="A148" s="149" t="s">
        <v>2550</v>
      </c>
      <c r="B148" s="150"/>
      <c r="C148" s="25"/>
      <c r="D148" s="139" t="s">
        <v>4</v>
      </c>
      <c r="E148" s="139"/>
      <c r="F148" s="139"/>
      <c r="G148" s="139" t="s">
        <v>9</v>
      </c>
      <c r="H148" s="139"/>
      <c r="I148" s="139"/>
      <c r="J148" s="139" t="s">
        <v>15</v>
      </c>
      <c r="K148" s="139"/>
      <c r="L148" s="139"/>
      <c r="M148" s="139" t="s">
        <v>12</v>
      </c>
      <c r="N148" s="139"/>
      <c r="O148" s="139"/>
      <c r="P148" s="139" t="s">
        <v>1010</v>
      </c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</row>
    <row r="149" spans="1:41" customFormat="1">
      <c r="A149" s="15" t="s">
        <v>2551</v>
      </c>
      <c r="B149" s="5">
        <v>1.9341429999999999</v>
      </c>
      <c r="C149" s="4"/>
      <c r="D149" s="5">
        <v>7.5643789999999997</v>
      </c>
      <c r="E149" s="14"/>
      <c r="F149" s="4"/>
      <c r="G149" s="5">
        <v>13.73934</v>
      </c>
      <c r="H149" s="4"/>
      <c r="I149" s="14"/>
      <c r="J149" s="5">
        <v>8.6739169999999994</v>
      </c>
      <c r="K149" s="4"/>
      <c r="L149" s="4"/>
      <c r="M149" s="5">
        <v>8.9214900000000004</v>
      </c>
      <c r="N149" s="14"/>
      <c r="O149" s="14"/>
      <c r="P149" s="5">
        <v>10.98114</v>
      </c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</row>
    <row r="150" spans="1:41" customFormat="1">
      <c r="A150" s="15" t="s">
        <v>2552</v>
      </c>
      <c r="B150" s="5">
        <v>8.8397780000000004E-4</v>
      </c>
      <c r="C150" s="4"/>
      <c r="D150" s="5">
        <v>3.4572119999999999E-3</v>
      </c>
      <c r="E150" s="14"/>
      <c r="F150" s="4"/>
      <c r="G150" s="5">
        <v>6.2794039999999997E-3</v>
      </c>
      <c r="H150" s="4"/>
      <c r="I150" s="14"/>
      <c r="J150" s="4">
        <v>3.9643129999999997E-3</v>
      </c>
      <c r="K150" s="4"/>
      <c r="L150" s="4"/>
      <c r="M150" s="5">
        <v>4.0774629999999999E-3</v>
      </c>
      <c r="N150" s="14"/>
      <c r="O150" s="14"/>
      <c r="P150" s="4">
        <v>5.0188050000000003E-3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spans="1:41" customFormat="1">
      <c r="A151" s="15" t="s">
        <v>2308</v>
      </c>
      <c r="B151" s="5">
        <v>1.9341429999999999</v>
      </c>
      <c r="C151" s="4">
        <f>B151/B112</f>
        <v>3.1071069414769717E-5</v>
      </c>
      <c r="D151" s="5">
        <v>7.5643789999999997</v>
      </c>
      <c r="E151" s="14">
        <f>D151/B112</f>
        <v>1.2151808061173673E-4</v>
      </c>
      <c r="F151" s="4"/>
      <c r="G151" s="5">
        <v>13.73934</v>
      </c>
      <c r="H151" s="4">
        <f>G151/B112</f>
        <v>2.2071583479252679E-4</v>
      </c>
      <c r="I151" s="14"/>
      <c r="J151" s="5">
        <v>8.6739169999999994</v>
      </c>
      <c r="K151" s="4">
        <f>J151/B112</f>
        <v>1.3934227055856319E-4</v>
      </c>
      <c r="L151" s="4"/>
      <c r="M151" s="4">
        <v>8.9214900000000004</v>
      </c>
      <c r="N151" s="14">
        <f>M151/B112</f>
        <v>1.4331941075358641E-4</v>
      </c>
      <c r="O151" s="14"/>
      <c r="P151" s="5">
        <v>10.98114</v>
      </c>
      <c r="Q151" s="4">
        <f>P151/B112</f>
        <v>1.7640668926408457E-4</v>
      </c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</row>
    <row r="152" spans="1:41" customFormat="1">
      <c r="A152" s="15" t="s">
        <v>2520</v>
      </c>
      <c r="B152" s="266">
        <v>5.9000000000000003E-6</v>
      </c>
      <c r="C152" s="4"/>
      <c r="D152" s="265">
        <v>9.1299999999999997E-5</v>
      </c>
      <c r="E152" s="14"/>
      <c r="F152" s="4"/>
      <c r="G152" s="4">
        <v>3.0259999999999998E-4</v>
      </c>
      <c r="H152" s="4"/>
      <c r="I152" s="14"/>
      <c r="J152" s="4">
        <v>1.2010000000000001E-4</v>
      </c>
      <c r="K152" s="4"/>
      <c r="L152" s="4"/>
      <c r="M152" s="4">
        <v>1.271E-4</v>
      </c>
      <c r="N152" s="14"/>
      <c r="O152" s="14"/>
      <c r="P152" s="4">
        <v>1.928E-4</v>
      </c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</row>
    <row r="153" spans="1:41" customFormat="1">
      <c r="A153" s="146" t="s">
        <v>2553</v>
      </c>
      <c r="B153" s="25"/>
      <c r="C153" s="25"/>
      <c r="D153" s="139" t="s">
        <v>4</v>
      </c>
      <c r="E153" s="139"/>
      <c r="F153" s="139"/>
      <c r="G153" s="139" t="s">
        <v>9</v>
      </c>
      <c r="H153" s="139"/>
      <c r="I153" s="139"/>
      <c r="J153" s="139" t="s">
        <v>15</v>
      </c>
      <c r="K153" s="139"/>
      <c r="L153" s="139"/>
      <c r="M153" s="139" t="s">
        <v>12</v>
      </c>
      <c r="N153" s="139"/>
      <c r="O153" s="139"/>
      <c r="P153" s="139" t="s">
        <v>1010</v>
      </c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</row>
    <row r="154" spans="1:41" customFormat="1">
      <c r="A154" s="23" t="s">
        <v>2493</v>
      </c>
      <c r="B154" s="5">
        <v>-2.7550910000000002</v>
      </c>
      <c r="C154" s="14"/>
      <c r="D154" s="5">
        <v>-2.8473269999999999</v>
      </c>
      <c r="E154" s="14"/>
      <c r="F154" s="4"/>
      <c r="G154" s="5">
        <v>-2.8765580000000002</v>
      </c>
      <c r="H154" s="14"/>
      <c r="I154" s="14"/>
      <c r="J154" s="5">
        <v>-2.855213</v>
      </c>
      <c r="K154" s="4"/>
      <c r="L154" s="4"/>
      <c r="M154" s="5">
        <v>-2.8567640000000001</v>
      </c>
      <c r="N154" s="14"/>
      <c r="O154" s="14"/>
      <c r="P154" s="5">
        <v>-2.8673320000000002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</row>
    <row r="155" spans="1:41" customFormat="1">
      <c r="A155" s="23" t="s">
        <v>2504</v>
      </c>
      <c r="B155" s="5">
        <v>2188</v>
      </c>
      <c r="C155" s="29"/>
      <c r="D155" s="5">
        <v>2188</v>
      </c>
      <c r="E155" s="14"/>
      <c r="F155" s="4"/>
      <c r="G155" s="5">
        <v>2188</v>
      </c>
      <c r="H155" s="4"/>
      <c r="I155" s="14"/>
      <c r="J155" s="5">
        <v>2188</v>
      </c>
      <c r="K155" s="4"/>
      <c r="L155" s="4"/>
      <c r="M155" s="5">
        <v>2188</v>
      </c>
      <c r="N155" s="14"/>
      <c r="O155" s="14"/>
      <c r="P155" s="5">
        <v>2188</v>
      </c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</row>
    <row r="156" spans="1:41" customFormat="1">
      <c r="A156" s="5" t="s">
        <v>2497</v>
      </c>
      <c r="B156" s="5">
        <v>4.4198890000000002E-4</v>
      </c>
      <c r="C156" s="29"/>
      <c r="D156" s="5">
        <v>1.7286059999999999E-3</v>
      </c>
      <c r="E156" s="14"/>
      <c r="F156" s="4"/>
      <c r="G156" s="14">
        <v>3.1397019999999999E-3</v>
      </c>
      <c r="H156" s="4"/>
      <c r="I156" s="14"/>
      <c r="J156" s="5">
        <v>1.982157E-3</v>
      </c>
      <c r="K156" s="4"/>
      <c r="L156" s="4"/>
      <c r="M156" s="5">
        <v>2.0387320000000001E-3</v>
      </c>
      <c r="N156" s="14"/>
      <c r="O156" s="14"/>
      <c r="P156" s="5">
        <v>2.509402E-3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</row>
    <row r="157" spans="1:41" customFormat="1">
      <c r="A157" s="23" t="s">
        <v>2505</v>
      </c>
      <c r="B157" s="5">
        <v>1.6730200000000001E-2</v>
      </c>
      <c r="C157" s="29"/>
      <c r="D157" s="5">
        <v>5.5144800000000001E-2</v>
      </c>
      <c r="E157" s="14"/>
      <c r="F157" s="4"/>
      <c r="G157" s="5">
        <v>9.1634670000000001E-2</v>
      </c>
      <c r="H157" s="4"/>
      <c r="I157" s="14"/>
      <c r="J157" s="5">
        <v>6.2012970000000001E-2</v>
      </c>
      <c r="K157" s="4"/>
      <c r="L157" s="4"/>
      <c r="M157" s="5">
        <v>6.3523830000000003E-2</v>
      </c>
      <c r="N157" s="14"/>
      <c r="O157" s="14"/>
      <c r="P157" s="5">
        <v>7.5821369999999999E-2</v>
      </c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</row>
    <row r="158" spans="1:41" customFormat="1">
      <c r="A158" s="23" t="s">
        <v>2506</v>
      </c>
      <c r="B158" s="5">
        <v>6.1817270000000004</v>
      </c>
      <c r="C158" s="29"/>
      <c r="D158" s="5">
        <v>5.1099160000000001</v>
      </c>
      <c r="E158" s="14"/>
      <c r="F158" s="4"/>
      <c r="G158" s="14">
        <v>4.6003540000000003</v>
      </c>
      <c r="H158" s="4"/>
      <c r="I158" s="14"/>
      <c r="J158" s="5">
        <v>4.994059</v>
      </c>
      <c r="K158" s="4"/>
      <c r="L158" s="4"/>
      <c r="M158" s="5">
        <v>4.9701329999999997</v>
      </c>
      <c r="N158" s="14"/>
      <c r="O158" s="14"/>
      <c r="P158" s="5">
        <v>4.7927059999999999</v>
      </c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</row>
    <row r="159" spans="1:41" customFormat="1">
      <c r="A159" s="5" t="s">
        <v>2507</v>
      </c>
      <c r="B159" s="5">
        <v>1.9341429999999999</v>
      </c>
      <c r="C159" s="29">
        <f>B159/B112</f>
        <v>3.1071069414769717E-5</v>
      </c>
      <c r="D159" s="5">
        <v>7.5643789999999997</v>
      </c>
      <c r="E159" s="14">
        <f>D159/B112</f>
        <v>1.2151808061173673E-4</v>
      </c>
      <c r="F159" s="4"/>
      <c r="G159" s="5">
        <v>13.73934</v>
      </c>
      <c r="H159" s="4">
        <f>G159/B112</f>
        <v>2.2071583479252679E-4</v>
      </c>
      <c r="I159" s="14"/>
      <c r="J159" s="5">
        <v>8.6739169999999994</v>
      </c>
      <c r="K159" s="4">
        <f>J159/B112</f>
        <v>1.3934227055856319E-4</v>
      </c>
      <c r="L159" s="4"/>
      <c r="M159" s="5">
        <v>8.9214900000000004</v>
      </c>
      <c r="N159" s="14">
        <f>M159/B112</f>
        <v>1.4331941075358641E-4</v>
      </c>
      <c r="O159" s="14"/>
      <c r="P159" s="5">
        <v>10.98114</v>
      </c>
      <c r="Q159" s="4">
        <f>P159/B112</f>
        <v>1.7640668926408457E-4</v>
      </c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</row>
    <row r="160" spans="1:41" customFormat="1">
      <c r="A160" s="5" t="s">
        <v>2508</v>
      </c>
      <c r="B160" s="5">
        <v>243.2663</v>
      </c>
      <c r="C160" s="29">
        <f>B160/B112</f>
        <v>3.9079551478738619E-3</v>
      </c>
      <c r="D160" s="5">
        <v>286.78140000000002</v>
      </c>
      <c r="E160" s="14">
        <f>D160/B112</f>
        <v>4.6070041285803795E-3</v>
      </c>
      <c r="F160" s="4"/>
      <c r="G160" s="5">
        <v>311.16550000000001</v>
      </c>
      <c r="H160" s="4">
        <f>G160/B112</f>
        <v>4.9987228710501371E-3</v>
      </c>
      <c r="I160" s="14"/>
      <c r="J160" s="5">
        <v>292.02760000000001</v>
      </c>
      <c r="K160" s="4">
        <f>J160/B112</f>
        <v>4.6912817876592393E-3</v>
      </c>
      <c r="L160" s="4"/>
      <c r="M160" s="5">
        <v>293.13029999999998</v>
      </c>
      <c r="N160" s="14">
        <f>M160/B112</f>
        <v>4.708996128451862E-3</v>
      </c>
      <c r="O160" s="14"/>
      <c r="P160" s="4">
        <v>301.53579999999999</v>
      </c>
      <c r="Q160" s="4">
        <f>P160/B112</f>
        <v>4.8440264100628122E-3</v>
      </c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</row>
    <row r="161" spans="1:19" customFormat="1">
      <c r="A161" s="23" t="s">
        <v>2509</v>
      </c>
      <c r="B161" s="266">
        <v>9.7698900000000001E-8</v>
      </c>
      <c r="C161" s="29"/>
      <c r="D161" s="266">
        <v>1.151751E-7</v>
      </c>
      <c r="E161" s="14"/>
      <c r="F161" s="4"/>
      <c r="G161" s="264">
        <v>1.249681E-7</v>
      </c>
      <c r="H161" s="4"/>
      <c r="I161" s="14"/>
      <c r="J161" s="266">
        <v>1.17282E-7</v>
      </c>
      <c r="K161" s="4"/>
      <c r="L161" s="4"/>
      <c r="M161" s="266">
        <v>1.177249E-7</v>
      </c>
      <c r="N161" s="14"/>
      <c r="O161" s="14"/>
      <c r="P161" s="266">
        <v>1.2110069999999999E-7</v>
      </c>
      <c r="Q161" s="4"/>
      <c r="R161" s="4"/>
      <c r="S161" s="4"/>
    </row>
    <row r="162" spans="1:19" customFormat="1">
      <c r="A162" s="23" t="s">
        <v>2503</v>
      </c>
      <c r="B162" s="5"/>
      <c r="C162" s="29"/>
      <c r="D162" s="15"/>
      <c r="E162" s="14"/>
      <c r="F162" s="4"/>
      <c r="G162" s="14"/>
      <c r="H162" s="4"/>
      <c r="I162" s="14"/>
      <c r="J162" s="4"/>
      <c r="K162" s="4"/>
      <c r="L162" s="4"/>
      <c r="M162" s="4"/>
      <c r="N162" s="14"/>
      <c r="O162" s="14"/>
      <c r="P162" s="4"/>
      <c r="Q162" s="4"/>
      <c r="R162" s="4"/>
      <c r="S162" s="4"/>
    </row>
    <row r="163" spans="1:19" s="25" customFormat="1">
      <c r="A163" s="151" t="s">
        <v>2555</v>
      </c>
      <c r="B163" s="146"/>
      <c r="C163" s="152"/>
      <c r="D163" s="153"/>
      <c r="E163" s="146"/>
      <c r="G163" s="146"/>
      <c r="I163" s="146"/>
      <c r="P163" s="146"/>
      <c r="Q163" s="146"/>
      <c r="R163" s="146"/>
      <c r="S163" s="146"/>
    </row>
    <row r="164" spans="1:19" customFormat="1">
      <c r="A164" s="4" t="s">
        <v>2556</v>
      </c>
      <c r="B164" s="14"/>
      <c r="C164" s="29"/>
      <c r="D164" s="15"/>
      <c r="E164" s="14"/>
      <c r="F164" s="4"/>
      <c r="G164" s="14"/>
      <c r="H164" s="4"/>
      <c r="I164" s="14"/>
      <c r="J164" s="4"/>
      <c r="K164" s="4"/>
      <c r="L164" s="4"/>
      <c r="M164" s="4"/>
      <c r="N164" s="4"/>
      <c r="O164" s="4"/>
      <c r="P164" s="14"/>
      <c r="Q164" s="14"/>
      <c r="R164" s="14"/>
      <c r="S164" s="14"/>
    </row>
    <row r="165" spans="1:19" customFormat="1" ht="18" customHeight="1">
      <c r="A165" s="4" t="s">
        <v>2558</v>
      </c>
      <c r="B165" s="14"/>
      <c r="C165" s="29"/>
      <c r="D165" s="15"/>
      <c r="E165" s="4"/>
      <c r="F165" s="4"/>
      <c r="G165" s="5"/>
      <c r="H165" s="5"/>
      <c r="I165" s="5"/>
      <c r="J165" s="4"/>
      <c r="K165" s="4"/>
      <c r="L165" s="5"/>
      <c r="M165" s="30"/>
      <c r="N165" s="4"/>
      <c r="O165" s="4"/>
      <c r="P165" s="14"/>
      <c r="Q165" s="14"/>
      <c r="R165" s="14"/>
      <c r="S165" s="14"/>
    </row>
    <row r="166" spans="1:19" customFormat="1" ht="21.75" customHeight="1">
      <c r="A166" s="4"/>
      <c r="B166" s="14"/>
      <c r="C166" s="4"/>
      <c r="D166" s="4"/>
      <c r="E166" s="4"/>
      <c r="F166" s="5"/>
      <c r="G166" s="5"/>
      <c r="H166" s="5"/>
      <c r="I166" s="5"/>
      <c r="J166" s="4"/>
      <c r="K166" s="4"/>
      <c r="L166" s="5"/>
      <c r="M166" s="30"/>
      <c r="N166" s="4"/>
      <c r="O166" s="4"/>
      <c r="P166" s="4"/>
      <c r="Q166" s="4"/>
      <c r="R166" s="4"/>
      <c r="S166" s="4"/>
    </row>
    <row r="167" spans="1:19" customFormat="1" ht="18" customHeight="1">
      <c r="A167" s="4" t="s">
        <v>2559</v>
      </c>
      <c r="B167" s="14"/>
      <c r="C167" s="4"/>
      <c r="D167" s="4"/>
      <c r="E167" s="4"/>
      <c r="F167" s="5"/>
      <c r="G167" s="5"/>
      <c r="H167" s="5"/>
      <c r="I167" s="5"/>
      <c r="J167" s="4"/>
      <c r="K167" s="4"/>
      <c r="L167" s="4"/>
      <c r="M167" s="30"/>
      <c r="N167" s="4"/>
      <c r="O167" s="4"/>
      <c r="P167" s="4"/>
      <c r="Q167" s="4"/>
      <c r="R167" s="4"/>
      <c r="S167" s="4"/>
    </row>
    <row r="168" spans="1:19" customFormat="1" ht="19" customHeight="1">
      <c r="A168" s="4" t="s">
        <v>2560</v>
      </c>
      <c r="B168" s="14"/>
      <c r="C168" s="4"/>
      <c r="D168" s="4"/>
      <c r="E168" s="4"/>
      <c r="F168" s="5"/>
      <c r="G168" s="5"/>
      <c r="H168" s="4"/>
      <c r="I168" s="4"/>
      <c r="J168" s="4"/>
      <c r="K168" s="4"/>
      <c r="L168" s="5"/>
      <c r="M168" s="30"/>
      <c r="N168" s="4"/>
      <c r="O168" s="4"/>
      <c r="P168" s="4"/>
      <c r="Q168" s="4"/>
      <c r="R168" s="4"/>
      <c r="S168" s="4"/>
    </row>
    <row r="169" spans="1:19" customFormat="1">
      <c r="A169" s="4"/>
      <c r="B169" s="1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</row>
    <row r="170" spans="1:19" customFormat="1">
      <c r="A170" s="4" t="s">
        <v>2561</v>
      </c>
      <c r="B170" s="1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</row>
    <row r="171" spans="1:19" customFormat="1">
      <c r="A171" s="4" t="s">
        <v>2562</v>
      </c>
      <c r="B171" s="1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</row>
    <row r="172" spans="1:19" s="25" customFormat="1">
      <c r="A172" s="37" t="s">
        <v>2586</v>
      </c>
    </row>
    <row r="173" spans="1:19" customFormat="1">
      <c r="A173" s="14" t="s">
        <v>2455</v>
      </c>
      <c r="B173" s="4" t="s">
        <v>2459</v>
      </c>
      <c r="C173" s="14" t="s">
        <v>2460</v>
      </c>
      <c r="D173" s="4" t="s">
        <v>2461</v>
      </c>
      <c r="E173" s="14" t="s">
        <v>2462</v>
      </c>
      <c r="F173" s="4" t="s">
        <v>2463</v>
      </c>
      <c r="G173" s="4" t="s">
        <v>2464</v>
      </c>
      <c r="H173" s="4" t="s">
        <v>2465</v>
      </c>
      <c r="I173" s="4" t="s">
        <v>2468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</row>
    <row r="174" spans="1:19" customFormat="1">
      <c r="A174" s="23">
        <v>1</v>
      </c>
      <c r="B174" s="4">
        <v>1981</v>
      </c>
      <c r="C174" s="4">
        <v>1740</v>
      </c>
      <c r="D174" s="4">
        <v>495</v>
      </c>
      <c r="E174" s="4">
        <v>1740</v>
      </c>
      <c r="F174" s="4">
        <f>(B174/C174)/(D174/E174)</f>
        <v>4.0020202020202023</v>
      </c>
      <c r="G174" s="4">
        <f>1-F174</f>
        <v>-3.0020202020202023</v>
      </c>
      <c r="H174" s="5">
        <v>555.67999999999995</v>
      </c>
      <c r="I174" s="5">
        <v>4.9980000000000001E-4</v>
      </c>
      <c r="J174" s="4"/>
      <c r="K174" s="4"/>
      <c r="L174" s="4"/>
      <c r="M174" s="4"/>
      <c r="N174" s="4"/>
      <c r="O174" s="4"/>
      <c r="P174" s="4"/>
      <c r="Q174" s="4"/>
      <c r="R174" s="4"/>
      <c r="S174" s="4"/>
    </row>
    <row r="175" spans="1:19" customFormat="1">
      <c r="A175" s="23">
        <v>2</v>
      </c>
      <c r="B175" s="4">
        <v>474</v>
      </c>
      <c r="C175" s="5">
        <v>448</v>
      </c>
      <c r="D175" s="5">
        <v>161</v>
      </c>
      <c r="E175" s="5">
        <v>448</v>
      </c>
      <c r="F175" s="4">
        <f t="shared" ref="F175:F176" si="0">(B175/C175)/(D175/E175)</f>
        <v>2.9440993788819871</v>
      </c>
      <c r="G175" s="4">
        <f t="shared" ref="G175:G176" si="1">1-F175</f>
        <v>-1.9440993788819871</v>
      </c>
      <c r="H175" s="5">
        <v>94.23</v>
      </c>
      <c r="I175" s="5">
        <v>4.9980000000000001E-4</v>
      </c>
      <c r="J175" s="4"/>
      <c r="K175" s="4"/>
      <c r="L175" s="4"/>
      <c r="M175" s="4"/>
      <c r="N175" s="4"/>
      <c r="O175" s="4"/>
      <c r="P175" s="4"/>
      <c r="Q175" s="4"/>
      <c r="R175" s="4"/>
      <c r="S175" s="4"/>
    </row>
    <row r="176" spans="1:19" customFormat="1">
      <c r="A176" s="4" t="s">
        <v>2521</v>
      </c>
      <c r="B176" s="5">
        <v>2455</v>
      </c>
      <c r="C176" s="5">
        <v>2188</v>
      </c>
      <c r="D176" s="5">
        <v>656</v>
      </c>
      <c r="E176" s="5">
        <v>2188</v>
      </c>
      <c r="F176" s="4">
        <f t="shared" si="0"/>
        <v>3.7423780487804881</v>
      </c>
      <c r="G176" s="4">
        <f t="shared" si="1"/>
        <v>-2.7423780487804881</v>
      </c>
      <c r="H176" s="5">
        <v>645.29999999999995</v>
      </c>
      <c r="I176" s="5">
        <v>4.9980000000000001E-4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</row>
    <row r="177" spans="1:41" customFormat="1">
      <c r="A177" s="90" t="s">
        <v>2563</v>
      </c>
      <c r="B177" s="122"/>
      <c r="C177" s="126"/>
      <c r="D177" s="123"/>
      <c r="E177" s="122" t="s">
        <v>2492</v>
      </c>
      <c r="F177" s="124"/>
      <c r="G177" s="122"/>
      <c r="H177" s="124"/>
      <c r="I177" s="122"/>
      <c r="J177" s="124"/>
      <c r="K177" s="124"/>
      <c r="L177" s="124"/>
      <c r="M177" s="124"/>
      <c r="N177" s="122"/>
      <c r="O177" s="122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124"/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</row>
    <row r="178" spans="1:41" customFormat="1">
      <c r="A178" s="14" t="s">
        <v>2455</v>
      </c>
      <c r="B178" s="4" t="s">
        <v>2459</v>
      </c>
      <c r="C178" s="14" t="s">
        <v>2460</v>
      </c>
      <c r="D178" s="4" t="s">
        <v>2461</v>
      </c>
      <c r="E178" s="14" t="s">
        <v>2462</v>
      </c>
      <c r="F178" s="4" t="s">
        <v>2463</v>
      </c>
      <c r="G178" s="4" t="s">
        <v>2464</v>
      </c>
      <c r="H178" s="4" t="s">
        <v>2465</v>
      </c>
      <c r="I178" s="4" t="s">
        <v>2468</v>
      </c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</row>
    <row r="179" spans="1:41" customFormat="1">
      <c r="A179" s="23">
        <v>1</v>
      </c>
      <c r="B179" s="4">
        <v>1273</v>
      </c>
      <c r="C179" s="4">
        <v>1740</v>
      </c>
      <c r="D179" s="4">
        <v>521</v>
      </c>
      <c r="E179" s="4">
        <v>1740</v>
      </c>
      <c r="F179" s="4">
        <f>(B179/C179)/(D179/E179)</f>
        <v>2.4433781190019195</v>
      </c>
      <c r="G179" s="4">
        <f>1-F179</f>
        <v>-1.4433781190019195</v>
      </c>
      <c r="H179" s="5">
        <v>212.31</v>
      </c>
      <c r="I179" s="5">
        <v>4.9980000000000001E-4</v>
      </c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spans="1:41" customFormat="1">
      <c r="A180" s="23">
        <v>2</v>
      </c>
      <c r="B180" s="4">
        <v>319</v>
      </c>
      <c r="C180" s="5">
        <v>448</v>
      </c>
      <c r="D180" s="5">
        <v>170</v>
      </c>
      <c r="E180" s="5">
        <v>448</v>
      </c>
      <c r="F180" s="4">
        <f t="shared" ref="F180:F181" si="2">(B180/C180)/(D180/E180)</f>
        <v>1.8764705882352941</v>
      </c>
      <c r="G180" s="4">
        <f t="shared" ref="G180:G181" si="3">1-F180</f>
        <v>-0.87647058823529411</v>
      </c>
      <c r="H180" s="4">
        <v>29.715</v>
      </c>
      <c r="I180" s="4">
        <v>4.9980000000000001E-4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spans="1:41" customFormat="1">
      <c r="A181" s="4" t="s">
        <v>2521</v>
      </c>
      <c r="B181" s="5">
        <v>1592</v>
      </c>
      <c r="C181" s="5">
        <v>2188</v>
      </c>
      <c r="D181" s="5">
        <v>691</v>
      </c>
      <c r="E181" s="5">
        <v>2188</v>
      </c>
      <c r="F181" s="4">
        <f t="shared" si="2"/>
        <v>2.3039073806078147</v>
      </c>
      <c r="G181" s="4">
        <f t="shared" si="3"/>
        <v>-1.3039073806078147</v>
      </c>
      <c r="H181" s="5">
        <v>238.03</v>
      </c>
      <c r="I181" s="5">
        <v>4.9980000000000001E-4</v>
      </c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</row>
    <row r="182" spans="1:41" s="124" customFormat="1">
      <c r="A182" s="90" t="s">
        <v>2564</v>
      </c>
      <c r="B182" s="122"/>
      <c r="C182" s="126"/>
      <c r="D182" s="123"/>
      <c r="N182" s="122"/>
      <c r="O182" s="122"/>
    </row>
    <row r="183" spans="1:41" customFormat="1">
      <c r="A183" s="23">
        <v>1</v>
      </c>
      <c r="B183" s="4">
        <v>1017</v>
      </c>
      <c r="C183" s="4">
        <v>1740</v>
      </c>
      <c r="D183" s="4">
        <v>541</v>
      </c>
      <c r="E183" s="4">
        <v>1740</v>
      </c>
      <c r="F183" s="4">
        <f>(B183/C183)/(D183/E183)</f>
        <v>1.8798521256931608</v>
      </c>
      <c r="G183" s="4">
        <f>1-F183</f>
        <v>-0.87985212569316085</v>
      </c>
      <c r="H183" s="5">
        <v>101.36</v>
      </c>
      <c r="I183" s="4">
        <v>4.9980000000000001E-4</v>
      </c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</row>
    <row r="184" spans="1:41" customFormat="1">
      <c r="A184" s="23">
        <v>2</v>
      </c>
      <c r="B184" s="4">
        <v>280</v>
      </c>
      <c r="C184" s="5">
        <v>448</v>
      </c>
      <c r="D184" s="5">
        <v>166</v>
      </c>
      <c r="E184" s="5">
        <v>448</v>
      </c>
      <c r="F184" s="4">
        <f t="shared" ref="F184:F185" si="4">(B184/C184)/(D184/E184)</f>
        <v>1.6867469879518071</v>
      </c>
      <c r="G184" s="4">
        <f t="shared" ref="G184:G185" si="5">1-F184</f>
        <v>-0.68674698795180711</v>
      </c>
      <c r="H184" s="5">
        <v>19.596</v>
      </c>
      <c r="I184" s="4">
        <v>4.9980000000000001E-4</v>
      </c>
      <c r="J184" s="4"/>
      <c r="K184" s="4"/>
      <c r="L184" s="4"/>
      <c r="M184" s="5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</row>
    <row r="185" spans="1:41" customFormat="1">
      <c r="A185" s="4" t="s">
        <v>2521</v>
      </c>
      <c r="B185" s="5">
        <v>1297</v>
      </c>
      <c r="C185" s="5">
        <v>2188</v>
      </c>
      <c r="D185" s="5">
        <v>707</v>
      </c>
      <c r="E185" s="5">
        <v>2188</v>
      </c>
      <c r="F185" s="4">
        <f t="shared" si="4"/>
        <v>1.8345120226308345</v>
      </c>
      <c r="G185" s="4">
        <f t="shared" si="5"/>
        <v>-0.83451202263083446</v>
      </c>
      <c r="H185" s="5">
        <v>120.17</v>
      </c>
      <c r="I185" s="5">
        <v>4.9980000000000001E-4</v>
      </c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</row>
    <row r="186" spans="1:41" s="124" customFormat="1">
      <c r="A186" s="90" t="s">
        <v>2565</v>
      </c>
      <c r="B186" s="122"/>
      <c r="C186" s="126"/>
      <c r="D186" s="123"/>
    </row>
    <row r="187" spans="1:41" customFormat="1">
      <c r="A187" s="23">
        <v>1</v>
      </c>
      <c r="B187" s="4">
        <v>1132</v>
      </c>
      <c r="C187" s="4">
        <v>1740</v>
      </c>
      <c r="D187" s="4">
        <v>525</v>
      </c>
      <c r="E187" s="4">
        <v>1740</v>
      </c>
      <c r="F187" s="4">
        <f>(B187/C187)/(D187/E187)</f>
        <v>2.1561904761904764</v>
      </c>
      <c r="G187" s="4">
        <f>1-F187</f>
        <v>-1.1561904761904764</v>
      </c>
      <c r="H187" s="5">
        <v>152.77000000000001</v>
      </c>
      <c r="I187" s="4">
        <v>4.9980000000000001E-4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</row>
    <row r="188" spans="1:41" customFormat="1">
      <c r="A188" s="23">
        <v>2</v>
      </c>
      <c r="B188" s="4">
        <v>281</v>
      </c>
      <c r="C188" s="5">
        <v>448</v>
      </c>
      <c r="D188" s="5">
        <v>165</v>
      </c>
      <c r="E188" s="5">
        <v>448</v>
      </c>
      <c r="F188" s="4">
        <f t="shared" ref="F188:F189" si="6">(B188/C188)/(D188/E188)</f>
        <v>1.7030303030303031</v>
      </c>
      <c r="G188" s="4">
        <f t="shared" ref="G188:G189" si="7">1-F188</f>
        <v>-0.70303030303030312</v>
      </c>
      <c r="H188" s="5">
        <v>20.295000000000002</v>
      </c>
      <c r="I188" s="5">
        <v>4.9980000000000001E-4</v>
      </c>
      <c r="J188" s="4"/>
      <c r="K188" s="4"/>
      <c r="L188" s="4"/>
      <c r="M188" s="4"/>
      <c r="N188" s="14"/>
      <c r="O188" s="1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spans="1:41" customFormat="1">
      <c r="A189" s="4" t="s">
        <v>2521</v>
      </c>
      <c r="B189" s="5">
        <v>1413</v>
      </c>
      <c r="C189" s="5">
        <v>2188</v>
      </c>
      <c r="D189" s="5">
        <v>690</v>
      </c>
      <c r="E189" s="5">
        <v>2188</v>
      </c>
      <c r="F189" s="4">
        <f t="shared" si="6"/>
        <v>2.0478260869565217</v>
      </c>
      <c r="G189" s="4">
        <f t="shared" si="7"/>
        <v>-1.0478260869565217</v>
      </c>
      <c r="H189" s="5">
        <v>170</v>
      </c>
      <c r="I189" s="5">
        <v>4.9980000000000001E-4</v>
      </c>
      <c r="J189" s="4"/>
      <c r="K189" s="4"/>
      <c r="L189" s="4"/>
      <c r="M189" s="5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spans="1:41" s="124" customFormat="1">
      <c r="A190" s="90" t="s">
        <v>2566</v>
      </c>
      <c r="B190" s="122"/>
      <c r="C190" s="126"/>
      <c r="D190" s="123"/>
    </row>
    <row r="191" spans="1:41" customFormat="1">
      <c r="A191" s="23">
        <v>1</v>
      </c>
      <c r="B191" s="4">
        <v>948</v>
      </c>
      <c r="C191" s="4">
        <v>1740</v>
      </c>
      <c r="D191" s="4">
        <v>542</v>
      </c>
      <c r="E191" s="4">
        <v>1740</v>
      </c>
      <c r="F191" s="4">
        <f>(B191/C191)/(D191/E191)</f>
        <v>1.7490774907749078</v>
      </c>
      <c r="G191" s="4">
        <f>1-F191</f>
        <v>-0.74907749077490782</v>
      </c>
      <c r="H191" s="5">
        <v>77.981999999999999</v>
      </c>
      <c r="I191" s="5">
        <v>4.9980000000000001E-4</v>
      </c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spans="1:41" customFormat="1">
      <c r="A192" s="23">
        <v>2</v>
      </c>
      <c r="B192" s="4">
        <v>261</v>
      </c>
      <c r="C192" s="5">
        <v>448</v>
      </c>
      <c r="D192" s="5">
        <v>170</v>
      </c>
      <c r="E192" s="5">
        <v>448</v>
      </c>
      <c r="F192" s="4">
        <f t="shared" ref="F192:F193" si="8">(B192/C192)/(D192/E192)</f>
        <v>1.5352941176470589</v>
      </c>
      <c r="G192" s="4">
        <f t="shared" ref="G192:G193" si="9">1-F192</f>
        <v>-0.53529411764705892</v>
      </c>
      <c r="H192" s="5">
        <v>13.034000000000001</v>
      </c>
      <c r="I192" s="5">
        <v>9.9949999999999995E-4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spans="1:15" customFormat="1">
      <c r="A193" s="4" t="s">
        <v>2521</v>
      </c>
      <c r="B193" s="4">
        <v>1209</v>
      </c>
      <c r="C193" s="5">
        <v>2188</v>
      </c>
      <c r="D193" s="5">
        <v>712</v>
      </c>
      <c r="E193" s="5">
        <v>2188</v>
      </c>
      <c r="F193" s="4">
        <f t="shared" si="8"/>
        <v>1.6980337078651686</v>
      </c>
      <c r="G193" s="4">
        <f t="shared" si="9"/>
        <v>-0.69803370786516861</v>
      </c>
      <c r="H193" s="5">
        <v>89.917000000000002</v>
      </c>
      <c r="I193" s="5">
        <v>4.9980000000000001E-4</v>
      </c>
      <c r="J193" s="4"/>
      <c r="K193" s="4"/>
      <c r="L193" s="4"/>
      <c r="M193" s="4"/>
      <c r="N193" s="14"/>
      <c r="O193" s="14"/>
    </row>
    <row r="194" spans="1:15" s="124" customFormat="1">
      <c r="A194" s="90" t="s">
        <v>2567</v>
      </c>
    </row>
    <row r="195" spans="1:15" customFormat="1">
      <c r="A195" s="23">
        <v>1</v>
      </c>
      <c r="B195" s="4">
        <v>1036</v>
      </c>
      <c r="C195" s="4">
        <v>1740</v>
      </c>
      <c r="D195" s="4">
        <v>546</v>
      </c>
      <c r="E195" s="4">
        <v>1740</v>
      </c>
      <c r="F195" s="4">
        <f>(B195/C195)/(D195/E195)</f>
        <v>1.8974358974358974</v>
      </c>
      <c r="G195" s="4">
        <f>1-F195</f>
        <v>-0.89743589743589736</v>
      </c>
      <c r="H195" s="5">
        <v>105.32</v>
      </c>
      <c r="I195" s="4">
        <v>4.9980000000000001E-4</v>
      </c>
      <c r="J195" s="4"/>
      <c r="K195" s="4"/>
      <c r="L195" s="4"/>
      <c r="M195" s="5"/>
      <c r="N195" s="4"/>
      <c r="O195" s="4"/>
    </row>
    <row r="196" spans="1:15" customFormat="1">
      <c r="A196" s="23">
        <v>2</v>
      </c>
      <c r="B196" s="4">
        <v>261</v>
      </c>
      <c r="C196" s="5">
        <v>448</v>
      </c>
      <c r="D196" s="5">
        <v>168</v>
      </c>
      <c r="E196" s="5">
        <v>448</v>
      </c>
      <c r="F196" s="4">
        <f t="shared" ref="F196:F197" si="10">(B196/C196)/(D196/E196)</f>
        <v>1.5535714285714286</v>
      </c>
      <c r="G196" s="4">
        <f t="shared" ref="G196:G197" si="11">1-F196</f>
        <v>-0.5535714285714286</v>
      </c>
      <c r="H196" s="5">
        <v>13.701000000000001</v>
      </c>
      <c r="I196" s="4">
        <v>4.9980000000000001E-4</v>
      </c>
      <c r="J196" s="4"/>
      <c r="K196" s="4"/>
      <c r="L196" s="4"/>
      <c r="M196" s="4"/>
      <c r="N196" s="4"/>
      <c r="O196" s="4"/>
    </row>
    <row r="197" spans="1:15" customFormat="1">
      <c r="A197" s="4" t="s">
        <v>2521</v>
      </c>
      <c r="B197" s="4">
        <v>1297</v>
      </c>
      <c r="C197" s="5">
        <v>2188</v>
      </c>
      <c r="D197" s="4">
        <v>714</v>
      </c>
      <c r="E197" s="5">
        <v>2188</v>
      </c>
      <c r="F197" s="4">
        <f t="shared" si="10"/>
        <v>1.8165266106442575</v>
      </c>
      <c r="G197" s="4">
        <f t="shared" si="11"/>
        <v>-0.81652661064425747</v>
      </c>
      <c r="H197" s="5">
        <v>116.77</v>
      </c>
      <c r="I197" s="4">
        <v>4.9980000000000001E-4</v>
      </c>
      <c r="J197" s="4"/>
      <c r="K197" s="4"/>
      <c r="L197" s="4"/>
      <c r="M197" s="4"/>
      <c r="N197" s="4"/>
      <c r="O197" s="4"/>
    </row>
    <row r="200" spans="1:15" customForma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</sheetData>
  <pageMargins left="0.7" right="0.7" top="0.75" bottom="0.75" header="0.51180555555555496" footer="0.51180555555555496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5"/>
  <sheetViews>
    <sheetView topLeftCell="A110" workbookViewId="0">
      <selection activeCell="B116" sqref="B116:B121"/>
    </sheetView>
  </sheetViews>
  <sheetFormatPr baseColWidth="10" defaultColWidth="8.83203125" defaultRowHeight="14" x14ac:dyDescent="0"/>
  <cols>
    <col min="1" max="1" width="23.33203125" customWidth="1"/>
    <col min="2" max="2" width="11.6640625" customWidth="1"/>
    <col min="3" max="3" width="13.83203125" customWidth="1"/>
    <col min="4" max="4" width="11.33203125" customWidth="1"/>
    <col min="5" max="5" width="11" customWidth="1"/>
    <col min="6" max="6" width="11.6640625" customWidth="1"/>
    <col min="7" max="7" width="12.1640625" customWidth="1"/>
    <col min="8" max="8" width="12.6640625" customWidth="1"/>
    <col min="9" max="9" width="10.6640625" customWidth="1"/>
    <col min="10" max="10" width="12" customWidth="1"/>
    <col min="11" max="11" width="11.33203125" customWidth="1"/>
    <col min="12" max="12" width="8.83203125" customWidth="1"/>
    <col min="13" max="13" width="10.5" customWidth="1"/>
    <col min="14" max="1025" width="8.83203125" customWidth="1"/>
  </cols>
  <sheetData>
    <row r="1" spans="1:34" s="154" customFormat="1">
      <c r="A1" s="31" t="s">
        <v>2469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3"/>
      <c r="O1" s="34"/>
      <c r="P1" s="35"/>
      <c r="Q1" s="33"/>
      <c r="R1" s="36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</row>
    <row r="2" spans="1:34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59"/>
      <c r="H2" s="50"/>
      <c r="I2" s="40"/>
      <c r="J2" s="40"/>
      <c r="K2" s="40"/>
      <c r="L2" s="40"/>
      <c r="M2" s="37"/>
      <c r="N2" s="38"/>
      <c r="O2" s="38"/>
      <c r="P2" s="50"/>
      <c r="Q2" s="38"/>
      <c r="R2" s="51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</row>
    <row r="3" spans="1:34">
      <c r="A3" s="41" t="s">
        <v>2307</v>
      </c>
      <c r="B3" s="42">
        <f>SUM('chr14'!C3:F3)</f>
        <v>46559</v>
      </c>
      <c r="C3">
        <v>14978</v>
      </c>
      <c r="D3">
        <v>9425</v>
      </c>
      <c r="E3">
        <v>2205</v>
      </c>
      <c r="F3">
        <v>19951</v>
      </c>
      <c r="H3" s="88"/>
      <c r="M3" s="11"/>
      <c r="N3" s="44"/>
      <c r="O3" s="44"/>
      <c r="P3" s="88"/>
      <c r="Q3" s="44"/>
      <c r="R3" s="72"/>
    </row>
    <row r="4" spans="1:34">
      <c r="A4" s="41" t="s">
        <v>2481</v>
      </c>
      <c r="B4" s="42">
        <v>1881</v>
      </c>
      <c r="C4" s="42">
        <v>569</v>
      </c>
      <c r="D4" s="42">
        <v>415</v>
      </c>
      <c r="E4" s="42">
        <v>83</v>
      </c>
      <c r="F4" s="42">
        <v>814</v>
      </c>
      <c r="H4" s="88"/>
      <c r="M4" s="11"/>
      <c r="N4" s="44"/>
      <c r="O4" s="44"/>
      <c r="P4" s="88"/>
      <c r="Q4" s="44"/>
      <c r="R4" s="72"/>
    </row>
    <row r="5" spans="1:34">
      <c r="A5" s="41" t="s">
        <v>2482</v>
      </c>
      <c r="B5" s="42">
        <v>10</v>
      </c>
      <c r="C5">
        <v>2</v>
      </c>
      <c r="D5">
        <v>1</v>
      </c>
      <c r="E5">
        <v>3</v>
      </c>
      <c r="F5" s="42">
        <v>4</v>
      </c>
      <c r="H5" s="88"/>
      <c r="M5" s="11"/>
      <c r="N5" s="44"/>
      <c r="O5" s="44"/>
      <c r="P5" s="88"/>
      <c r="Q5" s="44"/>
      <c r="R5" s="72"/>
    </row>
    <row r="6" spans="1:34">
      <c r="A6" s="41" t="s">
        <v>2483</v>
      </c>
      <c r="B6" s="181">
        <v>1.6643060000000001</v>
      </c>
      <c r="C6" s="42">
        <v>1.069091</v>
      </c>
      <c r="D6" s="42">
        <v>2.4583330000000001</v>
      </c>
      <c r="E6" s="42">
        <v>1.964286</v>
      </c>
      <c r="F6" s="42">
        <v>1.876325</v>
      </c>
      <c r="H6" s="88"/>
      <c r="M6" s="11"/>
      <c r="N6" s="44"/>
      <c r="O6" s="44"/>
      <c r="P6" s="89"/>
      <c r="R6" s="72"/>
    </row>
    <row r="7" spans="1:34">
      <c r="A7" s="11" t="s">
        <v>2484</v>
      </c>
      <c r="B7" s="42">
        <v>786</v>
      </c>
      <c r="C7">
        <v>377</v>
      </c>
      <c r="D7" s="42">
        <v>120</v>
      </c>
      <c r="E7" s="42">
        <v>31</v>
      </c>
      <c r="F7" s="42">
        <v>258</v>
      </c>
      <c r="H7" s="88"/>
      <c r="M7" s="11"/>
      <c r="P7" s="89"/>
      <c r="R7" s="57"/>
    </row>
    <row r="8" spans="1:34">
      <c r="A8" s="11" t="s">
        <v>2485</v>
      </c>
      <c r="B8">
        <v>1.6881810000000001E-2</v>
      </c>
      <c r="C8" s="42">
        <v>2.5170250000000002E-2</v>
      </c>
      <c r="D8" s="42">
        <v>1.27321E-2</v>
      </c>
      <c r="E8" s="42">
        <v>1.4058960000000001E-2</v>
      </c>
      <c r="F8" s="42">
        <v>1.2931679999999999E-2</v>
      </c>
      <c r="H8" s="88"/>
      <c r="M8" s="11"/>
      <c r="P8" s="89"/>
      <c r="R8" s="57"/>
    </row>
    <row r="9" spans="1:34">
      <c r="A9" s="90" t="s">
        <v>2486</v>
      </c>
      <c r="B9" s="91"/>
      <c r="C9" s="92" t="s">
        <v>2471</v>
      </c>
      <c r="D9" s="91" t="s">
        <v>2472</v>
      </c>
      <c r="E9" s="86" t="s">
        <v>2473</v>
      </c>
      <c r="F9" s="91" t="s">
        <v>2474</v>
      </c>
      <c r="G9" s="107"/>
      <c r="H9" s="93"/>
      <c r="I9" s="86"/>
      <c r="J9" s="86"/>
      <c r="K9" s="86"/>
      <c r="L9" s="86"/>
      <c r="M9" s="90"/>
      <c r="N9" s="91"/>
      <c r="O9" s="91"/>
      <c r="P9" s="93"/>
      <c r="Q9" s="91"/>
      <c r="R9" s="94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</row>
    <row r="10" spans="1:34" s="204" customFormat="1">
      <c r="A10" s="41" t="s">
        <v>2481</v>
      </c>
      <c r="B10" s="42">
        <v>1348</v>
      </c>
      <c r="C10" s="199">
        <v>471</v>
      </c>
      <c r="D10" s="213">
        <v>267</v>
      </c>
      <c r="E10" s="200">
        <v>60</v>
      </c>
      <c r="F10" s="213">
        <v>550</v>
      </c>
      <c r="H10" s="231"/>
      <c r="I10" s="200"/>
      <c r="J10" s="200"/>
      <c r="K10" s="200"/>
      <c r="L10" s="200"/>
      <c r="M10" s="201"/>
      <c r="N10" s="203"/>
      <c r="O10" s="203"/>
      <c r="P10" s="231"/>
      <c r="Q10" s="203"/>
      <c r="R10" s="206"/>
      <c r="S10" s="200"/>
      <c r="T10" s="200"/>
      <c r="U10" s="200"/>
      <c r="V10" s="200"/>
      <c r="W10" s="200"/>
      <c r="X10" s="200"/>
      <c r="Y10" s="200"/>
      <c r="Z10" s="200"/>
      <c r="AA10" s="200"/>
      <c r="AB10" s="200"/>
      <c r="AC10" s="200"/>
      <c r="AD10" s="200"/>
      <c r="AE10" s="200"/>
      <c r="AF10" s="200"/>
      <c r="AG10" s="200"/>
      <c r="AH10" s="200"/>
    </row>
    <row r="11" spans="1:34">
      <c r="A11" s="41" t="s">
        <v>2482</v>
      </c>
      <c r="B11" s="42">
        <v>6</v>
      </c>
      <c r="C11" s="42">
        <v>2</v>
      </c>
      <c r="D11" s="42">
        <v>0</v>
      </c>
      <c r="E11" s="42">
        <v>2</v>
      </c>
      <c r="F11" s="42">
        <v>2</v>
      </c>
      <c r="H11" s="42"/>
      <c r="M11" s="11"/>
      <c r="P11" s="89"/>
      <c r="R11" s="57"/>
    </row>
    <row r="12" spans="1:34">
      <c r="A12" s="41" t="s">
        <v>2483</v>
      </c>
      <c r="B12" s="42">
        <v>1.5923080000000001</v>
      </c>
      <c r="C12" s="42">
        <v>1.0478259999999999</v>
      </c>
      <c r="D12" s="42">
        <v>2.2560980000000002</v>
      </c>
      <c r="E12" s="42">
        <v>1.857143</v>
      </c>
      <c r="F12" s="42">
        <v>1.941176</v>
      </c>
      <c r="H12" s="42"/>
      <c r="M12" s="11"/>
      <c r="P12" s="89"/>
      <c r="R12" s="57"/>
    </row>
    <row r="13" spans="1:34">
      <c r="A13" s="11" t="s">
        <v>2484</v>
      </c>
      <c r="B13" s="42">
        <v>796</v>
      </c>
      <c r="C13" s="42">
        <v>378</v>
      </c>
      <c r="D13" s="42">
        <v>124</v>
      </c>
      <c r="E13" s="42">
        <v>32</v>
      </c>
      <c r="F13">
        <v>262</v>
      </c>
      <c r="H13" s="42"/>
      <c r="M13" s="11"/>
      <c r="P13" s="89"/>
      <c r="R13" s="57"/>
    </row>
    <row r="14" spans="1:34">
      <c r="A14" s="11" t="s">
        <v>2485</v>
      </c>
      <c r="B14">
        <v>1.7096589999999998E-2</v>
      </c>
      <c r="C14" s="42">
        <v>2.5237010000000001E-2</v>
      </c>
      <c r="D14" s="42">
        <v>1.31565E-2</v>
      </c>
      <c r="E14" s="42">
        <v>1.451247E-2</v>
      </c>
      <c r="F14" s="42">
        <v>1.313217E-2</v>
      </c>
      <c r="H14" s="42"/>
      <c r="M14" s="11"/>
      <c r="P14" s="89"/>
      <c r="R14" s="57"/>
    </row>
    <row r="15" spans="1:34">
      <c r="A15" s="90" t="s">
        <v>2487</v>
      </c>
      <c r="B15" s="91"/>
      <c r="C15" s="92" t="s">
        <v>2471</v>
      </c>
      <c r="D15" s="91" t="s">
        <v>2472</v>
      </c>
      <c r="E15" s="86" t="s">
        <v>2473</v>
      </c>
      <c r="F15" s="91" t="s">
        <v>2474</v>
      </c>
      <c r="G15" s="107"/>
      <c r="H15" s="93"/>
      <c r="I15" s="86"/>
      <c r="J15" s="86"/>
      <c r="K15" s="86"/>
      <c r="L15" s="86"/>
      <c r="M15" s="90"/>
      <c r="N15" s="91"/>
      <c r="O15" s="91"/>
      <c r="P15" s="93"/>
      <c r="Q15" s="91"/>
      <c r="R15" s="94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</row>
    <row r="16" spans="1:34">
      <c r="A16" s="41" t="s">
        <v>2481</v>
      </c>
      <c r="B16" s="42">
        <v>1169</v>
      </c>
      <c r="C16" s="42">
        <v>471</v>
      </c>
      <c r="D16">
        <v>229</v>
      </c>
      <c r="E16" s="42">
        <v>53</v>
      </c>
      <c r="F16" s="42">
        <v>450</v>
      </c>
      <c r="H16" s="42"/>
      <c r="M16" s="11"/>
      <c r="P16" s="89"/>
      <c r="R16" s="57"/>
    </row>
    <row r="17" spans="1:34">
      <c r="A17" s="41" t="s">
        <v>2482</v>
      </c>
      <c r="B17" s="42">
        <v>4</v>
      </c>
      <c r="C17" s="42">
        <v>2</v>
      </c>
      <c r="D17" s="42">
        <v>0</v>
      </c>
      <c r="E17" s="42">
        <v>1</v>
      </c>
      <c r="F17" s="42">
        <v>1</v>
      </c>
      <c r="M17" s="11"/>
      <c r="P17" s="89"/>
      <c r="R17" s="57"/>
    </row>
    <row r="18" spans="1:34">
      <c r="A18" s="41" t="s">
        <v>2483</v>
      </c>
      <c r="B18" s="42">
        <v>1.5805739999999999</v>
      </c>
      <c r="C18" s="42">
        <v>1.0478259999999999</v>
      </c>
      <c r="D18" s="42">
        <v>2.5230769999999998</v>
      </c>
      <c r="E18" s="42">
        <v>2.785714</v>
      </c>
      <c r="F18" s="42">
        <v>1.8125</v>
      </c>
      <c r="H18" s="42"/>
      <c r="M18" s="11"/>
      <c r="P18" s="89"/>
      <c r="R18" s="57"/>
    </row>
    <row r="19" spans="1:34">
      <c r="A19" s="11" t="s">
        <v>2484</v>
      </c>
      <c r="B19" s="42">
        <v>798</v>
      </c>
      <c r="C19" s="42">
        <v>378</v>
      </c>
      <c r="D19" s="42">
        <v>124</v>
      </c>
      <c r="E19" s="42">
        <v>32</v>
      </c>
      <c r="F19" s="42">
        <v>264</v>
      </c>
      <c r="H19" s="42"/>
      <c r="M19" s="11"/>
      <c r="P19" s="89"/>
      <c r="R19" s="57"/>
    </row>
    <row r="20" spans="1:34">
      <c r="A20" s="11" t="s">
        <v>2485</v>
      </c>
      <c r="B20">
        <v>1.7139540000000002E-2</v>
      </c>
      <c r="C20" s="42">
        <v>2.5237010000000001E-2</v>
      </c>
      <c r="D20" s="42">
        <v>1.31565E-2</v>
      </c>
      <c r="E20" s="42">
        <v>1.451247E-2</v>
      </c>
      <c r="F20" s="42">
        <v>1.323242E-2</v>
      </c>
      <c r="M20" s="11"/>
      <c r="P20" s="89"/>
      <c r="R20" s="57"/>
    </row>
    <row r="21" spans="1:34">
      <c r="A21" s="90" t="s">
        <v>2488</v>
      </c>
      <c r="B21" s="91"/>
      <c r="C21" s="92" t="s">
        <v>2471</v>
      </c>
      <c r="D21" s="91" t="s">
        <v>2472</v>
      </c>
      <c r="E21" s="86" t="s">
        <v>2473</v>
      </c>
      <c r="F21" s="91" t="s">
        <v>2474</v>
      </c>
      <c r="G21" s="107"/>
      <c r="H21" s="93"/>
      <c r="I21" s="86"/>
      <c r="J21" s="86"/>
      <c r="K21" s="86"/>
      <c r="L21" s="86"/>
      <c r="M21" s="90"/>
      <c r="N21" s="91"/>
      <c r="O21" s="91"/>
      <c r="P21" s="93"/>
      <c r="Q21" s="91"/>
      <c r="R21" s="94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</row>
    <row r="22" spans="1:34">
      <c r="A22" s="41" t="s">
        <v>2481</v>
      </c>
      <c r="B22">
        <v>1258</v>
      </c>
      <c r="C22" s="42">
        <v>452</v>
      </c>
      <c r="D22" s="42">
        <v>260</v>
      </c>
      <c r="E22" s="42">
        <v>54</v>
      </c>
      <c r="F22" s="42">
        <v>492</v>
      </c>
      <c r="M22" s="11"/>
      <c r="P22" s="89"/>
      <c r="R22" s="57"/>
    </row>
    <row r="23" spans="1:34">
      <c r="A23" s="41" t="s">
        <v>2482</v>
      </c>
      <c r="B23">
        <v>5</v>
      </c>
      <c r="C23" s="42">
        <v>2</v>
      </c>
      <c r="D23" s="42">
        <v>0</v>
      </c>
      <c r="E23" s="42">
        <v>0</v>
      </c>
      <c r="F23" s="42">
        <v>3</v>
      </c>
      <c r="M23" s="11"/>
      <c r="P23" s="89"/>
      <c r="R23" s="57"/>
    </row>
    <row r="24" spans="1:34">
      <c r="A24" s="41" t="s">
        <v>2483</v>
      </c>
      <c r="B24" s="42">
        <v>1.5938140000000001</v>
      </c>
      <c r="C24" s="42">
        <v>1.0088889999999999</v>
      </c>
      <c r="D24" s="42">
        <v>2.4666670000000002</v>
      </c>
      <c r="E24" s="42">
        <v>2.375</v>
      </c>
      <c r="F24" s="42">
        <v>1.911243</v>
      </c>
      <c r="H24" s="42"/>
      <c r="M24" s="11"/>
      <c r="P24" s="89"/>
      <c r="R24" s="57"/>
    </row>
    <row r="25" spans="1:34">
      <c r="A25" s="11" t="s">
        <v>2484</v>
      </c>
      <c r="B25" s="42">
        <v>796</v>
      </c>
      <c r="C25" s="42">
        <v>377</v>
      </c>
      <c r="D25" s="42">
        <v>123</v>
      </c>
      <c r="E25">
        <v>34</v>
      </c>
      <c r="F25">
        <v>262</v>
      </c>
      <c r="H25" s="42"/>
      <c r="M25" s="11"/>
      <c r="P25" s="89"/>
      <c r="R25" s="57"/>
    </row>
    <row r="26" spans="1:34">
      <c r="A26" s="11" t="s">
        <v>2485</v>
      </c>
      <c r="B26">
        <v>1.7096589999999998E-2</v>
      </c>
      <c r="C26" s="42">
        <v>2.5170250000000002E-2</v>
      </c>
      <c r="D26" s="42">
        <v>1.30504E-2</v>
      </c>
      <c r="E26" s="42">
        <v>1.5419499999999999E-2</v>
      </c>
      <c r="F26">
        <v>1.313217E-2</v>
      </c>
      <c r="M26" s="11"/>
      <c r="P26" s="89"/>
      <c r="R26" s="57"/>
    </row>
    <row r="27" spans="1:34">
      <c r="A27" s="90" t="s">
        <v>2489</v>
      </c>
      <c r="B27" s="91"/>
      <c r="C27" s="92" t="s">
        <v>2471</v>
      </c>
      <c r="D27" s="91" t="s">
        <v>2472</v>
      </c>
      <c r="E27" s="86" t="s">
        <v>2473</v>
      </c>
      <c r="F27" s="91" t="s">
        <v>2474</v>
      </c>
      <c r="G27" s="107"/>
      <c r="H27" s="93"/>
      <c r="I27" s="86"/>
      <c r="J27" s="86"/>
      <c r="K27" s="86"/>
      <c r="L27" s="86"/>
      <c r="M27" s="90"/>
      <c r="N27" s="91"/>
      <c r="O27" s="91"/>
      <c r="P27" s="93"/>
      <c r="Q27" s="91"/>
      <c r="R27" s="94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</row>
    <row r="28" spans="1:34">
      <c r="A28" s="41" t="s">
        <v>2481</v>
      </c>
      <c r="B28" s="42">
        <v>1132</v>
      </c>
      <c r="C28" s="42">
        <v>437</v>
      </c>
      <c r="D28" s="42">
        <v>234</v>
      </c>
      <c r="E28">
        <v>46</v>
      </c>
      <c r="F28">
        <v>415</v>
      </c>
      <c r="H28" s="42"/>
      <c r="M28" s="11"/>
      <c r="P28" s="89"/>
      <c r="R28" s="57"/>
    </row>
    <row r="29" spans="1:34">
      <c r="A29" s="41" t="s">
        <v>2482</v>
      </c>
      <c r="B29" s="42">
        <v>3</v>
      </c>
      <c r="C29" s="42">
        <v>2</v>
      </c>
      <c r="D29" s="42">
        <v>0</v>
      </c>
      <c r="E29" s="42">
        <v>1</v>
      </c>
      <c r="F29" s="42">
        <v>0</v>
      </c>
      <c r="H29" s="42"/>
      <c r="M29" s="11"/>
      <c r="P29" s="89"/>
      <c r="R29" s="57"/>
    </row>
    <row r="30" spans="1:34">
      <c r="A30" s="41" t="s">
        <v>2483</v>
      </c>
      <c r="B30" s="42">
        <v>1.572727</v>
      </c>
      <c r="C30" s="42">
        <v>1.0325580000000001</v>
      </c>
      <c r="D30" s="42">
        <v>2.714286</v>
      </c>
      <c r="E30">
        <v>3.1818179999999998</v>
      </c>
      <c r="F30" s="42">
        <v>1.7483439999999999</v>
      </c>
      <c r="H30" s="42"/>
      <c r="M30" s="11"/>
      <c r="P30" s="89"/>
      <c r="R30" s="57"/>
    </row>
    <row r="31" spans="1:34">
      <c r="A31" s="11" t="s">
        <v>2484</v>
      </c>
      <c r="B31">
        <v>803</v>
      </c>
      <c r="C31" s="42">
        <v>379</v>
      </c>
      <c r="D31" s="42">
        <v>124</v>
      </c>
      <c r="E31" s="42">
        <v>33</v>
      </c>
      <c r="F31" s="42">
        <v>267</v>
      </c>
      <c r="M31" s="11"/>
      <c r="P31" s="89"/>
      <c r="R31" s="57"/>
    </row>
    <row r="32" spans="1:34">
      <c r="A32" s="11" t="s">
        <v>2485</v>
      </c>
      <c r="B32">
        <v>1.7246930000000001E-2</v>
      </c>
      <c r="C32" s="42">
        <v>2.5303780000000001E-2</v>
      </c>
      <c r="D32" s="42">
        <v>1.31565E-2</v>
      </c>
      <c r="E32">
        <v>1.496599E-2</v>
      </c>
      <c r="F32" s="42">
        <v>1.338279E-2</v>
      </c>
      <c r="M32" s="11"/>
      <c r="P32" s="89"/>
      <c r="R32" s="57"/>
    </row>
    <row r="33" spans="1:34">
      <c r="A33" s="90" t="s">
        <v>2490</v>
      </c>
      <c r="B33" s="91"/>
      <c r="C33" s="92" t="s">
        <v>2471</v>
      </c>
      <c r="D33" s="91" t="s">
        <v>2472</v>
      </c>
      <c r="E33" s="86" t="s">
        <v>2473</v>
      </c>
      <c r="F33" s="91" t="s">
        <v>2474</v>
      </c>
      <c r="G33" s="107"/>
      <c r="H33" s="93"/>
      <c r="I33" s="86"/>
      <c r="J33" s="86"/>
      <c r="K33" s="86"/>
      <c r="L33" s="86"/>
      <c r="M33" s="90"/>
      <c r="N33" s="91"/>
      <c r="O33" s="91"/>
      <c r="P33" s="93"/>
      <c r="Q33" s="91"/>
      <c r="R33" s="94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</row>
    <row r="34" spans="1:34">
      <c r="A34" s="41" t="s">
        <v>2481</v>
      </c>
      <c r="B34">
        <v>1161</v>
      </c>
      <c r="C34" s="42">
        <v>447</v>
      </c>
      <c r="D34" s="42">
        <v>229</v>
      </c>
      <c r="E34" s="42">
        <v>54</v>
      </c>
      <c r="F34" s="42">
        <v>431</v>
      </c>
      <c r="M34" s="11"/>
      <c r="P34" s="89"/>
      <c r="R34" s="57"/>
    </row>
    <row r="35" spans="1:34">
      <c r="A35" s="41" t="s">
        <v>2482</v>
      </c>
      <c r="B35">
        <v>3</v>
      </c>
      <c r="C35" s="42">
        <v>2</v>
      </c>
      <c r="D35" s="42">
        <v>1</v>
      </c>
      <c r="E35">
        <v>0</v>
      </c>
      <c r="F35" s="42">
        <v>0</v>
      </c>
      <c r="M35" s="11"/>
      <c r="P35" s="89"/>
      <c r="R35" s="57"/>
    </row>
    <row r="36" spans="1:34">
      <c r="A36" s="41" t="s">
        <v>2483</v>
      </c>
      <c r="B36" s="42">
        <v>1.5516479999999999</v>
      </c>
      <c r="C36" s="42">
        <v>1.013514</v>
      </c>
      <c r="D36" s="42">
        <v>2.5230769999999998</v>
      </c>
      <c r="E36" s="42">
        <v>2.8571430000000002</v>
      </c>
      <c r="F36" s="42">
        <v>1.7987010000000001</v>
      </c>
      <c r="H36" s="42"/>
      <c r="M36" s="11"/>
      <c r="P36" s="89"/>
      <c r="R36" s="57"/>
    </row>
    <row r="37" spans="1:34">
      <c r="A37" s="11" t="s">
        <v>2484</v>
      </c>
      <c r="B37" s="42">
        <v>798</v>
      </c>
      <c r="C37" s="42">
        <v>379</v>
      </c>
      <c r="D37" s="42">
        <v>121</v>
      </c>
      <c r="E37" s="42">
        <v>34</v>
      </c>
      <c r="F37" s="42">
        <v>264</v>
      </c>
      <c r="H37" s="42"/>
      <c r="M37" s="11"/>
      <c r="P37" s="89"/>
      <c r="R37" s="57"/>
    </row>
    <row r="38" spans="1:34">
      <c r="A38" s="11" t="s">
        <v>2485</v>
      </c>
      <c r="B38">
        <v>1.7139540000000002E-2</v>
      </c>
      <c r="C38" s="42">
        <v>2.5303780000000001E-2</v>
      </c>
      <c r="D38" s="42">
        <v>1.2838199999999999E-2</v>
      </c>
      <c r="E38" s="42">
        <v>1.5419499999999999E-2</v>
      </c>
      <c r="F38" s="42">
        <v>1.323242E-2</v>
      </c>
      <c r="M38" s="11"/>
      <c r="P38" s="89"/>
      <c r="R38" s="57"/>
    </row>
    <row r="39" spans="1:34">
      <c r="A39" s="40" t="s">
        <v>2553</v>
      </c>
      <c r="B39" s="40"/>
      <c r="C39" s="40"/>
      <c r="D39" s="38" t="s">
        <v>2511</v>
      </c>
      <c r="E39" s="38"/>
      <c r="F39" s="40"/>
      <c r="G39" s="38"/>
      <c r="H39" s="50"/>
      <c r="I39" s="40"/>
      <c r="J39" s="40"/>
      <c r="K39" s="40"/>
      <c r="L39" s="40"/>
      <c r="M39" s="37"/>
      <c r="N39" s="38"/>
      <c r="O39" s="38"/>
      <c r="P39" s="77"/>
      <c r="Q39" s="40"/>
      <c r="R39" s="51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</row>
    <row r="40" spans="1:34" ht="15">
      <c r="A40" s="11" t="s">
        <v>2493</v>
      </c>
      <c r="B40" s="181">
        <v>-2.3041119999999999</v>
      </c>
      <c r="D40" s="71" t="s">
        <v>2313</v>
      </c>
      <c r="E40" s="71"/>
      <c r="F40" t="s">
        <v>2307</v>
      </c>
      <c r="G40" t="s">
        <v>2493</v>
      </c>
      <c r="H40" t="s">
        <v>2504</v>
      </c>
      <c r="I40" s="42" t="s">
        <v>2497</v>
      </c>
      <c r="J40" t="s">
        <v>2505</v>
      </c>
      <c r="K40" t="s">
        <v>2506</v>
      </c>
      <c r="L40" s="108" t="s">
        <v>2507</v>
      </c>
      <c r="M40" s="108"/>
      <c r="N40" s="53" t="s">
        <v>2508</v>
      </c>
      <c r="O40" s="53"/>
      <c r="P40" s="53" t="s">
        <v>2502</v>
      </c>
      <c r="Q40" t="s">
        <v>2503</v>
      </c>
      <c r="S40" s="53"/>
      <c r="T40" s="53"/>
      <c r="U40" s="53"/>
      <c r="V40" s="53"/>
    </row>
    <row r="41" spans="1:34">
      <c r="A41" s="11" t="s">
        <v>2504</v>
      </c>
      <c r="B41" s="42">
        <v>1851</v>
      </c>
      <c r="D41">
        <v>19581332</v>
      </c>
      <c r="E41">
        <v>19605056</v>
      </c>
      <c r="F41">
        <v>14978</v>
      </c>
      <c r="G41" s="45">
        <v>-2.4304990000000002</v>
      </c>
      <c r="H41" s="45">
        <v>542</v>
      </c>
      <c r="I41" s="79">
        <v>6.4240139999999996E-3</v>
      </c>
      <c r="J41">
        <v>-2.4620039999999999</v>
      </c>
      <c r="K41">
        <v>-1.697411</v>
      </c>
      <c r="L41">
        <v>6.9974360000000004</v>
      </c>
      <c r="M41">
        <f>L41/F41</f>
        <v>4.6718093203364941E-4</v>
      </c>
      <c r="N41">
        <v>63.262739000000003</v>
      </c>
      <c r="O41">
        <f>N41/F41</f>
        <v>4.2237107090399252E-3</v>
      </c>
      <c r="P41" s="73">
        <v>1.055928E-7</v>
      </c>
    </row>
    <row r="42" spans="1:34">
      <c r="A42" s="42" t="s">
        <v>2497</v>
      </c>
      <c r="B42" s="42">
        <v>9.3892539999999997E-3</v>
      </c>
      <c r="D42">
        <v>61578302</v>
      </c>
      <c r="E42">
        <v>61587727</v>
      </c>
      <c r="F42">
        <v>9425</v>
      </c>
      <c r="G42" s="45">
        <v>-2.1280939999999999</v>
      </c>
      <c r="H42" s="45">
        <v>415</v>
      </c>
      <c r="I42" s="79">
        <v>1.2336010999999999E-2</v>
      </c>
      <c r="J42">
        <v>-5.0718699999999997</v>
      </c>
      <c r="K42">
        <v>-8.5783140000000007</v>
      </c>
      <c r="L42">
        <v>10.289358</v>
      </c>
      <c r="M42">
        <f t="shared" ref="M42:M44" si="0">L42/F42</f>
        <v>1.0917090716180372E-3</v>
      </c>
      <c r="N42">
        <v>46.140554000000002</v>
      </c>
      <c r="O42">
        <f t="shared" ref="O42:O44" si="1">N42/F42</f>
        <v>4.8955494960212205E-3</v>
      </c>
      <c r="P42" s="73">
        <v>1.223887E-7</v>
      </c>
    </row>
    <row r="43" spans="1:34">
      <c r="A43" s="11" t="s">
        <v>2505</v>
      </c>
      <c r="B43" s="42">
        <v>-4.2039010000000001</v>
      </c>
      <c r="D43">
        <v>71187038</v>
      </c>
      <c r="E43">
        <v>71198306</v>
      </c>
      <c r="F43">
        <v>2205</v>
      </c>
      <c r="G43" s="45">
        <v>-2.0543</v>
      </c>
      <c r="H43" s="45">
        <v>83</v>
      </c>
      <c r="I43" s="79">
        <v>1.1138531E-2</v>
      </c>
      <c r="J43">
        <v>-3.4500760000000001</v>
      </c>
      <c r="K43">
        <v>-3.704637</v>
      </c>
      <c r="L43">
        <v>1.853275</v>
      </c>
      <c r="M43">
        <f t="shared" si="0"/>
        <v>8.4048752834467119E-4</v>
      </c>
      <c r="N43">
        <v>9.2281110000000002</v>
      </c>
      <c r="O43">
        <f t="shared" si="1"/>
        <v>4.1850843537414965E-3</v>
      </c>
      <c r="P43" s="73">
        <v>1.0462710000000001E-7</v>
      </c>
    </row>
    <row r="44" spans="1:34">
      <c r="A44" s="11" t="s">
        <v>2506</v>
      </c>
      <c r="B44" s="42">
        <v>-7.1546430000000001</v>
      </c>
      <c r="D44">
        <v>88594365</v>
      </c>
      <c r="E44">
        <v>88638180</v>
      </c>
      <c r="F44">
        <v>19951</v>
      </c>
      <c r="G44" s="45">
        <v>-2.277393</v>
      </c>
      <c r="H44" s="45">
        <v>811</v>
      </c>
      <c r="I44" s="79">
        <v>9.6943910000000001E-3</v>
      </c>
      <c r="J44">
        <v>-4.6488930000000002</v>
      </c>
      <c r="K44">
        <v>-7.9428270000000003</v>
      </c>
      <c r="L44">
        <v>15.814864999999999</v>
      </c>
      <c r="M44">
        <f t="shared" si="0"/>
        <v>7.9268532905618758E-4</v>
      </c>
      <c r="N44">
        <v>90.502212</v>
      </c>
      <c r="O44">
        <f t="shared" si="1"/>
        <v>4.5362243496566588E-3</v>
      </c>
      <c r="P44" s="73">
        <v>1.1340559999999999E-7</v>
      </c>
    </row>
    <row r="45" spans="1:34">
      <c r="A45" s="42" t="s">
        <v>2507</v>
      </c>
      <c r="B45" s="42">
        <v>34.954929999999997</v>
      </c>
      <c r="C45">
        <f>B45/B3</f>
        <v>7.5076633948323627E-4</v>
      </c>
      <c r="D45" s="52"/>
      <c r="G45" s="11"/>
      <c r="H45" s="78"/>
      <c r="I45" s="54"/>
      <c r="J45" s="79"/>
      <c r="K45" s="79"/>
      <c r="M45" s="44"/>
      <c r="Q45" s="72"/>
    </row>
    <row r="46" spans="1:34">
      <c r="A46" s="42" t="s">
        <v>2508</v>
      </c>
      <c r="B46" s="42">
        <v>209.1336</v>
      </c>
      <c r="C46">
        <f>B46/B3</f>
        <v>4.49179750424193E-3</v>
      </c>
      <c r="D46" s="52"/>
    </row>
    <row r="47" spans="1:34">
      <c r="A47" s="23" t="s">
        <v>2509</v>
      </c>
      <c r="B47" s="73">
        <v>1.122949E-7</v>
      </c>
      <c r="D47" s="52"/>
    </row>
    <row r="48" spans="1:34">
      <c r="A48" s="23" t="s">
        <v>2503</v>
      </c>
      <c r="D48" s="52"/>
    </row>
    <row r="49" spans="1:33">
      <c r="A49" s="86" t="s">
        <v>2569</v>
      </c>
      <c r="B49" s="86"/>
      <c r="C49" s="86"/>
      <c r="D49" s="91" t="s">
        <v>2511</v>
      </c>
      <c r="E49" s="91"/>
      <c r="F49" s="86"/>
      <c r="G49" s="91"/>
      <c r="H49" s="93"/>
      <c r="I49" s="86"/>
      <c r="J49" s="86"/>
      <c r="K49" s="86"/>
      <c r="L49" s="86"/>
      <c r="M49" s="90"/>
      <c r="N49" s="91"/>
      <c r="O49" s="91"/>
      <c r="P49" s="86"/>
      <c r="Q49" s="94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</row>
    <row r="50" spans="1:33" ht="15">
      <c r="A50" s="11" t="s">
        <v>2493</v>
      </c>
      <c r="B50" s="42">
        <v>-2.227042</v>
      </c>
      <c r="D50" s="71" t="s">
        <v>2313</v>
      </c>
      <c r="E50" s="71"/>
      <c r="F50" t="s">
        <v>2307</v>
      </c>
      <c r="G50" t="s">
        <v>2493</v>
      </c>
      <c r="H50" t="s">
        <v>2504</v>
      </c>
      <c r="I50" s="42" t="s">
        <v>2497</v>
      </c>
      <c r="J50" t="s">
        <v>2505</v>
      </c>
      <c r="K50" t="s">
        <v>2506</v>
      </c>
      <c r="L50" s="108" t="s">
        <v>2507</v>
      </c>
      <c r="M50" s="108"/>
      <c r="N50" s="53" t="s">
        <v>2508</v>
      </c>
      <c r="O50" s="53"/>
      <c r="P50" s="53" t="s">
        <v>2502</v>
      </c>
      <c r="Q50" t="s">
        <v>2503</v>
      </c>
      <c r="S50" s="53"/>
      <c r="T50" s="53"/>
      <c r="V50" s="53"/>
    </row>
    <row r="51" spans="1:33">
      <c r="A51" s="11" t="s">
        <v>2504</v>
      </c>
      <c r="B51" s="42">
        <v>1328</v>
      </c>
      <c r="D51">
        <v>19581332</v>
      </c>
      <c r="E51">
        <v>19605056</v>
      </c>
      <c r="F51">
        <v>14978</v>
      </c>
      <c r="G51" s="45">
        <v>-2.4946350000000002</v>
      </c>
      <c r="H51" s="45">
        <v>454</v>
      </c>
      <c r="I51" s="79">
        <v>8.9885710000000008E-3</v>
      </c>
      <c r="J51">
        <v>-0.70449519999999999</v>
      </c>
      <c r="K51">
        <v>2.2972302999999998</v>
      </c>
      <c r="L51">
        <v>8.2095389999999995</v>
      </c>
      <c r="M51">
        <f>L51/F51</f>
        <v>5.4810648951795961E-4</v>
      </c>
      <c r="N51">
        <v>61.734530999999997</v>
      </c>
      <c r="O51">
        <f>N51/F51</f>
        <v>4.1216805314461206E-3</v>
      </c>
      <c r="P51" s="73">
        <v>1.03042E-7</v>
      </c>
    </row>
    <row r="52" spans="1:33">
      <c r="A52" s="42" t="s">
        <v>2497</v>
      </c>
      <c r="B52" s="42">
        <v>1.5434669999999999E-2</v>
      </c>
      <c r="D52">
        <v>61578302</v>
      </c>
      <c r="E52">
        <v>61587727</v>
      </c>
      <c r="F52">
        <v>9425</v>
      </c>
      <c r="G52" s="45">
        <v>-1.8289439999999999</v>
      </c>
      <c r="H52" s="45">
        <v>267</v>
      </c>
      <c r="I52" s="79">
        <v>2.3604896E-2</v>
      </c>
      <c r="J52">
        <v>-1.696156</v>
      </c>
      <c r="K52">
        <v>-0.93389759999999999</v>
      </c>
      <c r="L52">
        <v>12.673451</v>
      </c>
      <c r="M52">
        <f t="shared" ref="M52:M54" si="2">L52/F52</f>
        <v>1.3446632360742707E-3</v>
      </c>
      <c r="N52">
        <v>34.995721000000003</v>
      </c>
      <c r="O52">
        <f t="shared" ref="O52:O54" si="3">N52/F52</f>
        <v>3.7130738461538465E-3</v>
      </c>
      <c r="P52" s="73">
        <v>9.282685E-8</v>
      </c>
    </row>
    <row r="53" spans="1:33">
      <c r="A53" s="11" t="s">
        <v>2505</v>
      </c>
      <c r="B53" s="42">
        <v>-1.5003850000000001</v>
      </c>
      <c r="D53">
        <v>71187038</v>
      </c>
      <c r="E53">
        <v>71198306</v>
      </c>
      <c r="F53">
        <v>2205</v>
      </c>
      <c r="G53" s="45">
        <v>-2.029827</v>
      </c>
      <c r="H53" s="45">
        <v>60</v>
      </c>
      <c r="I53" s="79">
        <v>1.5657755999999998E-2</v>
      </c>
      <c r="J53">
        <v>-2.0649101999999999</v>
      </c>
      <c r="K53">
        <v>-1.3801909999999999</v>
      </c>
      <c r="L53">
        <v>1.888725</v>
      </c>
      <c r="M53">
        <f t="shared" si="2"/>
        <v>8.5656462585034017E-4</v>
      </c>
      <c r="N53">
        <v>7.8642070000000004</v>
      </c>
      <c r="O53">
        <f t="shared" si="3"/>
        <v>3.5665337868480726E-3</v>
      </c>
      <c r="P53" s="73">
        <v>8.9163350000000001E-8</v>
      </c>
    </row>
    <row r="54" spans="1:33">
      <c r="A54" s="11" t="s">
        <v>2506</v>
      </c>
      <c r="B54" s="42">
        <v>0.20273740000000001</v>
      </c>
      <c r="D54">
        <v>88594365</v>
      </c>
      <c r="E54">
        <v>88638180</v>
      </c>
      <c r="F54">
        <v>19951</v>
      </c>
      <c r="G54" s="45">
        <v>-2.1517050000000002</v>
      </c>
      <c r="H54" s="45">
        <v>547</v>
      </c>
      <c r="I54" s="79">
        <v>1.6795997999999999E-2</v>
      </c>
      <c r="J54">
        <v>-1.8274851000000001</v>
      </c>
      <c r="K54">
        <v>-0.72406910000000002</v>
      </c>
      <c r="L54">
        <v>18.508150000000001</v>
      </c>
      <c r="M54">
        <f t="shared" si="2"/>
        <v>9.2768031677610151E-4</v>
      </c>
      <c r="N54">
        <v>72.088654000000005</v>
      </c>
      <c r="O54">
        <f t="shared" si="3"/>
        <v>3.6132852488597066E-3</v>
      </c>
      <c r="P54" s="73">
        <v>9.033213E-8</v>
      </c>
    </row>
    <row r="55" spans="1:33">
      <c r="A55" s="42" t="s">
        <v>2507</v>
      </c>
      <c r="B55" s="42">
        <v>41.279870000000003</v>
      </c>
      <c r="C55">
        <f>B55/B3</f>
        <v>8.8661418844906471E-4</v>
      </c>
      <c r="D55" s="52"/>
    </row>
    <row r="56" spans="1:33">
      <c r="A56" s="42" t="s">
        <v>2508</v>
      </c>
      <c r="B56" s="42">
        <v>176.6831</v>
      </c>
      <c r="C56">
        <f>B56/B3</f>
        <v>3.7948216241757769E-3</v>
      </c>
      <c r="D56" s="52"/>
    </row>
    <row r="57" spans="1:33">
      <c r="A57" s="23" t="s">
        <v>2509</v>
      </c>
      <c r="B57" s="109">
        <v>9.4870549999999998E-8</v>
      </c>
      <c r="C57" s="42"/>
      <c r="D57" s="52"/>
    </row>
    <row r="58" spans="1:33">
      <c r="A58" s="23" t="s">
        <v>2503</v>
      </c>
      <c r="B58" s="42"/>
      <c r="D58" s="52"/>
    </row>
    <row r="59" spans="1:33">
      <c r="A59" s="86" t="s">
        <v>2570</v>
      </c>
      <c r="B59" s="86"/>
      <c r="C59" s="86"/>
      <c r="D59" s="91" t="s">
        <v>2511</v>
      </c>
      <c r="E59" s="91"/>
      <c r="F59" s="86"/>
      <c r="G59" s="91"/>
      <c r="H59" s="93"/>
      <c r="I59" s="86"/>
      <c r="J59" s="86"/>
      <c r="K59" s="86"/>
      <c r="L59" s="86"/>
      <c r="M59" s="90"/>
      <c r="N59" s="91"/>
      <c r="O59" s="91"/>
      <c r="P59" s="86"/>
      <c r="Q59" s="94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  <c r="AE59" s="86"/>
      <c r="AF59" s="86"/>
      <c r="AG59" s="86"/>
    </row>
    <row r="60" spans="1:33" ht="15">
      <c r="A60" s="11" t="s">
        <v>2493</v>
      </c>
      <c r="B60" s="42">
        <v>-2.3277779999999999</v>
      </c>
      <c r="D60" s="71" t="s">
        <v>2313</v>
      </c>
      <c r="E60" s="71"/>
      <c r="F60" t="s">
        <v>2307</v>
      </c>
      <c r="G60" t="s">
        <v>2493</v>
      </c>
      <c r="H60" t="s">
        <v>2504</v>
      </c>
      <c r="I60" s="42" t="s">
        <v>2497</v>
      </c>
      <c r="J60" t="s">
        <v>2505</v>
      </c>
      <c r="K60" t="s">
        <v>2506</v>
      </c>
      <c r="L60" s="108" t="s">
        <v>2507</v>
      </c>
      <c r="M60" s="108"/>
      <c r="N60" s="53" t="s">
        <v>2508</v>
      </c>
      <c r="O60" s="53"/>
      <c r="P60" s="53" t="s">
        <v>2502</v>
      </c>
      <c r="Q60" t="s">
        <v>2503</v>
      </c>
      <c r="T60" s="53"/>
      <c r="U60" s="53"/>
      <c r="V60" s="53"/>
      <c r="W60" s="53"/>
    </row>
    <row r="61" spans="1:33">
      <c r="A61" s="11" t="s">
        <v>2504</v>
      </c>
      <c r="B61" s="42">
        <v>1157</v>
      </c>
      <c r="D61">
        <v>19581332</v>
      </c>
      <c r="E61">
        <v>19605056</v>
      </c>
      <c r="F61">
        <v>14978</v>
      </c>
      <c r="G61" s="45">
        <v>-2.5490409999999999</v>
      </c>
      <c r="H61" s="45">
        <v>428</v>
      </c>
      <c r="I61" s="79">
        <v>1.0172789999999999E-2</v>
      </c>
      <c r="J61">
        <v>-0.40239550000000002</v>
      </c>
      <c r="K61" s="72">
        <v>2.7081404199999999</v>
      </c>
      <c r="L61">
        <v>8.7764019999999991</v>
      </c>
      <c r="M61">
        <f>L61/F61</f>
        <v>5.8595286420082781E-4</v>
      </c>
      <c r="N61">
        <v>62.148344999999999</v>
      </c>
      <c r="O61">
        <f>N61/F61</f>
        <v>4.1493086526906125E-3</v>
      </c>
      <c r="P61" s="73">
        <v>1.03042E-7</v>
      </c>
    </row>
    <row r="62" spans="1:33">
      <c r="A62" s="42" t="s">
        <v>2497</v>
      </c>
      <c r="B62" s="42">
        <v>1.5820899999999999E-2</v>
      </c>
      <c r="D62">
        <v>61578302</v>
      </c>
      <c r="E62">
        <v>61587727</v>
      </c>
      <c r="F62">
        <v>9425</v>
      </c>
      <c r="G62" s="45">
        <v>-2.0337499999999999</v>
      </c>
      <c r="H62" s="45">
        <v>229</v>
      </c>
      <c r="I62" s="79">
        <v>2.18169E-2</v>
      </c>
      <c r="J62">
        <v>-1.302335</v>
      </c>
      <c r="K62" s="72">
        <v>6.5512329999999994E-2</v>
      </c>
      <c r="L62">
        <v>10.080048</v>
      </c>
      <c r="M62">
        <f t="shared" ref="M62:M64" si="4">L62/F62</f>
        <v>1.0695011140583555E-3</v>
      </c>
      <c r="N62">
        <v>32.567138999999997</v>
      </c>
      <c r="O62">
        <f t="shared" ref="O62:O64" si="5">N62/F62</f>
        <v>3.455399363395225E-3</v>
      </c>
      <c r="P62" s="73">
        <v>8.6384979999999996E-8</v>
      </c>
    </row>
    <row r="63" spans="1:33">
      <c r="A63" s="11" t="s">
        <v>2505</v>
      </c>
      <c r="B63" s="42">
        <v>-1.0886130000000001</v>
      </c>
      <c r="D63">
        <v>71187038</v>
      </c>
      <c r="E63">
        <v>71198306</v>
      </c>
      <c r="F63">
        <v>2205</v>
      </c>
      <c r="G63" s="45">
        <v>-2.0530369999999998</v>
      </c>
      <c r="H63" s="45">
        <v>53</v>
      </c>
      <c r="I63" s="79">
        <v>1.774338E-2</v>
      </c>
      <c r="J63">
        <v>-0.65555430000000003</v>
      </c>
      <c r="K63" s="72">
        <v>0.84830479999999997</v>
      </c>
      <c r="L63">
        <v>1.888209</v>
      </c>
      <c r="M63">
        <f t="shared" si="4"/>
        <v>8.5633061224489799E-4</v>
      </c>
      <c r="N63">
        <v>7.5373729999999997</v>
      </c>
      <c r="O63">
        <f t="shared" si="5"/>
        <v>3.4183097505668934E-3</v>
      </c>
      <c r="P63" s="73">
        <v>8.5457740000000006E-8</v>
      </c>
    </row>
    <row r="64" spans="1:33">
      <c r="A64" s="11" t="s">
        <v>2506</v>
      </c>
      <c r="B64" s="42">
        <v>1.106009</v>
      </c>
      <c r="D64">
        <v>88594365</v>
      </c>
      <c r="E64">
        <v>88638180</v>
      </c>
      <c r="F64">
        <v>19951</v>
      </c>
      <c r="G64" s="45">
        <v>-2.2182729999999999</v>
      </c>
      <c r="H64" s="45">
        <v>447</v>
      </c>
      <c r="I64" s="79">
        <v>1.796824E-2</v>
      </c>
      <c r="J64">
        <v>-1.5708327</v>
      </c>
      <c r="K64" s="72">
        <v>-0.15787897000000001</v>
      </c>
      <c r="L64">
        <v>16.253302000000001</v>
      </c>
      <c r="M64">
        <f t="shared" si="4"/>
        <v>8.1466101949776966E-4</v>
      </c>
      <c r="N64">
        <v>63.996752000000001</v>
      </c>
      <c r="O64">
        <f t="shared" si="5"/>
        <v>3.207696456317979E-3</v>
      </c>
      <c r="P64" s="73">
        <v>8.0192409999999999E-8</v>
      </c>
    </row>
    <row r="65" spans="1:33">
      <c r="A65" s="42" t="s">
        <v>2507</v>
      </c>
      <c r="B65" s="42">
        <v>36.997959999999999</v>
      </c>
      <c r="C65">
        <f>B65/B3</f>
        <v>7.9464679224210144E-4</v>
      </c>
      <c r="D65" s="52"/>
    </row>
    <row r="66" spans="1:33">
      <c r="A66" s="42" t="s">
        <v>2508</v>
      </c>
      <c r="B66" s="42">
        <v>166.24959999999999</v>
      </c>
      <c r="C66">
        <f>B66/B3</f>
        <v>3.5707296118902897E-3</v>
      </c>
      <c r="D66" s="52"/>
    </row>
    <row r="67" spans="1:33">
      <c r="A67" s="23" t="s">
        <v>2509</v>
      </c>
      <c r="B67" s="109">
        <v>8.9268249999999996E-8</v>
      </c>
      <c r="C67" s="42"/>
      <c r="D67" s="52"/>
    </row>
    <row r="68" spans="1:33">
      <c r="A68" s="23" t="s">
        <v>2503</v>
      </c>
      <c r="B68" s="42"/>
      <c r="D68" s="52"/>
    </row>
    <row r="69" spans="1:33">
      <c r="A69" s="86" t="s">
        <v>2571</v>
      </c>
      <c r="B69" s="86"/>
      <c r="C69" s="86"/>
      <c r="D69" s="91" t="s">
        <v>2511</v>
      </c>
      <c r="E69" s="91"/>
      <c r="F69" s="86"/>
      <c r="G69" s="91"/>
      <c r="H69" s="93"/>
      <c r="I69" s="86"/>
      <c r="J69" s="86"/>
      <c r="K69" s="86"/>
      <c r="L69" s="86"/>
      <c r="M69" s="90"/>
      <c r="N69" s="91"/>
      <c r="O69" s="91"/>
      <c r="P69" s="86"/>
      <c r="Q69" s="94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</row>
    <row r="70" spans="1:33" ht="15">
      <c r="A70" s="11" t="s">
        <v>2493</v>
      </c>
      <c r="B70" s="42">
        <v>-2.369065</v>
      </c>
      <c r="D70" s="71" t="s">
        <v>2313</v>
      </c>
      <c r="E70" s="71"/>
      <c r="F70" t="s">
        <v>2307</v>
      </c>
      <c r="G70" t="s">
        <v>2493</v>
      </c>
      <c r="H70" t="s">
        <v>2504</v>
      </c>
      <c r="I70" s="42" t="s">
        <v>2497</v>
      </c>
      <c r="J70" t="s">
        <v>2505</v>
      </c>
      <c r="K70" t="s">
        <v>2506</v>
      </c>
      <c r="L70" s="108" t="s">
        <v>2507</v>
      </c>
      <c r="M70" s="108"/>
      <c r="N70" s="53" t="s">
        <v>2508</v>
      </c>
      <c r="O70" s="53"/>
      <c r="P70" s="53" t="s">
        <v>2502</v>
      </c>
      <c r="Q70" t="s">
        <v>2503</v>
      </c>
      <c r="T70" s="53"/>
      <c r="U70" s="53"/>
      <c r="V70" s="53"/>
      <c r="W70" s="53"/>
    </row>
    <row r="71" spans="1:33">
      <c r="A71" s="11" t="s">
        <v>2504</v>
      </c>
      <c r="B71" s="42">
        <v>1243</v>
      </c>
      <c r="D71">
        <v>19581332</v>
      </c>
      <c r="E71">
        <v>19605056</v>
      </c>
      <c r="F71">
        <v>14978</v>
      </c>
      <c r="G71" s="45">
        <v>-2.5226869999999999</v>
      </c>
      <c r="H71" s="45">
        <v>440</v>
      </c>
      <c r="I71" s="79">
        <v>8.8542269999999992E-3</v>
      </c>
      <c r="J71">
        <v>-0.485321</v>
      </c>
      <c r="K71" s="44">
        <v>2.7474523</v>
      </c>
      <c r="L71">
        <v>7.8377910000000002</v>
      </c>
      <c r="M71">
        <f>L71/F71</f>
        <v>5.2328688743490451E-4</v>
      </c>
      <c r="N71">
        <v>60.327877000000001</v>
      </c>
      <c r="O71">
        <f>N71/F71</f>
        <v>4.0277658565896646E-3</v>
      </c>
      <c r="P71" s="73">
        <v>1.0069409999999999E-7</v>
      </c>
    </row>
    <row r="72" spans="1:33">
      <c r="A72" s="42" t="s">
        <v>2497</v>
      </c>
      <c r="B72" s="42">
        <v>1.2742430000000001E-2</v>
      </c>
      <c r="D72">
        <v>61578302</v>
      </c>
      <c r="E72">
        <v>61587727</v>
      </c>
      <c r="F72">
        <v>9425</v>
      </c>
      <c r="G72" s="45">
        <v>-2.1850109999999998</v>
      </c>
      <c r="H72" s="45">
        <v>260</v>
      </c>
      <c r="I72" s="79">
        <v>1.5995855E-2</v>
      </c>
      <c r="J72">
        <v>-3.0732629999999999</v>
      </c>
      <c r="K72" s="44">
        <v>-3.2757467999999998</v>
      </c>
      <c r="L72">
        <v>8.4148739999999993</v>
      </c>
      <c r="M72">
        <f t="shared" ref="M72:M74" si="6">L72/F72</f>
        <v>8.9282482758620677E-4</v>
      </c>
      <c r="N72">
        <v>34.701631999999996</v>
      </c>
      <c r="O72">
        <f t="shared" ref="O72:O74" si="7">N72/F72</f>
        <v>3.6818707692307688E-3</v>
      </c>
      <c r="P72" s="73">
        <v>9.2046770000000003E-8</v>
      </c>
    </row>
    <row r="73" spans="1:33">
      <c r="A73" s="11" t="s">
        <v>2505</v>
      </c>
      <c r="B73" s="42">
        <v>-2.160374</v>
      </c>
      <c r="D73">
        <v>71187038</v>
      </c>
      <c r="E73">
        <v>71198306</v>
      </c>
      <c r="F73">
        <v>2205</v>
      </c>
      <c r="G73" s="45">
        <v>-1.9270670000000001</v>
      </c>
      <c r="H73" s="45">
        <v>54</v>
      </c>
      <c r="I73" s="79">
        <v>1.8448048000000002E-2</v>
      </c>
      <c r="J73">
        <v>-1.3114490000000001</v>
      </c>
      <c r="K73">
        <v>-0.27787040000000002</v>
      </c>
      <c r="L73">
        <v>2.000343</v>
      </c>
      <c r="M73">
        <f t="shared" si="6"/>
        <v>9.0718503401360543E-4</v>
      </c>
      <c r="N73">
        <v>7.2072620000000001</v>
      </c>
      <c r="O73">
        <f t="shared" si="7"/>
        <v>3.2685995464852608E-3</v>
      </c>
      <c r="P73" s="73">
        <v>8.1714990000000004E-8</v>
      </c>
    </row>
    <row r="74" spans="1:33">
      <c r="A74" s="11" t="s">
        <v>2506</v>
      </c>
      <c r="B74" s="42">
        <v>-1.1445399999999999</v>
      </c>
      <c r="D74">
        <v>88594365</v>
      </c>
      <c r="E74">
        <v>88638180</v>
      </c>
      <c r="F74">
        <v>19951</v>
      </c>
      <c r="G74" s="45">
        <v>-2.2981189999999998</v>
      </c>
      <c r="H74" s="45">
        <v>489</v>
      </c>
      <c r="I74" s="79">
        <v>1.3935097E-2</v>
      </c>
      <c r="J74">
        <v>-3.0410270000000001</v>
      </c>
      <c r="K74">
        <v>-3.1901788</v>
      </c>
      <c r="L74">
        <v>13.81495</v>
      </c>
      <c r="M74">
        <f t="shared" si="6"/>
        <v>6.9244398777003661E-4</v>
      </c>
      <c r="N74">
        <v>65.666270999999995</v>
      </c>
      <c r="O74">
        <f t="shared" si="7"/>
        <v>3.2913774246904914E-3</v>
      </c>
      <c r="P74" s="73">
        <v>8.2284440000000005E-8</v>
      </c>
    </row>
    <row r="75" spans="1:33">
      <c r="A75" s="42" t="s">
        <v>2507</v>
      </c>
      <c r="B75" s="42">
        <v>32.067959999999999</v>
      </c>
      <c r="C75">
        <f>B75/B3</f>
        <v>6.8875963830838287E-4</v>
      </c>
      <c r="D75" s="52"/>
    </row>
    <row r="76" spans="1:33">
      <c r="A76" s="42" t="s">
        <v>2508</v>
      </c>
      <c r="B76" s="42">
        <v>167.90299999999999</v>
      </c>
      <c r="C76">
        <f>B76/B3</f>
        <v>3.6062415429884659E-3</v>
      </c>
      <c r="D76" s="52"/>
    </row>
    <row r="77" spans="1:33">
      <c r="A77" s="23" t="s">
        <v>2509</v>
      </c>
      <c r="B77" s="109">
        <v>9.0156059999999996E-8</v>
      </c>
      <c r="D77" s="52"/>
    </row>
    <row r="78" spans="1:33">
      <c r="A78" s="23" t="s">
        <v>2503</v>
      </c>
      <c r="B78" s="42"/>
      <c r="D78" s="52"/>
    </row>
    <row r="79" spans="1:33">
      <c r="A79" s="86" t="s">
        <v>2581</v>
      </c>
      <c r="B79" s="86"/>
      <c r="C79" s="86"/>
      <c r="D79" s="91" t="s">
        <v>2511</v>
      </c>
      <c r="E79" s="91"/>
      <c r="F79" s="86"/>
      <c r="G79" s="91"/>
      <c r="H79" s="93"/>
      <c r="I79" s="86"/>
      <c r="J79" s="86"/>
      <c r="K79" s="86"/>
      <c r="L79" s="86"/>
      <c r="M79" s="90"/>
      <c r="N79" s="91"/>
      <c r="O79" s="91"/>
      <c r="P79" s="86"/>
      <c r="Q79" s="94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</row>
    <row r="80" spans="1:33" ht="15">
      <c r="A80" s="11" t="s">
        <v>2493</v>
      </c>
      <c r="B80" s="42">
        <v>-2.3198259999999999</v>
      </c>
      <c r="D80" s="71" t="s">
        <v>2313</v>
      </c>
      <c r="E80" s="71"/>
      <c r="F80" t="s">
        <v>2307</v>
      </c>
      <c r="G80" t="s">
        <v>2493</v>
      </c>
      <c r="H80" t="s">
        <v>2504</v>
      </c>
      <c r="I80" s="42" t="s">
        <v>2497</v>
      </c>
      <c r="J80" t="s">
        <v>2505</v>
      </c>
      <c r="K80" t="s">
        <v>2506</v>
      </c>
      <c r="L80" s="108" t="s">
        <v>2507</v>
      </c>
      <c r="M80" s="108"/>
      <c r="N80" s="53" t="s">
        <v>2508</v>
      </c>
      <c r="O80" s="53"/>
      <c r="P80" s="53" t="s">
        <v>2502</v>
      </c>
      <c r="Q80" t="s">
        <v>2503</v>
      </c>
      <c r="T80" s="53"/>
      <c r="U80" s="53"/>
      <c r="V80" s="53"/>
      <c r="W80" s="53"/>
    </row>
    <row r="81" spans="1:33">
      <c r="A81" s="11" t="s">
        <v>2504</v>
      </c>
      <c r="B81" s="42">
        <v>1121</v>
      </c>
      <c r="D81">
        <v>19581332</v>
      </c>
      <c r="E81">
        <v>19605056</v>
      </c>
      <c r="F81">
        <v>14978</v>
      </c>
      <c r="G81" s="45">
        <v>-2.5256669999999999</v>
      </c>
      <c r="H81" s="45">
        <v>429</v>
      </c>
      <c r="I81" s="79">
        <v>8.8862820000000006E-3</v>
      </c>
      <c r="J81">
        <v>-0.53639380000000003</v>
      </c>
      <c r="K81" s="72">
        <v>2.6173367000000001</v>
      </c>
      <c r="L81">
        <v>7.6617810000000004</v>
      </c>
      <c r="M81">
        <f>L81/F81</f>
        <v>5.1153565229002541E-4</v>
      </c>
      <c r="N81">
        <v>58.545966</v>
      </c>
      <c r="O81">
        <f>N81/F81</f>
        <v>3.9087973027106425E-3</v>
      </c>
      <c r="P81" s="73">
        <v>9.7719930000000002E-8</v>
      </c>
    </row>
    <row r="82" spans="1:33">
      <c r="A82" s="42" t="s">
        <v>2497</v>
      </c>
      <c r="B82" s="42">
        <v>1.4003450000000001E-2</v>
      </c>
      <c r="D82">
        <v>61578302</v>
      </c>
      <c r="E82">
        <v>61587727</v>
      </c>
      <c r="F82">
        <v>9425</v>
      </c>
      <c r="G82" s="45">
        <v>-2.2872509999999999</v>
      </c>
      <c r="H82" s="45">
        <v>234</v>
      </c>
      <c r="I82" s="79">
        <v>1.3662137E-2</v>
      </c>
      <c r="J82">
        <v>-2.2594591999999998</v>
      </c>
      <c r="K82" s="72">
        <v>-1.4575741</v>
      </c>
      <c r="L82">
        <v>6.4640199999999997</v>
      </c>
      <c r="M82">
        <f t="shared" ref="M82:M84" si="8">L82/F82</f>
        <v>6.8583766578249339E-4</v>
      </c>
      <c r="N82">
        <v>31.349398999999998</v>
      </c>
      <c r="O82">
        <f t="shared" ref="O82:O84" si="9">N82/F82</f>
        <v>3.3261961803713524E-3</v>
      </c>
      <c r="P82" s="73">
        <v>8.31549E-8</v>
      </c>
    </row>
    <row r="83" spans="1:33">
      <c r="A83" s="11" t="s">
        <v>2505</v>
      </c>
      <c r="B83" s="42">
        <v>-1.313239</v>
      </c>
      <c r="D83">
        <v>71187038</v>
      </c>
      <c r="E83">
        <v>71198306</v>
      </c>
      <c r="F83">
        <v>2205</v>
      </c>
      <c r="G83" s="45">
        <v>-1.821391</v>
      </c>
      <c r="H83" s="45">
        <v>46</v>
      </c>
      <c r="I83" s="79">
        <v>2.0592160000000002E-2</v>
      </c>
      <c r="J83">
        <v>0.2207819</v>
      </c>
      <c r="K83" s="72">
        <v>1.9897811999999999</v>
      </c>
      <c r="L83">
        <v>1.895443</v>
      </c>
      <c r="M83">
        <f t="shared" si="8"/>
        <v>8.5961133786848073E-4</v>
      </c>
      <c r="N83">
        <v>6.1627020000000003</v>
      </c>
      <c r="O83">
        <f t="shared" si="9"/>
        <v>2.7948761904761908E-3</v>
      </c>
      <c r="P83" s="73">
        <v>6.9871909999999996E-8</v>
      </c>
    </row>
    <row r="84" spans="1:33">
      <c r="A84" s="11" t="s">
        <v>2506</v>
      </c>
      <c r="B84" s="42">
        <v>0.74251840000000002</v>
      </c>
      <c r="D84">
        <v>88594365</v>
      </c>
      <c r="E84">
        <v>88638180</v>
      </c>
      <c r="F84">
        <v>19951</v>
      </c>
      <c r="G84" s="45">
        <v>-2.0883470000000002</v>
      </c>
      <c r="H84" s="45">
        <v>412</v>
      </c>
      <c r="I84" s="79">
        <v>1.8829034000000001E-2</v>
      </c>
      <c r="J84">
        <v>-1.6130454000000001</v>
      </c>
      <c r="K84" s="72">
        <v>-0.37685679999999999</v>
      </c>
      <c r="L84">
        <v>15.620421</v>
      </c>
      <c r="M84">
        <f t="shared" si="8"/>
        <v>7.8293925116535519E-4</v>
      </c>
      <c r="N84">
        <v>55.598402999999998</v>
      </c>
      <c r="O84">
        <f t="shared" si="9"/>
        <v>2.7867476818204599E-3</v>
      </c>
      <c r="P84" s="73">
        <v>6.966869E-8</v>
      </c>
    </row>
    <row r="85" spans="1:33">
      <c r="A85" s="42" t="s">
        <v>2507</v>
      </c>
      <c r="B85" s="42">
        <v>31.641660000000002</v>
      </c>
      <c r="C85">
        <f>B85/B3</f>
        <v>6.796035138211732E-4</v>
      </c>
      <c r="D85" s="52"/>
    </row>
    <row r="86" spans="1:33">
      <c r="A86" s="42" t="s">
        <v>2508</v>
      </c>
      <c r="B86" s="42">
        <v>151.65649999999999</v>
      </c>
      <c r="C86">
        <f>B86/B3</f>
        <v>3.2572971928091238E-3</v>
      </c>
      <c r="D86" s="52"/>
    </row>
    <row r="87" spans="1:33">
      <c r="A87" s="23" t="s">
        <v>2509</v>
      </c>
      <c r="B87" s="109">
        <v>8.1432410000000003E-8</v>
      </c>
      <c r="D87" s="52"/>
    </row>
    <row r="88" spans="1:33">
      <c r="A88" s="23" t="s">
        <v>2503</v>
      </c>
      <c r="B88" s="42"/>
      <c r="D88" s="52"/>
    </row>
    <row r="89" spans="1:33">
      <c r="A89" s="86" t="s">
        <v>2582</v>
      </c>
      <c r="B89" s="86"/>
      <c r="C89" s="86"/>
      <c r="D89" s="91" t="s">
        <v>2511</v>
      </c>
      <c r="E89" s="91"/>
      <c r="F89" s="86"/>
      <c r="G89" s="91"/>
      <c r="H89" s="93"/>
      <c r="I89" s="86"/>
      <c r="J89" s="86"/>
      <c r="K89" s="86"/>
      <c r="L89" s="86"/>
      <c r="M89" s="90"/>
      <c r="N89" s="91"/>
      <c r="O89" s="91"/>
      <c r="P89" s="86"/>
      <c r="Q89" s="94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</row>
    <row r="90" spans="1:33" ht="15">
      <c r="A90" s="11" t="s">
        <v>2493</v>
      </c>
      <c r="B90" s="42">
        <v>-2.279995</v>
      </c>
      <c r="D90" s="71" t="s">
        <v>2313</v>
      </c>
      <c r="E90" s="71"/>
      <c r="F90" t="s">
        <v>2307</v>
      </c>
      <c r="G90" t="s">
        <v>2493</v>
      </c>
      <c r="H90" t="s">
        <v>2504</v>
      </c>
      <c r="I90" s="42" t="s">
        <v>2497</v>
      </c>
      <c r="J90" t="s">
        <v>2505</v>
      </c>
      <c r="K90" t="s">
        <v>2506</v>
      </c>
      <c r="L90" s="108" t="s">
        <v>2507</v>
      </c>
      <c r="M90" s="108"/>
      <c r="N90" s="53" t="s">
        <v>2508</v>
      </c>
      <c r="O90" s="53"/>
      <c r="P90" s="53" t="s">
        <v>2502</v>
      </c>
      <c r="Q90" t="s">
        <v>2503</v>
      </c>
      <c r="T90" s="53"/>
      <c r="U90" s="53"/>
      <c r="V90" s="53"/>
      <c r="W90" s="53"/>
    </row>
    <row r="91" spans="1:33">
      <c r="A91" s="11" t="s">
        <v>2504</v>
      </c>
      <c r="B91" s="42">
        <v>1149</v>
      </c>
      <c r="D91">
        <v>19581332</v>
      </c>
      <c r="E91">
        <v>19605056</v>
      </c>
      <c r="F91">
        <v>14978</v>
      </c>
      <c r="G91" s="45">
        <v>-2.5246680000000001</v>
      </c>
      <c r="H91" s="45">
        <v>438</v>
      </c>
      <c r="I91" s="79">
        <v>9.7653630000000009E-3</v>
      </c>
      <c r="J91">
        <v>-0.51218520000000001</v>
      </c>
      <c r="K91">
        <v>2.5715240000000001</v>
      </c>
      <c r="L91">
        <v>8.6134559999999993</v>
      </c>
      <c r="M91">
        <f>L91/F91</f>
        <v>5.750738416343971E-4</v>
      </c>
      <c r="N91">
        <v>61.603036000000003</v>
      </c>
      <c r="O91">
        <f>N91/F91</f>
        <v>4.112901321938844E-3</v>
      </c>
      <c r="P91" s="73">
        <v>1.0282250000000001E-7</v>
      </c>
    </row>
    <row r="92" spans="1:33">
      <c r="A92" s="42" t="s">
        <v>2497</v>
      </c>
      <c r="B92" s="42">
        <v>1.5853269999999999E-2</v>
      </c>
      <c r="D92">
        <v>61578302</v>
      </c>
      <c r="E92">
        <v>61587727</v>
      </c>
      <c r="F92">
        <v>9425</v>
      </c>
      <c r="G92" s="45">
        <v>-1.8094809999999999</v>
      </c>
      <c r="H92" s="45">
        <v>229</v>
      </c>
      <c r="I92" s="79">
        <v>2.5874747E-2</v>
      </c>
      <c r="J92">
        <v>-1.6598332</v>
      </c>
      <c r="K92">
        <v>-0.905227</v>
      </c>
      <c r="L92">
        <v>11.937363</v>
      </c>
      <c r="M92">
        <f t="shared" ref="M92:M94" si="10">L92/F92</f>
        <v>1.2665637135278515E-3</v>
      </c>
      <c r="N92">
        <v>31.559277000000002</v>
      </c>
      <c r="O92">
        <f t="shared" ref="O92:O94" si="11">N92/F92</f>
        <v>3.3484644031830241E-3</v>
      </c>
      <c r="P92" s="73">
        <v>8.3711610000000004E-8</v>
      </c>
    </row>
    <row r="93" spans="1:33">
      <c r="A93" s="11" t="s">
        <v>2505</v>
      </c>
      <c r="B93" s="42">
        <v>-1.1637679999999999</v>
      </c>
      <c r="D93">
        <v>71187038</v>
      </c>
      <c r="E93">
        <v>71198306</v>
      </c>
      <c r="F93">
        <v>2205</v>
      </c>
      <c r="G93" s="45">
        <v>-2.0836790000000001</v>
      </c>
      <c r="H93" s="45">
        <v>54</v>
      </c>
      <c r="I93" s="79">
        <v>1.5765278000000001E-2</v>
      </c>
      <c r="J93">
        <v>-1.1267901</v>
      </c>
      <c r="K93">
        <v>0.15044769999999999</v>
      </c>
      <c r="L93">
        <v>1.7099679999999999</v>
      </c>
      <c r="M93">
        <f t="shared" si="10"/>
        <v>7.7549569160997726E-4</v>
      </c>
      <c r="N93">
        <v>7.4419259999999996</v>
      </c>
      <c r="O93">
        <f t="shared" si="11"/>
        <v>3.3750231292517005E-3</v>
      </c>
      <c r="P93" s="73">
        <v>8.4375570000000003E-8</v>
      </c>
    </row>
    <row r="94" spans="1:33">
      <c r="A94" s="11" t="s">
        <v>2506</v>
      </c>
      <c r="B94" s="42">
        <v>0.95197849999999995</v>
      </c>
      <c r="D94">
        <v>88594365</v>
      </c>
      <c r="E94">
        <v>88638180</v>
      </c>
      <c r="F94">
        <v>19951</v>
      </c>
      <c r="G94" s="45">
        <v>-2.221184</v>
      </c>
      <c r="H94" s="45">
        <v>428</v>
      </c>
      <c r="I94" s="79">
        <v>1.6768249999999998E-2</v>
      </c>
      <c r="J94">
        <v>-1.4128909999999999</v>
      </c>
      <c r="K94">
        <v>0.21599570000000001</v>
      </c>
      <c r="L94">
        <v>14.483108</v>
      </c>
      <c r="M94">
        <f t="shared" si="10"/>
        <v>7.2593393814846376E-4</v>
      </c>
      <c r="N94">
        <v>59.397734</v>
      </c>
      <c r="O94">
        <f t="shared" si="11"/>
        <v>2.9771807929427096E-3</v>
      </c>
      <c r="P94" s="73">
        <v>7.4429520000000005E-8</v>
      </c>
    </row>
    <row r="95" spans="1:33">
      <c r="A95" s="42" t="s">
        <v>2507</v>
      </c>
      <c r="B95" s="42">
        <v>36.743899999999996</v>
      </c>
      <c r="C95">
        <f>B95/B3</f>
        <v>7.8919005992396732E-4</v>
      </c>
      <c r="D95" s="52"/>
    </row>
    <row r="96" spans="1:33">
      <c r="A96" s="42" t="s">
        <v>2508</v>
      </c>
      <c r="B96" s="42">
        <v>160.00200000000001</v>
      </c>
      <c r="C96">
        <f>B96/B3</f>
        <v>3.4365428810756247E-3</v>
      </c>
      <c r="D96" s="52"/>
    </row>
    <row r="97" spans="1:35">
      <c r="A97" s="23" t="s">
        <v>2509</v>
      </c>
      <c r="B97" s="109">
        <v>8.5913560000000003E-8</v>
      </c>
      <c r="D97" s="52"/>
    </row>
    <row r="98" spans="1:35">
      <c r="A98" s="23" t="s">
        <v>2503</v>
      </c>
      <c r="B98" s="42"/>
      <c r="D98" s="52"/>
    </row>
    <row r="99" spans="1:35" ht="15">
      <c r="A99" s="58" t="s">
        <v>2516</v>
      </c>
      <c r="B99" s="58"/>
      <c r="C99" s="82" t="s">
        <v>2522</v>
      </c>
      <c r="D99" s="40"/>
      <c r="E99" s="40"/>
      <c r="F99" s="40"/>
      <c r="G99" s="59"/>
      <c r="H99" s="60" t="s">
        <v>4</v>
      </c>
      <c r="I99" s="60"/>
      <c r="J99" s="60"/>
      <c r="K99" s="60"/>
      <c r="L99" s="60"/>
      <c r="M99" s="60" t="s">
        <v>9</v>
      </c>
      <c r="N99" s="60"/>
      <c r="O99" s="60"/>
      <c r="P99" s="60"/>
      <c r="Q99" s="60"/>
      <c r="R99" s="60" t="s">
        <v>15</v>
      </c>
      <c r="S99" s="60"/>
      <c r="T99" s="60"/>
      <c r="U99" s="60"/>
      <c r="V99" s="60"/>
      <c r="W99" s="60" t="s">
        <v>12</v>
      </c>
      <c r="X99" s="60"/>
      <c r="Y99" s="60"/>
      <c r="Z99" s="60"/>
      <c r="AA99" s="59"/>
      <c r="AB99" s="60" t="s">
        <v>1010</v>
      </c>
      <c r="AC99" s="82"/>
      <c r="AD99" s="40"/>
      <c r="AE99" s="40"/>
      <c r="AF99" s="40"/>
      <c r="AG99" s="40"/>
      <c r="AH99" s="40"/>
      <c r="AI99" s="40"/>
    </row>
    <row r="100" spans="1:35">
      <c r="A100" s="61" t="s">
        <v>2313</v>
      </c>
      <c r="B100" s="61"/>
      <c r="C100" s="61" t="s">
        <v>2517</v>
      </c>
      <c r="D100" s="61" t="s">
        <v>2518</v>
      </c>
      <c r="E100" s="61" t="s">
        <v>2585</v>
      </c>
      <c r="F100" s="61"/>
      <c r="G100" s="61" t="s">
        <v>2520</v>
      </c>
      <c r="H100" s="61" t="s">
        <v>2517</v>
      </c>
      <c r="I100" s="61" t="s">
        <v>2518</v>
      </c>
      <c r="J100" s="61" t="s">
        <v>2519</v>
      </c>
      <c r="K100" s="61"/>
      <c r="L100" s="61" t="s">
        <v>2520</v>
      </c>
      <c r="M100" s="61" t="s">
        <v>2517</v>
      </c>
      <c r="N100" s="61" t="s">
        <v>2518</v>
      </c>
      <c r="O100" s="61" t="s">
        <v>2519</v>
      </c>
      <c r="P100" s="61"/>
      <c r="Q100" s="61" t="s">
        <v>2520</v>
      </c>
      <c r="R100" s="61" t="s">
        <v>2517</v>
      </c>
      <c r="S100" s="61" t="s">
        <v>2518</v>
      </c>
      <c r="T100" s="61" t="s">
        <v>2519</v>
      </c>
      <c r="U100" s="61"/>
      <c r="V100" s="61" t="s">
        <v>2520</v>
      </c>
      <c r="W100" s="61" t="s">
        <v>2517</v>
      </c>
      <c r="X100" s="61" t="s">
        <v>2518</v>
      </c>
      <c r="Y100" s="61" t="s">
        <v>2308</v>
      </c>
      <c r="Z100" s="61"/>
      <c r="AA100" s="61" t="s">
        <v>2520</v>
      </c>
      <c r="AB100" s="61" t="s">
        <v>2517</v>
      </c>
      <c r="AC100" s="61" t="s">
        <v>2518</v>
      </c>
      <c r="AD100" s="61" t="s">
        <v>2308</v>
      </c>
      <c r="AE100" s="61"/>
      <c r="AF100" s="61" t="s">
        <v>2520</v>
      </c>
      <c r="AG100" s="61"/>
      <c r="AH100" s="61"/>
      <c r="AI100" s="61"/>
    </row>
    <row r="101" spans="1:35">
      <c r="A101">
        <v>19581332</v>
      </c>
      <c r="B101">
        <v>19605056</v>
      </c>
      <c r="C101">
        <v>6.9974360000000004</v>
      </c>
      <c r="D101">
        <v>0.99868889999999999</v>
      </c>
      <c r="E101">
        <v>7.3355269999999999</v>
      </c>
      <c r="F101">
        <f>E101/F91</f>
        <v>4.8975343837628525E-4</v>
      </c>
      <c r="G101">
        <v>4.4490000000000003E-4</v>
      </c>
      <c r="H101" s="42">
        <v>8.2095389999999995</v>
      </c>
      <c r="I101">
        <v>1.0012283</v>
      </c>
      <c r="J101">
        <v>9.5321409999999993</v>
      </c>
      <c r="K101" s="42">
        <f>J101/F91</f>
        <v>6.3640946721858717E-4</v>
      </c>
      <c r="L101">
        <v>4.6069999999999998E-4</v>
      </c>
      <c r="M101">
        <v>8.7764019999999991</v>
      </c>
      <c r="N101">
        <v>1.0037092000000001</v>
      </c>
      <c r="O101" s="42">
        <v>11.178630999999999</v>
      </c>
      <c r="P101">
        <f>O101/F91</f>
        <v>7.4633669381759908E-4</v>
      </c>
      <c r="Q101">
        <v>4.6069999999999998E-4</v>
      </c>
      <c r="R101">
        <v>7.8377910000000002</v>
      </c>
      <c r="S101">
        <v>1.0017358999999999</v>
      </c>
      <c r="T101">
        <v>9.3537759999999999</v>
      </c>
      <c r="U101">
        <f>T101/F91</f>
        <v>6.245010014688209E-4</v>
      </c>
      <c r="V101">
        <v>4.2309999999999998E-4</v>
      </c>
      <c r="W101">
        <v>7.6617810000000004</v>
      </c>
      <c r="X101">
        <v>1.0002542999999999</v>
      </c>
      <c r="Y101">
        <v>9.2207310000000007</v>
      </c>
      <c r="Z101">
        <f>Y101/F91</f>
        <v>6.1561830685004674E-4</v>
      </c>
      <c r="AA101">
        <v>4.0840000000000001E-4</v>
      </c>
      <c r="AB101">
        <v>8.6134559999999993</v>
      </c>
      <c r="AC101">
        <v>1.0021807</v>
      </c>
      <c r="AD101">
        <v>10.533626999999999</v>
      </c>
      <c r="AE101">
        <f>AD101/F91</f>
        <v>7.0327326745893968E-4</v>
      </c>
      <c r="AF101">
        <v>4.481E-4</v>
      </c>
    </row>
    <row r="102" spans="1:35">
      <c r="A102">
        <v>61578302</v>
      </c>
      <c r="B102">
        <v>61587727</v>
      </c>
      <c r="C102">
        <v>10.289358</v>
      </c>
      <c r="D102">
        <v>0.87063999999999997</v>
      </c>
      <c r="E102">
        <v>10.289358</v>
      </c>
      <c r="F102">
        <f t="shared" ref="F102:F104" si="12">E102/F92</f>
        <v>1.0917090716180372E-3</v>
      </c>
      <c r="G102">
        <v>1.0797000000000001E-3</v>
      </c>
      <c r="H102" s="42">
        <v>12.673451</v>
      </c>
      <c r="I102">
        <v>0.82996599999999998</v>
      </c>
      <c r="J102">
        <v>12.673451</v>
      </c>
      <c r="K102" s="42">
        <f t="shared" ref="K102:K104" si="13">J102/F92</f>
        <v>1.3446632360742707E-3</v>
      </c>
      <c r="L102">
        <v>1.2979000000000001E-3</v>
      </c>
      <c r="M102">
        <v>10.080048</v>
      </c>
      <c r="N102">
        <v>0.84028130000000001</v>
      </c>
      <c r="O102" s="42">
        <v>10.080048</v>
      </c>
      <c r="P102">
        <f t="shared" ref="P102:P104" si="14">O102/F92</f>
        <v>1.0695011140583555E-3</v>
      </c>
      <c r="Q102">
        <v>9.8170000000000006E-4</v>
      </c>
      <c r="R102">
        <v>8.4148739999999993</v>
      </c>
      <c r="S102">
        <v>0.82955820000000002</v>
      </c>
      <c r="T102">
        <v>8.4148739999999993</v>
      </c>
      <c r="U102">
        <f t="shared" ref="U102:U104" si="15">T102/F92</f>
        <v>8.9282482758620677E-4</v>
      </c>
      <c r="V102">
        <v>8.3690000000000001E-4</v>
      </c>
      <c r="W102">
        <v>6.4640199999999997</v>
      </c>
      <c r="X102">
        <v>0.84773089999999995</v>
      </c>
      <c r="Y102">
        <v>6.4640199999999997</v>
      </c>
      <c r="Z102">
        <f t="shared" ref="Z102:Z104" si="16">Y102/F92</f>
        <v>6.8583766578249339E-4</v>
      </c>
      <c r="AA102">
        <v>6.2699999999999995E-4</v>
      </c>
      <c r="AB102">
        <v>11.937363</v>
      </c>
      <c r="AC102">
        <v>0.84501440000000005</v>
      </c>
      <c r="AD102">
        <v>11.937363</v>
      </c>
      <c r="AE102">
        <f t="shared" ref="AE102:AE104" si="17">AD102/F92</f>
        <v>1.2665637135278515E-3</v>
      </c>
      <c r="AF102">
        <v>1.1983E-3</v>
      </c>
    </row>
    <row r="103" spans="1:35">
      <c r="A103">
        <v>71187038</v>
      </c>
      <c r="B103">
        <v>71198306</v>
      </c>
      <c r="C103">
        <v>1.853275</v>
      </c>
      <c r="D103">
        <v>0.71194139999999995</v>
      </c>
      <c r="E103">
        <v>1.853275</v>
      </c>
      <c r="F103">
        <f t="shared" si="12"/>
        <v>8.4048752834467119E-4</v>
      </c>
      <c r="G103">
        <v>8.2859999999999997E-4</v>
      </c>
      <c r="H103" s="42">
        <v>1.888725</v>
      </c>
      <c r="I103">
        <v>0.73860599999999998</v>
      </c>
      <c r="J103">
        <v>1.888725</v>
      </c>
      <c r="K103" s="42">
        <f t="shared" si="13"/>
        <v>8.5656462585034017E-4</v>
      </c>
      <c r="L103">
        <v>8.0489999999999999E-4</v>
      </c>
      <c r="M103">
        <v>1.888209</v>
      </c>
      <c r="N103">
        <v>0.67338189999999998</v>
      </c>
      <c r="O103" s="42">
        <v>1.888209</v>
      </c>
      <c r="P103">
        <f t="shared" si="14"/>
        <v>8.5633061224489799E-4</v>
      </c>
      <c r="Q103">
        <v>7.5779999999999999E-4</v>
      </c>
      <c r="R103">
        <v>2.000343</v>
      </c>
      <c r="S103">
        <v>0.73983500000000002</v>
      </c>
      <c r="T103">
        <v>2.000343</v>
      </c>
      <c r="U103">
        <f t="shared" si="15"/>
        <v>9.0718503401360543E-4</v>
      </c>
      <c r="V103">
        <v>8.4369999999999996E-4</v>
      </c>
      <c r="W103">
        <v>1.895443</v>
      </c>
      <c r="X103">
        <v>0.61759810000000004</v>
      </c>
      <c r="Y103">
        <v>1.895443</v>
      </c>
      <c r="Z103">
        <f t="shared" si="16"/>
        <v>8.5961133786848073E-4</v>
      </c>
      <c r="AA103">
        <v>7.9569999999999999E-4</v>
      </c>
      <c r="AB103">
        <v>1.7099679999999999</v>
      </c>
      <c r="AC103">
        <v>0.59807529999999998</v>
      </c>
      <c r="AD103">
        <v>1.7099679999999999</v>
      </c>
      <c r="AE103">
        <f t="shared" si="17"/>
        <v>7.7549569160997726E-4</v>
      </c>
      <c r="AF103">
        <v>6.9360000000000005E-4</v>
      </c>
    </row>
    <row r="104" spans="1:35">
      <c r="A104">
        <v>88594365</v>
      </c>
      <c r="B104">
        <v>88638180</v>
      </c>
      <c r="C104">
        <v>15.814864999999999</v>
      </c>
      <c r="D104">
        <v>0.92709410000000003</v>
      </c>
      <c r="E104">
        <v>16.056353000000001</v>
      </c>
      <c r="F104">
        <f t="shared" si="12"/>
        <v>8.0478938399077752E-4</v>
      </c>
      <c r="G104">
        <v>7.8129999999999996E-4</v>
      </c>
      <c r="H104" s="42">
        <v>18.508150000000001</v>
      </c>
      <c r="I104">
        <v>0.9782516</v>
      </c>
      <c r="J104">
        <v>19.462727000000001</v>
      </c>
      <c r="K104" s="42">
        <f t="shared" si="13"/>
        <v>9.7552638965465392E-4</v>
      </c>
      <c r="L104">
        <v>8.8250000000000004E-4</v>
      </c>
      <c r="M104">
        <v>16.253302000000001</v>
      </c>
      <c r="N104">
        <v>0.89834099999999995</v>
      </c>
      <c r="O104" s="42">
        <v>17.986440999999999</v>
      </c>
      <c r="P104">
        <f t="shared" si="14"/>
        <v>9.0153080046112978E-4</v>
      </c>
      <c r="Q104">
        <v>7.316E-4</v>
      </c>
      <c r="R104">
        <v>13.81495</v>
      </c>
      <c r="S104">
        <v>0.83863549999999998</v>
      </c>
      <c r="T104">
        <v>14.900544999999999</v>
      </c>
      <c r="U104">
        <f t="shared" si="15"/>
        <v>7.468570497719412E-4</v>
      </c>
      <c r="V104">
        <v>6.401E-4</v>
      </c>
      <c r="W104">
        <v>15.620421</v>
      </c>
      <c r="X104">
        <v>0.90002919999999997</v>
      </c>
      <c r="Y104">
        <v>16.751215999999999</v>
      </c>
      <c r="Z104">
        <f t="shared" si="16"/>
        <v>8.3961786376622724E-4</v>
      </c>
      <c r="AA104">
        <v>7.2869999999999999E-4</v>
      </c>
      <c r="AB104">
        <v>14.483108</v>
      </c>
      <c r="AC104">
        <v>0.88204859999999996</v>
      </c>
      <c r="AD104">
        <v>15.871973000000001</v>
      </c>
      <c r="AE104">
        <f t="shared" si="17"/>
        <v>7.9554774196782124E-4</v>
      </c>
      <c r="AF104">
        <v>6.5890000000000002E-4</v>
      </c>
    </row>
    <row r="105" spans="1:35">
      <c r="A105" t="s">
        <v>2522</v>
      </c>
      <c r="C105">
        <v>34.954929999999997</v>
      </c>
      <c r="D105" s="42">
        <v>1.0008779999999999</v>
      </c>
      <c r="E105">
        <v>35.688470000000002</v>
      </c>
      <c r="F105">
        <f>E105/B3</f>
        <v>7.6652140295109441E-4</v>
      </c>
      <c r="G105" s="42">
        <v>7.3570000000000005E-4</v>
      </c>
      <c r="H105">
        <v>41.279870000000003</v>
      </c>
      <c r="I105">
        <v>1.00346</v>
      </c>
      <c r="J105" s="42">
        <v>44.161589999999997</v>
      </c>
      <c r="K105" s="42">
        <f>J105/B3</f>
        <v>9.4850812947013462E-4</v>
      </c>
      <c r="L105" s="42">
        <v>8.2720000000000005E-4</v>
      </c>
      <c r="M105" s="42">
        <v>36.997959999999999</v>
      </c>
      <c r="N105" s="42">
        <v>1.0062599999999999</v>
      </c>
      <c r="O105" s="42">
        <v>42.247750000000003</v>
      </c>
      <c r="P105">
        <f>O105/B3</f>
        <v>9.0740243561932183E-4</v>
      </c>
      <c r="Q105" s="73">
        <v>6.8550000000000002E-4</v>
      </c>
      <c r="R105" s="42">
        <v>32.067959999999999</v>
      </c>
      <c r="S105" s="42">
        <v>1.0039560000000001</v>
      </c>
      <c r="T105" s="42">
        <v>35.375680000000003</v>
      </c>
      <c r="U105">
        <f>T105/B3</f>
        <v>7.5980326037930371E-4</v>
      </c>
      <c r="V105" s="42">
        <v>6.198E-4</v>
      </c>
      <c r="W105" s="42">
        <v>31.641660000000002</v>
      </c>
      <c r="X105" s="42">
        <v>1.004073</v>
      </c>
      <c r="Y105" s="42">
        <v>35.058929999999997</v>
      </c>
      <c r="Z105">
        <f>Y105/B3</f>
        <v>7.5300006443437351E-4</v>
      </c>
      <c r="AA105" s="42">
        <v>6.0829999999999999E-4</v>
      </c>
      <c r="AB105" s="42">
        <v>36.743899999999996</v>
      </c>
      <c r="AC105" s="42">
        <v>1.005009</v>
      </c>
      <c r="AD105" s="42">
        <v>40.94209</v>
      </c>
      <c r="AE105">
        <f>AD105/B3</f>
        <v>8.793593075452651E-4</v>
      </c>
      <c r="AF105" s="42">
        <v>7.0189999999999998E-4</v>
      </c>
    </row>
    <row r="106" spans="1:35">
      <c r="A106" s="40" t="s">
        <v>2444</v>
      </c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</row>
    <row r="107" spans="1:35">
      <c r="A107" s="61" t="s">
        <v>2522</v>
      </c>
      <c r="B107" s="61" t="s">
        <v>2445</v>
      </c>
      <c r="C107" s="61" t="s">
        <v>2446</v>
      </c>
      <c r="D107" s="62" t="s">
        <v>2447</v>
      </c>
      <c r="E107" s="61" t="s">
        <v>2448</v>
      </c>
      <c r="F107" s="61" t="s">
        <v>2449</v>
      </c>
      <c r="G107" s="63" t="s">
        <v>2450</v>
      </c>
      <c r="H107" s="61" t="s">
        <v>2451</v>
      </c>
      <c r="I107" s="61" t="s">
        <v>2452</v>
      </c>
      <c r="J107" s="61" t="s">
        <v>2453</v>
      </c>
      <c r="K107" s="61" t="s">
        <v>2454</v>
      </c>
      <c r="L107" s="26" t="s">
        <v>2523</v>
      </c>
      <c r="M107" s="26" t="s">
        <v>2524</v>
      </c>
      <c r="N107" s="26" t="s">
        <v>2525</v>
      </c>
      <c r="O107" s="26" t="s">
        <v>2526</v>
      </c>
      <c r="P107" s="26" t="s">
        <v>2527</v>
      </c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</row>
    <row r="108" spans="1:35">
      <c r="B108" s="42">
        <v>9.6960530000000003E-2</v>
      </c>
      <c r="C108">
        <v>0.1099068</v>
      </c>
      <c r="D108">
        <v>0.1445591</v>
      </c>
      <c r="E108">
        <v>8.5565699999999995E-2</v>
      </c>
      <c r="F108" s="42">
        <v>2.549649E-2</v>
      </c>
      <c r="G108" s="42">
        <v>1.445925E-2</v>
      </c>
      <c r="H108" s="42">
        <v>1.5596870000000001E-2</v>
      </c>
      <c r="I108" s="42">
        <v>4.5357170000000002E-2</v>
      </c>
      <c r="J108" s="42">
        <v>3.7551609999999999E-2</v>
      </c>
      <c r="K108">
        <v>3.6252609999999998E-2</v>
      </c>
      <c r="L108" s="42">
        <v>0.109291</v>
      </c>
      <c r="M108" s="42">
        <v>4.127757E-2</v>
      </c>
      <c r="N108" s="42">
        <v>5.7184159999999998E-2</v>
      </c>
      <c r="O108" s="42">
        <v>6.5235089999999996E-2</v>
      </c>
      <c r="P108" s="42">
        <v>4.5586599999999998E-2</v>
      </c>
    </row>
    <row r="109" spans="1:35">
      <c r="A109" s="63" t="s">
        <v>2313</v>
      </c>
      <c r="B109" s="61" t="s">
        <v>2445</v>
      </c>
      <c r="C109" s="61" t="s">
        <v>2446</v>
      </c>
      <c r="D109" s="62" t="s">
        <v>2447</v>
      </c>
      <c r="E109" s="61" t="s">
        <v>2448</v>
      </c>
      <c r="F109" s="61" t="s">
        <v>2449</v>
      </c>
      <c r="G109" s="63" t="s">
        <v>2450</v>
      </c>
      <c r="H109" s="61" t="s">
        <v>2451</v>
      </c>
      <c r="I109" s="61" t="s">
        <v>2452</v>
      </c>
      <c r="J109" s="61" t="s">
        <v>2453</v>
      </c>
      <c r="K109" s="61" t="s">
        <v>2454</v>
      </c>
      <c r="L109" s="26" t="s">
        <v>2523</v>
      </c>
      <c r="M109" s="26" t="s">
        <v>2524</v>
      </c>
      <c r="N109" s="26" t="s">
        <v>2525</v>
      </c>
      <c r="O109" s="26" t="s">
        <v>2526</v>
      </c>
      <c r="P109" s="26" t="s">
        <v>2527</v>
      </c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</row>
    <row r="110" spans="1:35">
      <c r="A110" t="s">
        <v>2528</v>
      </c>
      <c r="B110">
        <v>5.3743810000000003E-2</v>
      </c>
      <c r="C110">
        <v>5.3463450000000003E-2</v>
      </c>
      <c r="D110">
        <v>5.9706259999999997E-2</v>
      </c>
      <c r="E110">
        <v>3.6295460000000002E-2</v>
      </c>
      <c r="F110">
        <v>9.8507960000000002E-3</v>
      </c>
      <c r="G110">
        <v>5.071936E-3</v>
      </c>
      <c r="H110">
        <v>2.8162929999999999E-2</v>
      </c>
      <c r="I110">
        <v>2.9695759999999998E-3</v>
      </c>
      <c r="J110">
        <v>1.461204E-2</v>
      </c>
      <c r="K110" s="42">
        <v>1.7577075000000001E-2</v>
      </c>
      <c r="L110" s="42">
        <v>5.0753199999999998E-2</v>
      </c>
      <c r="M110" s="42">
        <v>2.5018990000000001E-2</v>
      </c>
      <c r="N110" s="42">
        <v>2.0960880000000001E-2</v>
      </c>
      <c r="O110" s="42">
        <v>2.223698E-2</v>
      </c>
      <c r="P110">
        <v>2.4419130000000001E-2</v>
      </c>
    </row>
    <row r="111" spans="1:35">
      <c r="A111" t="s">
        <v>2572</v>
      </c>
      <c r="B111">
        <v>0.11702994</v>
      </c>
      <c r="C111">
        <v>0.10598254</v>
      </c>
      <c r="D111">
        <v>0.25590370000000001</v>
      </c>
      <c r="E111">
        <v>7.1420739999999996E-2</v>
      </c>
      <c r="F111">
        <v>1.528615E-2</v>
      </c>
      <c r="G111">
        <v>4.2699502E-2</v>
      </c>
      <c r="H111">
        <v>8.9095909999999997E-3</v>
      </c>
      <c r="I111">
        <v>8.0144835999999997E-2</v>
      </c>
      <c r="J111">
        <v>1.7013529999999999E-2</v>
      </c>
      <c r="K111" s="42">
        <v>8.5776620999999997E-2</v>
      </c>
      <c r="L111" s="42">
        <v>0.1376522</v>
      </c>
      <c r="M111" s="42">
        <v>5.039536E-2</v>
      </c>
      <c r="N111" s="42">
        <v>5.5891209999999997E-2</v>
      </c>
      <c r="O111" s="42">
        <v>0.13020699999999999</v>
      </c>
      <c r="P111">
        <v>4.6467700000000001E-2</v>
      </c>
    </row>
    <row r="112" spans="1:35">
      <c r="A112" t="s">
        <v>2573</v>
      </c>
      <c r="B112">
        <v>5.4263180000000001E-2</v>
      </c>
      <c r="C112">
        <v>3.26415E-3</v>
      </c>
      <c r="D112">
        <v>0.10567031</v>
      </c>
      <c r="E112">
        <v>0.12901916999999999</v>
      </c>
      <c r="F112">
        <v>7.4905764999999999E-2</v>
      </c>
      <c r="G112">
        <v>1.5081246E-2</v>
      </c>
      <c r="H112">
        <v>1.8181585E-2</v>
      </c>
      <c r="I112">
        <v>0.12326443300000001</v>
      </c>
      <c r="J112" s="71">
        <v>0.15203855999999999</v>
      </c>
      <c r="K112" s="42">
        <v>2.6219839999999999E-3</v>
      </c>
      <c r="L112" s="42">
        <v>7.4128449999999999E-2</v>
      </c>
      <c r="M112" s="42">
        <v>4.2015839999999999E-2</v>
      </c>
      <c r="N112" s="42">
        <v>9.0274740000000006E-2</v>
      </c>
      <c r="O112" s="42">
        <v>6.6684370000000007E-2</v>
      </c>
      <c r="P112">
        <v>8.1311159999999993E-2</v>
      </c>
    </row>
    <row r="113" spans="1:34">
      <c r="A113" t="s">
        <v>2574</v>
      </c>
      <c r="B113">
        <v>0.10492116</v>
      </c>
      <c r="C113">
        <v>0.14608129</v>
      </c>
      <c r="D113">
        <v>0.10807223000000001</v>
      </c>
      <c r="E113">
        <v>0.11096322</v>
      </c>
      <c r="F113">
        <v>3.2446257999999999E-2</v>
      </c>
      <c r="G113">
        <v>3.05537E-3</v>
      </c>
      <c r="H113">
        <v>1.415024E-2</v>
      </c>
      <c r="I113">
        <v>3.4125615999999998E-2</v>
      </c>
      <c r="J113">
        <v>4.6853400000000003E-2</v>
      </c>
      <c r="K113" s="42">
        <v>1.6309364E-2</v>
      </c>
      <c r="L113" s="42">
        <v>0.11731</v>
      </c>
      <c r="M113" s="42">
        <v>4.245165E-2</v>
      </c>
      <c r="N113" s="42">
        <v>6.9800899999999999E-2</v>
      </c>
      <c r="O113" s="42">
        <v>4.4302870000000001E-2</v>
      </c>
      <c r="P113">
        <v>5.0371310000000002E-2</v>
      </c>
    </row>
    <row r="114" spans="1:34">
      <c r="A114" s="64" t="s">
        <v>2538</v>
      </c>
      <c r="B114" s="32"/>
      <c r="C114" s="32"/>
      <c r="D114" s="65"/>
      <c r="E114" s="33"/>
      <c r="F114" s="32"/>
      <c r="G114" s="33"/>
      <c r="H114" s="32"/>
      <c r="I114" s="33"/>
      <c r="J114" s="32"/>
      <c r="K114" s="32"/>
      <c r="L114" s="32"/>
      <c r="M114" s="32"/>
      <c r="N114" s="33"/>
      <c r="O114" s="33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</row>
    <row r="115" spans="1:34">
      <c r="A115" s="66" t="s">
        <v>2470</v>
      </c>
      <c r="B115" s="66"/>
      <c r="C115" s="40" t="s">
        <v>2539</v>
      </c>
      <c r="D115" s="40" t="s">
        <v>2540</v>
      </c>
      <c r="E115" s="66" t="s">
        <v>2541</v>
      </c>
      <c r="F115" s="67" t="s">
        <v>2542</v>
      </c>
      <c r="G115" s="59"/>
      <c r="H115" s="66"/>
      <c r="I115" s="67"/>
      <c r="J115" s="66"/>
      <c r="K115" s="66"/>
      <c r="L115" s="66"/>
      <c r="M115" s="66"/>
      <c r="N115" s="67"/>
      <c r="O115" s="67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</row>
    <row r="116" spans="1:34">
      <c r="A116" s="41" t="s">
        <v>2307</v>
      </c>
      <c r="B116" s="42">
        <f>SUM('chr14'!C116:F116)</f>
        <v>73092</v>
      </c>
      <c r="C116">
        <v>6711</v>
      </c>
      <c r="D116">
        <v>27838</v>
      </c>
      <c r="E116">
        <v>8154</v>
      </c>
      <c r="F116">
        <v>30389</v>
      </c>
      <c r="H116" s="42"/>
      <c r="I116" s="44"/>
      <c r="N116" s="44"/>
      <c r="O116" s="44"/>
    </row>
    <row r="117" spans="1:34">
      <c r="A117" s="41" t="s">
        <v>2481</v>
      </c>
      <c r="B117" s="42">
        <v>2919</v>
      </c>
      <c r="C117">
        <v>202</v>
      </c>
      <c r="D117" s="42">
        <v>1136</v>
      </c>
      <c r="E117" s="42">
        <v>276</v>
      </c>
      <c r="F117" s="42">
        <v>1305</v>
      </c>
      <c r="H117" s="42"/>
      <c r="I117" s="44"/>
      <c r="N117" s="44"/>
      <c r="O117" s="44"/>
    </row>
    <row r="118" spans="1:34">
      <c r="A118" s="41" t="s">
        <v>2482</v>
      </c>
      <c r="B118" s="42">
        <v>27</v>
      </c>
      <c r="C118" s="42">
        <v>0</v>
      </c>
      <c r="D118" s="42">
        <v>16</v>
      </c>
      <c r="E118" s="42">
        <v>1</v>
      </c>
      <c r="F118" s="42">
        <v>10</v>
      </c>
      <c r="H118" s="42"/>
      <c r="I118" s="44"/>
      <c r="N118" s="44"/>
      <c r="O118" s="44"/>
    </row>
    <row r="119" spans="1:34">
      <c r="A119" s="41" t="s">
        <v>2483</v>
      </c>
      <c r="B119" s="42">
        <v>1.9664630000000001</v>
      </c>
      <c r="C119" s="42">
        <v>1.4634149999999999</v>
      </c>
      <c r="D119" s="42">
        <v>2.0702699999999998</v>
      </c>
      <c r="E119">
        <v>2.493671</v>
      </c>
      <c r="F119" s="42">
        <v>1.880795</v>
      </c>
      <c r="H119" s="42"/>
      <c r="I119" s="44"/>
      <c r="N119" s="44"/>
      <c r="O119" s="44"/>
    </row>
    <row r="120" spans="1:34">
      <c r="A120" s="11" t="s">
        <v>2484</v>
      </c>
      <c r="B120" s="42">
        <v>968</v>
      </c>
      <c r="C120" s="42">
        <v>101</v>
      </c>
      <c r="D120" s="42">
        <v>315</v>
      </c>
      <c r="E120" s="42">
        <v>77</v>
      </c>
      <c r="F120" s="42">
        <v>475</v>
      </c>
      <c r="H120" s="42"/>
      <c r="I120" s="44"/>
      <c r="J120" s="110"/>
      <c r="K120" s="110"/>
      <c r="L120" s="110"/>
      <c r="M120" s="110"/>
      <c r="N120" s="44"/>
      <c r="O120" s="44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110"/>
      <c r="AD120" s="110"/>
      <c r="AE120" s="110"/>
      <c r="AF120" s="110"/>
      <c r="AG120" s="110"/>
      <c r="AH120" s="110"/>
    </row>
    <row r="121" spans="1:34">
      <c r="A121" s="11" t="s">
        <v>2485</v>
      </c>
      <c r="B121" s="42">
        <v>1.324358E-2</v>
      </c>
      <c r="C121" s="42">
        <v>1.504992E-2</v>
      </c>
      <c r="D121" s="42">
        <v>1.1315469999999999E-2</v>
      </c>
      <c r="E121" s="42">
        <v>9.4432179999999998E-3</v>
      </c>
      <c r="F121" s="42">
        <v>1.5630660000000001E-2</v>
      </c>
      <c r="H121" s="42"/>
      <c r="I121" s="44"/>
      <c r="N121" s="44"/>
      <c r="O121" s="44"/>
    </row>
    <row r="122" spans="1:34">
      <c r="A122" s="96" t="s">
        <v>2486</v>
      </c>
      <c r="B122" s="96"/>
      <c r="C122" s="86" t="s">
        <v>2539</v>
      </c>
      <c r="D122" s="86" t="s">
        <v>2540</v>
      </c>
      <c r="E122" s="96" t="s">
        <v>2541</v>
      </c>
      <c r="F122" s="97" t="s">
        <v>2542</v>
      </c>
      <c r="G122" s="107"/>
      <c r="H122" s="96"/>
      <c r="I122" s="97"/>
      <c r="J122" s="96"/>
      <c r="K122" s="96"/>
      <c r="L122" s="96"/>
      <c r="M122" s="96"/>
      <c r="N122" s="97"/>
      <c r="O122" s="97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</row>
    <row r="123" spans="1:34">
      <c r="A123" s="41" t="s">
        <v>2481</v>
      </c>
      <c r="B123" s="42">
        <v>1936</v>
      </c>
      <c r="C123" s="42">
        <v>202</v>
      </c>
      <c r="D123" s="42">
        <v>716</v>
      </c>
      <c r="E123" s="42">
        <v>177</v>
      </c>
      <c r="F123" s="42">
        <v>903</v>
      </c>
      <c r="H123" s="42"/>
      <c r="I123" s="44"/>
      <c r="N123" s="44"/>
      <c r="O123" s="44"/>
    </row>
    <row r="124" spans="1:34">
      <c r="A124" s="41" t="s">
        <v>2482</v>
      </c>
      <c r="B124" s="42">
        <v>13</v>
      </c>
      <c r="C124" s="42">
        <v>0</v>
      </c>
      <c r="D124" s="42">
        <v>7</v>
      </c>
      <c r="E124" s="42">
        <v>1</v>
      </c>
      <c r="F124" s="42">
        <v>5</v>
      </c>
      <c r="H124" s="42"/>
      <c r="I124" s="44"/>
      <c r="N124" s="44"/>
      <c r="O124" s="44"/>
    </row>
    <row r="125" spans="1:34">
      <c r="A125" s="41" t="s">
        <v>2483</v>
      </c>
      <c r="B125" s="42">
        <v>1.8938710000000001</v>
      </c>
      <c r="C125" s="42">
        <v>1.4634149999999999</v>
      </c>
      <c r="D125" s="42">
        <v>1.9709540000000001</v>
      </c>
      <c r="E125" s="42">
        <v>2.2777780000000001</v>
      </c>
      <c r="F125" s="42">
        <v>1.8666670000000001</v>
      </c>
      <c r="H125" s="42"/>
      <c r="I125" s="44"/>
      <c r="N125" s="44"/>
      <c r="O125" s="44"/>
    </row>
    <row r="126" spans="1:34">
      <c r="A126" s="11" t="s">
        <v>2484</v>
      </c>
      <c r="B126" s="42">
        <v>997</v>
      </c>
      <c r="C126" s="42">
        <v>101</v>
      </c>
      <c r="D126" s="42">
        <v>333</v>
      </c>
      <c r="E126" s="42">
        <v>77</v>
      </c>
      <c r="F126" s="42">
        <v>486</v>
      </c>
      <c r="H126" s="42"/>
      <c r="I126" s="44"/>
      <c r="J126" s="110"/>
      <c r="K126" s="110"/>
      <c r="L126" s="110"/>
      <c r="M126" s="110"/>
      <c r="N126" s="44"/>
      <c r="O126" s="44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110"/>
      <c r="AD126" s="110"/>
      <c r="AE126" s="110"/>
      <c r="AF126" s="110"/>
      <c r="AG126" s="110"/>
      <c r="AH126" s="110"/>
    </row>
    <row r="127" spans="1:34">
      <c r="A127" s="11" t="s">
        <v>2485</v>
      </c>
      <c r="B127" s="42">
        <v>1.3640340000000001E-2</v>
      </c>
      <c r="C127" s="42">
        <v>1.504992E-2</v>
      </c>
      <c r="D127" s="42">
        <v>1.196207E-2</v>
      </c>
      <c r="E127" s="42">
        <v>9.4432179999999998E-3</v>
      </c>
      <c r="F127" s="42">
        <v>1.5992630000000001E-2</v>
      </c>
      <c r="H127" s="42"/>
      <c r="I127" s="44"/>
      <c r="J127" s="110"/>
      <c r="K127" s="110"/>
      <c r="L127" s="110"/>
      <c r="M127" s="110"/>
      <c r="N127" s="44"/>
      <c r="O127" s="44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110"/>
      <c r="AD127" s="110"/>
      <c r="AE127" s="110"/>
      <c r="AF127" s="110"/>
      <c r="AG127" s="110"/>
      <c r="AH127" s="110"/>
    </row>
    <row r="128" spans="1:34">
      <c r="A128" s="96" t="s">
        <v>2487</v>
      </c>
      <c r="B128" s="96"/>
      <c r="C128" s="86" t="s">
        <v>2539</v>
      </c>
      <c r="D128" s="86" t="s">
        <v>2540</v>
      </c>
      <c r="E128" s="96" t="s">
        <v>2541</v>
      </c>
      <c r="F128" s="97" t="s">
        <v>2542</v>
      </c>
      <c r="G128" s="107"/>
      <c r="H128" s="96"/>
      <c r="I128" s="97"/>
      <c r="J128" s="96"/>
      <c r="K128" s="96"/>
      <c r="L128" s="96"/>
      <c r="M128" s="96"/>
      <c r="N128" s="97"/>
      <c r="O128" s="97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</row>
    <row r="129" spans="1:34">
      <c r="A129" s="41" t="s">
        <v>2481</v>
      </c>
      <c r="B129" s="42">
        <v>1604</v>
      </c>
      <c r="C129" s="42">
        <v>202</v>
      </c>
      <c r="D129" s="42">
        <v>574</v>
      </c>
      <c r="E129" s="42">
        <v>148</v>
      </c>
      <c r="F129" s="42">
        <v>756</v>
      </c>
      <c r="H129" s="42"/>
      <c r="I129" s="44"/>
      <c r="N129" s="44"/>
      <c r="O129" s="44"/>
    </row>
    <row r="130" spans="1:34">
      <c r="A130" s="41" t="s">
        <v>2482</v>
      </c>
      <c r="B130" s="42">
        <v>10</v>
      </c>
      <c r="C130" s="42">
        <v>0</v>
      </c>
      <c r="D130" s="42">
        <v>4</v>
      </c>
      <c r="E130" s="42">
        <v>1</v>
      </c>
      <c r="F130" s="42">
        <v>5</v>
      </c>
      <c r="H130" s="42"/>
      <c r="I130" s="44"/>
      <c r="N130" s="44"/>
      <c r="O130" s="44"/>
    </row>
    <row r="131" spans="1:34">
      <c r="A131" s="41" t="s">
        <v>2483</v>
      </c>
      <c r="B131" s="42">
        <v>1.89009</v>
      </c>
      <c r="C131" s="42">
        <v>1.4634149999999999</v>
      </c>
      <c r="D131" s="42">
        <v>2.005236</v>
      </c>
      <c r="E131" s="42">
        <v>2.7948719999999998</v>
      </c>
      <c r="F131" s="42">
        <v>1.769231</v>
      </c>
      <c r="H131" s="42"/>
      <c r="I131" s="44"/>
      <c r="N131" s="44"/>
      <c r="O131" s="44"/>
    </row>
    <row r="132" spans="1:34">
      <c r="A132" s="11" t="s">
        <v>2484</v>
      </c>
      <c r="B132" s="42">
        <v>1010</v>
      </c>
      <c r="C132" s="42">
        <v>101</v>
      </c>
      <c r="D132" s="42">
        <v>335</v>
      </c>
      <c r="E132" s="42">
        <v>78</v>
      </c>
      <c r="F132" s="42">
        <v>496</v>
      </c>
      <c r="H132" s="42"/>
      <c r="I132" s="44"/>
      <c r="J132" s="110"/>
      <c r="K132" s="110"/>
      <c r="L132" s="110"/>
      <c r="M132" s="110"/>
      <c r="N132" s="44"/>
      <c r="O132" s="44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110"/>
      <c r="AD132" s="110"/>
      <c r="AE132" s="110"/>
      <c r="AF132" s="110"/>
      <c r="AG132" s="110"/>
      <c r="AH132" s="110"/>
    </row>
    <row r="133" spans="1:34">
      <c r="A133" s="11" t="s">
        <v>2485</v>
      </c>
      <c r="B133" s="42">
        <v>1.3818199999999999E-2</v>
      </c>
      <c r="C133" s="42">
        <v>1.504992E-2</v>
      </c>
      <c r="D133" s="110">
        <v>1.203391E-2</v>
      </c>
      <c r="E133" s="42">
        <v>9.5658570000000005E-3</v>
      </c>
      <c r="F133" s="42">
        <v>1.6321700000000001E-2</v>
      </c>
      <c r="I133" s="44"/>
      <c r="N133" s="44"/>
      <c r="O133" s="44"/>
    </row>
    <row r="134" spans="1:34">
      <c r="A134" s="96" t="s">
        <v>2488</v>
      </c>
      <c r="B134" s="96"/>
      <c r="C134" s="86" t="s">
        <v>2539</v>
      </c>
      <c r="D134" s="86" t="s">
        <v>2540</v>
      </c>
      <c r="E134" s="96" t="s">
        <v>2541</v>
      </c>
      <c r="F134" s="97" t="s">
        <v>2542</v>
      </c>
      <c r="G134" s="107"/>
      <c r="H134" s="96"/>
      <c r="I134" s="97"/>
      <c r="J134" s="96"/>
      <c r="K134" s="96"/>
      <c r="L134" s="96"/>
      <c r="M134" s="96"/>
      <c r="N134" s="97"/>
      <c r="O134" s="97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</row>
    <row r="135" spans="1:34">
      <c r="A135" s="41" t="s">
        <v>2481</v>
      </c>
      <c r="B135" s="42">
        <v>1702</v>
      </c>
      <c r="C135" s="42">
        <v>202</v>
      </c>
      <c r="D135" s="42">
        <v>621</v>
      </c>
      <c r="E135" s="42">
        <v>138</v>
      </c>
      <c r="F135" s="42">
        <v>820</v>
      </c>
      <c r="H135" s="42"/>
      <c r="I135" s="44"/>
      <c r="N135" s="44"/>
      <c r="O135" s="44"/>
    </row>
    <row r="136" spans="1:34">
      <c r="A136" s="41" t="s">
        <v>2482</v>
      </c>
      <c r="B136" s="42">
        <v>13</v>
      </c>
      <c r="C136" s="42">
        <v>0</v>
      </c>
      <c r="D136" s="42">
        <v>7</v>
      </c>
      <c r="E136" s="42">
        <v>1</v>
      </c>
      <c r="F136" s="42">
        <v>5</v>
      </c>
      <c r="H136" s="42"/>
      <c r="I136" s="44"/>
      <c r="N136" s="44"/>
      <c r="O136" s="44"/>
    </row>
    <row r="137" spans="1:34">
      <c r="A137" s="41" t="s">
        <v>2483</v>
      </c>
      <c r="B137" s="42">
        <v>1.96</v>
      </c>
      <c r="C137" s="42">
        <v>1.4634149999999999</v>
      </c>
      <c r="D137" s="42">
        <v>2.0742569999999998</v>
      </c>
      <c r="E137" s="42">
        <v>2.8333330000000001</v>
      </c>
      <c r="F137" s="42">
        <v>1.8771929999999999</v>
      </c>
      <c r="H137" s="42"/>
      <c r="I137" s="44"/>
      <c r="N137" s="44"/>
      <c r="O137" s="44"/>
    </row>
    <row r="138" spans="1:34">
      <c r="A138" s="11" t="s">
        <v>2484</v>
      </c>
      <c r="B138" s="42">
        <v>1006</v>
      </c>
      <c r="C138" s="42">
        <v>101</v>
      </c>
      <c r="D138" s="42">
        <v>335</v>
      </c>
      <c r="E138" s="42">
        <v>78</v>
      </c>
      <c r="F138" s="42">
        <v>492</v>
      </c>
      <c r="H138" s="42"/>
      <c r="I138" s="44"/>
      <c r="J138" s="110"/>
      <c r="K138" s="110"/>
      <c r="L138" s="110"/>
      <c r="M138" s="110"/>
      <c r="N138" s="44"/>
      <c r="O138" s="44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10"/>
      <c r="AD138" s="110"/>
      <c r="AE138" s="110"/>
      <c r="AF138" s="110"/>
      <c r="AG138" s="110"/>
      <c r="AH138" s="110"/>
    </row>
    <row r="139" spans="1:34">
      <c r="A139" s="11" t="s">
        <v>2485</v>
      </c>
      <c r="B139" s="42">
        <v>1.376348E-2</v>
      </c>
      <c r="C139" s="42">
        <v>1.504992E-2</v>
      </c>
      <c r="D139" s="42">
        <v>1.203391E-2</v>
      </c>
      <c r="E139" s="42">
        <v>9.5658570000000005E-3</v>
      </c>
      <c r="F139" s="42">
        <v>1.6190070000000001E-2</v>
      </c>
      <c r="I139" s="44"/>
      <c r="N139" s="44"/>
      <c r="O139" s="44"/>
    </row>
    <row r="140" spans="1:34">
      <c r="A140" s="96" t="s">
        <v>2489</v>
      </c>
      <c r="B140" s="96"/>
      <c r="C140" s="86" t="s">
        <v>2539</v>
      </c>
      <c r="D140" s="86" t="s">
        <v>2540</v>
      </c>
      <c r="E140" s="96" t="s">
        <v>2541</v>
      </c>
      <c r="F140" s="97" t="s">
        <v>2542</v>
      </c>
      <c r="G140" s="107"/>
      <c r="H140" s="96"/>
      <c r="I140" s="97"/>
      <c r="J140" s="96"/>
      <c r="K140" s="96"/>
      <c r="L140" s="96"/>
      <c r="M140" s="96"/>
      <c r="N140" s="97"/>
      <c r="O140" s="97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</row>
    <row r="141" spans="1:34">
      <c r="A141" s="41" t="s">
        <v>2481</v>
      </c>
      <c r="B141" s="42">
        <v>1481</v>
      </c>
      <c r="C141" s="42">
        <v>202</v>
      </c>
      <c r="D141" s="42">
        <v>542</v>
      </c>
      <c r="E141" s="42">
        <v>139</v>
      </c>
      <c r="F141" s="42">
        <v>686</v>
      </c>
      <c r="H141" s="42"/>
      <c r="I141" s="44"/>
      <c r="N141" s="44"/>
      <c r="O141" s="44"/>
    </row>
    <row r="142" spans="1:34">
      <c r="A142" s="41" t="s">
        <v>2482</v>
      </c>
      <c r="B142" s="42">
        <v>7</v>
      </c>
      <c r="C142" s="42">
        <v>0</v>
      </c>
      <c r="D142" s="42">
        <v>3</v>
      </c>
      <c r="E142" s="42">
        <v>1</v>
      </c>
      <c r="F142" s="42">
        <v>3</v>
      </c>
      <c r="H142" s="42"/>
      <c r="I142" s="44"/>
      <c r="N142" s="44"/>
      <c r="O142" s="44"/>
    </row>
    <row r="143" spans="1:34">
      <c r="A143" s="41" t="s">
        <v>2483</v>
      </c>
      <c r="B143" s="42">
        <v>1.909627</v>
      </c>
      <c r="C143" s="42">
        <v>1.4634149999999999</v>
      </c>
      <c r="D143" s="42">
        <v>2.1149429999999998</v>
      </c>
      <c r="E143" s="42">
        <v>2.7567569999999999</v>
      </c>
      <c r="F143" s="42">
        <v>1.711462</v>
      </c>
      <c r="H143" s="42"/>
      <c r="I143" s="44"/>
      <c r="N143" s="44"/>
      <c r="O143" s="44"/>
    </row>
    <row r="144" spans="1:34">
      <c r="A144" s="11" t="s">
        <v>2484</v>
      </c>
      <c r="B144" s="42">
        <v>1020</v>
      </c>
      <c r="C144" s="42">
        <v>101</v>
      </c>
      <c r="D144" s="42">
        <v>339</v>
      </c>
      <c r="E144" s="42">
        <v>78</v>
      </c>
      <c r="F144" s="42">
        <v>502</v>
      </c>
      <c r="H144" s="42"/>
      <c r="I144" s="44"/>
      <c r="J144" s="110"/>
      <c r="K144" s="110"/>
      <c r="L144" s="110"/>
      <c r="M144" s="110"/>
      <c r="N144" s="44"/>
      <c r="O144" s="44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  <c r="AA144" s="110"/>
      <c r="AB144" s="110"/>
      <c r="AC144" s="110"/>
      <c r="AD144" s="110"/>
      <c r="AE144" s="110"/>
      <c r="AF144" s="110"/>
      <c r="AG144" s="110"/>
      <c r="AH144" s="110"/>
    </row>
    <row r="145" spans="1:34">
      <c r="A145" s="11" t="s">
        <v>2485</v>
      </c>
      <c r="B145" s="42">
        <v>1.395502E-2</v>
      </c>
      <c r="C145" s="42">
        <v>1.504992E-2</v>
      </c>
      <c r="D145" s="42">
        <v>1.21776E-2</v>
      </c>
      <c r="E145" s="42">
        <v>9.5658570000000005E-3</v>
      </c>
      <c r="F145" s="42">
        <v>1.6519140000000002E-2</v>
      </c>
      <c r="I145" s="44"/>
      <c r="N145" s="44"/>
      <c r="O145" s="44"/>
    </row>
    <row r="146" spans="1:34">
      <c r="A146" s="96" t="s">
        <v>2490</v>
      </c>
      <c r="B146" s="96"/>
      <c r="C146" s="86" t="s">
        <v>2539</v>
      </c>
      <c r="D146" s="86" t="s">
        <v>2540</v>
      </c>
      <c r="E146" s="96" t="s">
        <v>2541</v>
      </c>
      <c r="F146" s="97" t="s">
        <v>2542</v>
      </c>
      <c r="G146" s="107"/>
      <c r="H146" s="96"/>
      <c r="I146" s="97"/>
      <c r="J146" s="96"/>
      <c r="K146" s="96"/>
      <c r="L146" s="96"/>
      <c r="M146" s="96"/>
      <c r="N146" s="97"/>
      <c r="O146" s="97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</row>
    <row r="147" spans="1:34">
      <c r="A147" s="41" t="s">
        <v>2481</v>
      </c>
      <c r="B147" s="42">
        <v>1582</v>
      </c>
      <c r="C147" s="42">
        <v>202</v>
      </c>
      <c r="D147" s="42">
        <v>581</v>
      </c>
      <c r="E147" s="42">
        <v>137</v>
      </c>
      <c r="F147">
        <v>734</v>
      </c>
      <c r="H147" s="42"/>
      <c r="I147" s="44"/>
      <c r="N147" s="44"/>
      <c r="O147" s="44"/>
    </row>
    <row r="148" spans="1:34">
      <c r="A148" s="41" t="s">
        <v>2482</v>
      </c>
      <c r="B148" s="42">
        <v>8</v>
      </c>
      <c r="C148" s="42">
        <v>0</v>
      </c>
      <c r="D148" s="42">
        <v>5</v>
      </c>
      <c r="E148" s="42">
        <v>1</v>
      </c>
      <c r="F148" s="42">
        <v>2</v>
      </c>
      <c r="H148" s="42"/>
      <c r="I148" s="44"/>
      <c r="N148" s="44"/>
      <c r="O148" s="44"/>
    </row>
    <row r="149" spans="1:34">
      <c r="A149" s="41" t="s">
        <v>2483</v>
      </c>
      <c r="B149" s="42">
        <v>1.94052</v>
      </c>
      <c r="C149" s="42">
        <v>1.4634149999999999</v>
      </c>
      <c r="D149" s="42">
        <v>2.123656</v>
      </c>
      <c r="E149" s="42">
        <v>2.6052629999999999</v>
      </c>
      <c r="F149" s="42">
        <v>1.790875</v>
      </c>
      <c r="H149" s="42"/>
      <c r="I149" s="44"/>
      <c r="N149" s="44"/>
      <c r="O149" s="44"/>
    </row>
    <row r="150" spans="1:34">
      <c r="A150" s="11" t="s">
        <v>2484</v>
      </c>
      <c r="B150" s="42">
        <v>1018</v>
      </c>
      <c r="C150" s="42">
        <v>101</v>
      </c>
      <c r="D150" s="42">
        <v>338</v>
      </c>
      <c r="E150" s="42">
        <v>78</v>
      </c>
      <c r="F150" s="42">
        <v>501</v>
      </c>
      <c r="H150" s="42"/>
      <c r="I150" s="44"/>
      <c r="J150" s="71"/>
      <c r="K150" s="71"/>
      <c r="L150" s="71"/>
      <c r="M150" s="71"/>
      <c r="N150" s="44"/>
      <c r="O150" s="44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</row>
    <row r="151" spans="1:34">
      <c r="A151" s="11" t="s">
        <v>2485</v>
      </c>
      <c r="B151" s="42">
        <v>1.392765E-2</v>
      </c>
      <c r="C151" s="42">
        <v>1.504992E-2</v>
      </c>
      <c r="D151" s="42">
        <v>1.214168E-2</v>
      </c>
      <c r="E151" s="42">
        <v>9.5658570000000005E-3</v>
      </c>
      <c r="F151" s="42">
        <v>1.6486230000000001E-2</v>
      </c>
      <c r="I151" s="44"/>
      <c r="N151" s="44"/>
      <c r="O151" s="44"/>
    </row>
    <row r="152" spans="1:34">
      <c r="A152" s="70" t="s">
        <v>2550</v>
      </c>
      <c r="B152" s="59"/>
      <c r="C152" s="59"/>
      <c r="D152" s="60" t="s">
        <v>4</v>
      </c>
      <c r="E152" s="60" t="s">
        <v>2681</v>
      </c>
      <c r="F152" s="60" t="s">
        <v>2682</v>
      </c>
      <c r="G152" s="59"/>
      <c r="H152" s="60" t="s">
        <v>15</v>
      </c>
      <c r="I152" s="60"/>
      <c r="J152" s="60" t="s">
        <v>12</v>
      </c>
      <c r="K152" s="60"/>
      <c r="L152" s="60" t="s">
        <v>1010</v>
      </c>
      <c r="M152" s="59"/>
      <c r="N152" s="60"/>
      <c r="O152" s="60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</row>
    <row r="153" spans="1:34">
      <c r="A153" s="52" t="s">
        <v>2551</v>
      </c>
      <c r="B153" s="42">
        <v>44.419170000000001</v>
      </c>
      <c r="D153" s="176">
        <v>52.37189</v>
      </c>
      <c r="F153">
        <v>46.364229999999999</v>
      </c>
      <c r="G153" s="52"/>
      <c r="H153">
        <v>42.525579999999998</v>
      </c>
      <c r="J153" s="176">
        <v>40.285980000000002</v>
      </c>
      <c r="L153">
        <v>44.406840000000003</v>
      </c>
      <c r="M153" s="52"/>
      <c r="P153" s="52"/>
    </row>
    <row r="154" spans="1:34">
      <c r="A154" s="52" t="s">
        <v>2552</v>
      </c>
      <c r="B154">
        <v>1.0007140000000001</v>
      </c>
      <c r="D154" s="176">
        <v>1.00345</v>
      </c>
      <c r="F154">
        <v>1.0058879999999999</v>
      </c>
      <c r="G154" s="52"/>
      <c r="H154">
        <v>1.0034259999999999</v>
      </c>
      <c r="J154" s="176">
        <v>1.0037339999999999</v>
      </c>
      <c r="L154">
        <v>1.0044090000000001</v>
      </c>
      <c r="M154" s="52"/>
      <c r="P154" s="52"/>
    </row>
    <row r="155" spans="1:34">
      <c r="A155" s="52" t="s">
        <v>2308</v>
      </c>
      <c r="B155">
        <v>45.346510000000002</v>
      </c>
      <c r="C155">
        <f>B155/B3</f>
        <v>9.7395798878841899E-4</v>
      </c>
      <c r="D155" s="176">
        <v>56.046889999999998</v>
      </c>
      <c r="E155">
        <f>D155/B3</f>
        <v>1.2037820829485168E-3</v>
      </c>
      <c r="F155">
        <v>53.045909999999999</v>
      </c>
      <c r="G155" s="176">
        <f>F155/B3</f>
        <v>1.1393266607959793E-3</v>
      </c>
      <c r="H155">
        <v>46.734459999999999</v>
      </c>
      <c r="I155">
        <f>H155/B3</f>
        <v>1.0037685517300628E-3</v>
      </c>
      <c r="J155" s="176">
        <v>44.63505</v>
      </c>
      <c r="K155">
        <f>J155/B3</f>
        <v>9.5867716231018711E-4</v>
      </c>
      <c r="L155">
        <v>49.758600000000001</v>
      </c>
      <c r="M155" s="176">
        <f>L155/B3</f>
        <v>1.0687214072467193E-3</v>
      </c>
      <c r="P155" s="52"/>
    </row>
    <row r="156" spans="1:34">
      <c r="A156" s="52" t="s">
        <v>2520</v>
      </c>
      <c r="B156">
        <v>5.9579999999999995E-4</v>
      </c>
      <c r="D156" s="176">
        <v>6.6859999999999999E-4</v>
      </c>
      <c r="F156">
        <v>5.463E-4</v>
      </c>
      <c r="G156" s="52"/>
      <c r="H156">
        <v>5.264E-4</v>
      </c>
      <c r="J156" s="176">
        <v>4.9370000000000002E-4</v>
      </c>
      <c r="L156">
        <v>5.3700000000000004E-4</v>
      </c>
      <c r="M156" s="52"/>
      <c r="P156" s="52"/>
    </row>
    <row r="157" spans="1:34">
      <c r="A157" s="38" t="s">
        <v>2553</v>
      </c>
      <c r="B157" s="40"/>
      <c r="C157" s="40"/>
      <c r="D157" s="60" t="s">
        <v>4</v>
      </c>
      <c r="E157" s="60"/>
      <c r="F157" s="60" t="s">
        <v>9</v>
      </c>
      <c r="G157" s="59"/>
      <c r="H157" s="60" t="s">
        <v>15</v>
      </c>
      <c r="I157" s="60"/>
      <c r="J157" s="60" t="s">
        <v>12</v>
      </c>
      <c r="K157" s="60"/>
      <c r="L157" s="60" t="s">
        <v>1010</v>
      </c>
      <c r="M157" s="59"/>
      <c r="N157" s="60"/>
      <c r="O157" s="60"/>
      <c r="P157" s="59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</row>
    <row r="158" spans="1:34">
      <c r="A158" s="11" t="s">
        <v>2493</v>
      </c>
      <c r="B158" s="42">
        <v>-2.398012</v>
      </c>
      <c r="C158" s="44"/>
      <c r="D158" s="11">
        <v>-2.3179829999999999</v>
      </c>
      <c r="E158" s="44"/>
      <c r="F158">
        <v>-2.3946999999999998</v>
      </c>
      <c r="G158" s="11"/>
      <c r="H158" s="44">
        <v>-2.3887420000000001</v>
      </c>
      <c r="I158" s="44"/>
      <c r="J158" s="11">
        <v>-2.344093</v>
      </c>
      <c r="L158">
        <v>-2.3662830000000001</v>
      </c>
      <c r="M158" s="11"/>
      <c r="N158" s="44"/>
      <c r="O158" s="44"/>
      <c r="P158" s="11"/>
    </row>
    <row r="159" spans="1:34">
      <c r="A159" s="11" t="s">
        <v>2504</v>
      </c>
      <c r="B159" s="42">
        <v>2911</v>
      </c>
      <c r="C159" s="72"/>
      <c r="D159" s="11">
        <v>1929</v>
      </c>
      <c r="E159" s="44"/>
      <c r="F159">
        <v>1601</v>
      </c>
      <c r="G159" s="11"/>
      <c r="H159">
        <v>1698</v>
      </c>
      <c r="I159" s="44"/>
      <c r="J159" s="11">
        <v>1478</v>
      </c>
      <c r="L159">
        <v>1579</v>
      </c>
      <c r="M159" s="11"/>
      <c r="N159" s="44"/>
      <c r="O159" s="44"/>
      <c r="P159" s="11"/>
    </row>
    <row r="160" spans="1:34">
      <c r="A160" s="42" t="s">
        <v>2497</v>
      </c>
      <c r="B160" s="42">
        <v>7.5609869999999999E-3</v>
      </c>
      <c r="C160" s="72"/>
      <c r="D160" s="11">
        <v>1.342787E-2</v>
      </c>
      <c r="E160" s="44"/>
      <c r="F160">
        <v>1.425452E-2</v>
      </c>
      <c r="G160" s="11"/>
      <c r="H160">
        <v>1.235173E-2</v>
      </c>
      <c r="I160" s="44"/>
      <c r="J160" s="11">
        <v>1.349945E-2</v>
      </c>
      <c r="L160">
        <v>1.3854440000000001E-2</v>
      </c>
      <c r="M160" s="11"/>
      <c r="N160" s="44"/>
      <c r="O160" s="44"/>
      <c r="P160" s="11"/>
    </row>
    <row r="161" spans="1:34">
      <c r="A161" s="11" t="s">
        <v>2505</v>
      </c>
      <c r="B161" s="42">
        <v>-5.7615100000000004</v>
      </c>
      <c r="C161" s="72"/>
      <c r="D161" s="11">
        <v>-2.358473</v>
      </c>
      <c r="E161" s="44"/>
      <c r="F161">
        <v>-1.7589429999999999</v>
      </c>
      <c r="G161" s="11"/>
      <c r="H161">
        <v>-2.4845839999999999</v>
      </c>
      <c r="I161" s="44"/>
      <c r="J161" s="11">
        <v>-1.612698</v>
      </c>
      <c r="L161">
        <v>-2.16954</v>
      </c>
      <c r="M161" s="11"/>
      <c r="N161" s="44"/>
      <c r="O161" s="44"/>
      <c r="P161" s="11"/>
    </row>
    <row r="162" spans="1:34">
      <c r="A162" s="11" t="s">
        <v>2506</v>
      </c>
      <c r="B162" s="42">
        <v>-11.74733</v>
      </c>
      <c r="C162" s="72"/>
      <c r="D162" s="11">
        <v>-1.7113609999999999</v>
      </c>
      <c r="E162" s="44"/>
      <c r="F162">
        <v>-0.2451168</v>
      </c>
      <c r="G162" s="11"/>
      <c r="H162">
        <v>-1.882409</v>
      </c>
      <c r="I162" s="44"/>
      <c r="J162" s="11">
        <v>9.9599800000000002E-2</v>
      </c>
      <c r="L162">
        <v>-1.182069</v>
      </c>
      <c r="M162" s="11"/>
      <c r="N162" s="44"/>
      <c r="O162" s="44"/>
      <c r="P162" s="11"/>
    </row>
    <row r="163" spans="1:34">
      <c r="A163" s="42" t="s">
        <v>2507</v>
      </c>
      <c r="B163" s="42">
        <v>44.419170000000001</v>
      </c>
      <c r="C163" s="72">
        <f>B163/B3</f>
        <v>9.5404046478661487E-4</v>
      </c>
      <c r="D163" s="11">
        <v>52.37189</v>
      </c>
      <c r="E163" s="44">
        <f>D163/B3</f>
        <v>1.1248499753001569E-3</v>
      </c>
      <c r="F163">
        <v>46.364229999999999</v>
      </c>
      <c r="G163" s="11">
        <f>F163/B3</f>
        <v>9.9581670568525964E-4</v>
      </c>
      <c r="H163">
        <v>42.525579999999998</v>
      </c>
      <c r="I163" s="44">
        <f>H163/B3</f>
        <v>9.133697029575377E-4</v>
      </c>
      <c r="J163" s="11">
        <v>40.285980000000002</v>
      </c>
      <c r="K163">
        <f>J163/B3</f>
        <v>8.6526729525977797E-4</v>
      </c>
      <c r="L163">
        <v>44.406840000000003</v>
      </c>
      <c r="M163" s="11">
        <f>L163/B3</f>
        <v>9.5377563951115792E-4</v>
      </c>
      <c r="N163" s="44"/>
      <c r="O163" s="44"/>
      <c r="P163" s="11"/>
    </row>
    <row r="164" spans="1:34">
      <c r="A164" s="42" t="s">
        <v>2508</v>
      </c>
      <c r="B164" s="42">
        <v>324.54050000000001</v>
      </c>
      <c r="C164" s="72">
        <f>B164/B3</f>
        <v>6.9705212740823475E-3</v>
      </c>
      <c r="D164" s="42">
        <v>253.75200000000001</v>
      </c>
      <c r="E164" s="44">
        <f>D164/B3</f>
        <v>5.4501170557786898E-3</v>
      </c>
      <c r="F164">
        <v>228.11240000000001</v>
      </c>
      <c r="G164" s="42">
        <f>F164/B3</f>
        <v>4.8994265340750447E-3</v>
      </c>
      <c r="H164">
        <v>227.16239999999999</v>
      </c>
      <c r="I164" s="44">
        <f>H164/B3</f>
        <v>4.8790223157713867E-3</v>
      </c>
      <c r="J164" s="42">
        <v>198.41229999999999</v>
      </c>
      <c r="K164">
        <f>J164/B3</f>
        <v>4.2615240877166604E-3</v>
      </c>
      <c r="L164">
        <v>218.02099999999999</v>
      </c>
      <c r="M164" s="42">
        <f>L164/B3</f>
        <v>4.6826821881913267E-3</v>
      </c>
      <c r="N164" s="44"/>
      <c r="O164" s="44"/>
      <c r="P164" s="42"/>
    </row>
    <row r="165" spans="1:34">
      <c r="A165" s="23" t="s">
        <v>2509</v>
      </c>
      <c r="B165" s="109">
        <v>1.110041E-7</v>
      </c>
      <c r="C165" s="72"/>
      <c r="D165" s="109">
        <v>8.6791969999999998E-8</v>
      </c>
      <c r="E165" s="44"/>
      <c r="F165" s="73">
        <v>7.8022349999999995E-8</v>
      </c>
      <c r="G165" s="42"/>
      <c r="H165" s="73">
        <v>7.7697410000000002E-8</v>
      </c>
      <c r="I165" s="44"/>
      <c r="J165" s="109">
        <v>6.7863899999999999E-8</v>
      </c>
      <c r="L165" s="73">
        <v>7.4570750000000006E-8</v>
      </c>
      <c r="M165" s="42"/>
      <c r="N165" s="44"/>
      <c r="O165" s="44"/>
      <c r="P165" s="42"/>
    </row>
    <row r="166" spans="1:34">
      <c r="A166" s="23" t="s">
        <v>2503</v>
      </c>
      <c r="B166" s="42"/>
      <c r="C166" s="72"/>
      <c r="D166" s="42"/>
      <c r="E166" s="44"/>
      <c r="G166" s="42"/>
      <c r="I166" s="44"/>
      <c r="J166" s="42"/>
      <c r="M166" s="42"/>
      <c r="N166" s="44"/>
      <c r="O166" s="44"/>
      <c r="P166" s="42"/>
    </row>
    <row r="167" spans="1:34">
      <c r="A167" s="37" t="s">
        <v>2586</v>
      </c>
      <c r="B167" s="38"/>
      <c r="C167" s="51"/>
      <c r="D167" s="39"/>
      <c r="E167" s="38"/>
      <c r="F167" s="40"/>
      <c r="G167" s="38"/>
      <c r="H167" s="40"/>
      <c r="I167" s="38"/>
      <c r="J167" s="40"/>
      <c r="K167" s="40"/>
      <c r="L167" s="40"/>
      <c r="M167" s="40"/>
      <c r="N167" s="38"/>
      <c r="O167" s="38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</row>
    <row r="168" spans="1:34">
      <c r="A168" t="s">
        <v>2556</v>
      </c>
      <c r="B168" s="44"/>
      <c r="C168" s="72"/>
      <c r="D168" s="52"/>
      <c r="E168" s="44"/>
      <c r="G168" s="44"/>
      <c r="I168" s="44"/>
      <c r="N168" s="44"/>
      <c r="O168" s="44"/>
    </row>
    <row r="169" spans="1:34">
      <c r="A169" t="s">
        <v>2558</v>
      </c>
      <c r="B169" s="44"/>
      <c r="C169" s="72"/>
      <c r="D169" s="52"/>
      <c r="F169" s="42"/>
      <c r="I169" s="42"/>
      <c r="L169" s="42"/>
      <c r="M169" s="42"/>
      <c r="N169" s="44"/>
      <c r="O169" s="44"/>
    </row>
    <row r="170" spans="1:34">
      <c r="B170" s="44"/>
      <c r="F170" s="42"/>
      <c r="G170" s="42"/>
      <c r="H170" s="42"/>
      <c r="I170" s="42"/>
      <c r="L170" s="42"/>
      <c r="M170" s="42"/>
    </row>
    <row r="171" spans="1:34">
      <c r="A171" t="s">
        <v>2559</v>
      </c>
      <c r="B171" s="44"/>
      <c r="F171" s="42"/>
      <c r="G171" s="42"/>
      <c r="H171" s="42"/>
      <c r="I171" s="42"/>
      <c r="L171" s="42"/>
      <c r="M171" s="42"/>
    </row>
    <row r="172" spans="1:34">
      <c r="A172" t="s">
        <v>2560</v>
      </c>
      <c r="B172" s="44"/>
      <c r="F172" s="42"/>
      <c r="G172" s="42"/>
      <c r="H172" s="42"/>
      <c r="I172" s="42"/>
      <c r="L172" s="42"/>
      <c r="M172" s="42"/>
    </row>
    <row r="173" spans="1:34">
      <c r="B173" s="44"/>
      <c r="F173" s="42"/>
      <c r="G173" s="42"/>
      <c r="H173" s="42"/>
      <c r="I173" s="42"/>
      <c r="L173" s="42"/>
      <c r="M173" s="42"/>
    </row>
    <row r="174" spans="1:34">
      <c r="A174" t="s">
        <v>2561</v>
      </c>
      <c r="B174" s="44"/>
    </row>
    <row r="175" spans="1:34">
      <c r="A175" t="s">
        <v>2562</v>
      </c>
      <c r="B175" s="44"/>
    </row>
    <row r="177" spans="1:34">
      <c r="C177" s="190" t="s">
        <v>2684</v>
      </c>
      <c r="D177" s="190"/>
      <c r="E177" s="190"/>
    </row>
    <row r="178" spans="1:34">
      <c r="A178" s="37" t="s">
        <v>2586</v>
      </c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</row>
    <row r="179" spans="1:34">
      <c r="A179" s="44" t="s">
        <v>2455</v>
      </c>
      <c r="B179" t="s">
        <v>2459</v>
      </c>
      <c r="C179" s="44" t="s">
        <v>2460</v>
      </c>
      <c r="D179" t="s">
        <v>2461</v>
      </c>
      <c r="E179" s="44" t="s">
        <v>2462</v>
      </c>
      <c r="F179" t="s">
        <v>2463</v>
      </c>
      <c r="G179" t="s">
        <v>2464</v>
      </c>
      <c r="H179" t="s">
        <v>2465</v>
      </c>
      <c r="I179" t="s">
        <v>2468</v>
      </c>
    </row>
    <row r="180" spans="1:34">
      <c r="A180">
        <v>1</v>
      </c>
      <c r="B180" s="42">
        <v>569</v>
      </c>
      <c r="C180">
        <v>202</v>
      </c>
      <c r="D180">
        <v>377</v>
      </c>
      <c r="E180" s="42">
        <v>101</v>
      </c>
      <c r="F180">
        <f>(B180/C180)/(D180/E180)</f>
        <v>0.75464190981432355</v>
      </c>
      <c r="G180">
        <f>1-F180</f>
        <v>0.24535809018567645</v>
      </c>
      <c r="H180" s="42">
        <v>4.1279000000000003</v>
      </c>
      <c r="I180" s="189">
        <v>4.648E-2</v>
      </c>
    </row>
    <row r="181" spans="1:34">
      <c r="A181">
        <v>2</v>
      </c>
      <c r="B181" s="42">
        <v>415</v>
      </c>
      <c r="C181" s="42">
        <v>1136</v>
      </c>
      <c r="D181" s="42">
        <v>120</v>
      </c>
      <c r="E181" s="42">
        <v>315</v>
      </c>
      <c r="F181">
        <f t="shared" ref="F181:F183" si="18">(B181/C181)/(D181/E181)</f>
        <v>0.95895686619718312</v>
      </c>
      <c r="G181">
        <f t="shared" ref="G181:G184" si="19">1-F181</f>
        <v>4.1043133802816878E-2</v>
      </c>
      <c r="H181" s="42">
        <v>0.1187</v>
      </c>
      <c r="I181" s="42">
        <v>0.74560000000000004</v>
      </c>
    </row>
    <row r="182" spans="1:34">
      <c r="A182">
        <v>3</v>
      </c>
      <c r="B182" s="42">
        <v>83</v>
      </c>
      <c r="C182" s="42">
        <v>276</v>
      </c>
      <c r="D182" s="42">
        <v>31</v>
      </c>
      <c r="E182" s="42">
        <v>77</v>
      </c>
      <c r="F182">
        <f t="shared" si="18"/>
        <v>0.74696119682094431</v>
      </c>
      <c r="G182">
        <f t="shared" si="19"/>
        <v>0.25303880317905569</v>
      </c>
      <c r="H182">
        <v>1.4029</v>
      </c>
      <c r="I182">
        <v>0.24640000000000001</v>
      </c>
    </row>
    <row r="183" spans="1:34">
      <c r="A183">
        <v>4</v>
      </c>
      <c r="B183" s="42">
        <v>814</v>
      </c>
      <c r="C183" s="42">
        <v>1305</v>
      </c>
      <c r="D183" s="42">
        <v>258</v>
      </c>
      <c r="E183" s="42">
        <v>475</v>
      </c>
      <c r="F183">
        <f t="shared" si="18"/>
        <v>1.1483857554426922</v>
      </c>
      <c r="G183">
        <f t="shared" si="19"/>
        <v>-0.14838575544269217</v>
      </c>
      <c r="H183" s="42">
        <v>2.4018000000000002</v>
      </c>
      <c r="I183" s="42">
        <v>0.12790000000000001</v>
      </c>
    </row>
    <row r="184" spans="1:34">
      <c r="A184" t="s">
        <v>2521</v>
      </c>
      <c r="B184" s="42">
        <v>1881</v>
      </c>
      <c r="C184" s="42">
        <v>2919</v>
      </c>
      <c r="D184" s="42">
        <v>786</v>
      </c>
      <c r="E184" s="42">
        <v>968</v>
      </c>
      <c r="F184">
        <f>(B184/C184)/(D184/E184)</f>
        <v>0.7936106948683147</v>
      </c>
      <c r="G184">
        <f t="shared" si="19"/>
        <v>0.2063893051316853</v>
      </c>
      <c r="H184" s="42">
        <v>16.838000000000001</v>
      </c>
      <c r="I184" s="189">
        <v>4.9980000000000001E-4</v>
      </c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</row>
    <row r="185" spans="1:34">
      <c r="A185" s="90" t="s">
        <v>2563</v>
      </c>
      <c r="B185" s="91"/>
      <c r="C185" s="94"/>
      <c r="D185" s="92"/>
      <c r="E185" s="91" t="s">
        <v>2492</v>
      </c>
      <c r="F185" s="86"/>
      <c r="G185" s="91"/>
      <c r="H185" s="86"/>
      <c r="I185" s="91"/>
      <c r="J185" s="86"/>
      <c r="K185" s="86"/>
      <c r="L185" s="86"/>
      <c r="M185" s="86"/>
      <c r="N185" s="91"/>
      <c r="O185" s="91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</row>
    <row r="186" spans="1:34">
      <c r="A186" s="44" t="s">
        <v>2455</v>
      </c>
      <c r="B186" t="s">
        <v>2459</v>
      </c>
      <c r="C186" s="44" t="s">
        <v>2460</v>
      </c>
      <c r="D186" t="s">
        <v>2461</v>
      </c>
      <c r="E186" s="44" t="s">
        <v>2462</v>
      </c>
      <c r="F186" t="s">
        <v>2463</v>
      </c>
      <c r="G186" t="s">
        <v>2464</v>
      </c>
      <c r="H186" t="s">
        <v>2465</v>
      </c>
      <c r="I186" t="s">
        <v>2468</v>
      </c>
    </row>
    <row r="187" spans="1:34">
      <c r="A187">
        <v>1</v>
      </c>
      <c r="B187" s="199">
        <v>471</v>
      </c>
      <c r="C187">
        <v>202</v>
      </c>
      <c r="D187" s="42">
        <v>378</v>
      </c>
      <c r="E187" s="42">
        <v>101</v>
      </c>
      <c r="F187">
        <f>(B187/C187)/(D187/E187)</f>
        <v>0.62301587301587291</v>
      </c>
      <c r="G187">
        <f>1-F187</f>
        <v>0.37698412698412709</v>
      </c>
      <c r="H187" s="42">
        <v>0.52080000000000004</v>
      </c>
      <c r="I187" s="42">
        <v>0.51770000000000005</v>
      </c>
    </row>
    <row r="188" spans="1:34">
      <c r="A188">
        <v>2</v>
      </c>
      <c r="B188" s="213">
        <v>267</v>
      </c>
      <c r="C188" s="42">
        <v>1136</v>
      </c>
      <c r="D188" s="42">
        <v>124</v>
      </c>
      <c r="E188" s="42">
        <v>333</v>
      </c>
      <c r="F188">
        <f t="shared" ref="F188:F190" si="20">(B188/C188)/(D188/E188)</f>
        <v>0.63118326896865062</v>
      </c>
      <c r="G188">
        <f t="shared" ref="G188:G191" si="21">1-F188</f>
        <v>0.36881673103134938</v>
      </c>
      <c r="H188">
        <v>1.2605E-4</v>
      </c>
      <c r="I188" s="42">
        <v>1</v>
      </c>
    </row>
    <row r="189" spans="1:34">
      <c r="A189">
        <v>3</v>
      </c>
      <c r="B189" s="200">
        <v>60</v>
      </c>
      <c r="C189" s="42">
        <v>276</v>
      </c>
      <c r="D189" s="42">
        <v>32</v>
      </c>
      <c r="E189" s="42">
        <v>77</v>
      </c>
      <c r="F189">
        <f t="shared" si="20"/>
        <v>0.52309782608695643</v>
      </c>
      <c r="G189">
        <f t="shared" si="21"/>
        <v>0.47690217391304357</v>
      </c>
      <c r="H189" s="42">
        <v>0.62470999999999999</v>
      </c>
      <c r="I189">
        <v>0.43330000000000002</v>
      </c>
    </row>
    <row r="190" spans="1:34">
      <c r="A190">
        <v>4</v>
      </c>
      <c r="B190" s="213">
        <v>550</v>
      </c>
      <c r="C190" s="42">
        <v>1305</v>
      </c>
      <c r="D190">
        <v>262</v>
      </c>
      <c r="E190" s="42">
        <v>486</v>
      </c>
      <c r="F190">
        <f t="shared" si="20"/>
        <v>0.7817846801789945</v>
      </c>
      <c r="G190">
        <f t="shared" si="21"/>
        <v>0.2182153198210055</v>
      </c>
      <c r="H190" s="71">
        <v>1.6938</v>
      </c>
      <c r="I190" s="42">
        <v>0.21390000000000001</v>
      </c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</row>
    <row r="191" spans="1:34">
      <c r="A191" s="71" t="s">
        <v>2521</v>
      </c>
      <c r="B191" s="42">
        <v>1348</v>
      </c>
      <c r="C191" s="42">
        <v>2919</v>
      </c>
      <c r="D191" s="42">
        <v>796</v>
      </c>
      <c r="E191" s="42">
        <v>997</v>
      </c>
      <c r="F191">
        <f>(B191/C191)/(D191/E191)</f>
        <v>0.57841279022725822</v>
      </c>
      <c r="G191">
        <f t="shared" si="21"/>
        <v>0.42158720977274178</v>
      </c>
      <c r="H191" s="42">
        <v>5.3266999999999998</v>
      </c>
      <c r="I191" s="189">
        <v>2.0490000000000001E-2</v>
      </c>
    </row>
    <row r="192" spans="1:34">
      <c r="A192" s="90" t="s">
        <v>2564</v>
      </c>
      <c r="B192" s="91"/>
      <c r="C192" s="94"/>
      <c r="D192" s="92"/>
      <c r="E192" s="107"/>
      <c r="F192" s="107"/>
      <c r="G192" s="107"/>
      <c r="H192" s="107"/>
      <c r="I192" s="107"/>
      <c r="J192" s="107"/>
      <c r="K192" s="107"/>
      <c r="L192" s="86"/>
      <c r="M192" s="86"/>
      <c r="N192" s="91"/>
      <c r="O192" s="91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</row>
    <row r="193" spans="1:34">
      <c r="A193">
        <v>1</v>
      </c>
      <c r="B193" s="42">
        <v>471</v>
      </c>
      <c r="C193" s="42">
        <v>202</v>
      </c>
      <c r="D193" s="42">
        <v>378</v>
      </c>
      <c r="E193" s="42">
        <v>101</v>
      </c>
      <c r="F193">
        <f>(B193/C193)/(D193/E193)</f>
        <v>0.62301587301587291</v>
      </c>
      <c r="G193">
        <f>1-F193</f>
        <v>0.37698412698412709</v>
      </c>
      <c r="H193" s="109">
        <v>6.3433000000000001E-5</v>
      </c>
      <c r="I193" s="42">
        <v>1</v>
      </c>
      <c r="L193" s="71"/>
      <c r="M193" s="71"/>
    </row>
    <row r="194" spans="1:34">
      <c r="A194">
        <v>2</v>
      </c>
      <c r="B194">
        <v>229</v>
      </c>
      <c r="C194" s="42">
        <v>574</v>
      </c>
      <c r="D194" s="42">
        <v>124</v>
      </c>
      <c r="E194" s="42">
        <v>335</v>
      </c>
      <c r="F194">
        <f t="shared" ref="F194:F197" si="22">(B194/C194)/(D194/E194)</f>
        <v>1.0778211756771945</v>
      </c>
      <c r="G194">
        <f t="shared" ref="G194:G197" si="23">1-F194</f>
        <v>-7.7821175677194487E-2</v>
      </c>
      <c r="H194" s="42">
        <v>0.32738</v>
      </c>
      <c r="I194">
        <v>0.59519999999999995</v>
      </c>
      <c r="M194" s="42"/>
    </row>
    <row r="195" spans="1:34">
      <c r="A195">
        <v>3</v>
      </c>
      <c r="B195" s="42">
        <v>53</v>
      </c>
      <c r="C195" s="42">
        <v>148</v>
      </c>
      <c r="D195" s="42">
        <v>32</v>
      </c>
      <c r="E195" s="42">
        <v>78</v>
      </c>
      <c r="F195">
        <f t="shared" si="22"/>
        <v>0.8728885135135136</v>
      </c>
      <c r="G195">
        <f t="shared" si="23"/>
        <v>0.1271114864864864</v>
      </c>
      <c r="H195" s="42">
        <v>0.26535999999999998</v>
      </c>
      <c r="I195" s="42">
        <v>0.7016</v>
      </c>
    </row>
    <row r="196" spans="1:34">
      <c r="A196">
        <v>4</v>
      </c>
      <c r="B196" s="42">
        <v>450</v>
      </c>
      <c r="C196" s="42">
        <v>756</v>
      </c>
      <c r="D196" s="42">
        <v>264</v>
      </c>
      <c r="E196" s="42">
        <v>496</v>
      </c>
      <c r="F196">
        <f t="shared" si="22"/>
        <v>1.1183261183261184</v>
      </c>
      <c r="G196">
        <f t="shared" si="23"/>
        <v>-0.11832611832611839</v>
      </c>
      <c r="H196" s="42">
        <v>1.3382000000000001</v>
      </c>
      <c r="I196">
        <v>0.25140000000000001</v>
      </c>
    </row>
    <row r="197" spans="1:34">
      <c r="A197" s="71" t="s">
        <v>2521</v>
      </c>
      <c r="B197" s="42">
        <v>1169</v>
      </c>
      <c r="C197" s="42">
        <v>1604</v>
      </c>
      <c r="D197" s="42">
        <v>798</v>
      </c>
      <c r="E197" s="42">
        <v>1010</v>
      </c>
      <c r="F197">
        <f t="shared" si="22"/>
        <v>0.92241982762392272</v>
      </c>
      <c r="G197">
        <f t="shared" si="23"/>
        <v>7.7580172376077283E-2</v>
      </c>
      <c r="H197" s="42">
        <v>1.7523</v>
      </c>
      <c r="I197" s="42">
        <v>0.1799</v>
      </c>
    </row>
    <row r="198" spans="1:34">
      <c r="A198" s="90" t="s">
        <v>2565</v>
      </c>
      <c r="B198" s="91"/>
      <c r="C198" s="94"/>
      <c r="D198" s="92"/>
      <c r="E198" s="107"/>
      <c r="F198" s="107"/>
      <c r="G198" s="107"/>
      <c r="H198" s="107"/>
      <c r="I198" s="107"/>
      <c r="J198" s="107"/>
      <c r="K198" s="107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</row>
    <row r="199" spans="1:34">
      <c r="A199">
        <v>1</v>
      </c>
      <c r="B199" s="42">
        <v>452</v>
      </c>
      <c r="C199" s="42">
        <v>202</v>
      </c>
      <c r="D199" s="42">
        <v>377</v>
      </c>
      <c r="E199" s="42">
        <v>101</v>
      </c>
      <c r="F199">
        <f>(B199/C199)/(D199/E199)</f>
        <v>0.59946949602122013</v>
      </c>
      <c r="G199">
        <f>1-F199</f>
        <v>0.40053050397877987</v>
      </c>
      <c r="H199" s="42">
        <v>1.0666E-2</v>
      </c>
      <c r="I199">
        <v>0.93</v>
      </c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</row>
    <row r="200" spans="1:34">
      <c r="A200">
        <v>2</v>
      </c>
      <c r="B200" s="42">
        <v>260</v>
      </c>
      <c r="C200" s="42">
        <v>621</v>
      </c>
      <c r="D200" s="42">
        <v>123</v>
      </c>
      <c r="E200" s="42">
        <v>335</v>
      </c>
      <c r="F200">
        <f t="shared" ref="F200:F203" si="24">(B200/C200)/(D200/E200)</f>
        <v>1.1403060890512287</v>
      </c>
      <c r="G200">
        <f t="shared" ref="G200:G203" si="25">1-F200</f>
        <v>-0.14030608905122866</v>
      </c>
      <c r="H200" s="42">
        <v>1.0408999999999999</v>
      </c>
      <c r="I200" s="42">
        <v>0.30780000000000002</v>
      </c>
      <c r="L200" s="71"/>
      <c r="M200" s="71"/>
      <c r="N200" s="44"/>
      <c r="O200" s="44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</row>
    <row r="201" spans="1:34">
      <c r="A201">
        <v>3</v>
      </c>
      <c r="B201" s="42">
        <v>54</v>
      </c>
      <c r="C201" s="42">
        <v>138</v>
      </c>
      <c r="D201">
        <v>34</v>
      </c>
      <c r="E201" s="42">
        <v>78</v>
      </c>
      <c r="F201">
        <f t="shared" si="24"/>
        <v>0.89769820971867009</v>
      </c>
      <c r="G201">
        <f t="shared" si="25"/>
        <v>0.10230179028132991</v>
      </c>
      <c r="H201">
        <v>0.17136000000000001</v>
      </c>
      <c r="I201" s="42">
        <v>0.68620000000000003</v>
      </c>
    </row>
    <row r="202" spans="1:34">
      <c r="A202">
        <v>4</v>
      </c>
      <c r="B202" s="42">
        <v>492</v>
      </c>
      <c r="C202" s="42">
        <v>820</v>
      </c>
      <c r="D202">
        <v>262</v>
      </c>
      <c r="E202" s="42">
        <v>492</v>
      </c>
      <c r="F202">
        <f t="shared" si="24"/>
        <v>1.1267175572519084</v>
      </c>
      <c r="G202">
        <f t="shared" si="25"/>
        <v>-0.12671755725190836</v>
      </c>
      <c r="H202" s="42">
        <v>1.5647</v>
      </c>
      <c r="I202" s="42">
        <v>0.21540000000000001</v>
      </c>
    </row>
    <row r="203" spans="1:34">
      <c r="A203" s="71" t="s">
        <v>2521</v>
      </c>
      <c r="B203">
        <v>1258</v>
      </c>
      <c r="C203" s="42">
        <v>1702</v>
      </c>
      <c r="D203" s="42">
        <v>796</v>
      </c>
      <c r="E203" s="42">
        <v>1006</v>
      </c>
      <c r="F203">
        <f t="shared" si="24"/>
        <v>0.93412715752676423</v>
      </c>
      <c r="G203">
        <f t="shared" si="25"/>
        <v>6.5872842473235771E-2</v>
      </c>
      <c r="H203" s="42">
        <v>1.2784</v>
      </c>
      <c r="I203" s="42">
        <v>0.26140000000000002</v>
      </c>
      <c r="M203" s="42"/>
    </row>
    <row r="204" spans="1:34">
      <c r="A204" s="90" t="s">
        <v>2566</v>
      </c>
      <c r="B204" s="91"/>
      <c r="C204" s="94"/>
      <c r="D204" s="92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</row>
    <row r="205" spans="1:34">
      <c r="A205">
        <v>1</v>
      </c>
      <c r="B205" s="42">
        <v>437</v>
      </c>
      <c r="C205" s="42">
        <v>202</v>
      </c>
      <c r="D205" s="42">
        <v>379</v>
      </c>
      <c r="E205" s="42">
        <v>101</v>
      </c>
      <c r="F205">
        <f>(B205/C205)/(D205/E205)</f>
        <v>0.57651715039577844</v>
      </c>
      <c r="G205">
        <f>1-F205</f>
        <v>0.42348284960422156</v>
      </c>
      <c r="H205" s="42">
        <v>1.9258999999999998E-2</v>
      </c>
      <c r="I205" s="42">
        <v>0.9345</v>
      </c>
    </row>
    <row r="206" spans="1:34">
      <c r="A206">
        <v>2</v>
      </c>
      <c r="B206" s="42">
        <v>234</v>
      </c>
      <c r="C206" s="42">
        <v>542</v>
      </c>
      <c r="D206" s="42">
        <v>124</v>
      </c>
      <c r="E206" s="42">
        <v>339</v>
      </c>
      <c r="F206">
        <f t="shared" ref="F206:F209" si="26">(B206/C206)/(D206/E206)</f>
        <v>1.1803059159623854</v>
      </c>
      <c r="G206">
        <f t="shared" ref="G206:G209" si="27">1-F206</f>
        <v>-0.18030591596238543</v>
      </c>
      <c r="H206" s="42">
        <v>1.6055999999999999</v>
      </c>
      <c r="I206" s="42">
        <v>0.22489999999999999</v>
      </c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</row>
    <row r="207" spans="1:34">
      <c r="A207">
        <v>3</v>
      </c>
      <c r="B207">
        <v>46</v>
      </c>
      <c r="C207" s="42">
        <v>139</v>
      </c>
      <c r="D207" s="42">
        <v>33</v>
      </c>
      <c r="E207" s="42">
        <v>78</v>
      </c>
      <c r="F207">
        <f t="shared" si="26"/>
        <v>0.7822105951602355</v>
      </c>
      <c r="G207">
        <f t="shared" si="27"/>
        <v>0.2177894048397645</v>
      </c>
      <c r="H207" s="42">
        <v>0.83914999999999995</v>
      </c>
      <c r="I207" s="42">
        <v>0.42080000000000001</v>
      </c>
    </row>
    <row r="208" spans="1:34">
      <c r="A208">
        <v>4</v>
      </c>
      <c r="B208">
        <v>415</v>
      </c>
      <c r="C208" s="42">
        <v>686</v>
      </c>
      <c r="D208" s="42">
        <v>267</v>
      </c>
      <c r="E208" s="42">
        <v>502</v>
      </c>
      <c r="F208">
        <f t="shared" si="26"/>
        <v>1.1374084144091023</v>
      </c>
      <c r="G208">
        <f t="shared" si="27"/>
        <v>-0.13740841440910234</v>
      </c>
      <c r="H208">
        <v>1.7266999999999999</v>
      </c>
      <c r="I208" s="42">
        <v>0.19189999999999999</v>
      </c>
      <c r="L208" s="71"/>
      <c r="M208" s="71"/>
      <c r="N208" s="44"/>
      <c r="O208" s="44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</row>
    <row r="209" spans="1:34">
      <c r="A209" s="71" t="s">
        <v>2521</v>
      </c>
      <c r="B209" s="42">
        <v>1132</v>
      </c>
      <c r="C209" s="42">
        <v>1481</v>
      </c>
      <c r="D209">
        <v>803</v>
      </c>
      <c r="E209" s="42">
        <v>1020</v>
      </c>
      <c r="F209">
        <f t="shared" si="26"/>
        <v>0.97090333935116713</v>
      </c>
      <c r="G209">
        <f t="shared" si="27"/>
        <v>2.9096660648832873E-2</v>
      </c>
      <c r="H209" s="42">
        <v>0.23041</v>
      </c>
      <c r="I209" s="42">
        <v>0.64270000000000005</v>
      </c>
      <c r="L209" s="71"/>
      <c r="M209" s="71"/>
      <c r="N209" s="44"/>
      <c r="O209" s="44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</row>
    <row r="210" spans="1:34">
      <c r="A210" s="90" t="s">
        <v>2567</v>
      </c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</row>
    <row r="211" spans="1:34">
      <c r="A211">
        <v>1</v>
      </c>
      <c r="B211" s="42">
        <v>447</v>
      </c>
      <c r="C211" s="42">
        <v>202</v>
      </c>
      <c r="D211" s="42">
        <v>379</v>
      </c>
      <c r="E211" s="42">
        <v>101</v>
      </c>
      <c r="F211">
        <f>(B211/C211)/(D211/E211)</f>
        <v>0.58970976253298157</v>
      </c>
      <c r="G211">
        <f>1-F211</f>
        <v>0.41029023746701843</v>
      </c>
      <c r="H211" s="42">
        <v>0.34000999999999998</v>
      </c>
      <c r="I211">
        <v>0.62070000000000003</v>
      </c>
      <c r="M211" s="42"/>
    </row>
    <row r="212" spans="1:34">
      <c r="A212">
        <v>2</v>
      </c>
      <c r="B212" s="42">
        <v>229</v>
      </c>
      <c r="C212" s="42">
        <v>581</v>
      </c>
      <c r="D212" s="42">
        <v>121</v>
      </c>
      <c r="E212" s="42">
        <v>338</v>
      </c>
      <c r="F212">
        <f t="shared" ref="F212:F215" si="28">(B212/C212)/(D212/E212)</f>
        <v>1.1010085205046869</v>
      </c>
      <c r="G212">
        <f t="shared" ref="G212:G215" si="29">1-F212</f>
        <v>-0.10100852050468689</v>
      </c>
      <c r="H212" s="42">
        <v>0.53508</v>
      </c>
      <c r="I212">
        <v>0.46779999999999999</v>
      </c>
    </row>
    <row r="213" spans="1:34">
      <c r="A213">
        <v>3</v>
      </c>
      <c r="B213" s="42">
        <v>54</v>
      </c>
      <c r="C213" s="42">
        <v>137</v>
      </c>
      <c r="D213" s="42">
        <v>34</v>
      </c>
      <c r="E213" s="42">
        <v>78</v>
      </c>
      <c r="F213">
        <f t="shared" si="28"/>
        <v>0.90425075139544875</v>
      </c>
      <c r="G213">
        <f t="shared" si="29"/>
        <v>9.5749248604551251E-2</v>
      </c>
      <c r="H213">
        <v>0.14892</v>
      </c>
      <c r="I213">
        <v>0.78910000000000002</v>
      </c>
    </row>
    <row r="214" spans="1:34">
      <c r="A214">
        <v>4</v>
      </c>
      <c r="B214" s="42">
        <v>431</v>
      </c>
      <c r="C214">
        <v>734</v>
      </c>
      <c r="D214" s="42">
        <v>264</v>
      </c>
      <c r="E214" s="42">
        <v>501</v>
      </c>
      <c r="F214">
        <f t="shared" si="28"/>
        <v>1.1143330443398562</v>
      </c>
      <c r="G214">
        <f t="shared" si="29"/>
        <v>-0.11433304433985625</v>
      </c>
      <c r="H214" s="42">
        <v>1.2383999999999999</v>
      </c>
      <c r="I214">
        <v>0.26800000000000002</v>
      </c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</row>
    <row r="215" spans="1:34">
      <c r="A215" t="s">
        <v>2521</v>
      </c>
      <c r="B215">
        <v>1161</v>
      </c>
      <c r="C215" s="42">
        <v>1582</v>
      </c>
      <c r="D215" s="42">
        <v>798</v>
      </c>
      <c r="E215" s="42">
        <v>1018</v>
      </c>
      <c r="F215">
        <f t="shared" si="28"/>
        <v>0.93620429075216482</v>
      </c>
      <c r="G215">
        <f t="shared" si="29"/>
        <v>6.3795709247835175E-2</v>
      </c>
      <c r="H215" s="42">
        <v>1.1655</v>
      </c>
      <c r="I215">
        <v>0.27039999999999997</v>
      </c>
    </row>
  </sheetData>
  <pageMargins left="0.7" right="0.7" top="0.75" bottom="0.75" header="0.51180555555555496" footer="0.51180555555555496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32"/>
  <sheetViews>
    <sheetView topLeftCell="A37" workbookViewId="0">
      <selection activeCell="O51" sqref="O51:O57"/>
    </sheetView>
  </sheetViews>
  <sheetFormatPr baseColWidth="10" defaultColWidth="8.83203125" defaultRowHeight="14" x14ac:dyDescent="0"/>
  <cols>
    <col min="1" max="1" width="22.5" customWidth="1"/>
    <col min="2" max="2" width="11.83203125" customWidth="1"/>
    <col min="3" max="3" width="13" customWidth="1"/>
    <col min="4" max="4" width="11.33203125" customWidth="1"/>
    <col min="5" max="5" width="17" customWidth="1"/>
    <col min="6" max="6" width="8.83203125" customWidth="1"/>
    <col min="7" max="7" width="11.33203125" customWidth="1"/>
    <col min="8" max="8" width="12.83203125" customWidth="1"/>
    <col min="9" max="9" width="12.5" customWidth="1"/>
    <col min="10" max="10" width="11.83203125" customWidth="1"/>
    <col min="11" max="12" width="8.83203125" customWidth="1"/>
    <col min="13" max="13" width="13.83203125" customWidth="1"/>
    <col min="14" max="1025" width="8.83203125" customWidth="1"/>
  </cols>
  <sheetData>
    <row r="1" spans="1:34">
      <c r="A1" s="31" t="s">
        <v>2469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3"/>
      <c r="O1" s="34"/>
      <c r="P1" s="35"/>
      <c r="Q1" s="33"/>
      <c r="R1" s="36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</row>
    <row r="2" spans="1:34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38" t="s">
        <v>2475</v>
      </c>
      <c r="H2" s="38" t="s">
        <v>2476</v>
      </c>
      <c r="I2" s="38" t="s">
        <v>2477</v>
      </c>
      <c r="J2" s="40"/>
      <c r="K2" s="39"/>
      <c r="L2" s="38"/>
      <c r="M2" s="40"/>
      <c r="N2" s="38"/>
      <c r="O2" s="38"/>
      <c r="P2" s="38"/>
      <c r="Q2" s="38"/>
      <c r="R2" s="40"/>
      <c r="S2" s="38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</row>
    <row r="3" spans="1:34">
      <c r="A3" s="41" t="s">
        <v>2307</v>
      </c>
      <c r="B3">
        <f>SUM('chr15'!C3:I3)</f>
        <v>61270</v>
      </c>
      <c r="C3">
        <v>5563</v>
      </c>
      <c r="D3">
        <v>9885</v>
      </c>
      <c r="E3">
        <v>1608</v>
      </c>
      <c r="F3">
        <v>30505</v>
      </c>
      <c r="G3">
        <v>5412</v>
      </c>
      <c r="H3">
        <v>3598</v>
      </c>
      <c r="I3">
        <v>4699</v>
      </c>
      <c r="J3" s="42"/>
      <c r="K3" s="42"/>
      <c r="L3" s="42"/>
      <c r="M3" s="11"/>
      <c r="N3" s="42"/>
      <c r="P3" s="43"/>
      <c r="Q3" s="42"/>
      <c r="R3" s="42"/>
      <c r="S3" s="42"/>
    </row>
    <row r="4" spans="1:34">
      <c r="A4" s="41" t="s">
        <v>2481</v>
      </c>
      <c r="B4" s="42">
        <v>2916</v>
      </c>
      <c r="C4" s="42">
        <v>250</v>
      </c>
      <c r="D4" s="42">
        <v>435</v>
      </c>
      <c r="E4" s="42">
        <v>59</v>
      </c>
      <c r="F4" s="42">
        <v>1402</v>
      </c>
      <c r="G4" s="42">
        <v>305</v>
      </c>
      <c r="H4" s="43">
        <v>137</v>
      </c>
      <c r="I4" s="42">
        <v>328</v>
      </c>
      <c r="J4" s="42"/>
      <c r="L4" s="42"/>
      <c r="M4" s="42"/>
      <c r="N4" s="42"/>
      <c r="O4" s="42"/>
      <c r="P4" s="43"/>
      <c r="Q4" s="42"/>
      <c r="R4" s="42"/>
      <c r="S4" s="42"/>
    </row>
    <row r="5" spans="1:34">
      <c r="A5" s="41" t="s">
        <v>2482</v>
      </c>
      <c r="B5" s="42">
        <v>48</v>
      </c>
      <c r="C5">
        <v>2</v>
      </c>
      <c r="D5">
        <v>6</v>
      </c>
      <c r="E5">
        <v>0</v>
      </c>
      <c r="F5">
        <v>28</v>
      </c>
      <c r="G5">
        <v>4</v>
      </c>
      <c r="H5" s="13">
        <v>3</v>
      </c>
      <c r="I5">
        <v>5</v>
      </c>
      <c r="M5" s="11"/>
      <c r="P5" s="13"/>
      <c r="R5" s="71"/>
    </row>
    <row r="6" spans="1:34">
      <c r="A6" s="41" t="s">
        <v>2483</v>
      </c>
      <c r="B6" s="42">
        <v>1.954407</v>
      </c>
      <c r="C6" s="42">
        <v>2.0864199999999999</v>
      </c>
      <c r="D6" s="42">
        <v>2.0208330000000001</v>
      </c>
      <c r="E6" s="42">
        <v>2.1052629999999999</v>
      </c>
      <c r="F6" s="42">
        <v>1.8380570000000001</v>
      </c>
      <c r="G6" s="42">
        <v>2.3152170000000001</v>
      </c>
      <c r="H6" s="43">
        <v>1.7959179999999999</v>
      </c>
      <c r="I6" s="42">
        <v>2.0370370000000002</v>
      </c>
      <c r="J6" s="42"/>
      <c r="M6" s="42"/>
      <c r="N6" s="42"/>
      <c r="O6" s="42"/>
      <c r="P6" s="43"/>
      <c r="Q6" s="42"/>
      <c r="R6" s="42"/>
      <c r="S6" s="42"/>
    </row>
    <row r="7" spans="1:34">
      <c r="A7" s="41" t="s">
        <v>2484</v>
      </c>
      <c r="B7" s="105">
        <v>835</v>
      </c>
      <c r="C7" s="42">
        <v>72</v>
      </c>
      <c r="D7" s="42">
        <v>102</v>
      </c>
      <c r="E7" s="42">
        <v>14</v>
      </c>
      <c r="F7" s="42">
        <v>386</v>
      </c>
      <c r="G7" s="42">
        <v>84</v>
      </c>
      <c r="H7" s="43">
        <v>23</v>
      </c>
      <c r="I7" s="42">
        <v>154</v>
      </c>
      <c r="J7" s="42"/>
      <c r="K7" s="42"/>
      <c r="L7" s="42"/>
      <c r="M7" s="41"/>
      <c r="N7" s="42"/>
      <c r="O7" s="76"/>
      <c r="P7" s="43"/>
      <c r="Q7" s="42"/>
      <c r="R7" s="42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</row>
    <row r="8" spans="1:34">
      <c r="A8" s="41" t="s">
        <v>2485</v>
      </c>
      <c r="B8" s="105">
        <v>1.36282E-2</v>
      </c>
      <c r="C8" s="42">
        <v>1.294266E-2</v>
      </c>
      <c r="D8" s="42">
        <v>1.031866E-2</v>
      </c>
      <c r="E8" s="42">
        <v>8.7064680000000002E-3</v>
      </c>
      <c r="F8" s="42">
        <v>1.2653660000000001E-2</v>
      </c>
      <c r="G8" s="42">
        <v>1.552106E-2</v>
      </c>
      <c r="H8" s="43">
        <v>6.3924400000000001E-3</v>
      </c>
      <c r="I8" s="42">
        <v>3.2772929999999999E-2</v>
      </c>
      <c r="J8" s="42"/>
      <c r="K8" s="42"/>
      <c r="L8" s="42"/>
      <c r="M8" s="41"/>
      <c r="N8" s="42"/>
      <c r="P8" s="43"/>
      <c r="Q8" s="42"/>
      <c r="R8" s="42"/>
    </row>
    <row r="9" spans="1:34">
      <c r="A9" s="46" t="s">
        <v>2486</v>
      </c>
      <c r="B9" s="47"/>
      <c r="C9" s="48" t="s">
        <v>2471</v>
      </c>
      <c r="D9" s="47" t="s">
        <v>2472</v>
      </c>
      <c r="E9" s="49" t="s">
        <v>2473</v>
      </c>
      <c r="F9" s="47" t="s">
        <v>2474</v>
      </c>
      <c r="G9" s="47" t="s">
        <v>2475</v>
      </c>
      <c r="H9" s="47" t="s">
        <v>2476</v>
      </c>
      <c r="I9" s="47" t="s">
        <v>2477</v>
      </c>
      <c r="J9" s="49"/>
      <c r="K9" s="48"/>
      <c r="L9" s="47"/>
      <c r="M9" s="49"/>
      <c r="N9" s="47"/>
      <c r="O9" s="47"/>
      <c r="P9" s="47"/>
      <c r="Q9" s="47"/>
      <c r="R9" s="49"/>
      <c r="S9" s="47"/>
      <c r="T9" s="47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</row>
    <row r="10" spans="1:34">
      <c r="A10" s="41" t="s">
        <v>2481</v>
      </c>
      <c r="B10">
        <v>2014</v>
      </c>
      <c r="C10" s="42">
        <v>169</v>
      </c>
      <c r="D10" s="42">
        <v>309</v>
      </c>
      <c r="E10" s="42">
        <v>37</v>
      </c>
      <c r="F10" s="42">
        <v>926</v>
      </c>
      <c r="G10" s="42">
        <v>219</v>
      </c>
      <c r="H10" s="43">
        <v>90</v>
      </c>
      <c r="I10" s="42">
        <v>264</v>
      </c>
      <c r="J10" s="42"/>
      <c r="K10" s="42"/>
      <c r="L10" s="42"/>
      <c r="M10" s="11"/>
      <c r="N10" s="42"/>
      <c r="P10" s="43"/>
      <c r="Q10" s="42"/>
      <c r="R10" s="42"/>
      <c r="S10" s="42"/>
    </row>
    <row r="11" spans="1:34">
      <c r="A11" s="41" t="s">
        <v>2482</v>
      </c>
      <c r="B11">
        <v>28</v>
      </c>
      <c r="C11" s="42">
        <v>2</v>
      </c>
      <c r="D11" s="42">
        <v>2</v>
      </c>
      <c r="E11" s="42">
        <v>0</v>
      </c>
      <c r="F11" s="42">
        <v>15</v>
      </c>
      <c r="G11" s="42">
        <v>4</v>
      </c>
      <c r="H11" s="212">
        <v>1</v>
      </c>
      <c r="I11" s="42">
        <v>4</v>
      </c>
    </row>
    <row r="12" spans="1:34">
      <c r="A12" s="41" t="s">
        <v>2483</v>
      </c>
      <c r="B12">
        <v>1.9705010000000001</v>
      </c>
      <c r="C12">
        <v>2.1296300000000001</v>
      </c>
      <c r="D12">
        <v>2.09</v>
      </c>
      <c r="E12">
        <v>1.8461540000000001</v>
      </c>
      <c r="F12">
        <v>1.831804</v>
      </c>
      <c r="G12">
        <v>2.5322580000000001</v>
      </c>
      <c r="H12">
        <v>1.8125</v>
      </c>
      <c r="I12">
        <v>1.933333</v>
      </c>
    </row>
    <row r="13" spans="1:34">
      <c r="A13" s="11" t="s">
        <v>2484</v>
      </c>
      <c r="B13">
        <v>873</v>
      </c>
      <c r="C13">
        <v>72</v>
      </c>
      <c r="D13">
        <v>106</v>
      </c>
      <c r="E13" s="42">
        <v>14</v>
      </c>
      <c r="F13">
        <v>411</v>
      </c>
      <c r="G13">
        <v>87</v>
      </c>
      <c r="H13">
        <v>26</v>
      </c>
      <c r="I13">
        <v>157</v>
      </c>
    </row>
    <row r="14" spans="1:34">
      <c r="A14" s="11" t="s">
        <v>2485</v>
      </c>
      <c r="B14">
        <v>1.424841E-2</v>
      </c>
      <c r="C14">
        <v>1.294266E-2</v>
      </c>
      <c r="D14">
        <v>1.072332E-2</v>
      </c>
      <c r="E14">
        <v>8.7064680000000002E-3</v>
      </c>
      <c r="F14">
        <v>1.3473199999999999E-2</v>
      </c>
      <c r="G14">
        <v>1.6075389999999998E-2</v>
      </c>
      <c r="H14">
        <v>7.2262369999999999E-3</v>
      </c>
      <c r="I14">
        <v>3.3411360000000001E-2</v>
      </c>
    </row>
    <row r="15" spans="1:34">
      <c r="A15" s="46" t="s">
        <v>2487</v>
      </c>
      <c r="B15" s="47"/>
      <c r="C15" s="48" t="s">
        <v>2471</v>
      </c>
      <c r="D15" s="47" t="s">
        <v>2472</v>
      </c>
      <c r="E15" s="49" t="s">
        <v>2473</v>
      </c>
      <c r="F15" s="47" t="s">
        <v>2474</v>
      </c>
      <c r="G15" s="47" t="s">
        <v>2475</v>
      </c>
      <c r="H15" s="47" t="s">
        <v>2476</v>
      </c>
      <c r="I15" s="47" t="s">
        <v>2477</v>
      </c>
      <c r="J15" s="49"/>
      <c r="K15" s="48"/>
      <c r="L15" s="47"/>
      <c r="M15" s="49"/>
      <c r="N15" s="47"/>
      <c r="O15" s="47"/>
      <c r="P15" s="47"/>
      <c r="Q15" s="47"/>
      <c r="R15" s="49"/>
      <c r="S15" s="47"/>
      <c r="T15" s="47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</row>
    <row r="16" spans="1:34">
      <c r="A16" s="41" t="s">
        <v>2481</v>
      </c>
      <c r="B16">
        <v>1661</v>
      </c>
      <c r="C16" s="42">
        <v>145</v>
      </c>
      <c r="D16" s="42">
        <v>243</v>
      </c>
      <c r="E16" s="42">
        <v>28</v>
      </c>
      <c r="F16" s="42">
        <v>767</v>
      </c>
      <c r="G16" s="42">
        <v>188</v>
      </c>
      <c r="H16" s="43">
        <v>59</v>
      </c>
      <c r="I16" s="42">
        <v>231</v>
      </c>
      <c r="J16" s="42"/>
      <c r="K16" s="42"/>
      <c r="L16" s="42"/>
      <c r="M16" s="11"/>
      <c r="N16" s="42"/>
      <c r="P16" s="43"/>
      <c r="Q16" s="42"/>
      <c r="R16" s="42"/>
      <c r="S16" s="42"/>
    </row>
    <row r="17" spans="1:34">
      <c r="A17" s="41" t="s">
        <v>2482</v>
      </c>
      <c r="B17">
        <v>15</v>
      </c>
      <c r="C17">
        <v>1</v>
      </c>
      <c r="D17">
        <v>2</v>
      </c>
      <c r="E17">
        <v>0</v>
      </c>
      <c r="F17">
        <v>7</v>
      </c>
      <c r="G17">
        <v>3</v>
      </c>
      <c r="H17" s="212">
        <v>0</v>
      </c>
      <c r="I17" s="212">
        <v>2</v>
      </c>
    </row>
    <row r="18" spans="1:34">
      <c r="A18" s="41" t="s">
        <v>2483</v>
      </c>
      <c r="B18">
        <v>1.9981949999999999</v>
      </c>
      <c r="C18">
        <v>2.5365850000000001</v>
      </c>
      <c r="D18">
        <v>2.1558440000000001</v>
      </c>
      <c r="E18">
        <v>1.545455</v>
      </c>
      <c r="F18">
        <v>1.8513010000000001</v>
      </c>
      <c r="G18">
        <v>2.4181819999999998</v>
      </c>
      <c r="H18">
        <v>1.681818</v>
      </c>
      <c r="I18">
        <v>1.924051</v>
      </c>
    </row>
    <row r="19" spans="1:34">
      <c r="A19" s="11" t="s">
        <v>2484</v>
      </c>
      <c r="B19">
        <v>932</v>
      </c>
      <c r="C19">
        <v>74</v>
      </c>
      <c r="D19">
        <v>131</v>
      </c>
      <c r="E19">
        <v>16</v>
      </c>
      <c r="F19">
        <v>434</v>
      </c>
      <c r="G19">
        <v>89</v>
      </c>
      <c r="H19">
        <v>27</v>
      </c>
      <c r="I19">
        <v>161</v>
      </c>
    </row>
    <row r="20" spans="1:34">
      <c r="A20" s="11" t="s">
        <v>2485</v>
      </c>
      <c r="B20">
        <v>1.521136E-2</v>
      </c>
      <c r="C20">
        <v>1.330218E-2</v>
      </c>
      <c r="D20">
        <v>1.3252399999999999E-2</v>
      </c>
      <c r="E20">
        <v>9.9502489999999996E-3</v>
      </c>
      <c r="F20">
        <v>1.4227180000000001E-2</v>
      </c>
      <c r="G20">
        <v>1.6444940000000002E-2</v>
      </c>
      <c r="H20">
        <v>7.5041689999999998E-3</v>
      </c>
      <c r="I20">
        <v>3.4262609999999999E-2</v>
      </c>
    </row>
    <row r="21" spans="1:34">
      <c r="A21" s="46" t="s">
        <v>2488</v>
      </c>
      <c r="B21" s="47"/>
      <c r="C21" s="48" t="s">
        <v>2471</v>
      </c>
      <c r="D21" s="47" t="s">
        <v>2472</v>
      </c>
      <c r="E21" s="49" t="s">
        <v>2473</v>
      </c>
      <c r="F21" s="47" t="s">
        <v>2474</v>
      </c>
      <c r="G21" s="47" t="s">
        <v>2475</v>
      </c>
      <c r="H21" s="47" t="s">
        <v>2476</v>
      </c>
      <c r="I21" s="47" t="s">
        <v>2477</v>
      </c>
      <c r="J21" s="49"/>
      <c r="K21" s="48"/>
      <c r="L21" s="47"/>
      <c r="M21" s="49"/>
      <c r="N21" s="47"/>
      <c r="O21" s="47"/>
      <c r="P21" s="47"/>
      <c r="Q21" s="47"/>
      <c r="R21" s="49"/>
      <c r="S21" s="47"/>
      <c r="T21" s="47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</row>
    <row r="22" spans="1:34">
      <c r="A22" s="41" t="s">
        <v>2481</v>
      </c>
      <c r="B22">
        <v>1743</v>
      </c>
      <c r="C22" s="42">
        <v>148</v>
      </c>
      <c r="D22" s="42">
        <v>237</v>
      </c>
      <c r="E22" s="42">
        <v>27</v>
      </c>
      <c r="F22" s="42">
        <v>819</v>
      </c>
      <c r="G22" s="42">
        <v>198</v>
      </c>
      <c r="H22" s="43">
        <v>72</v>
      </c>
      <c r="I22" s="42">
        <v>242</v>
      </c>
      <c r="J22" s="42"/>
      <c r="K22" s="42"/>
      <c r="L22" s="42"/>
      <c r="M22" s="11"/>
      <c r="N22" s="42"/>
      <c r="P22" s="43"/>
      <c r="Q22" s="42"/>
      <c r="R22" s="42"/>
      <c r="S22" s="42"/>
    </row>
    <row r="23" spans="1:34">
      <c r="A23" s="41" t="s">
        <v>2482</v>
      </c>
      <c r="B23">
        <v>13</v>
      </c>
      <c r="C23">
        <v>1</v>
      </c>
      <c r="D23">
        <v>0</v>
      </c>
      <c r="E23">
        <v>0</v>
      </c>
      <c r="F23">
        <v>9</v>
      </c>
      <c r="G23">
        <v>1</v>
      </c>
      <c r="H23" s="212">
        <v>0</v>
      </c>
      <c r="I23" s="212">
        <v>2</v>
      </c>
    </row>
    <row r="24" spans="1:34">
      <c r="A24" s="41" t="s">
        <v>2483</v>
      </c>
      <c r="B24">
        <v>1.9845889999999999</v>
      </c>
      <c r="C24">
        <v>2.609756</v>
      </c>
      <c r="D24">
        <v>2.077922</v>
      </c>
      <c r="E24">
        <v>1.7</v>
      </c>
      <c r="F24">
        <v>1.904255</v>
      </c>
      <c r="G24">
        <v>2.2459020000000001</v>
      </c>
      <c r="H24">
        <v>1.88</v>
      </c>
      <c r="I24">
        <v>1.75</v>
      </c>
    </row>
    <row r="25" spans="1:34">
      <c r="A25" s="11" t="s">
        <v>2484</v>
      </c>
      <c r="B25">
        <v>923</v>
      </c>
      <c r="C25">
        <v>74</v>
      </c>
      <c r="D25">
        <v>131</v>
      </c>
      <c r="E25">
        <v>16</v>
      </c>
      <c r="F25">
        <v>425</v>
      </c>
      <c r="G25">
        <v>90</v>
      </c>
      <c r="H25">
        <v>26</v>
      </c>
      <c r="I25">
        <v>161</v>
      </c>
    </row>
    <row r="26" spans="1:34">
      <c r="A26" s="11" t="s">
        <v>2485</v>
      </c>
      <c r="B26">
        <v>1.506447E-2</v>
      </c>
      <c r="C26">
        <v>1.330218E-2</v>
      </c>
      <c r="D26">
        <v>1.3252399999999999E-2</v>
      </c>
      <c r="E26">
        <v>9.9502489999999996E-3</v>
      </c>
      <c r="F26">
        <v>1.3932140000000001E-2</v>
      </c>
      <c r="G26">
        <v>1.6629709999999999E-2</v>
      </c>
      <c r="H26">
        <v>7.2262369999999999E-3</v>
      </c>
      <c r="I26">
        <v>3.4262609999999999E-2</v>
      </c>
    </row>
    <row r="27" spans="1:34">
      <c r="A27" s="46" t="s">
        <v>2489</v>
      </c>
      <c r="B27" s="47"/>
      <c r="C27" s="48" t="s">
        <v>2471</v>
      </c>
      <c r="D27" s="47" t="s">
        <v>2472</v>
      </c>
      <c r="E27" s="49" t="s">
        <v>2473</v>
      </c>
      <c r="F27" s="47" t="s">
        <v>2474</v>
      </c>
      <c r="G27" s="47" t="s">
        <v>2475</v>
      </c>
      <c r="H27" s="47" t="s">
        <v>2476</v>
      </c>
      <c r="I27" s="47" t="s">
        <v>2477</v>
      </c>
      <c r="J27" s="49"/>
      <c r="K27" s="48"/>
      <c r="L27" s="47"/>
      <c r="M27" s="49"/>
      <c r="N27" s="47"/>
      <c r="O27" s="47"/>
      <c r="P27" s="47"/>
      <c r="Q27" s="47"/>
      <c r="R27" s="49"/>
      <c r="S27" s="47"/>
      <c r="T27" s="47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</row>
    <row r="28" spans="1:34">
      <c r="A28" s="41" t="s">
        <v>2481</v>
      </c>
      <c r="B28">
        <v>1610</v>
      </c>
      <c r="C28" s="42">
        <v>147</v>
      </c>
      <c r="D28" s="42">
        <v>222</v>
      </c>
      <c r="E28" s="42">
        <v>33</v>
      </c>
      <c r="F28" s="42">
        <v>735</v>
      </c>
      <c r="G28" s="42">
        <v>193</v>
      </c>
      <c r="H28" s="43">
        <v>58</v>
      </c>
      <c r="I28" s="42">
        <v>222</v>
      </c>
      <c r="J28" s="42"/>
      <c r="K28" s="42"/>
      <c r="L28" s="42"/>
      <c r="M28" s="11"/>
      <c r="N28" s="42"/>
      <c r="P28" s="43"/>
      <c r="Q28" s="42"/>
      <c r="R28" s="42"/>
      <c r="S28" s="42"/>
    </row>
    <row r="29" spans="1:34">
      <c r="A29" s="41" t="s">
        <v>2482</v>
      </c>
      <c r="B29">
        <v>18</v>
      </c>
      <c r="C29">
        <v>1</v>
      </c>
      <c r="D29" s="42">
        <v>3</v>
      </c>
      <c r="E29">
        <v>0</v>
      </c>
      <c r="F29">
        <v>8</v>
      </c>
      <c r="G29">
        <v>3</v>
      </c>
      <c r="H29" s="212">
        <v>1</v>
      </c>
      <c r="I29" s="212">
        <v>2</v>
      </c>
    </row>
    <row r="30" spans="1:34">
      <c r="A30" s="41" t="s">
        <v>2483</v>
      </c>
      <c r="B30">
        <v>1.981481</v>
      </c>
      <c r="C30">
        <v>2.3409089999999999</v>
      </c>
      <c r="D30" s="42">
        <v>2.1714289999999998</v>
      </c>
      <c r="E30">
        <v>1.75</v>
      </c>
      <c r="F30">
        <v>1.816092</v>
      </c>
      <c r="G30">
        <v>2.5090910000000002</v>
      </c>
      <c r="H30">
        <v>1.521739</v>
      </c>
      <c r="I30">
        <v>1.96</v>
      </c>
    </row>
    <row r="31" spans="1:34">
      <c r="A31" s="11" t="s">
        <v>2484</v>
      </c>
      <c r="B31">
        <v>935</v>
      </c>
      <c r="C31">
        <v>74</v>
      </c>
      <c r="D31" s="42">
        <v>129</v>
      </c>
      <c r="E31">
        <v>15</v>
      </c>
      <c r="F31">
        <v>438</v>
      </c>
      <c r="G31">
        <v>90</v>
      </c>
      <c r="H31">
        <v>28</v>
      </c>
      <c r="I31">
        <v>161</v>
      </c>
    </row>
    <row r="32" spans="1:34">
      <c r="A32" s="11" t="s">
        <v>2485</v>
      </c>
      <c r="B32">
        <v>1.5260320000000001E-2</v>
      </c>
      <c r="C32">
        <v>1.330218E-2</v>
      </c>
      <c r="D32">
        <v>1.305008E-2</v>
      </c>
      <c r="E32">
        <v>9.3283580000000001E-3</v>
      </c>
      <c r="F32">
        <v>1.4358299999999999E-2</v>
      </c>
      <c r="G32">
        <v>1.6629709999999999E-2</v>
      </c>
      <c r="H32">
        <v>7.7821009999999996E-3</v>
      </c>
      <c r="I32">
        <v>3.4262609999999999E-2</v>
      </c>
    </row>
    <row r="33" spans="1:34">
      <c r="A33" s="46" t="s">
        <v>2490</v>
      </c>
      <c r="B33" s="47"/>
      <c r="C33" s="48" t="s">
        <v>2471</v>
      </c>
      <c r="D33" s="47" t="s">
        <v>2472</v>
      </c>
      <c r="E33" s="49" t="s">
        <v>2473</v>
      </c>
      <c r="F33" s="47" t="s">
        <v>2474</v>
      </c>
      <c r="G33" s="47" t="s">
        <v>2475</v>
      </c>
      <c r="H33" s="47" t="s">
        <v>2476</v>
      </c>
      <c r="I33" s="47" t="s">
        <v>2477</v>
      </c>
      <c r="J33" s="49"/>
      <c r="K33" s="48"/>
      <c r="L33" s="47"/>
      <c r="M33" s="49"/>
      <c r="N33" s="47"/>
      <c r="O33" s="47"/>
      <c r="P33" s="47"/>
      <c r="Q33" s="47"/>
      <c r="R33" s="49"/>
      <c r="S33" s="47"/>
      <c r="T33" s="47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</row>
    <row r="34" spans="1:34">
      <c r="A34" s="41" t="s">
        <v>2481</v>
      </c>
      <c r="B34">
        <v>1563</v>
      </c>
      <c r="C34" s="42">
        <v>152</v>
      </c>
      <c r="D34" s="42">
        <v>220</v>
      </c>
      <c r="E34" s="42">
        <v>29</v>
      </c>
      <c r="F34" s="42">
        <v>683</v>
      </c>
      <c r="G34" s="42">
        <v>197</v>
      </c>
      <c r="H34" s="43">
        <v>57</v>
      </c>
      <c r="I34" s="42">
        <v>225</v>
      </c>
      <c r="J34" s="42"/>
      <c r="K34" s="42"/>
      <c r="L34" s="42"/>
      <c r="M34" s="11"/>
      <c r="N34" s="42"/>
      <c r="P34" s="43"/>
      <c r="Q34" s="42"/>
      <c r="R34" s="42"/>
      <c r="S34" s="42"/>
    </row>
    <row r="35" spans="1:34">
      <c r="A35" s="41" t="s">
        <v>2482</v>
      </c>
      <c r="B35">
        <v>19</v>
      </c>
      <c r="C35">
        <v>1</v>
      </c>
      <c r="D35" s="42">
        <v>3</v>
      </c>
      <c r="E35">
        <v>0</v>
      </c>
      <c r="F35">
        <v>10</v>
      </c>
      <c r="G35">
        <v>1</v>
      </c>
      <c r="H35" s="212">
        <v>1</v>
      </c>
      <c r="I35" s="212">
        <v>3</v>
      </c>
    </row>
    <row r="36" spans="1:34">
      <c r="A36" s="41" t="s">
        <v>2483</v>
      </c>
      <c r="B36">
        <v>2.0057689999999999</v>
      </c>
      <c r="C36">
        <v>2.6190479999999998</v>
      </c>
      <c r="D36">
        <v>1.933333</v>
      </c>
      <c r="E36">
        <v>1.6363639999999999</v>
      </c>
      <c r="F36">
        <v>1.8818569999999999</v>
      </c>
      <c r="G36">
        <v>2.1269840000000002</v>
      </c>
      <c r="H36">
        <v>1.5909089999999999</v>
      </c>
      <c r="I36">
        <v>2.214286</v>
      </c>
    </row>
    <row r="37" spans="1:34">
      <c r="A37" s="11" t="s">
        <v>2484</v>
      </c>
      <c r="B37">
        <v>945</v>
      </c>
      <c r="C37">
        <v>74</v>
      </c>
      <c r="D37">
        <v>132</v>
      </c>
      <c r="E37">
        <v>15</v>
      </c>
      <c r="F37">
        <v>440</v>
      </c>
      <c r="G37">
        <v>93</v>
      </c>
      <c r="H37">
        <v>28</v>
      </c>
      <c r="I37">
        <v>163</v>
      </c>
    </row>
    <row r="38" spans="1:34">
      <c r="A38" s="41" t="s">
        <v>2485</v>
      </c>
      <c r="B38">
        <v>1.5423539999999999E-2</v>
      </c>
      <c r="C38">
        <v>1.330218E-2</v>
      </c>
      <c r="D38">
        <v>1.335357E-2</v>
      </c>
      <c r="E38" s="73">
        <v>6.2136029999999998E-8</v>
      </c>
      <c r="F38">
        <v>1.442386E-2</v>
      </c>
      <c r="G38">
        <v>1.7184040000000001E-2</v>
      </c>
      <c r="H38">
        <v>7.7821009999999996E-3</v>
      </c>
      <c r="I38">
        <v>3.468823E-2</v>
      </c>
    </row>
    <row r="39" spans="1:34">
      <c r="A39" s="40" t="s">
        <v>2491</v>
      </c>
      <c r="B39" s="40"/>
      <c r="C39" s="40"/>
      <c r="D39" s="39" t="s">
        <v>2511</v>
      </c>
      <c r="E39" s="40"/>
      <c r="F39" s="38"/>
      <c r="G39" s="50"/>
      <c r="H39" s="40"/>
      <c r="I39" s="40"/>
      <c r="J39" s="40"/>
      <c r="K39" s="40"/>
      <c r="L39" s="37"/>
      <c r="M39" s="38"/>
      <c r="N39" s="38"/>
      <c r="O39" s="77"/>
      <c r="P39" s="51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</row>
    <row r="40" spans="1:34" ht="15">
      <c r="A40" s="11" t="s">
        <v>2493</v>
      </c>
      <c r="B40" s="42">
        <v>-2.1071610000000001</v>
      </c>
      <c r="D40" s="44" t="s">
        <v>2494</v>
      </c>
      <c r="E40" s="44"/>
      <c r="F40" t="s">
        <v>2307</v>
      </c>
      <c r="G40" t="s">
        <v>2568</v>
      </c>
      <c r="H40" t="s">
        <v>2496</v>
      </c>
      <c r="I40" s="42" t="s">
        <v>2497</v>
      </c>
      <c r="J40" t="s">
        <v>2498</v>
      </c>
      <c r="K40" t="s">
        <v>2499</v>
      </c>
      <c r="L40" s="44" t="s">
        <v>2500</v>
      </c>
      <c r="M40" s="44"/>
      <c r="N40" s="44" t="s">
        <v>2501</v>
      </c>
      <c r="O40" s="44"/>
      <c r="P40" s="53" t="s">
        <v>2502</v>
      </c>
      <c r="Q40" t="s">
        <v>2503</v>
      </c>
    </row>
    <row r="41" spans="1:34">
      <c r="A41" s="11" t="s">
        <v>2504</v>
      </c>
      <c r="B41" s="42">
        <v>2907</v>
      </c>
      <c r="D41">
        <v>24223168</v>
      </c>
      <c r="E41">
        <v>24254145</v>
      </c>
      <c r="F41">
        <v>5563</v>
      </c>
      <c r="G41">
        <v>1.370795</v>
      </c>
      <c r="H41">
        <v>81</v>
      </c>
      <c r="I41">
        <v>0.10605194</v>
      </c>
      <c r="J41">
        <v>1.3657429999999999</v>
      </c>
      <c r="K41">
        <v>0.90060479999999998</v>
      </c>
      <c r="L41">
        <v>17.2080299</v>
      </c>
      <c r="M41">
        <f>L41/F41</f>
        <v>3.0933003595182457E-3</v>
      </c>
      <c r="N41">
        <v>11.59915</v>
      </c>
      <c r="O41">
        <f>N41/F41</f>
        <v>2.0850530289412187E-3</v>
      </c>
      <c r="P41" s="73">
        <v>1.249124E-7</v>
      </c>
    </row>
    <row r="42" spans="1:34">
      <c r="A42" s="42" t="s">
        <v>2497</v>
      </c>
      <c r="B42" s="42">
        <v>1.3385330000000001E-2</v>
      </c>
      <c r="D42">
        <v>24269210</v>
      </c>
      <c r="E42">
        <v>24279095</v>
      </c>
      <c r="F42">
        <v>9885</v>
      </c>
      <c r="G42" s="78">
        <v>-1.644584</v>
      </c>
      <c r="H42" s="45">
        <v>178</v>
      </c>
      <c r="I42" s="79">
        <v>3.1399709999999997E-2</v>
      </c>
      <c r="J42" s="79">
        <v>-3.0343490000000002</v>
      </c>
      <c r="K42">
        <v>-3.7059997999999998</v>
      </c>
      <c r="L42">
        <v>11.2005455</v>
      </c>
      <c r="M42">
        <f t="shared" ref="M42:M47" si="0">L42/F42</f>
        <v>1.1330850278199293E-3</v>
      </c>
      <c r="N42">
        <v>25.48949</v>
      </c>
      <c r="O42">
        <f t="shared" ref="O42:O47" si="1">N42/F42</f>
        <v>2.5786029337379868E-3</v>
      </c>
      <c r="P42" s="73">
        <v>1.2231709999999999E-7</v>
      </c>
    </row>
    <row r="43" spans="1:34">
      <c r="A43" s="11" t="s">
        <v>2505</v>
      </c>
      <c r="B43" s="42">
        <v>-4.8437400000000004</v>
      </c>
      <c r="D43">
        <v>43029219</v>
      </c>
      <c r="E43">
        <v>43039793</v>
      </c>
      <c r="F43">
        <v>1608</v>
      </c>
      <c r="G43" s="78">
        <v>-1.5989100000000001</v>
      </c>
      <c r="H43" s="45">
        <v>19</v>
      </c>
      <c r="I43" s="79">
        <v>2.3903919999999999E-2</v>
      </c>
      <c r="J43" s="79">
        <v>-1.3638509999999999</v>
      </c>
      <c r="K43">
        <v>-0.7858771</v>
      </c>
      <c r="L43">
        <v>0.90699620000000003</v>
      </c>
      <c r="M43">
        <f t="shared" si="0"/>
        <v>5.640523631840796E-4</v>
      </c>
      <c r="N43">
        <v>2.7207880000000002</v>
      </c>
      <c r="O43">
        <f t="shared" si="1"/>
        <v>1.6920323383084579E-3</v>
      </c>
      <c r="P43" s="73">
        <v>1.01986E-7</v>
      </c>
    </row>
    <row r="44" spans="1:34">
      <c r="A44" s="11" t="s">
        <v>2506</v>
      </c>
      <c r="B44" s="42">
        <v>-9.6692140000000002</v>
      </c>
      <c r="D44">
        <v>62496215</v>
      </c>
      <c r="E44">
        <v>62573211</v>
      </c>
      <c r="F44">
        <v>30505</v>
      </c>
      <c r="G44" s="78">
        <v>-1.5798110000000001</v>
      </c>
      <c r="H44" s="45">
        <v>412</v>
      </c>
      <c r="I44" s="79">
        <v>3.3332680000000003E-2</v>
      </c>
      <c r="J44" s="79">
        <v>-2.1096819999999998</v>
      </c>
      <c r="K44">
        <v>-2.1485797</v>
      </c>
      <c r="L44">
        <v>27.766942100000001</v>
      </c>
      <c r="M44">
        <f t="shared" si="0"/>
        <v>9.1024232420914609E-4</v>
      </c>
      <c r="N44">
        <v>59.284543999999997</v>
      </c>
      <c r="O44">
        <f t="shared" si="1"/>
        <v>1.9434369447631536E-3</v>
      </c>
      <c r="P44" s="73">
        <v>1.2774729999999999E-7</v>
      </c>
    </row>
    <row r="45" spans="1:34">
      <c r="A45" s="42" t="s">
        <v>2507</v>
      </c>
      <c r="B45" s="42">
        <v>78.179280000000006</v>
      </c>
      <c r="C45">
        <f>B45/B3</f>
        <v>1.2759797617104621E-3</v>
      </c>
      <c r="D45">
        <v>79022376</v>
      </c>
      <c r="E45">
        <v>79033249</v>
      </c>
      <c r="F45">
        <v>5412</v>
      </c>
      <c r="G45" s="78">
        <v>-1.0186759999999999</v>
      </c>
      <c r="H45" s="45">
        <v>115</v>
      </c>
      <c r="I45" s="79">
        <v>4.6011759999999999E-2</v>
      </c>
      <c r="J45" s="79">
        <v>-1.3559190000000001</v>
      </c>
      <c r="K45">
        <v>-1.2733540000000001</v>
      </c>
      <c r="L45">
        <v>10.6576276</v>
      </c>
      <c r="M45">
        <f t="shared" si="0"/>
        <v>1.9692586104951958E-3</v>
      </c>
      <c r="N45">
        <v>16.467929000000002</v>
      </c>
      <c r="O45">
        <f t="shared" si="1"/>
        <v>3.0428545824094607E-3</v>
      </c>
      <c r="P45" s="73">
        <v>1.566451E-7</v>
      </c>
    </row>
    <row r="46" spans="1:34">
      <c r="A46" s="42" t="s">
        <v>2508</v>
      </c>
      <c r="B46" s="42">
        <v>324.20690000000002</v>
      </c>
      <c r="C46">
        <f>B46/B3</f>
        <v>5.2914460584299007E-3</v>
      </c>
      <c r="D46">
        <v>89736386</v>
      </c>
      <c r="E46">
        <v>89749195</v>
      </c>
      <c r="F46">
        <v>3598</v>
      </c>
      <c r="G46" s="78">
        <v>-1.3403149999999999</v>
      </c>
      <c r="H46" s="45">
        <v>53</v>
      </c>
      <c r="I46" s="79">
        <v>3.6366910000000002E-2</v>
      </c>
      <c r="J46" s="79">
        <v>-2.1182699999999999</v>
      </c>
      <c r="K46">
        <v>-2.1287189999999998</v>
      </c>
      <c r="L46">
        <v>3.8876523999999999</v>
      </c>
      <c r="M46">
        <f>L46/F46</f>
        <v>1.0805037242912728E-3</v>
      </c>
      <c r="N46">
        <v>7.5895669999999997</v>
      </c>
      <c r="O46">
        <f t="shared" si="1"/>
        <v>2.1093849360755974E-3</v>
      </c>
      <c r="P46" s="73">
        <v>1.0583620000000001E-7</v>
      </c>
    </row>
    <row r="47" spans="1:34">
      <c r="A47" s="23" t="s">
        <v>2509</v>
      </c>
      <c r="B47" s="109">
        <v>1.3228620000000001E-7</v>
      </c>
      <c r="D47">
        <v>91825325</v>
      </c>
      <c r="E47">
        <v>91849238</v>
      </c>
      <c r="F47">
        <v>4699</v>
      </c>
      <c r="G47" s="78">
        <v>-1.1507970000000001</v>
      </c>
      <c r="H47" s="45">
        <v>91</v>
      </c>
      <c r="I47" s="79">
        <v>4.2427199999999998E-2</v>
      </c>
      <c r="J47" s="79">
        <v>-1.3743810000000001</v>
      </c>
      <c r="K47">
        <v>-1.1462892</v>
      </c>
      <c r="L47">
        <v>7.7765867000000002</v>
      </c>
      <c r="M47">
        <f t="shared" si="0"/>
        <v>1.6549450308576293E-3</v>
      </c>
      <c r="N47">
        <v>13.603941000000001</v>
      </c>
      <c r="O47">
        <f t="shared" si="1"/>
        <v>2.8950715045754417E-3</v>
      </c>
      <c r="P47" s="73">
        <v>1.9401859999999999E-7</v>
      </c>
    </row>
    <row r="48" spans="1:34">
      <c r="A48" s="23" t="s">
        <v>2503</v>
      </c>
      <c r="B48" s="42"/>
      <c r="D48" s="11"/>
      <c r="E48" s="11"/>
      <c r="F48" s="42"/>
      <c r="G48" s="11"/>
      <c r="H48" s="78"/>
      <c r="I48" s="54"/>
      <c r="J48" s="79"/>
      <c r="K48" s="79"/>
    </row>
    <row r="49" spans="1:32">
      <c r="A49" s="49" t="s">
        <v>2569</v>
      </c>
      <c r="B49" s="49"/>
      <c r="C49" s="49"/>
      <c r="D49" s="48" t="s">
        <v>2492</v>
      </c>
      <c r="E49" s="49"/>
      <c r="F49" s="47"/>
      <c r="G49" s="55"/>
      <c r="H49" s="49"/>
      <c r="I49" s="49"/>
      <c r="J49" s="49"/>
      <c r="K49" s="49"/>
      <c r="L49" s="46"/>
      <c r="M49" s="47"/>
      <c r="N49" s="47"/>
      <c r="O49" s="81"/>
      <c r="P49" s="56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</row>
    <row r="50" spans="1:32" ht="15">
      <c r="A50" s="11" t="s">
        <v>2493</v>
      </c>
      <c r="B50" s="42">
        <v>-1.9932810000000001</v>
      </c>
      <c r="D50" s="44" t="s">
        <v>2494</v>
      </c>
      <c r="E50" s="44"/>
      <c r="F50" t="s">
        <v>2307</v>
      </c>
      <c r="G50" t="s">
        <v>2568</v>
      </c>
      <c r="H50" t="s">
        <v>2496</v>
      </c>
      <c r="I50" s="42" t="s">
        <v>2497</v>
      </c>
      <c r="J50" t="s">
        <v>2498</v>
      </c>
      <c r="K50" t="s">
        <v>2499</v>
      </c>
      <c r="L50" s="44" t="s">
        <v>2500</v>
      </c>
      <c r="M50" s="44"/>
      <c r="N50" s="44" t="s">
        <v>2501</v>
      </c>
      <c r="O50" s="44"/>
      <c r="P50" s="53" t="s">
        <v>2502</v>
      </c>
      <c r="Q50" t="s">
        <v>2503</v>
      </c>
    </row>
    <row r="51" spans="1:32">
      <c r="A51" s="11" t="s">
        <v>2504</v>
      </c>
      <c r="B51" s="42">
        <v>2008</v>
      </c>
      <c r="D51">
        <v>24223168</v>
      </c>
      <c r="E51">
        <v>24254145</v>
      </c>
      <c r="F51">
        <v>5563</v>
      </c>
      <c r="G51">
        <v>-0.56467659999999997</v>
      </c>
      <c r="H51">
        <v>169</v>
      </c>
      <c r="I51">
        <v>5.2362720000000001E-2</v>
      </c>
      <c r="J51">
        <v>-0.36253010000000002</v>
      </c>
      <c r="K51">
        <v>2.4983390000000001E-2</v>
      </c>
      <c r="L51">
        <v>17.733181999999999</v>
      </c>
      <c r="M51">
        <f>L51/F51</f>
        <v>3.1877012403379468E-3</v>
      </c>
      <c r="N51">
        <v>22.150849999999998</v>
      </c>
      <c r="O51">
        <f>N51/F51</f>
        <v>3.9818173647312594E-3</v>
      </c>
      <c r="P51" s="73">
        <v>9.9545429999999994E-8</v>
      </c>
    </row>
    <row r="52" spans="1:32">
      <c r="A52" s="42" t="s">
        <v>2497</v>
      </c>
      <c r="B52" s="42">
        <v>2.073434E-2</v>
      </c>
      <c r="D52">
        <v>24269210</v>
      </c>
      <c r="E52">
        <v>24279095</v>
      </c>
      <c r="F52">
        <v>9885</v>
      </c>
      <c r="G52" s="78">
        <v>-2.0308375999999999</v>
      </c>
      <c r="H52" s="45">
        <v>309</v>
      </c>
      <c r="I52" s="79">
        <v>1.9139529999999998E-2</v>
      </c>
      <c r="J52" s="79">
        <v>-2.6398179000000002</v>
      </c>
      <c r="K52">
        <v>-2.6458481800000002</v>
      </c>
      <c r="L52">
        <v>11.9013571</v>
      </c>
      <c r="M52">
        <f t="shared" ref="M52:M57" si="2">L52/F52</f>
        <v>1.203981497218007E-3</v>
      </c>
      <c r="N52">
        <v>40.500666000000002</v>
      </c>
      <c r="O52">
        <f t="shared" ref="O52:O57" si="3">N52/F52</f>
        <v>4.097184218512899E-3</v>
      </c>
      <c r="P52" s="73">
        <v>1.024296E-7</v>
      </c>
    </row>
    <row r="53" spans="1:32">
      <c r="A53" s="11" t="s">
        <v>2505</v>
      </c>
      <c r="B53" s="42">
        <v>-1.7079800000000001</v>
      </c>
      <c r="D53">
        <v>43029219</v>
      </c>
      <c r="E53">
        <v>43039793</v>
      </c>
      <c r="F53">
        <v>1608</v>
      </c>
      <c r="G53" s="78">
        <v>-2.0411793</v>
      </c>
      <c r="H53" s="45">
        <v>37</v>
      </c>
      <c r="I53" s="79">
        <v>1.2882559999999999E-2</v>
      </c>
      <c r="J53" s="79">
        <v>-0.89824720000000002</v>
      </c>
      <c r="K53">
        <v>0.37914132</v>
      </c>
      <c r="L53">
        <v>0.95296809999999998</v>
      </c>
      <c r="M53">
        <f t="shared" si="2"/>
        <v>5.9264185323383079E-4</v>
      </c>
      <c r="N53">
        <v>4.8495939999999997</v>
      </c>
      <c r="O53">
        <f t="shared" si="3"/>
        <v>3.0159166666666663E-3</v>
      </c>
      <c r="P53" s="73">
        <v>7.5397919999999999E-8</v>
      </c>
    </row>
    <row r="54" spans="1:32">
      <c r="A54" s="11" t="s">
        <v>2506</v>
      </c>
      <c r="B54" s="42">
        <v>-0.69215579999999999</v>
      </c>
      <c r="D54">
        <v>62496215</v>
      </c>
      <c r="E54">
        <v>62573211</v>
      </c>
      <c r="F54">
        <v>30505</v>
      </c>
      <c r="G54" s="78">
        <v>-2.2004405</v>
      </c>
      <c r="H54" s="45">
        <v>924</v>
      </c>
      <c r="I54" s="79">
        <v>1.5920070000000001E-2</v>
      </c>
      <c r="J54" s="79">
        <v>-1.7776407000000001</v>
      </c>
      <c r="K54">
        <v>-0.51617763000000005</v>
      </c>
      <c r="L54">
        <v>29.642452599999999</v>
      </c>
      <c r="M54">
        <f t="shared" si="2"/>
        <v>9.7172439272250445E-4</v>
      </c>
      <c r="N54">
        <v>121.370988</v>
      </c>
      <c r="O54">
        <f t="shared" si="3"/>
        <v>3.9787244058351089E-3</v>
      </c>
      <c r="P54" s="73">
        <v>9.9468110000000003E-8</v>
      </c>
    </row>
    <row r="55" spans="1:32">
      <c r="A55" s="42" t="s">
        <v>2507</v>
      </c>
      <c r="B55" s="42">
        <v>83.773920000000004</v>
      </c>
      <c r="C55">
        <f>B55/B3</f>
        <v>1.3672910070181166E-3</v>
      </c>
      <c r="D55">
        <v>79022376</v>
      </c>
      <c r="E55">
        <v>79033249</v>
      </c>
      <c r="F55">
        <v>5412</v>
      </c>
      <c r="G55" s="78">
        <v>-1.7074598000000001</v>
      </c>
      <c r="H55" s="45">
        <v>219</v>
      </c>
      <c r="I55" s="79">
        <v>2.620664E-2</v>
      </c>
      <c r="J55" s="79">
        <v>-1.3748575999999999</v>
      </c>
      <c r="K55">
        <v>-0.44897489000000002</v>
      </c>
      <c r="L55">
        <v>11.528881500000001</v>
      </c>
      <c r="M55">
        <f t="shared" si="2"/>
        <v>2.130244179600887E-3</v>
      </c>
      <c r="N55">
        <v>28.704356000000001</v>
      </c>
      <c r="O55">
        <f t="shared" si="3"/>
        <v>5.3038351810790838E-3</v>
      </c>
      <c r="P55" s="73">
        <v>1.3259590000000001E-7</v>
      </c>
    </row>
    <row r="56" spans="1:32">
      <c r="A56" s="42" t="s">
        <v>2508</v>
      </c>
      <c r="B56" s="42">
        <v>263.97539999999998</v>
      </c>
      <c r="C56">
        <f>B56/B3</f>
        <v>4.308395625918067E-3</v>
      </c>
      <c r="D56">
        <v>89736386</v>
      </c>
      <c r="E56">
        <v>89749195</v>
      </c>
      <c r="F56">
        <v>3598</v>
      </c>
      <c r="G56" s="78">
        <v>-1.8100510999999999</v>
      </c>
      <c r="H56" s="45">
        <v>90</v>
      </c>
      <c r="I56" s="79">
        <v>2.228598E-2</v>
      </c>
      <c r="J56" s="79">
        <v>-1.9041176</v>
      </c>
      <c r="K56">
        <v>-1.3388881500000001</v>
      </c>
      <c r="L56">
        <v>4.0336569000000004</v>
      </c>
      <c r="M56">
        <f t="shared" si="2"/>
        <v>1.1210830739299613E-3</v>
      </c>
      <c r="N56">
        <v>11.796310999999999</v>
      </c>
      <c r="O56">
        <f t="shared" si="3"/>
        <v>3.2785744858254582E-3</v>
      </c>
      <c r="P56" s="73">
        <v>8.1964360000000001E-8</v>
      </c>
    </row>
    <row r="57" spans="1:32">
      <c r="A57" s="23" t="s">
        <v>2509</v>
      </c>
      <c r="B57" s="109">
        <v>1.077099E-7</v>
      </c>
      <c r="D57">
        <v>91825325</v>
      </c>
      <c r="E57">
        <v>91849238</v>
      </c>
      <c r="F57">
        <v>4699</v>
      </c>
      <c r="G57" s="78">
        <v>-2.1946382999999998</v>
      </c>
      <c r="H57" s="45">
        <v>260</v>
      </c>
      <c r="I57" s="79">
        <v>1.527972E-2</v>
      </c>
      <c r="J57" s="79">
        <v>-0.91820630000000003</v>
      </c>
      <c r="K57">
        <v>1.2012063100000001</v>
      </c>
      <c r="L57">
        <v>7.9814223999999996</v>
      </c>
      <c r="M57">
        <f t="shared" si="2"/>
        <v>1.6985363694403063E-3</v>
      </c>
      <c r="N57">
        <v>34.602629999999998</v>
      </c>
      <c r="O57">
        <f t="shared" si="3"/>
        <v>7.3638284741434339E-3</v>
      </c>
      <c r="P57" s="73">
        <v>1.8409570000000001E-7</v>
      </c>
    </row>
    <row r="58" spans="1:32">
      <c r="A58" s="23" t="s">
        <v>2503</v>
      </c>
      <c r="B58" s="42"/>
      <c r="D58" s="11"/>
      <c r="E58" s="11"/>
      <c r="F58" s="42"/>
      <c r="G58" s="11"/>
      <c r="H58" s="78"/>
      <c r="I58" s="54"/>
      <c r="J58" s="79"/>
      <c r="K58" s="79"/>
    </row>
    <row r="59" spans="1:32">
      <c r="A59" s="49" t="s">
        <v>2570</v>
      </c>
      <c r="B59" s="49"/>
      <c r="C59" s="49"/>
      <c r="D59" s="48" t="s">
        <v>2511</v>
      </c>
      <c r="E59" s="49"/>
      <c r="F59" s="47"/>
      <c r="G59" s="55"/>
      <c r="H59" s="49"/>
      <c r="I59" s="49"/>
      <c r="J59" s="49"/>
      <c r="K59" s="49"/>
      <c r="L59" s="46"/>
      <c r="M59" s="47"/>
      <c r="N59" s="47"/>
      <c r="O59" s="81"/>
      <c r="P59" s="56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</row>
    <row r="60" spans="1:32" ht="15">
      <c r="A60" s="11" t="s">
        <v>2493</v>
      </c>
      <c r="B60" s="42">
        <v>-2.0205410000000001</v>
      </c>
      <c r="D60" s="44" t="s">
        <v>2494</v>
      </c>
      <c r="E60" s="44"/>
      <c r="F60" t="s">
        <v>2307</v>
      </c>
      <c r="G60" t="s">
        <v>2568</v>
      </c>
      <c r="H60" t="s">
        <v>2496</v>
      </c>
      <c r="I60" s="42" t="s">
        <v>2497</v>
      </c>
      <c r="J60" t="s">
        <v>2498</v>
      </c>
      <c r="K60" t="s">
        <v>2499</v>
      </c>
      <c r="L60" s="44" t="s">
        <v>2500</v>
      </c>
      <c r="M60" s="44"/>
      <c r="N60" s="44" t="s">
        <v>2501</v>
      </c>
      <c r="O60" s="44"/>
      <c r="P60" s="53" t="s">
        <v>2502</v>
      </c>
      <c r="Q60" t="s">
        <v>2503</v>
      </c>
    </row>
    <row r="61" spans="1:32">
      <c r="A61" s="11" t="s">
        <v>2504</v>
      </c>
      <c r="B61" s="42">
        <v>1660</v>
      </c>
      <c r="D61">
        <v>24223168</v>
      </c>
      <c r="E61">
        <v>24254145</v>
      </c>
      <c r="F61">
        <v>5563</v>
      </c>
      <c r="G61">
        <v>-0.88129199999999996</v>
      </c>
      <c r="H61">
        <v>145</v>
      </c>
      <c r="I61">
        <v>4.938323E-2</v>
      </c>
      <c r="J61">
        <v>-0.14707819999999999</v>
      </c>
      <c r="K61">
        <v>0.76502612599999997</v>
      </c>
      <c r="L61">
        <v>14.367588</v>
      </c>
      <c r="M61">
        <f>L61/F61</f>
        <v>2.5827050152795253E-3</v>
      </c>
      <c r="N61">
        <v>20.621113999999999</v>
      </c>
      <c r="O61">
        <f>N61/F61</f>
        <v>3.7068333632931869E-3</v>
      </c>
      <c r="P61" s="73">
        <v>9.2670830000000002E-8</v>
      </c>
    </row>
    <row r="62" spans="1:32">
      <c r="A62" s="42" t="s">
        <v>2497</v>
      </c>
      <c r="B62" s="42">
        <v>2.3090050000000001E-2</v>
      </c>
      <c r="D62">
        <v>24269210</v>
      </c>
      <c r="E62">
        <v>24279095</v>
      </c>
      <c r="F62">
        <v>9885</v>
      </c>
      <c r="G62" s="78">
        <v>-2.2848294999999998</v>
      </c>
      <c r="H62" s="45">
        <v>243</v>
      </c>
      <c r="I62" s="79">
        <v>1.5815780000000002E-2</v>
      </c>
      <c r="J62" s="79">
        <v>-1.7550355</v>
      </c>
      <c r="K62">
        <v>-0.48877224800000002</v>
      </c>
      <c r="L62">
        <v>7.7867379999999997</v>
      </c>
      <c r="M62">
        <f t="shared" ref="M62:M67" si="4">L62/F62</f>
        <v>7.8773272635306014E-4</v>
      </c>
      <c r="N62">
        <v>34.558143000000001</v>
      </c>
      <c r="O62">
        <f t="shared" ref="O62:O67" si="5">N62/F62</f>
        <v>3.4960185128983311E-3</v>
      </c>
      <c r="P62" s="73">
        <v>8.7400460000000003E-8</v>
      </c>
    </row>
    <row r="63" spans="1:32">
      <c r="A63" s="11" t="s">
        <v>2505</v>
      </c>
      <c r="B63" s="42">
        <v>-1.792583</v>
      </c>
      <c r="D63">
        <v>43029219</v>
      </c>
      <c r="E63">
        <v>43039793</v>
      </c>
      <c r="F63">
        <v>1608</v>
      </c>
      <c r="G63" s="78">
        <v>-1.8704673000000001</v>
      </c>
      <c r="H63" s="45">
        <v>28</v>
      </c>
      <c r="I63" s="79">
        <v>1.8869440000000001E-2</v>
      </c>
      <c r="J63" s="79">
        <v>-0.99911139999999998</v>
      </c>
      <c r="K63">
        <v>-8.8894569999999999E-3</v>
      </c>
      <c r="L63">
        <v>1.0573710000000001</v>
      </c>
      <c r="M63">
        <f t="shared" si="4"/>
        <v>6.5756902985074632E-4</v>
      </c>
      <c r="N63">
        <v>3.982008</v>
      </c>
      <c r="O63">
        <f t="shared" si="5"/>
        <v>2.4763731343283584E-3</v>
      </c>
      <c r="P63" s="73">
        <v>6.1909329999999995E-8</v>
      </c>
    </row>
    <row r="64" spans="1:32">
      <c r="A64" s="11" t="s">
        <v>2506</v>
      </c>
      <c r="B64" s="42">
        <v>-0.8854822</v>
      </c>
      <c r="D64">
        <v>62496215</v>
      </c>
      <c r="E64">
        <v>62573211</v>
      </c>
      <c r="F64">
        <v>30505</v>
      </c>
      <c r="G64" s="78">
        <v>-2.3139731000000001</v>
      </c>
      <c r="H64" s="45">
        <v>767</v>
      </c>
      <c r="I64" s="79">
        <v>1.59299E-2</v>
      </c>
      <c r="J64" s="79">
        <v>-2.8308159000000002</v>
      </c>
      <c r="K64">
        <v>-2.6821719939999999</v>
      </c>
      <c r="L64">
        <v>24.809186</v>
      </c>
      <c r="M64">
        <f t="shared" si="4"/>
        <v>8.1328260940829371E-4</v>
      </c>
      <c r="N64">
        <v>109.07858299999999</v>
      </c>
      <c r="O64">
        <f t="shared" si="5"/>
        <v>3.5757607933125713E-3</v>
      </c>
      <c r="P64" s="73">
        <v>8.9394020000000006E-8</v>
      </c>
    </row>
    <row r="65" spans="1:32">
      <c r="A65" s="42" t="s">
        <v>2507</v>
      </c>
      <c r="B65" s="42">
        <v>77.475390000000004</v>
      </c>
      <c r="C65">
        <f>B65/B3</f>
        <v>1.2644914313693488E-3</v>
      </c>
      <c r="D65">
        <v>79022376</v>
      </c>
      <c r="E65">
        <v>79033249</v>
      </c>
      <c r="F65">
        <v>5412</v>
      </c>
      <c r="G65" s="78">
        <v>-0.60082919999999995</v>
      </c>
      <c r="H65" s="45">
        <v>188</v>
      </c>
      <c r="I65" s="79">
        <v>5.637151E-2</v>
      </c>
      <c r="J65" s="79">
        <v>8.9378100000000002E-2</v>
      </c>
      <c r="K65">
        <v>0.91176788600000003</v>
      </c>
      <c r="L65">
        <v>21.254518999999998</v>
      </c>
      <c r="M65">
        <f t="shared" si="4"/>
        <v>3.9272947154471542E-3</v>
      </c>
      <c r="N65">
        <v>26.736340999999999</v>
      </c>
      <c r="O65">
        <f t="shared" si="5"/>
        <v>4.9401960458240945E-3</v>
      </c>
      <c r="P65" s="73">
        <v>1.235049E-7</v>
      </c>
    </row>
    <row r="66" spans="1:32">
      <c r="A66" s="42" t="s">
        <v>2508</v>
      </c>
      <c r="B66" s="42">
        <v>236.21850000000001</v>
      </c>
      <c r="C66">
        <f>B66/B3</f>
        <v>3.8553696752080956E-3</v>
      </c>
      <c r="D66">
        <v>89736386</v>
      </c>
      <c r="E66">
        <v>89749195</v>
      </c>
      <c r="F66">
        <v>3598</v>
      </c>
      <c r="G66" s="78">
        <v>-1.6114632</v>
      </c>
      <c r="H66" s="45">
        <v>59</v>
      </c>
      <c r="I66" s="79">
        <v>2.951028E-2</v>
      </c>
      <c r="J66" s="79">
        <v>-1.0643024000000001</v>
      </c>
      <c r="K66">
        <v>-0.19006367399999999</v>
      </c>
      <c r="L66">
        <v>3.4988709999999998</v>
      </c>
      <c r="M66">
        <f t="shared" si="4"/>
        <v>9.7244886047804331E-4</v>
      </c>
      <c r="N66">
        <v>8.3906600000000005</v>
      </c>
      <c r="O66">
        <f t="shared" si="5"/>
        <v>2.3320344635908838E-3</v>
      </c>
      <c r="P66" s="73">
        <v>5.8300860000000002E-8</v>
      </c>
    </row>
    <row r="67" spans="1:32">
      <c r="A67" s="23" t="s">
        <v>2509</v>
      </c>
      <c r="B67" s="109">
        <v>9.6384229999999999E-8</v>
      </c>
      <c r="D67">
        <v>91825325</v>
      </c>
      <c r="E67">
        <v>91849238</v>
      </c>
      <c r="F67">
        <v>4699</v>
      </c>
      <c r="G67" s="78">
        <v>-2.5226484999999998</v>
      </c>
      <c r="H67" s="45">
        <v>230</v>
      </c>
      <c r="I67" s="79">
        <v>1.0151800000000001E-2</v>
      </c>
      <c r="J67" s="79">
        <v>-0.78679200000000005</v>
      </c>
      <c r="K67">
        <v>1.6935452879999999</v>
      </c>
      <c r="L67">
        <v>4.7011180000000001</v>
      </c>
      <c r="M67">
        <f t="shared" si="4"/>
        <v>1.0004507341987658E-3</v>
      </c>
      <c r="N67">
        <v>32.851632000000002</v>
      </c>
      <c r="O67">
        <f t="shared" si="5"/>
        <v>6.9911964247712285E-3</v>
      </c>
      <c r="P67" s="73">
        <v>1.7477989999999999E-7</v>
      </c>
    </row>
    <row r="68" spans="1:32">
      <c r="A68" s="23" t="s">
        <v>2503</v>
      </c>
      <c r="B68" s="42"/>
      <c r="D68" s="11"/>
      <c r="E68" s="11"/>
      <c r="F68" s="42"/>
      <c r="G68" s="11"/>
      <c r="H68" s="78"/>
      <c r="I68" s="54"/>
      <c r="J68" s="79"/>
      <c r="K68" s="79"/>
    </row>
    <row r="69" spans="1:32">
      <c r="A69" s="49" t="s">
        <v>2571</v>
      </c>
      <c r="B69" s="49"/>
      <c r="C69" s="49"/>
      <c r="D69" s="48" t="s">
        <v>2511</v>
      </c>
      <c r="E69" s="49"/>
      <c r="F69" s="47"/>
      <c r="G69" s="55"/>
      <c r="H69" s="49"/>
      <c r="I69" s="49"/>
      <c r="J69" s="49"/>
      <c r="K69" s="49"/>
      <c r="L69" s="46"/>
      <c r="M69" s="47"/>
      <c r="N69" s="47"/>
      <c r="O69" s="81"/>
      <c r="P69" s="56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</row>
    <row r="70" spans="1:32" ht="15">
      <c r="A70" s="11" t="s">
        <v>2493</v>
      </c>
      <c r="B70" s="42">
        <v>-2.1256330000000001</v>
      </c>
      <c r="D70" s="44" t="s">
        <v>2494</v>
      </c>
      <c r="E70" s="44"/>
      <c r="F70" t="s">
        <v>2307</v>
      </c>
      <c r="G70" t="s">
        <v>2568</v>
      </c>
      <c r="H70" t="s">
        <v>2496</v>
      </c>
      <c r="I70" s="42" t="s">
        <v>2497</v>
      </c>
      <c r="J70" t="s">
        <v>2498</v>
      </c>
      <c r="K70" t="s">
        <v>2499</v>
      </c>
      <c r="L70" s="44" t="s">
        <v>2500</v>
      </c>
      <c r="M70" s="44"/>
      <c r="N70" s="44" t="s">
        <v>2501</v>
      </c>
      <c r="O70" s="44"/>
      <c r="P70" s="53" t="s">
        <v>2502</v>
      </c>
      <c r="Q70" t="s">
        <v>2503</v>
      </c>
    </row>
    <row r="71" spans="1:32">
      <c r="A71" s="11" t="s">
        <v>2504</v>
      </c>
      <c r="B71" s="42">
        <v>1741</v>
      </c>
      <c r="D71">
        <v>24223168</v>
      </c>
      <c r="E71">
        <v>24254145</v>
      </c>
      <c r="F71">
        <v>5563</v>
      </c>
      <c r="G71">
        <v>-1.0531250000000001</v>
      </c>
      <c r="H71">
        <v>148</v>
      </c>
      <c r="I71">
        <v>4.1824537000000002E-2</v>
      </c>
      <c r="J71">
        <v>-0.99461699999999997</v>
      </c>
      <c r="K71">
        <v>-0.57837490000000003</v>
      </c>
      <c r="L71">
        <v>12.421132999999999</v>
      </c>
      <c r="M71">
        <f>L71/F71</f>
        <v>2.2328119719575768E-3</v>
      </c>
      <c r="N71">
        <v>19.753236999999999</v>
      </c>
      <c r="O71">
        <f>N71/F71</f>
        <v>3.550824555096171E-3</v>
      </c>
      <c r="P71" s="73">
        <v>8.8770609999999996E-8</v>
      </c>
    </row>
    <row r="72" spans="1:32">
      <c r="A72" s="42" t="s">
        <v>2497</v>
      </c>
      <c r="B72" s="42">
        <v>1.8314759999999999E-2</v>
      </c>
      <c r="D72">
        <v>24269210</v>
      </c>
      <c r="E72">
        <v>24279095</v>
      </c>
      <c r="F72">
        <v>9885</v>
      </c>
      <c r="G72">
        <v>-2.2797969999999999</v>
      </c>
      <c r="H72">
        <v>237</v>
      </c>
      <c r="I72">
        <v>1.3738139999999999E-2</v>
      </c>
      <c r="J72">
        <v>-1.9890644</v>
      </c>
      <c r="K72">
        <v>-0.9180123</v>
      </c>
      <c r="L72">
        <v>6.5772149999999998</v>
      </c>
      <c r="M72">
        <f t="shared" ref="M72:M76" si="6">L72/F72</f>
        <v>6.6537329286798174E-4</v>
      </c>
      <c r="N72">
        <v>31.631872000000001</v>
      </c>
      <c r="O72">
        <f t="shared" ref="O72:O77" si="7">N72/F72</f>
        <v>3.1999870510875062E-3</v>
      </c>
      <c r="P72" s="73">
        <v>7.9999680000000006E-8</v>
      </c>
    </row>
    <row r="73" spans="1:32">
      <c r="A73" s="11" t="s">
        <v>2505</v>
      </c>
      <c r="B73" s="42">
        <v>-2.5683590000000001</v>
      </c>
      <c r="D73">
        <v>43029219</v>
      </c>
      <c r="E73">
        <v>43039793</v>
      </c>
      <c r="F73">
        <v>1608</v>
      </c>
      <c r="G73">
        <v>-1.6581509999999999</v>
      </c>
      <c r="H73">
        <v>27</v>
      </c>
      <c r="I73">
        <v>2.1653026999999998E-2</v>
      </c>
      <c r="J73">
        <v>-1.3955735</v>
      </c>
      <c r="K73">
        <v>-0.73726639999999999</v>
      </c>
      <c r="L73">
        <v>1.167287</v>
      </c>
      <c r="M73">
        <f t="shared" si="6"/>
        <v>7.2592475124378102E-4</v>
      </c>
      <c r="N73">
        <v>3.603631</v>
      </c>
      <c r="O73">
        <f t="shared" si="7"/>
        <v>2.241064054726368E-3</v>
      </c>
      <c r="P73" s="73">
        <v>5.6026600000000001E-8</v>
      </c>
    </row>
    <row r="74" spans="1:32">
      <c r="A74" s="11" t="s">
        <v>2506</v>
      </c>
      <c r="B74" s="42">
        <v>-2.5247730000000002</v>
      </c>
      <c r="D74">
        <v>62496215</v>
      </c>
      <c r="E74">
        <v>62573211</v>
      </c>
      <c r="F74">
        <v>30505</v>
      </c>
      <c r="G74">
        <v>-2.291833</v>
      </c>
      <c r="H74">
        <v>818</v>
      </c>
      <c r="I74">
        <v>1.4338271E-2</v>
      </c>
      <c r="J74">
        <v>-3.6370526000000001</v>
      </c>
      <c r="K74">
        <v>-4.6522705999999996</v>
      </c>
      <c r="L74">
        <v>23.762316999999999</v>
      </c>
      <c r="M74">
        <f t="shared" si="6"/>
        <v>7.7896466153089651E-4</v>
      </c>
      <c r="N74">
        <v>109.310176</v>
      </c>
      <c r="O74">
        <f t="shared" si="7"/>
        <v>3.5833527618423207E-3</v>
      </c>
      <c r="P74" s="73">
        <v>8.9583819999999999E-8</v>
      </c>
    </row>
    <row r="75" spans="1:32">
      <c r="A75" s="42" t="s">
        <v>2507</v>
      </c>
      <c r="B75" s="42">
        <v>64.412170000000003</v>
      </c>
      <c r="C75">
        <f>B75/B3</f>
        <v>1.0512839889015833E-3</v>
      </c>
      <c r="D75">
        <v>79022376</v>
      </c>
      <c r="E75">
        <v>79033249</v>
      </c>
      <c r="F75">
        <v>5412</v>
      </c>
      <c r="G75">
        <v>-1.3362700000000001</v>
      </c>
      <c r="H75">
        <v>198</v>
      </c>
      <c r="I75">
        <v>3.5499260999999997E-2</v>
      </c>
      <c r="J75">
        <v>-0.64398049999999996</v>
      </c>
      <c r="K75">
        <v>0.49097689999999999</v>
      </c>
      <c r="L75">
        <v>14.099323</v>
      </c>
      <c r="M75">
        <f t="shared" si="6"/>
        <v>2.6051964153732446E-3</v>
      </c>
      <c r="N75">
        <v>26.426627</v>
      </c>
      <c r="O75">
        <f t="shared" si="7"/>
        <v>4.8829687730968215E-3</v>
      </c>
      <c r="P75" s="73">
        <v>1.220742E-7</v>
      </c>
    </row>
    <row r="76" spans="1:32">
      <c r="A76" s="42" t="s">
        <v>2508</v>
      </c>
      <c r="B76" s="42">
        <v>232.6345</v>
      </c>
      <c r="C76">
        <f>B76/B3</f>
        <v>3.7968744899624612E-3</v>
      </c>
      <c r="D76">
        <v>89736386</v>
      </c>
      <c r="E76">
        <v>89749195</v>
      </c>
      <c r="F76">
        <v>3598</v>
      </c>
      <c r="G76">
        <v>-1.823906</v>
      </c>
      <c r="H76">
        <v>72</v>
      </c>
      <c r="I76">
        <v>2.1958094000000001E-2</v>
      </c>
      <c r="J76">
        <v>-3.0954947000000002</v>
      </c>
      <c r="K76">
        <v>-3.3286186</v>
      </c>
      <c r="L76">
        <v>3.1907030000000001</v>
      </c>
      <c r="M76">
        <f t="shared" si="6"/>
        <v>8.8679905503057251E-4</v>
      </c>
      <c r="N76">
        <v>9.6096830000000004</v>
      </c>
      <c r="O76">
        <f t="shared" si="7"/>
        <v>2.6708401889938855E-3</v>
      </c>
      <c r="P76" s="73">
        <v>6.6770999999999996E-8</v>
      </c>
    </row>
    <row r="77" spans="1:32">
      <c r="A77" s="23" t="s">
        <v>2509</v>
      </c>
      <c r="B77" s="109">
        <v>9.4921850000000006E-8</v>
      </c>
      <c r="D77">
        <v>91825325</v>
      </c>
      <c r="E77">
        <v>91849238</v>
      </c>
      <c r="F77">
        <v>4699</v>
      </c>
      <c r="G77">
        <v>-2.5936629999999998</v>
      </c>
      <c r="H77">
        <v>241</v>
      </c>
      <c r="I77">
        <v>6.5641889999999998E-3</v>
      </c>
      <c r="J77">
        <v>-1.1962527000000001</v>
      </c>
      <c r="K77">
        <v>1.1273549</v>
      </c>
      <c r="L77">
        <v>3.194188</v>
      </c>
      <c r="M77">
        <f>L77/F77</f>
        <v>6.7975909768035756E-4</v>
      </c>
      <c r="N77">
        <v>32.299247000000001</v>
      </c>
      <c r="O77">
        <f t="shared" si="7"/>
        <v>6.8736426899340284E-3</v>
      </c>
      <c r="P77" s="73">
        <v>1.718411E-7</v>
      </c>
    </row>
    <row r="78" spans="1:32">
      <c r="A78" s="23" t="s">
        <v>2503</v>
      </c>
      <c r="B78" s="42"/>
      <c r="D78" s="11"/>
      <c r="E78" s="11"/>
      <c r="F78" s="42"/>
      <c r="G78" s="11"/>
      <c r="H78" s="78"/>
      <c r="I78" s="54"/>
      <c r="J78" s="79"/>
      <c r="K78" s="79"/>
    </row>
    <row r="79" spans="1:32">
      <c r="A79" s="49" t="s">
        <v>2514</v>
      </c>
      <c r="B79" s="49"/>
      <c r="C79" s="49"/>
      <c r="D79" s="48" t="s">
        <v>2511</v>
      </c>
      <c r="E79" s="49"/>
      <c r="F79" s="47"/>
      <c r="G79" s="55"/>
      <c r="H79" s="49"/>
      <c r="I79" s="49"/>
      <c r="J79" s="49"/>
      <c r="K79" s="49"/>
      <c r="L79" s="46"/>
      <c r="M79" s="47"/>
      <c r="N79" s="47"/>
      <c r="O79" s="81"/>
      <c r="P79" s="56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</row>
    <row r="80" spans="1:32" ht="15">
      <c r="A80" s="11" t="s">
        <v>2493</v>
      </c>
      <c r="B80" s="42">
        <v>-1.9570099999999999</v>
      </c>
      <c r="D80" s="44" t="s">
        <v>2494</v>
      </c>
      <c r="E80" s="44"/>
      <c r="F80" t="s">
        <v>2307</v>
      </c>
      <c r="G80" t="s">
        <v>2568</v>
      </c>
      <c r="H80" t="s">
        <v>2496</v>
      </c>
      <c r="I80" s="42" t="s">
        <v>2497</v>
      </c>
      <c r="J80" t="s">
        <v>2498</v>
      </c>
      <c r="K80" t="s">
        <v>2499</v>
      </c>
      <c r="L80" s="44" t="s">
        <v>2500</v>
      </c>
      <c r="M80" s="44"/>
      <c r="N80" s="44" t="s">
        <v>2501</v>
      </c>
      <c r="O80" s="44"/>
      <c r="P80" s="53" t="s">
        <v>2502</v>
      </c>
      <c r="Q80" t="s">
        <v>2503</v>
      </c>
    </row>
    <row r="81" spans="1:32">
      <c r="A81" s="11" t="s">
        <v>2504</v>
      </c>
      <c r="B81" s="42">
        <v>1609</v>
      </c>
      <c r="D81">
        <v>24223168</v>
      </c>
      <c r="E81">
        <v>24254145</v>
      </c>
      <c r="F81">
        <v>5563</v>
      </c>
      <c r="G81">
        <v>-0.28428730000000002</v>
      </c>
      <c r="H81">
        <v>147</v>
      </c>
      <c r="I81" s="177">
        <v>6.0170370000000001E-2</v>
      </c>
      <c r="J81" s="177">
        <v>6.8129529999999994E-2</v>
      </c>
      <c r="K81">
        <v>0.47983720000000002</v>
      </c>
      <c r="L81">
        <v>17.722854999999999</v>
      </c>
      <c r="M81">
        <f>L81/F81</f>
        <v>3.1858448678770447E-3</v>
      </c>
      <c r="N81">
        <v>19.693853000000001</v>
      </c>
      <c r="O81">
        <f>N81/F81</f>
        <v>3.5401497393492722E-3</v>
      </c>
      <c r="P81" s="73">
        <v>8.8503740000000006E-8</v>
      </c>
    </row>
    <row r="82" spans="1:32">
      <c r="A82" s="42" t="s">
        <v>2497</v>
      </c>
      <c r="B82" s="42">
        <v>2.2295579999999999E-2</v>
      </c>
      <c r="D82">
        <v>24269210</v>
      </c>
      <c r="E82">
        <v>24279095</v>
      </c>
      <c r="F82">
        <v>9885</v>
      </c>
      <c r="G82" s="78">
        <v>-2.1576403000000002</v>
      </c>
      <c r="H82" s="45">
        <v>222</v>
      </c>
      <c r="I82" s="45">
        <v>1.6648390999999998E-2</v>
      </c>
      <c r="J82" s="45">
        <v>-1.33460724</v>
      </c>
      <c r="K82">
        <v>0.227104</v>
      </c>
      <c r="L82">
        <v>7.4409619999999999</v>
      </c>
      <c r="M82">
        <f t="shared" ref="M82:M87" si="8">L82/F82</f>
        <v>7.527528578654527E-4</v>
      </c>
      <c r="N82">
        <v>29.741737000000001</v>
      </c>
      <c r="O82">
        <f t="shared" ref="O82:O87" si="9">N82/F82</f>
        <v>3.0087746079919069E-3</v>
      </c>
      <c r="P82" s="73">
        <v>7.5219369999999999E-8</v>
      </c>
    </row>
    <row r="83" spans="1:32">
      <c r="A83" s="11" t="s">
        <v>2505</v>
      </c>
      <c r="B83" s="42">
        <v>-1.8210040000000001</v>
      </c>
      <c r="D83">
        <v>43029219</v>
      </c>
      <c r="E83">
        <v>43039793</v>
      </c>
      <c r="F83">
        <v>1608</v>
      </c>
      <c r="G83" s="78">
        <v>-1.8651354</v>
      </c>
      <c r="H83" s="45">
        <v>33</v>
      </c>
      <c r="I83" s="45">
        <v>1.7588630000000001E-2</v>
      </c>
      <c r="J83" s="45">
        <v>-3.41629425</v>
      </c>
      <c r="K83">
        <v>-3.5568195</v>
      </c>
      <c r="L83">
        <v>1.1607240000000001</v>
      </c>
      <c r="M83">
        <f t="shared" si="8"/>
        <v>7.2184328358208957E-4</v>
      </c>
      <c r="N83">
        <v>4.4210690000000001</v>
      </c>
      <c r="O83">
        <f t="shared" si="9"/>
        <v>2.7494210199004976E-3</v>
      </c>
      <c r="P83" s="73">
        <v>6.8735530000000003E-8</v>
      </c>
    </row>
    <row r="84" spans="1:32">
      <c r="A84" s="11" t="s">
        <v>2506</v>
      </c>
      <c r="B84" s="42">
        <v>-1.0333969999999999</v>
      </c>
      <c r="D84">
        <v>62496215</v>
      </c>
      <c r="E84">
        <v>62573211</v>
      </c>
      <c r="F84">
        <v>30505</v>
      </c>
      <c r="G84" s="78">
        <v>-2.2415226000000001</v>
      </c>
      <c r="H84" s="45">
        <v>735</v>
      </c>
      <c r="I84" s="45">
        <v>1.5586077E-2</v>
      </c>
      <c r="J84" s="45">
        <v>-2.3481157800000001</v>
      </c>
      <c r="K84">
        <v>-1.7715303</v>
      </c>
      <c r="L84">
        <v>23.154218</v>
      </c>
      <c r="M84">
        <f t="shared" si="8"/>
        <v>7.5903025733486311E-4</v>
      </c>
      <c r="N84">
        <v>98.469266000000005</v>
      </c>
      <c r="O84">
        <f t="shared" si="9"/>
        <v>3.2279713489591871E-3</v>
      </c>
      <c r="P84" s="73">
        <v>8.0699279999999997E-8</v>
      </c>
    </row>
    <row r="85" spans="1:32">
      <c r="A85" s="42" t="s">
        <v>2507</v>
      </c>
      <c r="B85" s="42">
        <v>72.262339999999995</v>
      </c>
      <c r="C85">
        <f>B85/B3</f>
        <v>1.1794081932430226E-3</v>
      </c>
      <c r="D85">
        <v>79022376</v>
      </c>
      <c r="E85">
        <v>79033249</v>
      </c>
      <c r="F85">
        <v>5412</v>
      </c>
      <c r="G85" s="78">
        <v>-0.94017980000000001</v>
      </c>
      <c r="H85" s="45">
        <v>193</v>
      </c>
      <c r="I85" s="45">
        <v>4.4876867000000001E-2</v>
      </c>
      <c r="J85" s="45">
        <v>-0.78389655999999996</v>
      </c>
      <c r="K85">
        <v>-0.31145129999999999</v>
      </c>
      <c r="L85">
        <v>17.375938000000001</v>
      </c>
      <c r="M85">
        <f t="shared" si="8"/>
        <v>3.2106315594974135E-3</v>
      </c>
      <c r="N85">
        <v>25.856556000000001</v>
      </c>
      <c r="O85">
        <f t="shared" si="9"/>
        <v>4.7776341463414635E-3</v>
      </c>
      <c r="P85" s="73">
        <v>1.194409E-7</v>
      </c>
    </row>
    <row r="86" spans="1:32">
      <c r="A86" s="42" t="s">
        <v>2508</v>
      </c>
      <c r="B86" s="42">
        <v>215.69460000000001</v>
      </c>
      <c r="C86">
        <f>B86/B3</f>
        <v>3.5203949730700183E-3</v>
      </c>
      <c r="D86">
        <v>89736386</v>
      </c>
      <c r="E86">
        <v>89749195</v>
      </c>
      <c r="F86">
        <v>3598</v>
      </c>
      <c r="G86" s="78">
        <v>-1.3493504000000001</v>
      </c>
      <c r="H86" s="45">
        <v>58</v>
      </c>
      <c r="I86" s="45">
        <v>3.3198700999999997E-2</v>
      </c>
      <c r="J86" s="45">
        <v>-1.8810765199999999</v>
      </c>
      <c r="K86">
        <v>-1.747374</v>
      </c>
      <c r="L86">
        <v>3.8707760000000002</v>
      </c>
      <c r="M86">
        <f t="shared" si="8"/>
        <v>1.0758132295719846E-3</v>
      </c>
      <c r="N86">
        <v>7.7703639999999998</v>
      </c>
      <c r="O86">
        <f t="shared" si="9"/>
        <v>2.159634241245136E-3</v>
      </c>
      <c r="P86" s="73">
        <v>5.3990850000000002E-8</v>
      </c>
    </row>
    <row r="87" spans="1:32">
      <c r="A87" s="23" t="s">
        <v>2509</v>
      </c>
      <c r="B87" s="109">
        <v>8.8009879999999993E-8</v>
      </c>
      <c r="D87">
        <v>91825325</v>
      </c>
      <c r="E87">
        <v>91849238</v>
      </c>
      <c r="F87">
        <v>4699</v>
      </c>
      <c r="G87" s="78">
        <v>-2.7280422999999998</v>
      </c>
      <c r="H87" s="45">
        <v>221</v>
      </c>
      <c r="I87" s="45">
        <v>3.828733E-3</v>
      </c>
      <c r="J87" s="45">
        <v>-1.65963953</v>
      </c>
      <c r="K87">
        <v>0.34170859999999997</v>
      </c>
      <c r="L87">
        <v>1.53687</v>
      </c>
      <c r="M87">
        <f t="shared" si="8"/>
        <v>3.2706320493722067E-4</v>
      </c>
      <c r="N87">
        <v>29.741773999999999</v>
      </c>
      <c r="O87">
        <f t="shared" si="9"/>
        <v>6.3293836986592893E-3</v>
      </c>
      <c r="P87" s="73">
        <v>1.5823459999999999E-7</v>
      </c>
    </row>
    <row r="88" spans="1:32">
      <c r="A88" s="23" t="s">
        <v>2503</v>
      </c>
      <c r="B88" s="42"/>
      <c r="D88" s="11"/>
      <c r="E88" s="11"/>
      <c r="F88" s="42"/>
      <c r="G88" s="11"/>
      <c r="H88" s="78"/>
      <c r="I88" s="54"/>
      <c r="J88" s="79"/>
      <c r="K88" s="79"/>
    </row>
    <row r="89" spans="1:32">
      <c r="A89" s="49" t="s">
        <v>2515</v>
      </c>
      <c r="B89" s="49"/>
      <c r="C89" s="49"/>
      <c r="D89" s="48" t="s">
        <v>2511</v>
      </c>
      <c r="E89" s="49"/>
      <c r="F89" s="47"/>
      <c r="G89" s="55"/>
      <c r="H89" s="49"/>
      <c r="I89" s="49"/>
      <c r="J89" s="49"/>
      <c r="K89" s="49"/>
      <c r="L89" s="46"/>
      <c r="M89" s="47"/>
      <c r="N89" s="47"/>
      <c r="O89" s="81"/>
      <c r="P89" s="56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</row>
    <row r="90" spans="1:32" ht="15">
      <c r="A90" s="11" t="s">
        <v>2493</v>
      </c>
      <c r="B90">
        <v>-1.909211</v>
      </c>
      <c r="D90" s="44" t="s">
        <v>2494</v>
      </c>
      <c r="E90" s="44"/>
      <c r="F90" t="s">
        <v>2307</v>
      </c>
      <c r="G90" t="s">
        <v>2568</v>
      </c>
      <c r="H90" t="s">
        <v>2496</v>
      </c>
      <c r="I90" s="42" t="s">
        <v>2497</v>
      </c>
      <c r="J90" t="s">
        <v>2498</v>
      </c>
      <c r="K90" t="s">
        <v>2499</v>
      </c>
      <c r="L90" s="44" t="s">
        <v>2500</v>
      </c>
      <c r="M90" s="44"/>
      <c r="N90" s="44" t="s">
        <v>2501</v>
      </c>
      <c r="O90" s="44"/>
      <c r="P90" s="53" t="s">
        <v>2502</v>
      </c>
      <c r="Q90" t="s">
        <v>2503</v>
      </c>
    </row>
    <row r="91" spans="1:32">
      <c r="A91" s="11" t="s">
        <v>2504</v>
      </c>
      <c r="B91">
        <v>1560</v>
      </c>
      <c r="D91">
        <v>24223168</v>
      </c>
      <c r="E91">
        <v>24254145</v>
      </c>
      <c r="F91">
        <v>5563</v>
      </c>
      <c r="G91" s="177">
        <v>-0.67280079999999998</v>
      </c>
      <c r="H91" s="177">
        <v>152</v>
      </c>
      <c r="I91" s="177">
        <v>5.2620346999999998E-2</v>
      </c>
      <c r="J91" s="177">
        <v>-0.44116119999999998</v>
      </c>
      <c r="K91">
        <v>-8.7506340000000002E-3</v>
      </c>
      <c r="L91">
        <v>16.045822999999999</v>
      </c>
      <c r="M91">
        <f>L91/F91</f>
        <v>2.8843830666906343E-3</v>
      </c>
      <c r="N91">
        <v>20.947641999999998</v>
      </c>
      <c r="O91">
        <f>N91/F91</f>
        <v>3.7655297501348189E-3</v>
      </c>
      <c r="P91" s="73">
        <v>9.4138240000000003E-8</v>
      </c>
    </row>
    <row r="92" spans="1:32">
      <c r="A92" s="42" t="s">
        <v>2497</v>
      </c>
      <c r="B92">
        <v>2.4478070000000001E-2</v>
      </c>
      <c r="D92">
        <v>24269210</v>
      </c>
      <c r="E92">
        <v>24279095</v>
      </c>
      <c r="F92">
        <v>9885</v>
      </c>
      <c r="G92" s="78">
        <v>-2.2289439</v>
      </c>
      <c r="H92" s="45">
        <v>220</v>
      </c>
      <c r="I92" s="45">
        <v>1.5930761000000002E-2</v>
      </c>
      <c r="J92" s="45">
        <v>-1.5226904999999999</v>
      </c>
      <c r="K92">
        <v>-8.5547036000000007E-2</v>
      </c>
      <c r="L92">
        <v>7.0753009999999996</v>
      </c>
      <c r="M92">
        <f t="shared" ref="M92:M97" si="10">L92/F92</f>
        <v>7.1576135558927664E-4</v>
      </c>
      <c r="N92">
        <v>30.318956</v>
      </c>
      <c r="O92">
        <f t="shared" ref="O92:O97" si="11">N92/F92</f>
        <v>3.0671680323722814E-3</v>
      </c>
      <c r="P92" s="73">
        <v>7.6679200000000005E-8</v>
      </c>
    </row>
    <row r="93" spans="1:32">
      <c r="A93" s="11" t="s">
        <v>2505</v>
      </c>
      <c r="B93">
        <v>-1.4091940000000001</v>
      </c>
      <c r="D93">
        <v>43029219</v>
      </c>
      <c r="E93">
        <v>43039793</v>
      </c>
      <c r="F93">
        <v>1608</v>
      </c>
      <c r="G93" s="78">
        <v>-1.5017908</v>
      </c>
      <c r="H93" s="45">
        <v>29</v>
      </c>
      <c r="I93" s="45">
        <v>2.7760083000000001E-2</v>
      </c>
      <c r="J93" s="45">
        <v>-0.80809830000000005</v>
      </c>
      <c r="K93">
        <v>-1.6897559999999999E-3</v>
      </c>
      <c r="L93">
        <v>1.613912</v>
      </c>
      <c r="M93">
        <f t="shared" si="10"/>
        <v>1.0036766169154228E-3</v>
      </c>
      <c r="N93">
        <v>3.9965899999999999</v>
      </c>
      <c r="O93">
        <f t="shared" si="11"/>
        <v>2.4854415422885571E-3</v>
      </c>
      <c r="P93" s="73">
        <v>6.2136029999999998E-8</v>
      </c>
    </row>
    <row r="94" spans="1:32">
      <c r="A94" s="11" t="s">
        <v>2506</v>
      </c>
      <c r="B94" s="42">
        <v>-0.17542530000000001</v>
      </c>
      <c r="D94">
        <v>62496215</v>
      </c>
      <c r="E94">
        <v>62573211</v>
      </c>
      <c r="F94">
        <v>30505</v>
      </c>
      <c r="G94" s="78">
        <v>-2.2072314999999998</v>
      </c>
      <c r="H94" s="45">
        <v>682</v>
      </c>
      <c r="I94" s="45">
        <v>1.7314049000000001E-2</v>
      </c>
      <c r="J94" s="45">
        <v>-1.8266161000000001</v>
      </c>
      <c r="K94">
        <v>-0.66703458000000004</v>
      </c>
      <c r="L94">
        <v>23.873315000000002</v>
      </c>
      <c r="M94">
        <f t="shared" si="10"/>
        <v>7.8260334371414524E-4</v>
      </c>
      <c r="N94">
        <v>94.126624000000007</v>
      </c>
      <c r="O94">
        <f t="shared" si="11"/>
        <v>3.0856129814784464E-3</v>
      </c>
      <c r="P94" s="73">
        <v>7.7140319999999997E-8</v>
      </c>
    </row>
    <row r="95" spans="1:32">
      <c r="A95" s="42" t="s">
        <v>2507</v>
      </c>
      <c r="B95" s="42">
        <v>76.926469999999995</v>
      </c>
      <c r="C95">
        <f>B95/B3</f>
        <v>1.2555323975844621E-3</v>
      </c>
      <c r="D95">
        <v>79022376</v>
      </c>
      <c r="E95">
        <v>79033249</v>
      </c>
      <c r="F95">
        <v>5412</v>
      </c>
      <c r="G95" s="78">
        <v>-0.59749050000000004</v>
      </c>
      <c r="H95" s="45">
        <v>197</v>
      </c>
      <c r="I95" s="45">
        <v>5.4549647999999999E-2</v>
      </c>
      <c r="J95" s="45">
        <v>-0.31318230000000002</v>
      </c>
      <c r="K95">
        <v>0.15748951999999999</v>
      </c>
      <c r="L95">
        <v>21.553543999999999</v>
      </c>
      <c r="M95">
        <f t="shared" si="10"/>
        <v>3.9825469327420546E-3</v>
      </c>
      <c r="N95">
        <v>27.149246999999999</v>
      </c>
      <c r="O95">
        <f t="shared" si="11"/>
        <v>5.0164905764966735E-3</v>
      </c>
      <c r="P95" s="73">
        <v>1.2541229999999999E-7</v>
      </c>
    </row>
    <row r="96" spans="1:32">
      <c r="A96" s="42" t="s">
        <v>2508</v>
      </c>
      <c r="B96" s="42">
        <v>215.4025</v>
      </c>
      <c r="C96">
        <f>B96/B3</f>
        <v>3.5156275501876939E-3</v>
      </c>
      <c r="D96">
        <v>89736386</v>
      </c>
      <c r="E96">
        <v>89749195</v>
      </c>
      <c r="F96">
        <v>3598</v>
      </c>
      <c r="G96" s="78">
        <v>-1.3456140999999999</v>
      </c>
      <c r="H96" s="45">
        <v>57</v>
      </c>
      <c r="I96" s="45">
        <v>3.4594848999999997E-2</v>
      </c>
      <c r="J96" s="45">
        <v>-1.6398143000000001</v>
      </c>
      <c r="K96">
        <v>-1.363495777</v>
      </c>
      <c r="L96">
        <v>3.9664259999999998</v>
      </c>
      <c r="M96">
        <f t="shared" si="10"/>
        <v>1.102397443023902E-3</v>
      </c>
      <c r="N96">
        <v>7.8553660000000001</v>
      </c>
      <c r="O96">
        <f t="shared" si="11"/>
        <v>2.1832590327959976E-3</v>
      </c>
      <c r="P96" s="73">
        <v>5.4581470000000002E-8</v>
      </c>
    </row>
    <row r="97" spans="1:34">
      <c r="A97" s="23" t="s">
        <v>2509</v>
      </c>
      <c r="B97" s="109">
        <v>8.7890709999999996E-8</v>
      </c>
      <c r="D97">
        <v>91825325</v>
      </c>
      <c r="E97">
        <v>91849238</v>
      </c>
      <c r="F97">
        <v>4699</v>
      </c>
      <c r="G97" s="78">
        <v>-2.6438288000000001</v>
      </c>
      <c r="H97" s="45">
        <v>223</v>
      </c>
      <c r="I97" s="45">
        <v>6.2550139999999997E-3</v>
      </c>
      <c r="J97" s="45">
        <v>-1.1439094000000001</v>
      </c>
      <c r="K97">
        <v>1.209832322</v>
      </c>
      <c r="L97">
        <v>2.7981509999999998</v>
      </c>
      <c r="M97">
        <f t="shared" si="10"/>
        <v>5.9547797403702917E-4</v>
      </c>
      <c r="N97">
        <v>31.008119000000001</v>
      </c>
      <c r="O97">
        <f t="shared" si="11"/>
        <v>6.5988761438603959E-3</v>
      </c>
      <c r="P97" s="73">
        <v>1.6497190000000001E-7</v>
      </c>
    </row>
    <row r="98" spans="1:34">
      <c r="A98" s="23" t="s">
        <v>2503</v>
      </c>
      <c r="B98" s="42"/>
      <c r="D98" s="11"/>
      <c r="E98" s="11"/>
      <c r="F98" s="42"/>
      <c r="G98" s="11"/>
      <c r="H98" s="78"/>
      <c r="I98" s="54"/>
      <c r="J98" s="79"/>
      <c r="K98" s="79"/>
    </row>
    <row r="99" spans="1:34" ht="15">
      <c r="A99" s="58" t="s">
        <v>2550</v>
      </c>
      <c r="B99" s="40"/>
      <c r="C99" s="82" t="s">
        <v>2522</v>
      </c>
      <c r="D99" s="40"/>
      <c r="E99" s="40"/>
      <c r="F99" s="40"/>
      <c r="G99" s="59"/>
      <c r="H99" s="82" t="s">
        <v>4</v>
      </c>
      <c r="I99" s="40"/>
      <c r="J99" s="40"/>
      <c r="K99" s="40"/>
      <c r="L99" s="40"/>
      <c r="M99" s="82" t="s">
        <v>9</v>
      </c>
      <c r="N99" s="40"/>
      <c r="O99" s="40"/>
      <c r="P99" s="40"/>
      <c r="Q99" s="40"/>
      <c r="R99" s="82" t="s">
        <v>15</v>
      </c>
      <c r="S99" s="82"/>
      <c r="T99" s="82"/>
      <c r="U99" s="82"/>
      <c r="V99" s="40"/>
      <c r="W99" s="82" t="s">
        <v>12</v>
      </c>
      <c r="X99" s="82"/>
      <c r="Y99" s="82"/>
      <c r="Z99" s="40"/>
      <c r="AA99" s="40"/>
      <c r="AB99" s="82" t="s">
        <v>1010</v>
      </c>
      <c r="AC99" s="59"/>
      <c r="AD99" s="59"/>
      <c r="AE99" s="40"/>
      <c r="AF99" s="40"/>
      <c r="AG99" s="40"/>
      <c r="AH99" s="40"/>
    </row>
    <row r="100" spans="1:34">
      <c r="A100" s="61" t="s">
        <v>2313</v>
      </c>
      <c r="B100" s="61"/>
      <c r="C100" s="61" t="s">
        <v>2517</v>
      </c>
      <c r="D100" s="61" t="s">
        <v>2518</v>
      </c>
      <c r="E100" s="61" t="s">
        <v>2308</v>
      </c>
      <c r="F100" s="61"/>
      <c r="G100" s="61" t="s">
        <v>2520</v>
      </c>
      <c r="H100" s="61" t="s">
        <v>2517</v>
      </c>
      <c r="I100" s="61" t="s">
        <v>2518</v>
      </c>
      <c r="J100" s="61" t="s">
        <v>2308</v>
      </c>
      <c r="K100" s="61"/>
      <c r="L100" s="61" t="s">
        <v>2520</v>
      </c>
      <c r="M100" s="61" t="s">
        <v>2517</v>
      </c>
      <c r="N100" s="61" t="s">
        <v>2518</v>
      </c>
      <c r="O100" s="61" t="s">
        <v>2308</v>
      </c>
      <c r="P100" s="61"/>
      <c r="Q100" s="61" t="s">
        <v>2520</v>
      </c>
      <c r="R100" s="61" t="s">
        <v>2517</v>
      </c>
      <c r="S100" s="61" t="s">
        <v>2518</v>
      </c>
      <c r="T100" s="61" t="s">
        <v>2308</v>
      </c>
      <c r="U100" s="61"/>
      <c r="V100" s="61" t="s">
        <v>2520</v>
      </c>
      <c r="W100" s="61" t="s">
        <v>2517</v>
      </c>
      <c r="X100" s="61" t="s">
        <v>2518</v>
      </c>
      <c r="Y100" s="61" t="s">
        <v>2308</v>
      </c>
      <c r="Z100" s="61"/>
      <c r="AA100" s="61" t="s">
        <v>2520</v>
      </c>
      <c r="AB100" s="61" t="s">
        <v>2517</v>
      </c>
      <c r="AC100" s="61" t="s">
        <v>2518</v>
      </c>
      <c r="AD100" s="61" t="s">
        <v>2308</v>
      </c>
      <c r="AE100" s="61"/>
      <c r="AF100" s="61" t="s">
        <v>2520</v>
      </c>
      <c r="AG100" s="61"/>
      <c r="AH100" s="61"/>
    </row>
    <row r="101" spans="1:34">
      <c r="A101">
        <v>24223168</v>
      </c>
      <c r="B101">
        <v>24254145</v>
      </c>
      <c r="C101">
        <v>17.2080299</v>
      </c>
      <c r="D101">
        <v>0.88033170000000005</v>
      </c>
      <c r="E101">
        <v>17.2080299</v>
      </c>
      <c r="F101">
        <f>E101/F91</f>
        <v>3.0933003595182457E-3</v>
      </c>
      <c r="G101">
        <v>2.8476999999999999E-3</v>
      </c>
      <c r="H101">
        <v>17.733181999999999</v>
      </c>
      <c r="I101">
        <v>0.87529469999999998</v>
      </c>
      <c r="J101">
        <v>17.733181999999999</v>
      </c>
      <c r="K101">
        <f>J101/F91</f>
        <v>3.1877012403379468E-3</v>
      </c>
      <c r="L101">
        <v>3.1435999999999999E-3</v>
      </c>
      <c r="M101">
        <v>14.367588</v>
      </c>
      <c r="N101">
        <v>0.72853959999999995</v>
      </c>
      <c r="O101">
        <v>14.367588</v>
      </c>
      <c r="P101">
        <f>O101/F91</f>
        <v>2.5827050152795253E-3</v>
      </c>
      <c r="Q101">
        <v>2.496E-3</v>
      </c>
      <c r="R101">
        <v>12.421132999999999</v>
      </c>
      <c r="S101">
        <v>0.6980442</v>
      </c>
      <c r="T101">
        <v>12.421132999999999</v>
      </c>
      <c r="U101">
        <f>T101/F91</f>
        <v>2.2328119719575768E-3</v>
      </c>
      <c r="V101">
        <v>2.1768E-3</v>
      </c>
      <c r="W101">
        <v>17.722854999999999</v>
      </c>
      <c r="X101">
        <v>0.82175480000000001</v>
      </c>
      <c r="Y101">
        <v>17.722854999999999</v>
      </c>
      <c r="Z101">
        <f>Y101/F91</f>
        <v>3.1858448678770447E-3</v>
      </c>
      <c r="AA101">
        <v>3.1321999999999999E-3</v>
      </c>
      <c r="AB101">
        <v>16.045822999999999</v>
      </c>
      <c r="AC101">
        <v>0.76424890000000001</v>
      </c>
      <c r="AD101">
        <v>16.045822999999999</v>
      </c>
      <c r="AE101">
        <f>AD101/F91</f>
        <v>2.8843830666906343E-3</v>
      </c>
      <c r="AF101">
        <v>2.8165999999999998E-3</v>
      </c>
    </row>
    <row r="102" spans="1:34">
      <c r="A102">
        <v>24269210</v>
      </c>
      <c r="B102">
        <v>24279095</v>
      </c>
      <c r="C102">
        <v>11.2005455</v>
      </c>
      <c r="D102">
        <v>0.95213159999999997</v>
      </c>
      <c r="E102">
        <v>11.2005455</v>
      </c>
      <c r="F102">
        <f t="shared" ref="F102:F107" si="12">E102/F92</f>
        <v>1.1330850278199293E-3</v>
      </c>
      <c r="G102">
        <v>7.917E-4</v>
      </c>
      <c r="H102">
        <v>11.9013571</v>
      </c>
      <c r="I102">
        <v>0.9509609</v>
      </c>
      <c r="J102">
        <v>11.9013571</v>
      </c>
      <c r="K102">
        <f t="shared" ref="K102:K107" si="13">J102/F92</f>
        <v>1.203981497218007E-3</v>
      </c>
      <c r="L102">
        <v>1.1582000000000001E-3</v>
      </c>
      <c r="M102">
        <v>7.7867379999999997</v>
      </c>
      <c r="N102">
        <v>0.87430300000000005</v>
      </c>
      <c r="O102">
        <v>7.7867379999999997</v>
      </c>
      <c r="P102">
        <f t="shared" ref="P102:P107" si="14">O102/F92</f>
        <v>7.8773272635306014E-4</v>
      </c>
      <c r="Q102">
        <v>7.0149999999999998E-4</v>
      </c>
      <c r="R102">
        <v>6.5772149999999998</v>
      </c>
      <c r="S102">
        <v>0.91461360000000003</v>
      </c>
      <c r="T102">
        <v>6.5772149999999998</v>
      </c>
      <c r="U102">
        <f t="shared" ref="U102:U107" si="15">T102/F92</f>
        <v>6.6537329286798174E-4</v>
      </c>
      <c r="V102">
        <v>6.1010000000000003E-4</v>
      </c>
      <c r="W102">
        <v>7.4409619999999999</v>
      </c>
      <c r="X102">
        <v>0.85463929999999999</v>
      </c>
      <c r="Y102">
        <v>7.4409619999999999</v>
      </c>
      <c r="Z102">
        <f t="shared" ref="Z102:Z107" si="16">Y102/F92</f>
        <v>7.527528578654527E-4</v>
      </c>
      <c r="AA102">
        <v>6.9689999999999997E-4</v>
      </c>
      <c r="AB102">
        <v>7.0753009999999996</v>
      </c>
      <c r="AC102">
        <v>0.88938090000000003</v>
      </c>
      <c r="AD102">
        <v>7.0753009999999996</v>
      </c>
      <c r="AE102">
        <f t="shared" ref="AE102:AE107" si="17">AD102/F92</f>
        <v>7.1576135558927664E-4</v>
      </c>
      <c r="AF102">
        <v>6.4689999999999995E-4</v>
      </c>
    </row>
    <row r="103" spans="1:34">
      <c r="A103">
        <v>43029219</v>
      </c>
      <c r="B103">
        <v>43039793</v>
      </c>
      <c r="C103">
        <v>0.90699620000000003</v>
      </c>
      <c r="D103">
        <v>0.63635269999999999</v>
      </c>
      <c r="E103">
        <v>0.90699620000000003</v>
      </c>
      <c r="F103">
        <f t="shared" si="12"/>
        <v>5.640523631840796E-4</v>
      </c>
      <c r="G103">
        <v>9.4979999999999999E-4</v>
      </c>
      <c r="H103">
        <v>0.95296809999999998</v>
      </c>
      <c r="I103">
        <v>0.63484019999999997</v>
      </c>
      <c r="J103">
        <v>0.95296809999999998</v>
      </c>
      <c r="K103">
        <f t="shared" si="13"/>
        <v>5.9264185323383079E-4</v>
      </c>
      <c r="L103">
        <v>5.5860000000000003E-4</v>
      </c>
      <c r="M103">
        <v>1.0573710000000001</v>
      </c>
      <c r="N103">
        <v>0.3677165</v>
      </c>
      <c r="O103">
        <v>1.0573710000000001</v>
      </c>
      <c r="P103">
        <f t="shared" si="14"/>
        <v>6.5756902985074632E-4</v>
      </c>
      <c r="Q103">
        <v>5.9170000000000002E-4</v>
      </c>
      <c r="R103">
        <v>1.167287</v>
      </c>
      <c r="S103">
        <v>0.53831320000000005</v>
      </c>
      <c r="T103">
        <v>1.167287</v>
      </c>
      <c r="U103">
        <f t="shared" si="15"/>
        <v>7.2592475124378102E-4</v>
      </c>
      <c r="V103">
        <v>6.8530000000000002E-4</v>
      </c>
      <c r="W103">
        <v>1.1607240000000001</v>
      </c>
      <c r="X103">
        <v>0.39593089999999997</v>
      </c>
      <c r="Y103">
        <v>1.1607240000000001</v>
      </c>
      <c r="Z103">
        <f t="shared" si="16"/>
        <v>7.2184328358208957E-4</v>
      </c>
      <c r="AA103">
        <v>6.7949999999999998E-4</v>
      </c>
      <c r="AB103">
        <v>1.613912</v>
      </c>
      <c r="AC103">
        <v>0.57867959999999996</v>
      </c>
      <c r="AD103">
        <v>1.613912</v>
      </c>
      <c r="AE103">
        <f t="shared" si="17"/>
        <v>1.0036766169154228E-3</v>
      </c>
      <c r="AF103">
        <v>9.5370000000000003E-4</v>
      </c>
    </row>
    <row r="104" spans="1:34">
      <c r="A104">
        <v>62496215</v>
      </c>
      <c r="B104">
        <v>62573211</v>
      </c>
      <c r="C104">
        <v>27.766942100000001</v>
      </c>
      <c r="D104">
        <v>0.9882225</v>
      </c>
      <c r="E104">
        <v>27.766942100000001</v>
      </c>
      <c r="F104">
        <f t="shared" si="12"/>
        <v>9.1024232420914609E-4</v>
      </c>
      <c r="G104">
        <v>8.053E-4</v>
      </c>
      <c r="H104">
        <v>29.642452599999999</v>
      </c>
      <c r="I104">
        <v>0.99188569999999998</v>
      </c>
      <c r="J104">
        <v>31.2611977</v>
      </c>
      <c r="K104">
        <f t="shared" si="13"/>
        <v>1.0247893033928865E-3</v>
      </c>
      <c r="L104">
        <v>9.2230000000000003E-4</v>
      </c>
      <c r="M104">
        <v>24.809186</v>
      </c>
      <c r="N104">
        <v>0.97996830000000001</v>
      </c>
      <c r="O104">
        <v>24.809186</v>
      </c>
      <c r="P104">
        <f t="shared" si="14"/>
        <v>8.1328260940829371E-4</v>
      </c>
      <c r="Q104">
        <v>7.2039999999999995E-4</v>
      </c>
      <c r="R104">
        <v>23.762316999999999</v>
      </c>
      <c r="S104">
        <v>0.98667269999999996</v>
      </c>
      <c r="T104">
        <v>25.629263999999999</v>
      </c>
      <c r="U104">
        <f t="shared" si="15"/>
        <v>8.4016600557285689E-4</v>
      </c>
      <c r="V104">
        <v>7.2079999999999996E-4</v>
      </c>
      <c r="W104">
        <v>23.154218</v>
      </c>
      <c r="X104">
        <v>0.98842010000000002</v>
      </c>
      <c r="Y104">
        <v>23.154218</v>
      </c>
      <c r="Z104">
        <f t="shared" si="16"/>
        <v>7.5903025733486311E-4</v>
      </c>
      <c r="AA104">
        <v>6.9870000000000002E-4</v>
      </c>
      <c r="AB104">
        <v>23.873315000000002</v>
      </c>
      <c r="AC104">
        <v>0.99505390000000005</v>
      </c>
      <c r="AD104">
        <v>26.233885999999998</v>
      </c>
      <c r="AE104">
        <f t="shared" si="17"/>
        <v>8.5998642845435173E-4</v>
      </c>
      <c r="AF104">
        <v>7.0899999999999999E-4</v>
      </c>
    </row>
    <row r="105" spans="1:34">
      <c r="A105">
        <v>79022376</v>
      </c>
      <c r="B105">
        <v>79033249</v>
      </c>
      <c r="C105">
        <v>10.6576276</v>
      </c>
      <c r="D105">
        <v>0.95706840000000004</v>
      </c>
      <c r="E105">
        <v>10.6576276</v>
      </c>
      <c r="F105">
        <f t="shared" si="12"/>
        <v>1.9692586104951958E-3</v>
      </c>
      <c r="G105">
        <v>2.4507000000000001E-3</v>
      </c>
      <c r="H105">
        <v>11.528881500000001</v>
      </c>
      <c r="I105">
        <v>0.95778700000000005</v>
      </c>
      <c r="J105">
        <v>11.528881500000001</v>
      </c>
      <c r="K105">
        <f t="shared" si="13"/>
        <v>2.130244179600887E-3</v>
      </c>
      <c r="L105">
        <v>2.0630000000000002E-3</v>
      </c>
      <c r="M105">
        <v>21.254518999999998</v>
      </c>
      <c r="N105">
        <v>0.88466800000000001</v>
      </c>
      <c r="O105">
        <v>21.254518999999998</v>
      </c>
      <c r="P105">
        <f t="shared" si="14"/>
        <v>3.9272947154471542E-3</v>
      </c>
      <c r="Q105">
        <v>3.8176999999999998E-3</v>
      </c>
      <c r="R105">
        <v>14.099323</v>
      </c>
      <c r="S105">
        <v>0.84810890000000005</v>
      </c>
      <c r="T105">
        <v>14.099323</v>
      </c>
      <c r="U105">
        <f t="shared" si="15"/>
        <v>2.6051964153732446E-3</v>
      </c>
      <c r="V105">
        <v>2.5286000000000002E-3</v>
      </c>
      <c r="W105">
        <v>17.375938000000001</v>
      </c>
      <c r="X105">
        <v>0.82928639999999998</v>
      </c>
      <c r="Y105">
        <v>17.375938000000001</v>
      </c>
      <c r="Z105">
        <f t="shared" si="16"/>
        <v>3.2106315594974135E-3</v>
      </c>
      <c r="AA105">
        <v>3.1389999999999999E-3</v>
      </c>
      <c r="AB105">
        <v>21.553543999999999</v>
      </c>
      <c r="AC105">
        <v>0.83752729999999997</v>
      </c>
      <c r="AD105">
        <v>21.553543999999999</v>
      </c>
      <c r="AE105">
        <f t="shared" si="17"/>
        <v>3.9825469327420546E-3</v>
      </c>
      <c r="AF105">
        <v>3.8947000000000001E-3</v>
      </c>
    </row>
    <row r="106" spans="1:34">
      <c r="A106">
        <v>89736386</v>
      </c>
      <c r="B106">
        <v>89749195</v>
      </c>
      <c r="C106">
        <v>3.8876523999999999</v>
      </c>
      <c r="D106">
        <v>0.90258300000000002</v>
      </c>
      <c r="E106">
        <v>3.8876523999999999</v>
      </c>
      <c r="F106">
        <f t="shared" si="12"/>
        <v>1.0805037242912728E-3</v>
      </c>
      <c r="G106">
        <v>1.0617000000000001E-3</v>
      </c>
      <c r="H106">
        <v>4.0336569000000004</v>
      </c>
      <c r="I106">
        <v>0.89496399999999998</v>
      </c>
      <c r="J106">
        <v>4.0336569000000004</v>
      </c>
      <c r="K106">
        <f t="shared" si="13"/>
        <v>1.1210830739299613E-3</v>
      </c>
      <c r="L106">
        <v>1.0964E-3</v>
      </c>
      <c r="M106">
        <v>3.4988709999999998</v>
      </c>
      <c r="N106">
        <v>0.65158720000000003</v>
      </c>
      <c r="O106">
        <v>3.4988709999999998</v>
      </c>
      <c r="P106">
        <f t="shared" si="14"/>
        <v>9.7244886047804331E-4</v>
      </c>
      <c r="Q106">
        <v>9.2310000000000005E-4</v>
      </c>
      <c r="R106">
        <v>3.1907030000000001</v>
      </c>
      <c r="S106">
        <v>0.58682480000000004</v>
      </c>
      <c r="T106">
        <v>3.1907030000000001</v>
      </c>
      <c r="U106">
        <f t="shared" si="15"/>
        <v>8.8679905503057251E-4</v>
      </c>
      <c r="V106">
        <v>8.5550000000000003E-4</v>
      </c>
      <c r="W106">
        <v>3.8707760000000002</v>
      </c>
      <c r="X106">
        <v>0.75749719999999998</v>
      </c>
      <c r="Y106">
        <v>3.8707760000000002</v>
      </c>
      <c r="Z106">
        <f t="shared" si="16"/>
        <v>1.0758132295719846E-3</v>
      </c>
      <c r="AA106">
        <v>1.0453000000000001E-3</v>
      </c>
      <c r="AB106">
        <v>3.9664259999999998</v>
      </c>
      <c r="AC106">
        <v>0.75762459999999998</v>
      </c>
      <c r="AD106">
        <v>3.9664259999999998</v>
      </c>
      <c r="AE106">
        <f t="shared" si="17"/>
        <v>1.102397443023902E-3</v>
      </c>
      <c r="AF106">
        <v>1.065E-3</v>
      </c>
    </row>
    <row r="107" spans="1:34">
      <c r="A107">
        <v>91825325</v>
      </c>
      <c r="B107">
        <v>91849238</v>
      </c>
      <c r="C107">
        <v>7.7765867000000002</v>
      </c>
      <c r="D107">
        <v>0.94571090000000002</v>
      </c>
      <c r="E107">
        <v>7.7765867000000002</v>
      </c>
      <c r="F107">
        <f t="shared" si="12"/>
        <v>1.6549450308576293E-3</v>
      </c>
      <c r="G107">
        <v>7.9650000000000001E-4</v>
      </c>
      <c r="H107">
        <v>7.9814223999999996</v>
      </c>
      <c r="I107">
        <v>0.94391020000000003</v>
      </c>
      <c r="J107">
        <v>8.5843482000000009</v>
      </c>
      <c r="K107">
        <f t="shared" si="13"/>
        <v>1.8268457544158333E-3</v>
      </c>
      <c r="L107">
        <v>1.5767999999999999E-3</v>
      </c>
      <c r="M107">
        <v>4.7011180000000001</v>
      </c>
      <c r="N107">
        <v>0.59753880000000004</v>
      </c>
      <c r="O107">
        <v>5.8025500000000001</v>
      </c>
      <c r="P107">
        <f t="shared" si="14"/>
        <v>1.2348478399659502E-3</v>
      </c>
      <c r="Q107">
        <v>7.7119999999999999E-4</v>
      </c>
      <c r="R107">
        <v>3.194188</v>
      </c>
      <c r="S107">
        <v>0.3672743</v>
      </c>
      <c r="T107">
        <v>3.8891490000000002</v>
      </c>
      <c r="U107">
        <f t="shared" si="15"/>
        <v>8.2765460736326877E-4</v>
      </c>
      <c r="V107">
        <v>5.3419999999999997E-4</v>
      </c>
      <c r="W107">
        <v>1.53687</v>
      </c>
      <c r="X107">
        <v>0.41236790000000001</v>
      </c>
      <c r="Y107">
        <v>2.2519309999999999</v>
      </c>
      <c r="Z107">
        <f t="shared" si="16"/>
        <v>4.7923622047244094E-4</v>
      </c>
      <c r="AA107">
        <v>1.7569999999999999E-4</v>
      </c>
      <c r="AB107">
        <v>2.7981509999999998</v>
      </c>
      <c r="AC107">
        <v>0.38767740000000001</v>
      </c>
      <c r="AD107">
        <v>3.672984</v>
      </c>
      <c r="AE107">
        <f t="shared" si="17"/>
        <v>7.8165226643966805E-4</v>
      </c>
      <c r="AF107">
        <v>4.1159999999999998E-4</v>
      </c>
    </row>
    <row r="108" spans="1:34">
      <c r="A108" t="s">
        <v>2522</v>
      </c>
      <c r="C108">
        <v>78.179280000000006</v>
      </c>
      <c r="D108">
        <v>1.0008779999999999</v>
      </c>
      <c r="E108">
        <v>79.085489999999993</v>
      </c>
      <c r="F108">
        <f>E108/B3</f>
        <v>1.2907701974865348E-3</v>
      </c>
      <c r="G108">
        <v>1.2633E-3</v>
      </c>
      <c r="H108">
        <v>83.773920000000004</v>
      </c>
      <c r="I108">
        <v>1.0034620000000001</v>
      </c>
      <c r="J108">
        <v>87.374529999999993</v>
      </c>
      <c r="K108">
        <f>J108/B3</f>
        <v>1.4260572874163536E-3</v>
      </c>
      <c r="L108">
        <v>1.3136000000000001E-3</v>
      </c>
      <c r="M108">
        <v>77.475390000000004</v>
      </c>
      <c r="N108">
        <v>1.00621</v>
      </c>
      <c r="O108">
        <v>84.066640000000007</v>
      </c>
      <c r="P108">
        <f>O108/B3</f>
        <v>1.3720685490452098E-3</v>
      </c>
      <c r="Q108">
        <v>1.1645E-3</v>
      </c>
      <c r="R108">
        <v>64.412170000000003</v>
      </c>
      <c r="S108">
        <v>1.003943</v>
      </c>
      <c r="T108">
        <v>68.571529999999996</v>
      </c>
      <c r="U108">
        <f>T108/B3</f>
        <v>1.1191697404929002E-3</v>
      </c>
      <c r="V108">
        <v>9.875000000000001E-4</v>
      </c>
      <c r="W108">
        <v>72.262339999999995</v>
      </c>
      <c r="X108">
        <v>1.0040610000000001</v>
      </c>
      <c r="Y108">
        <v>76.529970000000006</v>
      </c>
      <c r="Z108">
        <f>Y108/B3</f>
        <v>1.2490610412926393E-3</v>
      </c>
      <c r="AA108">
        <v>1.1146000000000001E-3</v>
      </c>
      <c r="AB108">
        <v>76.926469999999995</v>
      </c>
      <c r="AC108">
        <v>1.005028</v>
      </c>
      <c r="AD108">
        <v>82.163820000000001</v>
      </c>
      <c r="AE108">
        <f>AD108/B3</f>
        <v>1.3410122409009304E-3</v>
      </c>
      <c r="AF108">
        <v>1.1762999999999999E-3</v>
      </c>
    </row>
    <row r="109" spans="1:34">
      <c r="A109" s="40" t="s">
        <v>2444</v>
      </c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</row>
    <row r="110" spans="1:34">
      <c r="A110" s="61" t="s">
        <v>2522</v>
      </c>
      <c r="B110" s="61" t="s">
        <v>2445</v>
      </c>
      <c r="C110" s="61" t="s">
        <v>2446</v>
      </c>
      <c r="D110" s="62" t="s">
        <v>2447</v>
      </c>
      <c r="E110" s="61" t="s">
        <v>2448</v>
      </c>
      <c r="F110" s="61" t="s">
        <v>2449</v>
      </c>
      <c r="G110" s="63" t="s">
        <v>2450</v>
      </c>
      <c r="H110" s="61" t="s">
        <v>2451</v>
      </c>
      <c r="I110" s="61" t="s">
        <v>2452</v>
      </c>
      <c r="J110" s="61" t="s">
        <v>2453</v>
      </c>
      <c r="K110" s="61" t="s">
        <v>2454</v>
      </c>
      <c r="L110" s="26" t="s">
        <v>2523</v>
      </c>
      <c r="M110" s="26" t="s">
        <v>2524</v>
      </c>
      <c r="N110" s="26" t="s">
        <v>2525</v>
      </c>
      <c r="O110" s="26" t="s">
        <v>2526</v>
      </c>
      <c r="P110" s="26" t="s">
        <v>2527</v>
      </c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</row>
    <row r="111" spans="1:34">
      <c r="B111">
        <v>0.1030614</v>
      </c>
      <c r="C111">
        <v>0.1095117</v>
      </c>
      <c r="D111">
        <v>0.18431690000000001</v>
      </c>
      <c r="E111">
        <v>0.11708349999999999</v>
      </c>
      <c r="F111">
        <v>6.3136510000000007E-2</v>
      </c>
      <c r="G111">
        <v>6.0342800000000002E-2</v>
      </c>
      <c r="H111">
        <v>2.703852E-2</v>
      </c>
      <c r="I111">
        <v>0.18346899999999999</v>
      </c>
      <c r="J111">
        <v>8.238579E-2</v>
      </c>
      <c r="K111">
        <v>3.933648E-2</v>
      </c>
      <c r="L111">
        <v>0.1300722</v>
      </c>
      <c r="M111">
        <v>6.4847840000000004E-2</v>
      </c>
      <c r="N111">
        <v>0.1118944</v>
      </c>
      <c r="O111">
        <v>0.12169480000000001</v>
      </c>
      <c r="P111">
        <v>6.8418820000000005E-2</v>
      </c>
    </row>
    <row r="112" spans="1:34">
      <c r="A112" s="63" t="s">
        <v>2455</v>
      </c>
      <c r="B112" s="61" t="s">
        <v>2445</v>
      </c>
      <c r="C112" s="61" t="s">
        <v>2446</v>
      </c>
      <c r="D112" s="62" t="s">
        <v>2447</v>
      </c>
      <c r="E112" s="61" t="s">
        <v>2448</v>
      </c>
      <c r="F112" s="61" t="s">
        <v>2449</v>
      </c>
      <c r="G112" s="63" t="s">
        <v>2450</v>
      </c>
      <c r="H112" s="61" t="s">
        <v>2451</v>
      </c>
      <c r="I112" s="61" t="s">
        <v>2452</v>
      </c>
      <c r="J112" s="61" t="s">
        <v>2453</v>
      </c>
      <c r="K112" s="61" t="s">
        <v>2454</v>
      </c>
      <c r="L112" s="26" t="s">
        <v>2523</v>
      </c>
      <c r="M112" s="26" t="s">
        <v>2524</v>
      </c>
      <c r="N112" s="26" t="s">
        <v>2525</v>
      </c>
      <c r="O112" s="26" t="s">
        <v>2526</v>
      </c>
      <c r="P112" s="26" t="s">
        <v>2527</v>
      </c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</row>
    <row r="113" spans="1:34">
      <c r="A113" t="s">
        <v>2528</v>
      </c>
      <c r="B113">
        <v>2.5000629999999999E-2</v>
      </c>
      <c r="C113">
        <v>6.4656539999999998E-2</v>
      </c>
      <c r="D113">
        <v>7.9167630000000003E-3</v>
      </c>
      <c r="E113">
        <v>1.806688E-2</v>
      </c>
      <c r="F113">
        <v>1.044601E-2</v>
      </c>
      <c r="G113">
        <v>3.2771529000000001E-2</v>
      </c>
      <c r="H113">
        <v>-1.035076E-3</v>
      </c>
      <c r="I113">
        <v>8.2823220000000003E-2</v>
      </c>
      <c r="J113">
        <v>1.9309300000000001E-2</v>
      </c>
      <c r="K113">
        <v>2.1615301E-2</v>
      </c>
      <c r="L113">
        <v>2.805216E-2</v>
      </c>
      <c r="M113">
        <v>1.7624009999999999E-2</v>
      </c>
      <c r="N113">
        <v>4.6784949999999999E-2</v>
      </c>
      <c r="O113">
        <v>3.5380969999999998E-2</v>
      </c>
      <c r="P113">
        <v>1.4761929999999999E-2</v>
      </c>
    </row>
    <row r="114" spans="1:34">
      <c r="A114" t="s">
        <v>2572</v>
      </c>
      <c r="B114">
        <v>8.5752190000000006E-2</v>
      </c>
      <c r="C114">
        <v>0.11926244</v>
      </c>
      <c r="D114">
        <v>7.2237943999999998E-2</v>
      </c>
      <c r="E114">
        <v>8.5048769999999996E-2</v>
      </c>
      <c r="F114">
        <v>1.7663180000000001E-2</v>
      </c>
      <c r="G114">
        <v>1.3777050000000001E-2</v>
      </c>
      <c r="H114">
        <v>5.0120729999999997E-3</v>
      </c>
      <c r="I114">
        <v>3.0999809999999999E-2</v>
      </c>
      <c r="J114">
        <v>1.7735312999999999E-2</v>
      </c>
      <c r="K114">
        <v>8.3235849999999997E-3</v>
      </c>
      <c r="L114">
        <v>9.020106E-2</v>
      </c>
      <c r="M114">
        <v>3.6561129999999997E-2</v>
      </c>
      <c r="N114">
        <v>5.4985800000000001E-2</v>
      </c>
      <c r="O114">
        <v>3.5385710000000001E-2</v>
      </c>
      <c r="P114">
        <v>3.5009949999999998E-2</v>
      </c>
    </row>
    <row r="115" spans="1:34">
      <c r="A115" t="s">
        <v>2573</v>
      </c>
      <c r="B115">
        <v>0.57883119999999999</v>
      </c>
      <c r="C115">
        <v>0.55240385999999997</v>
      </c>
      <c r="D115">
        <v>0.536620663</v>
      </c>
      <c r="E115">
        <v>0.31512818999999997</v>
      </c>
      <c r="F115">
        <v>2.2330269999999999E-2</v>
      </c>
      <c r="G115">
        <v>3.1243070000000002E-3</v>
      </c>
      <c r="H115">
        <v>0.11084155599999999</v>
      </c>
      <c r="I115">
        <v>2.9575549999999999E-2</v>
      </c>
      <c r="J115">
        <v>0.111065971</v>
      </c>
      <c r="K115">
        <v>7.5064785999999994E-2</v>
      </c>
      <c r="L115">
        <v>0.50444659999999997</v>
      </c>
      <c r="M115">
        <v>0.25882149999999998</v>
      </c>
      <c r="N115">
        <v>0.2465494</v>
      </c>
      <c r="O115">
        <v>0.2279439</v>
      </c>
      <c r="P115">
        <v>0.16277059999999999</v>
      </c>
    </row>
    <row r="116" spans="1:34">
      <c r="A116" t="s">
        <v>2574</v>
      </c>
      <c r="B116">
        <v>6.6126450000000003E-2</v>
      </c>
      <c r="C116">
        <v>0.10952513</v>
      </c>
      <c r="D116">
        <v>5.9814312000000001E-2</v>
      </c>
      <c r="E116">
        <v>5.5584000000000001E-2</v>
      </c>
      <c r="F116">
        <v>8.4977590000000006E-2</v>
      </c>
      <c r="G116">
        <v>1.6193247000000001E-2</v>
      </c>
      <c r="H116">
        <v>3.1161481000000001E-2</v>
      </c>
      <c r="I116">
        <v>9.9341319999999997E-2</v>
      </c>
      <c r="J116">
        <v>3.5915208999999997E-2</v>
      </c>
      <c r="K116">
        <v>2.8634862000000001E-2</v>
      </c>
      <c r="L116">
        <v>7.3193629999999996E-2</v>
      </c>
      <c r="M116">
        <v>5.0857619999999999E-2</v>
      </c>
      <c r="N116">
        <v>8.4188159999999998E-2</v>
      </c>
      <c r="O116">
        <v>5.2220460000000003E-2</v>
      </c>
      <c r="P116">
        <v>3.8545200000000002E-2</v>
      </c>
    </row>
    <row r="117" spans="1:34">
      <c r="A117" t="s">
        <v>2575</v>
      </c>
      <c r="B117">
        <v>0.17768223</v>
      </c>
      <c r="C117">
        <v>7.8049220000000002E-2</v>
      </c>
      <c r="D117">
        <v>0.46190497800000002</v>
      </c>
      <c r="E117">
        <v>0.26903366000000001</v>
      </c>
      <c r="F117">
        <v>0.10259797</v>
      </c>
      <c r="G117">
        <v>0.14653266200000001</v>
      </c>
      <c r="H117">
        <v>4.1232499999999998E-2</v>
      </c>
      <c r="I117">
        <v>0.38746439999999999</v>
      </c>
      <c r="J117">
        <v>0.192906469</v>
      </c>
      <c r="K117">
        <v>8.1320191E-2</v>
      </c>
      <c r="L117">
        <v>0.27843889999999999</v>
      </c>
      <c r="M117">
        <v>0.1158892</v>
      </c>
      <c r="N117">
        <v>0.214971</v>
      </c>
      <c r="O117">
        <v>0.28540969999999999</v>
      </c>
      <c r="P117">
        <v>0.14682210000000001</v>
      </c>
    </row>
    <row r="118" spans="1:34">
      <c r="A118" t="s">
        <v>2576</v>
      </c>
      <c r="B118">
        <v>9.2012010000000005E-2</v>
      </c>
      <c r="C118">
        <v>9.9956939999999994E-2</v>
      </c>
      <c r="D118">
        <v>9.9149174000000007E-2</v>
      </c>
      <c r="E118">
        <v>8.973449E-2</v>
      </c>
      <c r="F118">
        <v>1.569245E-2</v>
      </c>
      <c r="G118">
        <v>4.6396229999999997E-2</v>
      </c>
      <c r="H118">
        <v>4.0762938999999998E-2</v>
      </c>
      <c r="I118">
        <v>8.7514099999999997E-2</v>
      </c>
      <c r="J118">
        <v>8.150114E-2</v>
      </c>
      <c r="K118">
        <v>-1.2086320000000001E-3</v>
      </c>
      <c r="L118">
        <v>9.5200049999999994E-2</v>
      </c>
      <c r="M118">
        <v>5.0482190000000003E-2</v>
      </c>
      <c r="N118">
        <v>7.3442359999999998E-2</v>
      </c>
      <c r="O118">
        <v>5.943433E-2</v>
      </c>
      <c r="P118">
        <v>5.3802320000000001E-2</v>
      </c>
    </row>
    <row r="119" spans="1:34">
      <c r="A119" t="s">
        <v>2577</v>
      </c>
      <c r="B119">
        <v>0.10073337</v>
      </c>
      <c r="C119">
        <v>0.12917588999999999</v>
      </c>
      <c r="D119">
        <v>0.13942521599999999</v>
      </c>
      <c r="E119">
        <v>0.13144858000000001</v>
      </c>
      <c r="F119">
        <v>1.7913390000000001E-2</v>
      </c>
      <c r="G119">
        <v>3.9027868E-2</v>
      </c>
      <c r="H119">
        <v>2.3659518000000001E-2</v>
      </c>
      <c r="I119">
        <v>3.3677039999999998E-2</v>
      </c>
      <c r="J119">
        <v>3.1927710000000001E-3</v>
      </c>
      <c r="K119">
        <v>2.1410192000000001E-2</v>
      </c>
      <c r="L119">
        <v>0.12419769999999999</v>
      </c>
      <c r="M119">
        <v>5.9892899999999999E-2</v>
      </c>
      <c r="N119">
        <v>7.1075550000000001E-2</v>
      </c>
      <c r="O119">
        <v>8.6194320000000005E-2</v>
      </c>
      <c r="P119">
        <v>7.2669049999999999E-2</v>
      </c>
    </row>
    <row r="120" spans="1:34">
      <c r="A120" s="64" t="s">
        <v>2538</v>
      </c>
      <c r="B120" s="32"/>
      <c r="C120" s="32"/>
      <c r="D120" s="65"/>
      <c r="E120" s="33"/>
      <c r="F120" s="32"/>
      <c r="G120" s="33"/>
      <c r="H120" s="32"/>
      <c r="I120" s="33"/>
      <c r="J120" s="32"/>
      <c r="K120" s="32"/>
      <c r="L120" s="32"/>
      <c r="M120" s="32"/>
      <c r="N120" s="33"/>
      <c r="O120" s="33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</row>
    <row r="121" spans="1:34">
      <c r="A121" s="66" t="s">
        <v>2470</v>
      </c>
      <c r="B121" s="66"/>
      <c r="C121" s="40" t="s">
        <v>2539</v>
      </c>
      <c r="D121" s="40" t="s">
        <v>2540</v>
      </c>
      <c r="E121" s="66" t="s">
        <v>2541</v>
      </c>
      <c r="F121" s="67" t="s">
        <v>2542</v>
      </c>
      <c r="G121" s="67" t="s">
        <v>2543</v>
      </c>
      <c r="H121" s="67" t="s">
        <v>2544</v>
      </c>
      <c r="I121" s="67" t="s">
        <v>2545</v>
      </c>
      <c r="J121" s="66"/>
      <c r="K121" s="40"/>
      <c r="L121" s="40"/>
      <c r="M121" s="66"/>
      <c r="N121" s="67"/>
      <c r="O121" s="67"/>
      <c r="P121" s="67"/>
      <c r="Q121" s="67"/>
      <c r="R121" s="67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</row>
    <row r="122" spans="1:34">
      <c r="A122" s="41" t="s">
        <v>2307</v>
      </c>
      <c r="B122" s="42">
        <f>SUM('chr15'!C122:I122)</f>
        <v>212834</v>
      </c>
      <c r="C122">
        <v>15063</v>
      </c>
      <c r="D122">
        <v>71840</v>
      </c>
      <c r="E122">
        <v>2578</v>
      </c>
      <c r="F122">
        <v>3177</v>
      </c>
      <c r="G122">
        <v>14338</v>
      </c>
      <c r="H122">
        <v>3139</v>
      </c>
      <c r="I122">
        <v>102699</v>
      </c>
      <c r="J122" s="42"/>
      <c r="L122" s="42"/>
      <c r="M122" s="42"/>
      <c r="N122" s="42"/>
      <c r="O122" s="42"/>
      <c r="P122" s="42"/>
      <c r="Q122" s="42"/>
      <c r="R122" s="42"/>
      <c r="S122" s="42"/>
    </row>
    <row r="123" spans="1:34">
      <c r="A123" s="41" t="s">
        <v>2481</v>
      </c>
      <c r="B123" s="42">
        <v>10749</v>
      </c>
      <c r="C123">
        <v>725</v>
      </c>
      <c r="D123">
        <v>3718</v>
      </c>
      <c r="E123" s="42">
        <v>80</v>
      </c>
      <c r="F123" s="42">
        <v>160</v>
      </c>
      <c r="G123" s="42">
        <v>679</v>
      </c>
      <c r="H123" s="42">
        <v>132</v>
      </c>
      <c r="I123" s="42">
        <v>4555</v>
      </c>
      <c r="J123" s="42"/>
      <c r="K123" s="42"/>
      <c r="M123" s="42"/>
      <c r="O123" s="42"/>
      <c r="P123" s="42"/>
      <c r="Q123" s="42"/>
      <c r="R123" s="42"/>
      <c r="S123" s="42"/>
    </row>
    <row r="124" spans="1:34">
      <c r="A124" s="41" t="s">
        <v>2482</v>
      </c>
      <c r="B124" s="42">
        <v>125</v>
      </c>
      <c r="C124">
        <v>6</v>
      </c>
      <c r="D124">
        <v>57</v>
      </c>
      <c r="E124" s="42">
        <v>1</v>
      </c>
      <c r="F124" s="42">
        <v>1</v>
      </c>
      <c r="G124" s="42">
        <v>5</v>
      </c>
      <c r="H124" s="42">
        <v>1</v>
      </c>
      <c r="I124" s="42">
        <v>47</v>
      </c>
    </row>
    <row r="125" spans="1:34">
      <c r="A125" s="41" t="s">
        <v>2483</v>
      </c>
      <c r="B125" s="42" t="s">
        <v>2549</v>
      </c>
      <c r="C125">
        <v>1.876984</v>
      </c>
      <c r="D125" s="71">
        <v>1.8145340000000001</v>
      </c>
      <c r="E125" s="44">
        <v>2.3333330000000001</v>
      </c>
      <c r="F125" s="42">
        <v>2.2653059999999998</v>
      </c>
      <c r="G125" s="42">
        <v>2.2801930000000001</v>
      </c>
      <c r="H125" s="42">
        <v>1.4444440000000001</v>
      </c>
      <c r="I125" s="42">
        <v>1.8344739999999999</v>
      </c>
      <c r="J125" s="42"/>
      <c r="K125" s="42"/>
      <c r="L125" s="42"/>
      <c r="M125" s="42"/>
      <c r="N125" s="42"/>
      <c r="O125" s="42"/>
      <c r="P125" s="42"/>
      <c r="R125" s="42"/>
      <c r="S125" s="42"/>
    </row>
    <row r="126" spans="1:34">
      <c r="A126" s="11" t="s">
        <v>2484</v>
      </c>
      <c r="B126" s="42">
        <v>3524</v>
      </c>
      <c r="C126">
        <v>272</v>
      </c>
      <c r="D126" s="52">
        <v>1271</v>
      </c>
      <c r="E126">
        <v>12</v>
      </c>
      <c r="F126" s="42">
        <v>62</v>
      </c>
      <c r="G126" s="42">
        <v>226</v>
      </c>
      <c r="H126" s="42">
        <v>35</v>
      </c>
      <c r="I126" s="42">
        <v>1459</v>
      </c>
      <c r="J126" s="42"/>
      <c r="L126" s="42"/>
      <c r="M126" s="42"/>
      <c r="O126" s="42"/>
      <c r="Q126" s="42"/>
      <c r="R126" s="42"/>
      <c r="S126" s="42"/>
    </row>
    <row r="127" spans="1:34">
      <c r="A127" s="11" t="s">
        <v>2485</v>
      </c>
      <c r="B127" s="42">
        <v>1.6557499999999999E-2</v>
      </c>
      <c r="C127">
        <v>1.8057489999999999E-2</v>
      </c>
      <c r="D127" s="176">
        <v>1.7692090000000001E-2</v>
      </c>
      <c r="E127">
        <v>4.6547710000000003E-3</v>
      </c>
      <c r="F127" s="42">
        <v>1.9515270000000001E-2</v>
      </c>
      <c r="G127" s="42">
        <v>1.5762310000000002E-2</v>
      </c>
      <c r="H127" s="42">
        <v>1.115005E-2</v>
      </c>
      <c r="I127" s="42">
        <v>1.420656E-2</v>
      </c>
      <c r="J127" s="42"/>
      <c r="L127" s="42"/>
      <c r="M127" s="42"/>
      <c r="O127" s="42"/>
      <c r="Q127" s="42"/>
      <c r="R127" s="42"/>
      <c r="S127" s="42"/>
    </row>
    <row r="128" spans="1:34">
      <c r="A128" s="68" t="s">
        <v>2486</v>
      </c>
      <c r="B128" s="68"/>
      <c r="C128" s="49" t="s">
        <v>2539</v>
      </c>
      <c r="D128" s="49" t="s">
        <v>2540</v>
      </c>
      <c r="E128" s="68" t="s">
        <v>2541</v>
      </c>
      <c r="F128" s="69" t="s">
        <v>2542</v>
      </c>
      <c r="G128" s="69" t="s">
        <v>2543</v>
      </c>
      <c r="H128" s="69" t="s">
        <v>2544</v>
      </c>
      <c r="I128" s="69" t="s">
        <v>2545</v>
      </c>
      <c r="J128" s="68"/>
      <c r="K128" s="49"/>
      <c r="L128" s="49"/>
      <c r="M128" s="68"/>
      <c r="N128" s="69"/>
      <c r="O128" s="69"/>
      <c r="P128" s="69"/>
      <c r="Q128" s="69"/>
      <c r="R128" s="69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8"/>
      <c r="AF128" s="68"/>
      <c r="AG128" s="68"/>
      <c r="AH128" s="68"/>
    </row>
    <row r="129" spans="1:34">
      <c r="A129" s="41" t="s">
        <v>2481</v>
      </c>
      <c r="B129" s="42">
        <v>7634</v>
      </c>
      <c r="C129" s="42">
        <v>546</v>
      </c>
      <c r="D129" s="42">
        <v>2730</v>
      </c>
      <c r="E129" s="42">
        <v>55</v>
      </c>
      <c r="F129" s="42">
        <v>112</v>
      </c>
      <c r="G129">
        <v>494</v>
      </c>
      <c r="H129">
        <v>95</v>
      </c>
      <c r="I129" s="42">
        <v>3111</v>
      </c>
      <c r="J129" s="42"/>
      <c r="L129" s="42"/>
      <c r="M129" s="42"/>
      <c r="N129" s="42"/>
      <c r="O129" s="42"/>
      <c r="P129" s="42"/>
      <c r="Q129" s="42"/>
      <c r="R129" s="42"/>
      <c r="S129" s="42"/>
      <c r="U129" s="42"/>
    </row>
    <row r="130" spans="1:34">
      <c r="A130" s="41" t="s">
        <v>2482</v>
      </c>
      <c r="B130" s="42">
        <v>72</v>
      </c>
      <c r="C130">
        <v>3</v>
      </c>
      <c r="D130">
        <v>31</v>
      </c>
      <c r="E130" s="42">
        <v>0</v>
      </c>
      <c r="F130" s="42">
        <v>0</v>
      </c>
      <c r="G130" s="42">
        <v>5</v>
      </c>
      <c r="H130" s="42">
        <v>1</v>
      </c>
      <c r="I130">
        <v>28</v>
      </c>
    </row>
    <row r="131" spans="1:34">
      <c r="A131" s="41" t="s">
        <v>2483</v>
      </c>
      <c r="B131" s="42" t="s">
        <v>2549</v>
      </c>
      <c r="C131">
        <v>1.904255</v>
      </c>
      <c r="D131" s="42">
        <v>1.8086420000000001</v>
      </c>
      <c r="E131" s="42">
        <v>2.0555560000000002</v>
      </c>
      <c r="F131" s="42">
        <v>2.1111110000000002</v>
      </c>
      <c r="G131" s="44">
        <v>2.503546</v>
      </c>
      <c r="H131" s="42">
        <v>1.3170729999999999</v>
      </c>
      <c r="I131" s="42">
        <v>1.728947</v>
      </c>
      <c r="K131" s="42"/>
      <c r="N131" s="42"/>
      <c r="P131" s="42"/>
      <c r="Q131" s="42"/>
      <c r="R131" s="42"/>
      <c r="S131" s="42"/>
      <c r="T131" s="42"/>
      <c r="U131" s="42"/>
    </row>
    <row r="132" spans="1:34">
      <c r="A132" s="11" t="s">
        <v>2484</v>
      </c>
      <c r="B132" s="42">
        <v>3649</v>
      </c>
      <c r="C132" s="42">
        <v>279</v>
      </c>
      <c r="D132" s="42">
        <v>1325</v>
      </c>
      <c r="E132" s="42">
        <v>14</v>
      </c>
      <c r="F132">
        <v>65</v>
      </c>
      <c r="G132" s="42">
        <v>232</v>
      </c>
      <c r="H132" s="42">
        <v>35</v>
      </c>
      <c r="I132" s="42">
        <v>1497</v>
      </c>
      <c r="U132" s="42"/>
    </row>
    <row r="133" spans="1:34">
      <c r="A133" s="11" t="s">
        <v>2485</v>
      </c>
      <c r="B133" s="42">
        <v>1.7144820000000002E-2</v>
      </c>
      <c r="C133" s="42">
        <v>1.8522210000000001E-2</v>
      </c>
      <c r="D133" s="42">
        <v>1.844376E-2</v>
      </c>
      <c r="E133" s="42">
        <v>5.4305660000000004E-3</v>
      </c>
      <c r="F133">
        <v>2.045955E-2</v>
      </c>
      <c r="G133" s="42">
        <v>1.6180779999999999E-2</v>
      </c>
      <c r="H133" s="42">
        <v>1.115005E-2</v>
      </c>
      <c r="I133" s="42">
        <v>1.457658E-2</v>
      </c>
      <c r="U133" s="42"/>
    </row>
    <row r="134" spans="1:34">
      <c r="A134" s="68" t="s">
        <v>2487</v>
      </c>
      <c r="B134" s="68"/>
      <c r="C134" s="49" t="s">
        <v>2539</v>
      </c>
      <c r="D134" s="49" t="s">
        <v>2540</v>
      </c>
      <c r="E134" s="68" t="s">
        <v>2541</v>
      </c>
      <c r="F134" s="69" t="s">
        <v>2542</v>
      </c>
      <c r="G134" s="69" t="s">
        <v>2543</v>
      </c>
      <c r="H134" s="69" t="s">
        <v>2544</v>
      </c>
      <c r="I134" s="69" t="s">
        <v>2545</v>
      </c>
      <c r="J134" s="68"/>
      <c r="K134" s="49"/>
      <c r="L134" s="49"/>
      <c r="M134" s="68"/>
      <c r="N134" s="69"/>
      <c r="O134" s="69"/>
      <c r="P134" s="69"/>
      <c r="Q134" s="69"/>
      <c r="R134" s="69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</row>
    <row r="135" spans="1:34">
      <c r="A135" s="41" t="s">
        <v>2481</v>
      </c>
      <c r="B135" s="42">
        <v>6368</v>
      </c>
      <c r="C135" s="42">
        <v>457</v>
      </c>
      <c r="D135" s="42">
        <v>2354</v>
      </c>
      <c r="E135" s="42">
        <v>45</v>
      </c>
      <c r="F135" s="42">
        <v>99</v>
      </c>
      <c r="G135">
        <v>431</v>
      </c>
      <c r="H135">
        <v>74</v>
      </c>
      <c r="I135" s="42">
        <v>2499</v>
      </c>
      <c r="J135" s="42"/>
      <c r="L135" s="42"/>
      <c r="M135" s="42"/>
      <c r="N135" s="42"/>
      <c r="O135" s="42"/>
      <c r="P135" s="42"/>
      <c r="Q135" s="42"/>
      <c r="R135" s="42"/>
      <c r="S135" s="42"/>
      <c r="U135" s="42"/>
    </row>
    <row r="136" spans="1:34">
      <c r="A136" s="41" t="s">
        <v>2482</v>
      </c>
      <c r="B136" s="42">
        <v>49</v>
      </c>
      <c r="C136" s="42">
        <v>2</v>
      </c>
      <c r="D136">
        <v>25</v>
      </c>
      <c r="E136" s="42">
        <v>0</v>
      </c>
      <c r="F136" s="42">
        <v>0</v>
      </c>
      <c r="G136" s="42">
        <v>3</v>
      </c>
      <c r="H136" s="42">
        <v>0</v>
      </c>
      <c r="I136" s="42">
        <v>17</v>
      </c>
    </row>
    <row r="137" spans="1:34">
      <c r="A137" s="41" t="s">
        <v>2483</v>
      </c>
      <c r="B137" s="42" t="s">
        <v>2549</v>
      </c>
      <c r="C137">
        <v>1.8924049999999999</v>
      </c>
      <c r="D137" s="42">
        <v>1.7726740000000001</v>
      </c>
      <c r="E137" s="42">
        <v>2.214286</v>
      </c>
      <c r="F137" s="42">
        <v>2.2999999999999998</v>
      </c>
      <c r="G137" s="44">
        <v>2.5619830000000001</v>
      </c>
      <c r="H137" s="42">
        <v>1.8461540000000001</v>
      </c>
      <c r="I137" s="42">
        <v>1.701622</v>
      </c>
      <c r="K137" s="42"/>
      <c r="N137" s="42"/>
      <c r="P137" s="42"/>
      <c r="Q137" s="42"/>
      <c r="R137" s="42"/>
      <c r="S137" s="42"/>
      <c r="T137" s="42"/>
      <c r="U137" s="42"/>
    </row>
    <row r="138" spans="1:34">
      <c r="A138" s="11" t="s">
        <v>2484</v>
      </c>
      <c r="B138" s="42">
        <v>3742</v>
      </c>
      <c r="C138" s="42">
        <v>282</v>
      </c>
      <c r="D138" s="42">
        <v>1367</v>
      </c>
      <c r="E138" s="42">
        <v>13</v>
      </c>
      <c r="F138">
        <v>66</v>
      </c>
      <c r="G138" s="42">
        <v>240</v>
      </c>
      <c r="H138" s="42">
        <v>37</v>
      </c>
      <c r="I138" s="42">
        <v>1535</v>
      </c>
      <c r="U138" s="42"/>
    </row>
    <row r="139" spans="1:34">
      <c r="A139" s="11" t="s">
        <v>2485</v>
      </c>
      <c r="B139" s="42">
        <v>1.7581780000000002E-2</v>
      </c>
      <c r="C139" s="42">
        <v>1.8721370000000001E-2</v>
      </c>
      <c r="D139" s="42">
        <v>1.9028400000000001E-2</v>
      </c>
      <c r="E139" s="42">
        <v>5.0426689999999996E-3</v>
      </c>
      <c r="F139">
        <v>2.0774319999999999E-2</v>
      </c>
      <c r="G139" s="42">
        <v>1.6738739999999998E-2</v>
      </c>
      <c r="H139" s="42">
        <v>1.1787189999999999E-2</v>
      </c>
      <c r="I139" s="42">
        <v>1.4946589999999999E-2</v>
      </c>
      <c r="U139" s="42"/>
    </row>
    <row r="140" spans="1:34">
      <c r="A140" s="68" t="s">
        <v>2488</v>
      </c>
      <c r="B140" s="68"/>
      <c r="C140" s="49" t="s">
        <v>2539</v>
      </c>
      <c r="D140" s="49" t="s">
        <v>2540</v>
      </c>
      <c r="E140" s="68" t="s">
        <v>2541</v>
      </c>
      <c r="F140" s="69" t="s">
        <v>2542</v>
      </c>
      <c r="G140" s="69" t="s">
        <v>2543</v>
      </c>
      <c r="H140" s="69" t="s">
        <v>2544</v>
      </c>
      <c r="I140" s="69" t="s">
        <v>2545</v>
      </c>
      <c r="J140" s="68"/>
      <c r="K140" s="49"/>
      <c r="L140" s="49"/>
      <c r="M140" s="68"/>
      <c r="N140" s="69"/>
      <c r="O140" s="69"/>
      <c r="P140" s="69"/>
      <c r="Q140" s="69"/>
      <c r="R140" s="69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8"/>
      <c r="AH140" s="68"/>
    </row>
    <row r="141" spans="1:34">
      <c r="A141" s="41" t="s">
        <v>2481</v>
      </c>
      <c r="B141" s="42">
        <v>6692</v>
      </c>
      <c r="C141" s="42">
        <v>467</v>
      </c>
      <c r="D141" s="42">
        <v>2366</v>
      </c>
      <c r="E141" s="42">
        <v>40</v>
      </c>
      <c r="F141" s="42">
        <v>106</v>
      </c>
      <c r="G141">
        <v>457</v>
      </c>
      <c r="H141">
        <v>73</v>
      </c>
      <c r="I141" s="42">
        <v>2736</v>
      </c>
      <c r="J141" s="42"/>
      <c r="L141" s="42"/>
      <c r="M141" s="42"/>
      <c r="N141" s="42"/>
      <c r="O141" s="42"/>
      <c r="P141" s="42"/>
      <c r="Q141" s="42"/>
      <c r="R141" s="42"/>
      <c r="S141" s="42"/>
      <c r="U141" s="42"/>
    </row>
    <row r="142" spans="1:34">
      <c r="A142" s="41" t="s">
        <v>2482</v>
      </c>
      <c r="B142" s="42">
        <v>48</v>
      </c>
      <c r="C142" s="42">
        <v>2</v>
      </c>
      <c r="D142">
        <v>19</v>
      </c>
      <c r="E142" s="42">
        <v>1</v>
      </c>
      <c r="F142" s="42">
        <v>1</v>
      </c>
      <c r="G142" s="42">
        <v>1</v>
      </c>
      <c r="H142" s="42">
        <v>0</v>
      </c>
      <c r="I142" s="42">
        <v>20</v>
      </c>
    </row>
    <row r="143" spans="1:34">
      <c r="A143" s="41" t="s">
        <v>2483</v>
      </c>
      <c r="B143" s="42" t="s">
        <v>2549</v>
      </c>
      <c r="C143">
        <v>1.813253</v>
      </c>
      <c r="D143" s="42">
        <v>1.826762</v>
      </c>
      <c r="E143" s="42">
        <v>2.3333330000000001</v>
      </c>
      <c r="F143" s="42">
        <v>2.2121209999999998</v>
      </c>
      <c r="G143" s="44">
        <v>2.4360900000000001</v>
      </c>
      <c r="H143" s="42">
        <v>1.3548389999999999</v>
      </c>
      <c r="I143" s="42">
        <v>1.714286</v>
      </c>
      <c r="K143" s="42"/>
      <c r="N143" s="42"/>
      <c r="P143" s="42"/>
      <c r="Q143" s="42"/>
      <c r="R143" s="42"/>
      <c r="S143" s="42"/>
      <c r="T143" s="42"/>
      <c r="U143" s="42"/>
    </row>
    <row r="144" spans="1:34">
      <c r="A144" s="11" t="s">
        <v>2484</v>
      </c>
      <c r="B144" s="42">
        <v>3736</v>
      </c>
      <c r="C144" s="42">
        <v>282</v>
      </c>
      <c r="D144" s="42">
        <v>1379</v>
      </c>
      <c r="E144" s="42">
        <v>14</v>
      </c>
      <c r="F144">
        <v>64</v>
      </c>
      <c r="G144" s="42">
        <v>238</v>
      </c>
      <c r="H144" s="42">
        <v>37</v>
      </c>
      <c r="I144" s="42">
        <v>1523</v>
      </c>
      <c r="U144" s="42"/>
    </row>
    <row r="145" spans="1:34">
      <c r="A145" s="11" t="s">
        <v>2485</v>
      </c>
      <c r="B145" s="42">
        <v>1.7553590000000001E-2</v>
      </c>
      <c r="C145" s="42">
        <v>1.8721370000000001E-2</v>
      </c>
      <c r="D145" s="42">
        <v>1.9195429999999999E-2</v>
      </c>
      <c r="E145" s="42">
        <v>5.4305660000000004E-3</v>
      </c>
      <c r="F145">
        <v>2.0144789999999999E-2</v>
      </c>
      <c r="G145" s="42">
        <v>1.6599249999999999E-2</v>
      </c>
      <c r="H145" s="42">
        <v>1.1787189999999999E-2</v>
      </c>
      <c r="I145" s="42">
        <v>1.4829749999999999E-2</v>
      </c>
      <c r="U145" s="42"/>
    </row>
    <row r="146" spans="1:34">
      <c r="A146" s="68" t="s">
        <v>2489</v>
      </c>
      <c r="B146" s="68"/>
      <c r="C146" s="49" t="s">
        <v>2539</v>
      </c>
      <c r="D146" s="49" t="s">
        <v>2540</v>
      </c>
      <c r="E146" s="68" t="s">
        <v>2541</v>
      </c>
      <c r="F146" s="69" t="s">
        <v>2542</v>
      </c>
      <c r="G146" s="69" t="s">
        <v>2543</v>
      </c>
      <c r="H146" s="69" t="s">
        <v>2544</v>
      </c>
      <c r="I146" s="69" t="s">
        <v>2545</v>
      </c>
      <c r="J146" s="68"/>
      <c r="K146" s="49"/>
      <c r="L146" s="49"/>
      <c r="M146" s="68"/>
      <c r="N146" s="69"/>
      <c r="O146" s="69"/>
      <c r="P146" s="69"/>
      <c r="Q146" s="69"/>
      <c r="R146" s="69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8"/>
      <c r="AH146" s="68"/>
    </row>
    <row r="147" spans="1:34">
      <c r="A147" s="41" t="s">
        <v>2481</v>
      </c>
      <c r="B147" s="42">
        <v>6117</v>
      </c>
      <c r="C147" s="42">
        <v>452</v>
      </c>
      <c r="D147" s="42">
        <v>2266</v>
      </c>
      <c r="E147" s="42">
        <v>40</v>
      </c>
      <c r="F147" s="42">
        <v>96</v>
      </c>
      <c r="G147">
        <v>430</v>
      </c>
      <c r="H147">
        <v>67</v>
      </c>
      <c r="I147" s="42">
        <v>2378</v>
      </c>
      <c r="J147" s="42"/>
      <c r="L147" s="42"/>
      <c r="M147" s="42"/>
      <c r="N147" s="42"/>
      <c r="O147" s="42"/>
      <c r="P147" s="42"/>
      <c r="Q147" s="42"/>
      <c r="R147" s="42"/>
      <c r="S147" s="42"/>
      <c r="U147" s="42"/>
    </row>
    <row r="148" spans="1:34">
      <c r="A148" s="41" t="s">
        <v>2482</v>
      </c>
      <c r="B148" s="42">
        <v>50</v>
      </c>
      <c r="C148" s="42">
        <v>2</v>
      </c>
      <c r="D148">
        <v>29</v>
      </c>
      <c r="E148" s="42">
        <v>0</v>
      </c>
      <c r="F148" s="42">
        <v>0</v>
      </c>
      <c r="G148" s="42">
        <v>3</v>
      </c>
      <c r="H148" s="42">
        <v>0</v>
      </c>
      <c r="I148">
        <v>13</v>
      </c>
    </row>
    <row r="149" spans="1:34">
      <c r="A149" s="41" t="s">
        <v>2483</v>
      </c>
      <c r="B149" s="42" t="s">
        <v>2549</v>
      </c>
      <c r="C149">
        <v>1.807453</v>
      </c>
      <c r="D149" s="42">
        <v>1.8360449999999999</v>
      </c>
      <c r="E149" s="42">
        <v>2.3333330000000001</v>
      </c>
      <c r="F149" s="42">
        <v>1.9090910000000001</v>
      </c>
      <c r="G149" s="44">
        <v>2.5245899999999999</v>
      </c>
      <c r="H149" s="42">
        <v>2.045455</v>
      </c>
      <c r="I149" s="42">
        <v>1.6779280000000001</v>
      </c>
      <c r="K149" s="42"/>
      <c r="N149" s="42"/>
      <c r="P149" s="42"/>
      <c r="Q149" s="42"/>
      <c r="R149" s="42"/>
      <c r="S149" s="42"/>
      <c r="T149" s="42"/>
      <c r="U149" s="42"/>
    </row>
    <row r="150" spans="1:34">
      <c r="A150" s="11" t="s">
        <v>2484</v>
      </c>
      <c r="B150" s="42">
        <v>3770</v>
      </c>
      <c r="C150" s="42">
        <v>283</v>
      </c>
      <c r="D150" s="42">
        <v>1370</v>
      </c>
      <c r="E150" s="42">
        <v>14</v>
      </c>
      <c r="F150">
        <v>66</v>
      </c>
      <c r="G150" s="42">
        <v>240</v>
      </c>
      <c r="H150" s="42">
        <v>37</v>
      </c>
      <c r="I150" s="42">
        <v>1555</v>
      </c>
      <c r="U150" s="42"/>
    </row>
    <row r="151" spans="1:34">
      <c r="A151" s="11" t="s">
        <v>2485</v>
      </c>
      <c r="B151" s="42">
        <v>1.7713340000000001E-2</v>
      </c>
      <c r="C151" s="42">
        <v>1.8787760000000001E-2</v>
      </c>
      <c r="D151" s="42">
        <v>1.9070159999999999E-2</v>
      </c>
      <c r="E151" s="42">
        <v>5.4305660000000004E-3</v>
      </c>
      <c r="F151">
        <v>2.0774319999999999E-2</v>
      </c>
      <c r="G151" s="42">
        <v>1.6738739999999998E-2</v>
      </c>
      <c r="H151" s="42">
        <v>1.1787189999999999E-2</v>
      </c>
      <c r="I151" s="42">
        <v>1.514134E-2</v>
      </c>
      <c r="U151" s="42"/>
    </row>
    <row r="152" spans="1:34">
      <c r="A152" s="68" t="s">
        <v>2490</v>
      </c>
      <c r="B152" s="68"/>
      <c r="C152" s="49" t="s">
        <v>2539</v>
      </c>
      <c r="D152" s="49" t="s">
        <v>2540</v>
      </c>
      <c r="E152" s="68" t="s">
        <v>2541</v>
      </c>
      <c r="F152" s="69" t="s">
        <v>2542</v>
      </c>
      <c r="G152" s="69" t="s">
        <v>2543</v>
      </c>
      <c r="H152" s="69" t="s">
        <v>2544</v>
      </c>
      <c r="I152" s="69" t="s">
        <v>2545</v>
      </c>
      <c r="J152" s="68"/>
      <c r="K152" s="49"/>
      <c r="L152" s="49"/>
      <c r="M152" s="68"/>
      <c r="N152" s="69"/>
      <c r="O152" s="69"/>
      <c r="P152" s="69"/>
      <c r="Q152" s="69"/>
      <c r="R152" s="69"/>
      <c r="S152" s="68"/>
      <c r="T152" s="68"/>
      <c r="U152" s="68"/>
      <c r="V152" s="68"/>
      <c r="W152" s="68"/>
      <c r="X152" s="68"/>
      <c r="Y152" s="68"/>
      <c r="Z152" s="68"/>
      <c r="AA152" s="68"/>
      <c r="AB152" s="68"/>
      <c r="AC152" s="68"/>
      <c r="AD152" s="68"/>
      <c r="AE152" s="68"/>
      <c r="AF152" s="68"/>
      <c r="AG152" s="68"/>
      <c r="AH152" s="68"/>
    </row>
    <row r="153" spans="1:34">
      <c r="A153" s="41" t="s">
        <v>2481</v>
      </c>
      <c r="B153" s="42">
        <v>6115</v>
      </c>
      <c r="C153" s="42">
        <v>454</v>
      </c>
      <c r="D153" s="42">
        <v>2255</v>
      </c>
      <c r="E153" s="42">
        <v>42</v>
      </c>
      <c r="F153" s="42">
        <v>92</v>
      </c>
      <c r="G153">
        <v>429</v>
      </c>
      <c r="H153">
        <v>73</v>
      </c>
      <c r="I153" s="42">
        <v>2372</v>
      </c>
      <c r="J153" s="42"/>
      <c r="L153" s="42"/>
      <c r="M153" s="42"/>
      <c r="N153" s="42"/>
      <c r="O153" s="42"/>
      <c r="P153" s="42"/>
      <c r="Q153" s="42"/>
      <c r="R153" s="42"/>
      <c r="S153" s="42"/>
      <c r="U153" s="42"/>
    </row>
    <row r="154" spans="1:34">
      <c r="A154" s="41" t="s">
        <v>2482</v>
      </c>
      <c r="B154" s="42">
        <v>48</v>
      </c>
      <c r="C154" s="42">
        <v>2</v>
      </c>
      <c r="D154">
        <v>22</v>
      </c>
      <c r="E154" s="42">
        <v>0</v>
      </c>
      <c r="F154" s="42">
        <v>1</v>
      </c>
      <c r="G154" s="42">
        <v>1</v>
      </c>
      <c r="H154" s="42">
        <v>0</v>
      </c>
      <c r="I154">
        <v>19</v>
      </c>
    </row>
    <row r="155" spans="1:34">
      <c r="A155" s="41" t="s">
        <v>2483</v>
      </c>
      <c r="B155" s="42" t="s">
        <v>2549</v>
      </c>
      <c r="C155">
        <v>1.8553459999999999</v>
      </c>
      <c r="D155" s="42">
        <v>1.8047260000000001</v>
      </c>
      <c r="E155" s="42">
        <v>1.8</v>
      </c>
      <c r="F155" s="42">
        <v>1.9677420000000001</v>
      </c>
      <c r="G155" s="44">
        <v>2.4047619999999998</v>
      </c>
      <c r="H155" s="42">
        <v>1.5172410000000001</v>
      </c>
      <c r="I155" s="42">
        <v>1.656215</v>
      </c>
      <c r="K155" s="42"/>
      <c r="N155" s="42"/>
      <c r="P155" s="42"/>
      <c r="Q155" s="42"/>
      <c r="R155" s="42"/>
      <c r="S155" s="42"/>
      <c r="T155" s="42"/>
      <c r="U155" s="42"/>
    </row>
    <row r="156" spans="1:34">
      <c r="A156" s="11" t="s">
        <v>2484</v>
      </c>
      <c r="B156" s="42">
        <v>3778</v>
      </c>
      <c r="C156" s="42">
        <v>283</v>
      </c>
      <c r="D156" s="42">
        <v>1381</v>
      </c>
      <c r="E156" s="42">
        <v>13</v>
      </c>
      <c r="F156">
        <v>67</v>
      </c>
      <c r="G156" s="42">
        <v>244</v>
      </c>
      <c r="H156" s="42">
        <v>37</v>
      </c>
      <c r="I156" s="42">
        <v>1548</v>
      </c>
      <c r="U156" s="42"/>
    </row>
    <row r="157" spans="1:34">
      <c r="A157" s="11" t="s">
        <v>2485</v>
      </c>
      <c r="B157" s="42">
        <v>1.775092E-2</v>
      </c>
      <c r="C157" s="42">
        <v>1.8787760000000001E-2</v>
      </c>
      <c r="D157" s="42">
        <v>1.9223270000000001E-2</v>
      </c>
      <c r="E157" s="42">
        <v>5.0426689999999996E-3</v>
      </c>
      <c r="F157">
        <v>2.108908E-2</v>
      </c>
      <c r="G157" s="42">
        <v>1.701772E-2</v>
      </c>
      <c r="H157" s="42">
        <v>1.1787189999999999E-2</v>
      </c>
      <c r="I157" s="42">
        <v>1.507318E-2</v>
      </c>
      <c r="U157" s="42"/>
    </row>
    <row r="158" spans="1:34">
      <c r="A158" s="70" t="s">
        <v>2550</v>
      </c>
      <c r="B158" s="59"/>
      <c r="C158" s="59"/>
      <c r="D158" s="60" t="s">
        <v>4</v>
      </c>
      <c r="E158" s="60"/>
      <c r="F158" s="60" t="s">
        <v>9</v>
      </c>
      <c r="G158" s="59"/>
      <c r="H158" s="60" t="s">
        <v>15</v>
      </c>
      <c r="I158" s="60"/>
      <c r="J158" s="60" t="s">
        <v>12</v>
      </c>
      <c r="K158" s="60"/>
      <c r="L158" s="60" t="s">
        <v>1010</v>
      </c>
      <c r="M158" s="59"/>
      <c r="N158" s="60"/>
      <c r="O158" s="60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</row>
    <row r="159" spans="1:34">
      <c r="A159" s="52" t="s">
        <v>2551</v>
      </c>
      <c r="B159" s="42">
        <v>307.48649999999998</v>
      </c>
      <c r="D159" s="176">
        <v>349.20030000000003</v>
      </c>
      <c r="F159">
        <v>312.12549999999999</v>
      </c>
      <c r="G159" s="52"/>
      <c r="H159">
        <v>268.06180000000001</v>
      </c>
      <c r="J159" s="176">
        <v>273.61919999999998</v>
      </c>
      <c r="L159">
        <v>285.65530000000001</v>
      </c>
      <c r="M159" s="52"/>
      <c r="P159" s="52"/>
    </row>
    <row r="160" spans="1:34">
      <c r="A160" s="52" t="s">
        <v>2552</v>
      </c>
      <c r="B160">
        <v>1.0008840000000001</v>
      </c>
      <c r="D160" s="176">
        <v>1.0034620000000001</v>
      </c>
      <c r="F160">
        <v>1.006294</v>
      </c>
      <c r="G160" s="52"/>
      <c r="H160">
        <v>1.00397</v>
      </c>
      <c r="J160" s="176">
        <v>1.004084</v>
      </c>
      <c r="L160">
        <v>1.005028</v>
      </c>
      <c r="M160" s="52"/>
      <c r="P160" s="52"/>
    </row>
    <row r="161" spans="1:34">
      <c r="A161" s="52" t="s">
        <v>2308</v>
      </c>
      <c r="B161">
        <v>311.11660000000001</v>
      </c>
      <c r="C161">
        <f>B161/B122</f>
        <v>1.4617805425824822E-3</v>
      </c>
      <c r="D161" s="176">
        <v>363.53199999999998</v>
      </c>
      <c r="E161">
        <f>D161/B122</f>
        <v>1.7080541642782638E-3</v>
      </c>
      <c r="F161">
        <v>338.29820000000001</v>
      </c>
      <c r="G161" s="176">
        <f>F161/B122</f>
        <v>1.5894932200682223E-3</v>
      </c>
      <c r="H161">
        <v>284.55459999999999</v>
      </c>
      <c r="I161">
        <f>H161/B122</f>
        <v>1.3369790540984992E-3</v>
      </c>
      <c r="J161" s="176">
        <v>290.61439999999999</v>
      </c>
      <c r="K161">
        <f>J161/B122</f>
        <v>1.365451008767396E-3</v>
      </c>
      <c r="L161">
        <v>306.55610000000001</v>
      </c>
      <c r="M161" s="176">
        <f>L161/B122</f>
        <v>1.4403530450961782E-3</v>
      </c>
      <c r="P161" s="52"/>
    </row>
    <row r="162" spans="1:34">
      <c r="A162" s="52" t="s">
        <v>2520</v>
      </c>
      <c r="B162" t="s">
        <v>2673</v>
      </c>
      <c r="D162" s="52"/>
      <c r="G162" s="52"/>
      <c r="J162" s="52"/>
      <c r="M162" s="52"/>
      <c r="P162" s="52"/>
    </row>
    <row r="163" spans="1:34">
      <c r="A163" s="38" t="s">
        <v>2553</v>
      </c>
      <c r="B163" s="40"/>
      <c r="C163" s="40"/>
      <c r="D163" s="60" t="s">
        <v>4</v>
      </c>
      <c r="E163" s="60"/>
      <c r="F163" s="60" t="s">
        <v>9</v>
      </c>
      <c r="G163" s="59"/>
      <c r="H163" s="60" t="s">
        <v>15</v>
      </c>
      <c r="I163" s="60"/>
      <c r="J163" s="60" t="s">
        <v>12</v>
      </c>
      <c r="K163" s="60"/>
      <c r="L163" s="60" t="s">
        <v>1010</v>
      </c>
      <c r="M163" s="59"/>
      <c r="N163" s="60"/>
      <c r="O163" s="60"/>
      <c r="P163" s="59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</row>
    <row r="164" spans="1:34">
      <c r="A164" s="11" t="s">
        <v>2493</v>
      </c>
      <c r="B164" s="42">
        <v>-2.0569809999999999</v>
      </c>
      <c r="C164" s="44"/>
      <c r="D164" s="11">
        <v>-1.894663</v>
      </c>
      <c r="E164" s="44"/>
      <c r="F164">
        <v>-1.9647250000000001</v>
      </c>
      <c r="G164" s="11"/>
      <c r="H164" s="44">
        <v>-2.0535779999999999</v>
      </c>
      <c r="I164" s="44"/>
      <c r="J164" s="11">
        <v>-1.9560839999999999</v>
      </c>
      <c r="L164">
        <v>-1.961012</v>
      </c>
      <c r="M164" s="11"/>
      <c r="N164" s="44"/>
      <c r="O164" s="44"/>
      <c r="P164" s="11"/>
    </row>
    <row r="165" spans="1:34">
      <c r="A165" s="11" t="s">
        <v>2504</v>
      </c>
      <c r="B165" s="42">
        <v>10585</v>
      </c>
      <c r="C165" s="72"/>
      <c r="D165" s="11">
        <v>7537</v>
      </c>
      <c r="E165" s="44"/>
      <c r="F165">
        <v>6300</v>
      </c>
      <c r="G165" s="11"/>
      <c r="H165">
        <v>6618</v>
      </c>
      <c r="I165" s="44"/>
      <c r="J165" s="11">
        <v>6054</v>
      </c>
      <c r="L165">
        <v>6057</v>
      </c>
      <c r="M165" s="11"/>
      <c r="N165" s="44"/>
      <c r="O165" s="44"/>
      <c r="P165" s="11"/>
    </row>
    <row r="166" spans="1:34">
      <c r="A166" s="42" t="s">
        <v>2497</v>
      </c>
      <c r="B166" s="42">
        <v>1.446564E-2</v>
      </c>
      <c r="C166" s="72"/>
      <c r="D166" s="11">
        <v>2.3039839999999999E-2</v>
      </c>
      <c r="E166" s="44"/>
      <c r="F166">
        <v>2.4582369999999999E-2</v>
      </c>
      <c r="G166" s="11"/>
      <c r="H166">
        <v>2.009124E-2</v>
      </c>
      <c r="I166" s="44"/>
      <c r="J166" s="11">
        <v>2.2476869999999999E-2</v>
      </c>
      <c r="L166">
        <v>2.34205E-2</v>
      </c>
      <c r="M166" s="11"/>
      <c r="N166" s="44"/>
      <c r="O166" s="44"/>
      <c r="P166" s="11"/>
    </row>
    <row r="167" spans="1:34">
      <c r="A167" s="11" t="s">
        <v>2505</v>
      </c>
      <c r="B167" s="42">
        <v>-4.4539140000000002</v>
      </c>
      <c r="C167" s="72"/>
      <c r="D167" s="11">
        <v>-1.5509029999999999</v>
      </c>
      <c r="E167" s="44"/>
      <c r="F167">
        <v>-1.015263</v>
      </c>
      <c r="G167" s="11"/>
      <c r="H167">
        <v>-1.898028</v>
      </c>
      <c r="I167" s="44"/>
      <c r="J167" s="11">
        <v>-1.127132</v>
      </c>
      <c r="L167">
        <v>-1.1899200000000001</v>
      </c>
      <c r="M167" s="11"/>
      <c r="N167" s="44"/>
      <c r="O167" s="44"/>
      <c r="P167" s="11"/>
    </row>
    <row r="168" spans="1:34">
      <c r="A168" s="11" t="s">
        <v>2506</v>
      </c>
      <c r="B168" s="42">
        <v>-8.8999240000000004</v>
      </c>
      <c r="C168" s="72"/>
      <c r="D168" s="11">
        <v>-0.47376669999999999</v>
      </c>
      <c r="E168" s="44"/>
      <c r="F168">
        <v>0.77525029999999995</v>
      </c>
      <c r="G168" s="11"/>
      <c r="H168">
        <v>-1.058557</v>
      </c>
      <c r="I168" s="44"/>
      <c r="J168" s="11">
        <v>0.6410226</v>
      </c>
      <c r="L168">
        <v>0.43907089999999999</v>
      </c>
      <c r="M168" s="11"/>
      <c r="N168" s="44"/>
      <c r="O168" s="44"/>
      <c r="P168" s="11"/>
    </row>
    <row r="169" spans="1:34">
      <c r="A169" s="42" t="s">
        <v>2507</v>
      </c>
      <c r="B169" s="42">
        <v>307.48649999999998</v>
      </c>
      <c r="C169" s="72">
        <f>B169/B122</f>
        <v>1.4447245270962346E-3</v>
      </c>
      <c r="D169" s="11">
        <v>349.20030000000003</v>
      </c>
      <c r="E169" s="44">
        <f>D169/B122</f>
        <v>1.6407167087965271E-3</v>
      </c>
      <c r="F169">
        <v>312.12549999999999</v>
      </c>
      <c r="G169" s="11">
        <f>F169/B122</f>
        <v>1.4665208566300497E-3</v>
      </c>
      <c r="H169">
        <v>268.06180000000001</v>
      </c>
      <c r="I169" s="44">
        <f>H169/B122</f>
        <v>1.2594876758412661E-3</v>
      </c>
      <c r="J169" s="11">
        <v>273.61919999999998</v>
      </c>
      <c r="K169">
        <f>J169/B122</f>
        <v>1.2855991054060911E-3</v>
      </c>
      <c r="L169">
        <v>285.65530000000001</v>
      </c>
      <c r="M169" s="11">
        <f>L169/B122</f>
        <v>1.3421506902092711E-3</v>
      </c>
      <c r="N169" s="44"/>
      <c r="O169" s="44"/>
      <c r="P169" s="11"/>
    </row>
    <row r="170" spans="1:34">
      <c r="A170" s="42" t="s">
        <v>2508</v>
      </c>
      <c r="B170" s="42">
        <v>1195.097</v>
      </c>
      <c r="C170" s="72">
        <f>B170/B122</f>
        <v>5.6151601717770658E-3</v>
      </c>
      <c r="D170" s="42">
        <v>1000.592</v>
      </c>
      <c r="E170" s="44">
        <f>D170/B122</f>
        <v>4.701278930997867E-3</v>
      </c>
      <c r="F170">
        <v>905.6268</v>
      </c>
      <c r="G170" s="42">
        <f>F170/B122</f>
        <v>4.2550851837582339E-3</v>
      </c>
      <c r="H170">
        <v>893.16920000000005</v>
      </c>
      <c r="I170" s="44">
        <f>H170/B122</f>
        <v>4.1965531822923032E-3</v>
      </c>
      <c r="J170" s="42">
        <v>819.50789999999995</v>
      </c>
      <c r="K170">
        <f>J170/B122</f>
        <v>3.8504557542497907E-3</v>
      </c>
      <c r="L170">
        <v>842.7319</v>
      </c>
      <c r="M170" s="42">
        <f>L170/B122</f>
        <v>3.9595736583440616E-3</v>
      </c>
      <c r="N170" s="44"/>
      <c r="O170" s="44"/>
      <c r="P170" s="42"/>
    </row>
    <row r="171" spans="1:34">
      <c r="A171" s="23" t="s">
        <v>2509</v>
      </c>
      <c r="B171" s="109">
        <v>1.4037899999999999E-7</v>
      </c>
      <c r="C171" s="72"/>
      <c r="D171" s="109">
        <v>1.17532E-7</v>
      </c>
      <c r="E171" s="44"/>
      <c r="F171" s="73">
        <v>1.0637710000000001E-7</v>
      </c>
      <c r="G171" s="42"/>
      <c r="H171" s="73">
        <v>1.049138E-7</v>
      </c>
      <c r="I171" s="44"/>
      <c r="J171" s="109">
        <v>9.6261390000000003E-8</v>
      </c>
      <c r="L171" s="73">
        <v>9.898935E-8</v>
      </c>
      <c r="M171" s="42"/>
      <c r="N171" s="44"/>
      <c r="O171" s="44"/>
      <c r="P171" s="42"/>
    </row>
    <row r="172" spans="1:34">
      <c r="A172" s="23" t="s">
        <v>2503</v>
      </c>
      <c r="B172" s="42"/>
      <c r="C172" s="72"/>
      <c r="D172" s="42"/>
      <c r="E172" s="44"/>
      <c r="G172" s="42"/>
      <c r="I172" s="44"/>
      <c r="J172" s="42"/>
      <c r="M172" s="42"/>
      <c r="N172" s="44"/>
      <c r="O172" s="44"/>
      <c r="P172" s="42"/>
    </row>
    <row r="173" spans="1:34">
      <c r="A173" s="37" t="s">
        <v>2578</v>
      </c>
      <c r="B173" s="38"/>
      <c r="C173" s="51"/>
      <c r="D173" s="39"/>
      <c r="E173" s="38"/>
      <c r="F173" s="38" t="s">
        <v>2492</v>
      </c>
      <c r="G173" s="38"/>
      <c r="H173" s="40"/>
      <c r="I173" s="38"/>
      <c r="J173" s="40"/>
      <c r="K173" s="38"/>
      <c r="L173" s="40"/>
      <c r="M173" s="40"/>
      <c r="N173" s="40"/>
      <c r="O173" s="59"/>
      <c r="P173" s="59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</row>
    <row r="174" spans="1:34">
      <c r="A174" t="s">
        <v>2556</v>
      </c>
      <c r="B174" s="44"/>
      <c r="C174" s="72"/>
      <c r="D174" s="52"/>
      <c r="E174" s="44"/>
      <c r="F174" s="44" t="s">
        <v>2455</v>
      </c>
      <c r="G174" t="s">
        <v>2459</v>
      </c>
      <c r="H174" s="44" t="s">
        <v>2460</v>
      </c>
      <c r="I174" t="s">
        <v>2461</v>
      </c>
      <c r="J174" s="44" t="s">
        <v>2462</v>
      </c>
      <c r="K174" t="s">
        <v>2463</v>
      </c>
      <c r="L174" t="s">
        <v>2464</v>
      </c>
      <c r="M174" t="s">
        <v>2465</v>
      </c>
      <c r="N174" t="s">
        <v>2468</v>
      </c>
    </row>
    <row r="175" spans="1:34">
      <c r="A175" t="s">
        <v>2558</v>
      </c>
      <c r="B175" s="44"/>
      <c r="C175" s="72"/>
      <c r="D175" s="52"/>
      <c r="E175" s="44"/>
      <c r="F175">
        <v>1</v>
      </c>
      <c r="G175" s="42">
        <v>250</v>
      </c>
      <c r="H175">
        <v>725</v>
      </c>
      <c r="I175" s="42">
        <v>72</v>
      </c>
      <c r="J175">
        <v>272</v>
      </c>
      <c r="K175">
        <f>(G175/H175)/(I175/J175)</f>
        <v>1.3026819923371649</v>
      </c>
      <c r="L175">
        <f>1-K175</f>
        <v>-0.30268199233716486</v>
      </c>
      <c r="M175" s="42">
        <v>3.0581</v>
      </c>
      <c r="N175" s="42">
        <v>9.6949999999999995E-2</v>
      </c>
      <c r="O175" s="44"/>
    </row>
    <row r="176" spans="1:34">
      <c r="B176" s="44"/>
      <c r="F176">
        <v>2</v>
      </c>
      <c r="G176" s="42">
        <v>435</v>
      </c>
      <c r="H176">
        <v>3718</v>
      </c>
      <c r="I176" s="42">
        <v>102</v>
      </c>
      <c r="J176" s="52">
        <v>1271</v>
      </c>
      <c r="K176">
        <f t="shared" ref="K176:K182" si="18">(G176/H176)/(I176/J176)</f>
        <v>1.4578916558554569</v>
      </c>
      <c r="L176">
        <f t="shared" ref="L176:L182" si="19">1-K176</f>
        <v>-0.45789165585545688</v>
      </c>
      <c r="M176" s="42">
        <v>10.907999999999999</v>
      </c>
      <c r="N176" s="74">
        <v>9.9949999999999995E-4</v>
      </c>
    </row>
    <row r="177" spans="1:34">
      <c r="A177" t="s">
        <v>2559</v>
      </c>
      <c r="B177" s="44"/>
      <c r="F177">
        <v>3</v>
      </c>
      <c r="G177" s="42">
        <v>59</v>
      </c>
      <c r="H177" s="42">
        <v>80</v>
      </c>
      <c r="I177" s="42">
        <v>14</v>
      </c>
      <c r="J177">
        <v>12</v>
      </c>
      <c r="K177">
        <f t="shared" si="18"/>
        <v>0.63214285714285712</v>
      </c>
      <c r="L177">
        <f t="shared" si="19"/>
        <v>0.36785714285714288</v>
      </c>
      <c r="M177" s="42">
        <v>1.1538999999999999</v>
      </c>
      <c r="N177" s="105">
        <v>0.38579999999999998</v>
      </c>
    </row>
    <row r="178" spans="1:34">
      <c r="A178" t="s">
        <v>2560</v>
      </c>
      <c r="B178" s="44"/>
      <c r="F178">
        <v>4</v>
      </c>
      <c r="G178" s="42">
        <v>1402</v>
      </c>
      <c r="H178" s="42">
        <v>160</v>
      </c>
      <c r="I178" s="42">
        <v>386</v>
      </c>
      <c r="J178" s="42">
        <v>62</v>
      </c>
      <c r="K178">
        <f t="shared" si="18"/>
        <v>1.4074481865284973</v>
      </c>
      <c r="L178">
        <f t="shared" si="19"/>
        <v>-0.40744818652849735</v>
      </c>
      <c r="M178" s="42">
        <v>4.5822000000000003</v>
      </c>
      <c r="N178" s="98">
        <v>3.4479999999999997E-2</v>
      </c>
    </row>
    <row r="179" spans="1:34">
      <c r="B179" s="44"/>
      <c r="F179">
        <v>5</v>
      </c>
      <c r="G179" s="42">
        <v>305</v>
      </c>
      <c r="H179" s="42">
        <v>679</v>
      </c>
      <c r="I179" s="42">
        <v>84</v>
      </c>
      <c r="J179" s="42">
        <v>226</v>
      </c>
      <c r="K179">
        <f t="shared" si="18"/>
        <v>1.2085349603759028</v>
      </c>
      <c r="L179">
        <f t="shared" si="19"/>
        <v>-0.2085349603759028</v>
      </c>
      <c r="M179" s="42">
        <v>1.7045999999999999</v>
      </c>
      <c r="N179">
        <v>0.2009</v>
      </c>
    </row>
    <row r="180" spans="1:34">
      <c r="A180" t="s">
        <v>2561</v>
      </c>
      <c r="B180" s="44"/>
      <c r="F180">
        <v>6</v>
      </c>
      <c r="G180" s="43">
        <v>137</v>
      </c>
      <c r="H180" s="42">
        <v>132</v>
      </c>
      <c r="I180" s="43">
        <v>23</v>
      </c>
      <c r="J180" s="42">
        <v>35</v>
      </c>
      <c r="K180">
        <f t="shared" si="18"/>
        <v>1.5793807641633728</v>
      </c>
      <c r="L180">
        <f t="shared" si="19"/>
        <v>-0.57938076416337281</v>
      </c>
      <c r="M180" s="42">
        <v>2.427</v>
      </c>
      <c r="N180" s="76">
        <v>0.15540000000000001</v>
      </c>
    </row>
    <row r="181" spans="1:34">
      <c r="A181" t="s">
        <v>2562</v>
      </c>
      <c r="B181" s="44"/>
      <c r="F181">
        <v>7</v>
      </c>
      <c r="G181" s="42">
        <v>328</v>
      </c>
      <c r="H181" s="42">
        <v>4555</v>
      </c>
      <c r="I181" s="42">
        <v>154</v>
      </c>
      <c r="J181" s="42">
        <v>1459</v>
      </c>
      <c r="K181">
        <f t="shared" si="18"/>
        <v>0.682213066845339</v>
      </c>
      <c r="L181">
        <f t="shared" si="19"/>
        <v>0.317786933154661</v>
      </c>
      <c r="M181" s="42">
        <v>14.138999999999999</v>
      </c>
      <c r="N181" s="189">
        <v>4.9980000000000001E-4</v>
      </c>
    </row>
    <row r="182" spans="1:34">
      <c r="B182" s="44"/>
      <c r="F182" t="s">
        <v>2522</v>
      </c>
      <c r="G182" s="42">
        <v>2916</v>
      </c>
      <c r="H182" s="42">
        <v>10749</v>
      </c>
      <c r="I182" s="105">
        <v>835</v>
      </c>
      <c r="J182" s="42">
        <v>3524</v>
      </c>
      <c r="K182">
        <f t="shared" si="18"/>
        <v>1.1449034947130579</v>
      </c>
      <c r="L182">
        <f t="shared" si="19"/>
        <v>-0.14490349471305786</v>
      </c>
      <c r="M182" s="42">
        <v>9.56</v>
      </c>
      <c r="N182" s="189">
        <v>9.9949999999999995E-4</v>
      </c>
    </row>
    <row r="183" spans="1:34">
      <c r="A183" s="86" t="s">
        <v>2563</v>
      </c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  <c r="AG183" s="86"/>
      <c r="AH183" s="86"/>
    </row>
    <row r="184" spans="1:34">
      <c r="A184" s="44" t="s">
        <v>2455</v>
      </c>
      <c r="B184" t="s">
        <v>2459</v>
      </c>
      <c r="C184" s="44" t="s">
        <v>2460</v>
      </c>
      <c r="D184" t="s">
        <v>2461</v>
      </c>
      <c r="E184" s="44" t="s">
        <v>2462</v>
      </c>
      <c r="F184" t="s">
        <v>2463</v>
      </c>
      <c r="G184" t="s">
        <v>2464</v>
      </c>
      <c r="H184" t="s">
        <v>2465</v>
      </c>
      <c r="I184" t="s">
        <v>2468</v>
      </c>
    </row>
    <row r="185" spans="1:34">
      <c r="A185">
        <v>1</v>
      </c>
      <c r="B185" s="42">
        <v>169</v>
      </c>
      <c r="C185" s="42">
        <v>546</v>
      </c>
      <c r="D185">
        <v>72</v>
      </c>
      <c r="E185" s="42">
        <v>279</v>
      </c>
      <c r="F185">
        <f>(B185/C185)/(D185/E185)</f>
        <v>1.1994047619047621</v>
      </c>
      <c r="G185">
        <f>1-F185</f>
        <v>-0.19940476190476208</v>
      </c>
      <c r="H185">
        <v>1.3128</v>
      </c>
      <c r="I185">
        <v>0.27389999999999998</v>
      </c>
    </row>
    <row r="186" spans="1:34">
      <c r="A186">
        <v>2</v>
      </c>
      <c r="B186" s="42">
        <v>309</v>
      </c>
      <c r="C186" s="42">
        <v>2730</v>
      </c>
      <c r="D186">
        <v>106</v>
      </c>
      <c r="E186" s="42">
        <v>1325</v>
      </c>
      <c r="F186">
        <f t="shared" ref="F186:F192" si="20">(B186/C186)/(D186/E186)</f>
        <v>1.4148351648351649</v>
      </c>
      <c r="G186">
        <f t="shared" ref="G186:G192" si="21">1-F186</f>
        <v>-0.41483516483516492</v>
      </c>
      <c r="H186">
        <v>8.8020999999999994</v>
      </c>
      <c r="I186" s="190">
        <v>3.9979999999999998E-3</v>
      </c>
    </row>
    <row r="187" spans="1:34">
      <c r="A187">
        <v>3</v>
      </c>
      <c r="B187" s="42">
        <v>37</v>
      </c>
      <c r="C187" s="42">
        <v>55</v>
      </c>
      <c r="D187" s="42">
        <v>14</v>
      </c>
      <c r="E187" s="42">
        <v>14</v>
      </c>
      <c r="F187">
        <f t="shared" si="20"/>
        <v>0.67272727272727273</v>
      </c>
      <c r="G187">
        <f t="shared" si="21"/>
        <v>0.32727272727272727</v>
      </c>
      <c r="H187">
        <v>0.84065000000000001</v>
      </c>
      <c r="I187">
        <v>0.38679999999999998</v>
      </c>
    </row>
    <row r="188" spans="1:34">
      <c r="A188">
        <v>4</v>
      </c>
      <c r="B188" s="42">
        <v>926</v>
      </c>
      <c r="C188" s="42">
        <v>112</v>
      </c>
      <c r="D188">
        <v>411</v>
      </c>
      <c r="E188">
        <v>65</v>
      </c>
      <c r="F188">
        <f t="shared" si="20"/>
        <v>1.3075686478971151</v>
      </c>
      <c r="G188">
        <f t="shared" si="21"/>
        <v>-0.30756864789711513</v>
      </c>
      <c r="H188">
        <v>2.5954999999999999</v>
      </c>
      <c r="I188">
        <v>0.1179</v>
      </c>
    </row>
    <row r="189" spans="1:34">
      <c r="A189">
        <v>5</v>
      </c>
      <c r="B189" s="42">
        <v>219</v>
      </c>
      <c r="C189">
        <v>494</v>
      </c>
      <c r="D189">
        <v>87</v>
      </c>
      <c r="E189" s="42">
        <v>232</v>
      </c>
      <c r="F189">
        <f t="shared" si="20"/>
        <v>1.1821862348178138</v>
      </c>
      <c r="G189">
        <f t="shared" si="21"/>
        <v>-0.18218623481781382</v>
      </c>
      <c r="H189">
        <v>1.2522</v>
      </c>
      <c r="I189">
        <v>0.25490000000000002</v>
      </c>
    </row>
    <row r="190" spans="1:34">
      <c r="A190">
        <v>6</v>
      </c>
      <c r="B190" s="43">
        <v>90</v>
      </c>
      <c r="C190">
        <v>95</v>
      </c>
      <c r="D190">
        <v>26</v>
      </c>
      <c r="E190" s="42">
        <v>35</v>
      </c>
      <c r="F190">
        <f t="shared" si="20"/>
        <v>1.2753036437246963</v>
      </c>
      <c r="G190">
        <f t="shared" si="21"/>
        <v>-0.27530364372469629</v>
      </c>
      <c r="H190">
        <v>0.66842000000000001</v>
      </c>
      <c r="I190">
        <v>0.4798</v>
      </c>
    </row>
    <row r="191" spans="1:34">
      <c r="A191">
        <v>7</v>
      </c>
      <c r="B191" s="42">
        <v>264</v>
      </c>
      <c r="C191" s="42">
        <v>3111</v>
      </c>
      <c r="D191">
        <v>157</v>
      </c>
      <c r="E191" s="42">
        <v>1497</v>
      </c>
      <c r="F191">
        <f t="shared" si="20"/>
        <v>0.80914445761597942</v>
      </c>
      <c r="G191">
        <f t="shared" si="21"/>
        <v>0.19085554238402058</v>
      </c>
      <c r="H191">
        <v>4.0354000000000001</v>
      </c>
      <c r="I191">
        <v>5.3969999999999997E-2</v>
      </c>
    </row>
    <row r="192" spans="1:34">
      <c r="A192" t="s">
        <v>2522</v>
      </c>
      <c r="B192">
        <v>2014</v>
      </c>
      <c r="C192" s="42">
        <v>7634</v>
      </c>
      <c r="D192">
        <v>873</v>
      </c>
      <c r="E192" s="42">
        <v>3649</v>
      </c>
      <c r="F192">
        <f t="shared" si="20"/>
        <v>1.1027242627409002</v>
      </c>
      <c r="G192">
        <f t="shared" si="21"/>
        <v>-0.10272426274090019</v>
      </c>
      <c r="H192">
        <v>4.6730999999999998</v>
      </c>
      <c r="I192" s="190">
        <v>2.9989999999999999E-2</v>
      </c>
    </row>
    <row r="193" spans="1:34">
      <c r="A193" s="86" t="s">
        <v>2564</v>
      </c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  <c r="AG193" s="86"/>
      <c r="AH193" s="86"/>
    </row>
    <row r="194" spans="1:34">
      <c r="A194" s="44" t="s">
        <v>2455</v>
      </c>
      <c r="B194" t="s">
        <v>2459</v>
      </c>
      <c r="C194" s="44" t="s">
        <v>2460</v>
      </c>
      <c r="D194" t="s">
        <v>2461</v>
      </c>
      <c r="E194" s="44" t="s">
        <v>2462</v>
      </c>
      <c r="F194" t="s">
        <v>2463</v>
      </c>
      <c r="G194" t="s">
        <v>2464</v>
      </c>
      <c r="H194" t="s">
        <v>2465</v>
      </c>
      <c r="I194" t="s">
        <v>2468</v>
      </c>
    </row>
    <row r="195" spans="1:34">
      <c r="A195">
        <v>1</v>
      </c>
      <c r="B195" s="42">
        <v>145</v>
      </c>
      <c r="C195" s="42">
        <v>457</v>
      </c>
      <c r="D195">
        <v>74</v>
      </c>
      <c r="E195" s="42">
        <v>282</v>
      </c>
      <c r="F195">
        <f>(B195/C195)/(D195/E195)</f>
        <v>1.2091194038677626</v>
      </c>
      <c r="G195">
        <f>1-F195</f>
        <v>-0.20911940386776262</v>
      </c>
      <c r="H195" s="42">
        <v>1.3814</v>
      </c>
      <c r="I195" s="42">
        <v>0.27089999999999997</v>
      </c>
    </row>
    <row r="196" spans="1:34">
      <c r="A196">
        <v>2</v>
      </c>
      <c r="B196" s="42">
        <v>243</v>
      </c>
      <c r="C196" s="42">
        <v>2354</v>
      </c>
      <c r="D196">
        <v>131</v>
      </c>
      <c r="E196" s="42">
        <v>1367</v>
      </c>
      <c r="F196">
        <f t="shared" ref="F196:F202" si="22">(B196/C196)/(D196/E196)</f>
        <v>1.0772017096123538</v>
      </c>
      <c r="G196">
        <f t="shared" ref="G196:G202" si="23">1-F196</f>
        <v>-7.7201709612353842E-2</v>
      </c>
      <c r="H196" s="42">
        <v>0.42869000000000002</v>
      </c>
      <c r="I196" s="105">
        <v>0.52569999999999995</v>
      </c>
    </row>
    <row r="197" spans="1:34">
      <c r="A197">
        <v>3</v>
      </c>
      <c r="B197" s="42">
        <v>28</v>
      </c>
      <c r="C197" s="42">
        <v>45</v>
      </c>
      <c r="D197">
        <v>16</v>
      </c>
      <c r="E197" s="42">
        <v>13</v>
      </c>
      <c r="F197">
        <f t="shared" si="22"/>
        <v>0.50555555555555554</v>
      </c>
      <c r="G197">
        <f t="shared" si="23"/>
        <v>0.49444444444444446</v>
      </c>
      <c r="H197" s="42">
        <v>2.3927999999999998</v>
      </c>
      <c r="I197" s="105">
        <v>0.1719</v>
      </c>
    </row>
    <row r="198" spans="1:34">
      <c r="A198">
        <v>4</v>
      </c>
      <c r="B198" s="42">
        <v>767</v>
      </c>
      <c r="C198" s="42">
        <v>99</v>
      </c>
      <c r="D198">
        <v>434</v>
      </c>
      <c r="E198">
        <v>66</v>
      </c>
      <c r="F198">
        <f t="shared" si="22"/>
        <v>1.1781874039938556</v>
      </c>
      <c r="G198">
        <f t="shared" si="23"/>
        <v>-0.17818740399385558</v>
      </c>
      <c r="H198" s="42">
        <v>0.93311999999999995</v>
      </c>
      <c r="I198" s="76">
        <v>0.33679999999999999</v>
      </c>
    </row>
    <row r="199" spans="1:34">
      <c r="A199">
        <v>5</v>
      </c>
      <c r="B199" s="42">
        <v>188</v>
      </c>
      <c r="C199">
        <v>431</v>
      </c>
      <c r="D199">
        <v>89</v>
      </c>
      <c r="E199" s="42">
        <v>240</v>
      </c>
      <c r="F199">
        <f t="shared" si="22"/>
        <v>1.1762558982246669</v>
      </c>
      <c r="G199">
        <f t="shared" si="23"/>
        <v>-0.17625589822466692</v>
      </c>
      <c r="H199" s="42">
        <v>1.1448</v>
      </c>
      <c r="I199">
        <v>0.30630000000000002</v>
      </c>
    </row>
    <row r="200" spans="1:34">
      <c r="A200">
        <v>6</v>
      </c>
      <c r="B200" s="43">
        <v>59</v>
      </c>
      <c r="C200">
        <v>74</v>
      </c>
      <c r="D200">
        <v>27</v>
      </c>
      <c r="E200" s="42">
        <v>37</v>
      </c>
      <c r="F200">
        <f t="shared" si="22"/>
        <v>1.0925925925925926</v>
      </c>
      <c r="G200">
        <f t="shared" si="23"/>
        <v>-9.259259259259256E-2</v>
      </c>
      <c r="H200" s="42">
        <v>8.2976999999999995E-2</v>
      </c>
      <c r="I200" s="76">
        <v>0.87060000000000004</v>
      </c>
    </row>
    <row r="201" spans="1:34">
      <c r="A201">
        <v>7</v>
      </c>
      <c r="B201" s="42">
        <v>231</v>
      </c>
      <c r="C201" s="42">
        <v>2499</v>
      </c>
      <c r="D201">
        <v>161</v>
      </c>
      <c r="E201" s="42">
        <v>1535</v>
      </c>
      <c r="F201">
        <f t="shared" si="22"/>
        <v>0.88130904535727339</v>
      </c>
      <c r="G201">
        <f t="shared" si="23"/>
        <v>0.11869095464272661</v>
      </c>
      <c r="H201" s="42">
        <v>1.3785000000000001</v>
      </c>
      <c r="I201" s="42">
        <v>0.2419</v>
      </c>
    </row>
    <row r="202" spans="1:34">
      <c r="A202" t="s">
        <v>2522</v>
      </c>
      <c r="B202">
        <v>1661</v>
      </c>
      <c r="C202" s="42">
        <v>6368</v>
      </c>
      <c r="D202">
        <v>932</v>
      </c>
      <c r="E202" s="42">
        <v>3742</v>
      </c>
      <c r="F202">
        <f t="shared" si="22"/>
        <v>1.0472598372765112</v>
      </c>
      <c r="G202">
        <f t="shared" si="23"/>
        <v>-4.7259837276511174E-2</v>
      </c>
      <c r="H202">
        <v>1.0158</v>
      </c>
      <c r="I202">
        <v>0.32229999999999998</v>
      </c>
    </row>
    <row r="203" spans="1:34">
      <c r="A203" s="86" t="s">
        <v>2565</v>
      </c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  <c r="AG203" s="86"/>
      <c r="AH203" s="86"/>
    </row>
    <row r="204" spans="1:34">
      <c r="A204" s="44" t="s">
        <v>2455</v>
      </c>
      <c r="B204" t="s">
        <v>2459</v>
      </c>
      <c r="C204" s="44" t="s">
        <v>2460</v>
      </c>
      <c r="D204" t="s">
        <v>2461</v>
      </c>
      <c r="E204" s="44" t="s">
        <v>2462</v>
      </c>
      <c r="F204" t="s">
        <v>2463</v>
      </c>
      <c r="G204" t="s">
        <v>2464</v>
      </c>
      <c r="H204" t="s">
        <v>2465</v>
      </c>
      <c r="I204" t="s">
        <v>2468</v>
      </c>
    </row>
    <row r="205" spans="1:34">
      <c r="A205">
        <v>1</v>
      </c>
      <c r="B205" s="42">
        <v>148</v>
      </c>
      <c r="C205" s="42">
        <v>467</v>
      </c>
      <c r="D205">
        <v>74</v>
      </c>
      <c r="E205" s="42">
        <v>282</v>
      </c>
      <c r="F205">
        <f>(B205/C205)/(D205/E205)</f>
        <v>1.2077087794432548</v>
      </c>
      <c r="G205">
        <f>1-F205</f>
        <v>-0.20770877944325483</v>
      </c>
      <c r="H205" s="42">
        <v>1.3743000000000001</v>
      </c>
      <c r="I205" s="42">
        <v>0.26889999999999997</v>
      </c>
    </row>
    <row r="206" spans="1:34">
      <c r="A206">
        <v>2</v>
      </c>
      <c r="B206" s="42">
        <v>237</v>
      </c>
      <c r="C206" s="42">
        <v>2366</v>
      </c>
      <c r="D206">
        <v>131</v>
      </c>
      <c r="E206" s="42">
        <v>1379</v>
      </c>
      <c r="F206">
        <f t="shared" ref="F206:F212" si="24">(B206/C206)/(D206/E206)</f>
        <v>1.0544514205700348</v>
      </c>
      <c r="G206">
        <f t="shared" ref="G206:G212" si="25">1-F206</f>
        <v>-5.4451420570034825E-2</v>
      </c>
      <c r="H206" s="42">
        <v>0.21626999999999999</v>
      </c>
      <c r="I206" s="105">
        <v>0.63770000000000004</v>
      </c>
    </row>
    <row r="207" spans="1:34">
      <c r="A207">
        <v>3</v>
      </c>
      <c r="B207" s="42">
        <v>27</v>
      </c>
      <c r="C207" s="42">
        <v>40</v>
      </c>
      <c r="D207">
        <v>16</v>
      </c>
      <c r="E207" s="42">
        <v>14</v>
      </c>
      <c r="F207">
        <f t="shared" si="24"/>
        <v>0.59062500000000007</v>
      </c>
      <c r="G207">
        <f t="shared" si="25"/>
        <v>0.40937499999999993</v>
      </c>
      <c r="H207" s="42">
        <v>1.4266000000000001</v>
      </c>
      <c r="I207" s="105">
        <v>0.25890000000000002</v>
      </c>
    </row>
    <row r="208" spans="1:34">
      <c r="A208">
        <v>4</v>
      </c>
      <c r="B208" s="42">
        <v>819</v>
      </c>
      <c r="C208" s="42">
        <v>106</v>
      </c>
      <c r="D208">
        <v>425</v>
      </c>
      <c r="E208">
        <v>64</v>
      </c>
      <c r="F208">
        <f t="shared" si="24"/>
        <v>1.1635072142064373</v>
      </c>
      <c r="G208">
        <f t="shared" si="25"/>
        <v>-0.16350721420643732</v>
      </c>
      <c r="H208" s="42">
        <v>0.80203000000000002</v>
      </c>
      <c r="I208" s="76">
        <v>0.37330000000000002</v>
      </c>
    </row>
    <row r="209" spans="1:34">
      <c r="A209">
        <v>5</v>
      </c>
      <c r="B209" s="42">
        <v>198</v>
      </c>
      <c r="C209">
        <v>457</v>
      </c>
      <c r="D209">
        <v>90</v>
      </c>
      <c r="E209" s="42">
        <v>238</v>
      </c>
      <c r="F209">
        <f t="shared" si="24"/>
        <v>1.1457330415754925</v>
      </c>
      <c r="G209">
        <f t="shared" si="25"/>
        <v>-0.14573304157549249</v>
      </c>
      <c r="H209" s="42">
        <v>0.82128999999999996</v>
      </c>
      <c r="I209">
        <v>0.39529999999999998</v>
      </c>
    </row>
    <row r="210" spans="1:34">
      <c r="A210">
        <v>6</v>
      </c>
      <c r="B210" s="43">
        <v>72</v>
      </c>
      <c r="C210">
        <v>73</v>
      </c>
      <c r="D210">
        <v>26</v>
      </c>
      <c r="E210" s="42">
        <v>37</v>
      </c>
      <c r="F210">
        <f t="shared" si="24"/>
        <v>1.4035827186512115</v>
      </c>
      <c r="G210">
        <f t="shared" si="25"/>
        <v>-0.40358271865121154</v>
      </c>
      <c r="H210" s="42">
        <v>1.2393000000000001</v>
      </c>
      <c r="I210" s="76">
        <v>0.2974</v>
      </c>
    </row>
    <row r="211" spans="1:34">
      <c r="A211">
        <v>7</v>
      </c>
      <c r="B211" s="42">
        <v>242</v>
      </c>
      <c r="C211" s="42">
        <v>2736</v>
      </c>
      <c r="D211">
        <v>161</v>
      </c>
      <c r="E211" s="42">
        <v>1523</v>
      </c>
      <c r="F211">
        <f t="shared" si="24"/>
        <v>0.83670680323998403</v>
      </c>
      <c r="G211">
        <f t="shared" si="25"/>
        <v>0.16329319676001597</v>
      </c>
      <c r="H211" s="42">
        <v>2.8022999999999998</v>
      </c>
      <c r="I211" s="42">
        <v>9.9449999999999997E-2</v>
      </c>
    </row>
    <row r="212" spans="1:34">
      <c r="A212" t="s">
        <v>2522</v>
      </c>
      <c r="B212">
        <v>1743</v>
      </c>
      <c r="C212" s="42">
        <v>6692</v>
      </c>
      <c r="D212">
        <v>923</v>
      </c>
      <c r="E212" s="42">
        <v>3736</v>
      </c>
      <c r="F212">
        <f t="shared" si="24"/>
        <v>1.0542573108428492</v>
      </c>
      <c r="G212">
        <f t="shared" si="25"/>
        <v>-5.4257310842849238E-2</v>
      </c>
      <c r="H212" s="42">
        <v>1.3461000000000001</v>
      </c>
      <c r="I212" s="42">
        <v>0.2424</v>
      </c>
    </row>
    <row r="213" spans="1:34">
      <c r="A213" s="86" t="s">
        <v>2566</v>
      </c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  <c r="AG213" s="86"/>
      <c r="AH213" s="86"/>
    </row>
    <row r="214" spans="1:34">
      <c r="A214" s="44" t="s">
        <v>2455</v>
      </c>
      <c r="B214" t="s">
        <v>2459</v>
      </c>
      <c r="C214" s="44" t="s">
        <v>2460</v>
      </c>
      <c r="D214" t="s">
        <v>2461</v>
      </c>
      <c r="E214" s="44" t="s">
        <v>2462</v>
      </c>
      <c r="F214" t="s">
        <v>2463</v>
      </c>
      <c r="G214" t="s">
        <v>2464</v>
      </c>
      <c r="H214" t="s">
        <v>2465</v>
      </c>
      <c r="I214" t="s">
        <v>2468</v>
      </c>
    </row>
    <row r="215" spans="1:34">
      <c r="A215">
        <v>1</v>
      </c>
      <c r="B215" s="42">
        <v>147</v>
      </c>
      <c r="C215" s="42">
        <v>452</v>
      </c>
      <c r="D215">
        <v>74</v>
      </c>
      <c r="E215" s="42">
        <v>283</v>
      </c>
      <c r="F215">
        <f>(B215/C215)/(D215/E215)</f>
        <v>1.2437514948576895</v>
      </c>
      <c r="G215">
        <f>1-F215</f>
        <v>-0.24375149485768954</v>
      </c>
      <c r="H215" s="42">
        <v>1.8293999999999999</v>
      </c>
      <c r="I215" s="42">
        <v>0.18740000000000001</v>
      </c>
    </row>
    <row r="216" spans="1:34">
      <c r="A216">
        <v>2</v>
      </c>
      <c r="B216" s="42">
        <v>222</v>
      </c>
      <c r="C216" s="42">
        <v>2266</v>
      </c>
      <c r="D216" s="42">
        <v>129</v>
      </c>
      <c r="E216" s="42">
        <v>1370</v>
      </c>
      <c r="F216">
        <f t="shared" ref="F216:F222" si="26">(B216/C216)/(D216/E216)</f>
        <v>1.0404564954124673</v>
      </c>
      <c r="G216">
        <f t="shared" ref="G216:G222" si="27">1-F216</f>
        <v>-4.0456495412467319E-2</v>
      </c>
      <c r="H216" s="42">
        <v>0.11715</v>
      </c>
      <c r="I216" s="105">
        <v>0.77459999999999996</v>
      </c>
    </row>
    <row r="217" spans="1:34">
      <c r="A217">
        <v>3</v>
      </c>
      <c r="B217" s="42">
        <v>33</v>
      </c>
      <c r="C217" s="42">
        <v>40</v>
      </c>
      <c r="D217">
        <v>15</v>
      </c>
      <c r="E217" s="42">
        <v>14</v>
      </c>
      <c r="F217">
        <f t="shared" si="26"/>
        <v>0.77</v>
      </c>
      <c r="G217">
        <f t="shared" si="27"/>
        <v>0.22999999999999998</v>
      </c>
      <c r="H217" s="42">
        <v>0.35399999999999998</v>
      </c>
      <c r="I217" s="105">
        <v>0.66669999999999996</v>
      </c>
    </row>
    <row r="218" spans="1:34">
      <c r="A218">
        <v>4</v>
      </c>
      <c r="B218" s="42">
        <v>735</v>
      </c>
      <c r="C218" s="42">
        <v>96</v>
      </c>
      <c r="D218">
        <v>438</v>
      </c>
      <c r="E218">
        <v>66</v>
      </c>
      <c r="F218">
        <f t="shared" si="26"/>
        <v>1.1536815068493149</v>
      </c>
      <c r="G218">
        <f t="shared" si="27"/>
        <v>-0.15368150684931492</v>
      </c>
      <c r="H218" s="42">
        <v>0.70043999999999995</v>
      </c>
      <c r="I218" s="76">
        <v>0.44479999999999997</v>
      </c>
    </row>
    <row r="219" spans="1:34">
      <c r="A219">
        <v>5</v>
      </c>
      <c r="B219" s="42">
        <v>193</v>
      </c>
      <c r="C219">
        <v>430</v>
      </c>
      <c r="D219">
        <v>90</v>
      </c>
      <c r="E219" s="42">
        <v>240</v>
      </c>
      <c r="F219">
        <f t="shared" si="26"/>
        <v>1.1968992248062016</v>
      </c>
      <c r="G219">
        <f t="shared" si="27"/>
        <v>-0.19689922480620159</v>
      </c>
      <c r="H219" s="42">
        <v>1.4195</v>
      </c>
      <c r="I219">
        <v>0.27239999999999998</v>
      </c>
    </row>
    <row r="220" spans="1:34">
      <c r="A220">
        <v>6</v>
      </c>
      <c r="B220" s="43">
        <v>58</v>
      </c>
      <c r="C220">
        <v>67</v>
      </c>
      <c r="D220">
        <v>28</v>
      </c>
      <c r="E220" s="42">
        <v>37</v>
      </c>
      <c r="F220">
        <f t="shared" si="26"/>
        <v>1.1439232409381661</v>
      </c>
      <c r="G220">
        <f t="shared" si="27"/>
        <v>-0.14392324093816611</v>
      </c>
      <c r="H220" s="42">
        <v>0.19059999999999999</v>
      </c>
      <c r="I220" s="76">
        <v>0.7601</v>
      </c>
    </row>
    <row r="221" spans="1:34">
      <c r="A221">
        <v>7</v>
      </c>
      <c r="B221" s="42">
        <v>222</v>
      </c>
      <c r="C221" s="42">
        <v>2378</v>
      </c>
      <c r="D221">
        <v>161</v>
      </c>
      <c r="E221" s="42">
        <v>1555</v>
      </c>
      <c r="F221">
        <f t="shared" si="26"/>
        <v>0.90166589179277956</v>
      </c>
      <c r="G221">
        <f t="shared" si="27"/>
        <v>9.8334108207220439E-2</v>
      </c>
      <c r="H221" s="42">
        <v>0.91022999999999998</v>
      </c>
      <c r="I221" s="42">
        <v>0.3543</v>
      </c>
    </row>
    <row r="222" spans="1:34">
      <c r="A222" t="s">
        <v>2522</v>
      </c>
      <c r="B222">
        <v>1610</v>
      </c>
      <c r="C222" s="42">
        <v>6117</v>
      </c>
      <c r="D222">
        <v>935</v>
      </c>
      <c r="E222" s="42">
        <v>3770</v>
      </c>
      <c r="F222">
        <f t="shared" si="26"/>
        <v>1.061248611085613</v>
      </c>
      <c r="G222">
        <f t="shared" si="27"/>
        <v>-6.124861108561297E-2</v>
      </c>
      <c r="H222" s="42">
        <v>1.6677</v>
      </c>
      <c r="I222" s="42">
        <v>0.19889999999999999</v>
      </c>
    </row>
    <row r="223" spans="1:34">
      <c r="A223" s="86" t="s">
        <v>2567</v>
      </c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</row>
    <row r="224" spans="1:34">
      <c r="A224" s="44" t="s">
        <v>2455</v>
      </c>
      <c r="B224" t="s">
        <v>2459</v>
      </c>
      <c r="C224" s="44" t="s">
        <v>2460</v>
      </c>
      <c r="D224" t="s">
        <v>2461</v>
      </c>
      <c r="E224" s="44" t="s">
        <v>2462</v>
      </c>
      <c r="F224" t="s">
        <v>2463</v>
      </c>
      <c r="G224" t="s">
        <v>2464</v>
      </c>
      <c r="H224" t="s">
        <v>2465</v>
      </c>
      <c r="I224" t="s">
        <v>2468</v>
      </c>
    </row>
    <row r="225" spans="1:9">
      <c r="A225">
        <v>1</v>
      </c>
      <c r="B225" s="42">
        <v>152</v>
      </c>
      <c r="C225" s="42">
        <v>454</v>
      </c>
      <c r="D225">
        <v>74</v>
      </c>
      <c r="E225" s="42">
        <v>283</v>
      </c>
      <c r="F225">
        <f>(B225/C225)/(D225/E225)</f>
        <v>1.2803905226812715</v>
      </c>
      <c r="G225">
        <f>1-F225</f>
        <v>-0.28039052268127151</v>
      </c>
      <c r="H225" s="42">
        <v>2.3714</v>
      </c>
      <c r="I225" s="42">
        <v>0.12989999999999999</v>
      </c>
    </row>
    <row r="226" spans="1:9">
      <c r="A226">
        <v>2</v>
      </c>
      <c r="B226" s="42">
        <v>220</v>
      </c>
      <c r="C226" s="42">
        <v>2255</v>
      </c>
      <c r="D226">
        <v>132</v>
      </c>
      <c r="E226" s="42">
        <v>1381</v>
      </c>
      <c r="F226">
        <f t="shared" ref="F226:F232" si="28">(B226/C226)/(D226/E226)</f>
        <v>1.0206947524020695</v>
      </c>
      <c r="G226">
        <f t="shared" ref="G226:G232" si="29">1-F226</f>
        <v>-2.0694752402069527E-2</v>
      </c>
      <c r="H226" s="42">
        <v>3.1573999999999998E-2</v>
      </c>
      <c r="I226" s="105">
        <v>0.87760000000000005</v>
      </c>
    </row>
    <row r="227" spans="1:9">
      <c r="A227">
        <v>3</v>
      </c>
      <c r="B227" s="42">
        <v>29</v>
      </c>
      <c r="C227" s="42">
        <v>42</v>
      </c>
      <c r="D227">
        <v>15</v>
      </c>
      <c r="E227" s="42">
        <v>13</v>
      </c>
      <c r="F227">
        <f t="shared" si="28"/>
        <v>0.59841269841269851</v>
      </c>
      <c r="G227">
        <f t="shared" si="29"/>
        <v>0.40158730158730149</v>
      </c>
      <c r="H227" s="42">
        <v>1.3171999999999999</v>
      </c>
      <c r="I227" s="105">
        <v>0.28839999999999999</v>
      </c>
    </row>
    <row r="228" spans="1:9">
      <c r="A228">
        <v>4</v>
      </c>
      <c r="B228" s="42">
        <v>683</v>
      </c>
      <c r="C228" s="42">
        <v>92</v>
      </c>
      <c r="D228">
        <v>440</v>
      </c>
      <c r="E228">
        <v>67</v>
      </c>
      <c r="F228">
        <f t="shared" si="28"/>
        <v>1.1304594861660078</v>
      </c>
      <c r="G228">
        <f t="shared" si="29"/>
        <v>-0.13045948616600778</v>
      </c>
      <c r="H228" s="42">
        <v>0.50961000000000001</v>
      </c>
      <c r="I228" s="76">
        <v>0.50070000000000003</v>
      </c>
    </row>
    <row r="229" spans="1:9">
      <c r="A229">
        <v>5</v>
      </c>
      <c r="B229" s="42">
        <v>197</v>
      </c>
      <c r="C229">
        <v>429</v>
      </c>
      <c r="D229">
        <v>93</v>
      </c>
      <c r="E229" s="42">
        <v>244</v>
      </c>
      <c r="F229">
        <f t="shared" si="28"/>
        <v>1.2048023660926888</v>
      </c>
      <c r="G229">
        <f t="shared" si="29"/>
        <v>-0.20480236609268876</v>
      </c>
      <c r="H229" s="42">
        <v>1.5616000000000001</v>
      </c>
      <c r="I229">
        <v>0.2369</v>
      </c>
    </row>
    <row r="230" spans="1:9">
      <c r="A230">
        <v>6</v>
      </c>
      <c r="B230" s="43">
        <v>57</v>
      </c>
      <c r="C230">
        <v>73</v>
      </c>
      <c r="D230">
        <v>28</v>
      </c>
      <c r="E230" s="42">
        <v>37</v>
      </c>
      <c r="F230">
        <f t="shared" si="28"/>
        <v>1.0318003913894325</v>
      </c>
      <c r="G230">
        <f t="shared" si="29"/>
        <v>-3.180039138943247E-2</v>
      </c>
      <c r="H230" s="42">
        <v>1.0428E-2</v>
      </c>
      <c r="I230" s="76">
        <v>1</v>
      </c>
    </row>
    <row r="231" spans="1:9">
      <c r="A231">
        <v>7</v>
      </c>
      <c r="B231" s="42">
        <v>225</v>
      </c>
      <c r="C231" s="42">
        <v>2372</v>
      </c>
      <c r="D231">
        <v>163</v>
      </c>
      <c r="E231" s="42">
        <v>1548</v>
      </c>
      <c r="F231">
        <f t="shared" si="28"/>
        <v>0.90084730857964601</v>
      </c>
      <c r="G231">
        <f t="shared" si="29"/>
        <v>9.9152691420353989E-2</v>
      </c>
      <c r="H231" s="42">
        <v>0.93681000000000003</v>
      </c>
      <c r="I231" s="42">
        <v>0.36930000000000002</v>
      </c>
    </row>
    <row r="232" spans="1:9">
      <c r="A232" t="s">
        <v>2522</v>
      </c>
      <c r="B232">
        <v>1563</v>
      </c>
      <c r="C232" s="42">
        <v>6115</v>
      </c>
      <c r="D232">
        <v>945</v>
      </c>
      <c r="E232" s="42">
        <v>3778</v>
      </c>
      <c r="F232">
        <f t="shared" si="28"/>
        <v>1.0218629703175901</v>
      </c>
      <c r="G232">
        <f t="shared" si="29"/>
        <v>-2.1862970317590102E-2</v>
      </c>
      <c r="H232">
        <v>0.21998999999999999</v>
      </c>
      <c r="I232">
        <v>0.64770000000000005</v>
      </c>
    </row>
  </sheetData>
  <phoneticPr fontId="45" type="noConversion"/>
  <pageMargins left="0.7" right="0.7" top="0.75" bottom="0.75" header="0.51180555555555496" footer="0.51180555555555496"/>
  <pageSetup firstPageNumber="0" orientation="portrait" horizontalDpi="300" verticalDpi="300"/>
  <rowBreaks count="1" manualBreakCount="1">
    <brk id="194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7"/>
  <sheetViews>
    <sheetView topLeftCell="A133" workbookViewId="0">
      <selection activeCell="L162" sqref="L162"/>
    </sheetView>
  </sheetViews>
  <sheetFormatPr baseColWidth="10" defaultColWidth="8.83203125" defaultRowHeight="14" x14ac:dyDescent="0"/>
  <cols>
    <col min="1" max="1" width="23.83203125" customWidth="1"/>
    <col min="2" max="2" width="11.83203125" customWidth="1"/>
    <col min="3" max="3" width="10.6640625" customWidth="1"/>
    <col min="4" max="4" width="16.5" customWidth="1"/>
    <col min="5" max="5" width="8.83203125" customWidth="1"/>
    <col min="6" max="6" width="12.6640625" customWidth="1"/>
    <col min="7" max="7" width="8.83203125" customWidth="1"/>
    <col min="8" max="8" width="13" customWidth="1"/>
    <col min="9" max="9" width="12.5" customWidth="1"/>
    <col min="10" max="11" width="8.83203125" customWidth="1"/>
    <col min="12" max="12" width="13" customWidth="1"/>
    <col min="13" max="13" width="14" customWidth="1"/>
    <col min="14" max="14" width="14.1640625" customWidth="1"/>
    <col min="15" max="15" width="8.83203125" customWidth="1"/>
    <col min="16" max="16" width="20" customWidth="1"/>
    <col min="17" max="1025" width="8.83203125" customWidth="1"/>
  </cols>
  <sheetData>
    <row r="1" spans="1:34">
      <c r="A1" s="31" t="s">
        <v>2469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3"/>
      <c r="O1" s="34"/>
      <c r="P1" s="35"/>
      <c r="Q1" s="33"/>
      <c r="R1" s="36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</row>
    <row r="2" spans="1:34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38" t="s">
        <v>2475</v>
      </c>
      <c r="H2" s="38"/>
      <c r="I2" s="38"/>
      <c r="J2" s="40"/>
      <c r="K2" s="39"/>
      <c r="L2" s="38"/>
      <c r="M2" s="40"/>
      <c r="N2" s="38"/>
      <c r="O2" s="38"/>
      <c r="P2" s="38"/>
      <c r="Q2" s="38"/>
      <c r="R2" s="40"/>
      <c r="S2" s="38"/>
      <c r="T2" s="40"/>
      <c r="U2" s="38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</row>
    <row r="3" spans="1:34">
      <c r="A3" s="41" t="s">
        <v>2307</v>
      </c>
      <c r="B3" s="42">
        <f>SUM('chr16'!C3:G3)</f>
        <v>23507</v>
      </c>
      <c r="C3">
        <v>201</v>
      </c>
      <c r="D3">
        <v>9538</v>
      </c>
      <c r="E3">
        <v>102</v>
      </c>
      <c r="F3">
        <v>727</v>
      </c>
      <c r="G3">
        <v>12939</v>
      </c>
      <c r="H3" s="43"/>
      <c r="I3" s="42"/>
      <c r="J3" s="42"/>
      <c r="K3" s="42"/>
      <c r="L3" s="42"/>
      <c r="M3" s="42"/>
      <c r="N3" s="44"/>
      <c r="O3" s="44"/>
      <c r="P3" s="88"/>
      <c r="Q3" s="44"/>
      <c r="R3" s="72"/>
    </row>
    <row r="4" spans="1:34">
      <c r="A4" s="41" t="s">
        <v>2481</v>
      </c>
      <c r="B4" s="42">
        <v>804</v>
      </c>
      <c r="C4" s="42">
        <v>6</v>
      </c>
      <c r="D4" s="42">
        <v>271</v>
      </c>
      <c r="E4" s="42">
        <v>3</v>
      </c>
      <c r="F4" s="42">
        <v>13</v>
      </c>
      <c r="G4" s="42">
        <v>511</v>
      </c>
      <c r="H4" s="43"/>
      <c r="J4" s="42"/>
      <c r="L4" s="42"/>
      <c r="M4" s="42"/>
      <c r="N4" s="44"/>
      <c r="O4" s="44"/>
      <c r="P4" s="88"/>
      <c r="Q4" s="44"/>
      <c r="R4" s="72"/>
    </row>
    <row r="5" spans="1:34">
      <c r="A5" s="41" t="s">
        <v>2482</v>
      </c>
      <c r="B5" s="42">
        <v>6</v>
      </c>
      <c r="C5">
        <v>0</v>
      </c>
      <c r="D5">
        <v>4</v>
      </c>
      <c r="E5">
        <v>0</v>
      </c>
      <c r="F5">
        <v>0</v>
      </c>
      <c r="G5">
        <v>2</v>
      </c>
      <c r="H5" s="13"/>
      <c r="M5" s="11"/>
      <c r="N5" s="44"/>
      <c r="O5" s="44"/>
      <c r="P5" s="88"/>
      <c r="Q5" s="44"/>
      <c r="R5" s="72"/>
    </row>
    <row r="6" spans="1:34">
      <c r="A6" s="41" t="s">
        <v>2483</v>
      </c>
      <c r="B6" s="184">
        <v>3.1020409999999998</v>
      </c>
      <c r="C6" s="42">
        <v>2</v>
      </c>
      <c r="D6" s="42">
        <v>3.301587</v>
      </c>
      <c r="E6" s="42">
        <v>2</v>
      </c>
      <c r="F6" s="42">
        <v>3.3333330000000001</v>
      </c>
      <c r="G6" s="42">
        <v>3.023622</v>
      </c>
      <c r="H6" s="43"/>
      <c r="I6" s="42"/>
      <c r="J6" s="42"/>
      <c r="K6" s="42"/>
      <c r="L6" s="42"/>
      <c r="M6" s="42"/>
      <c r="N6" s="44"/>
      <c r="O6" s="44"/>
      <c r="P6" s="89"/>
      <c r="R6" s="72"/>
    </row>
    <row r="7" spans="1:34">
      <c r="A7" s="11" t="s">
        <v>2484</v>
      </c>
      <c r="B7" s="42">
        <v>316</v>
      </c>
      <c r="C7">
        <v>4</v>
      </c>
      <c r="D7" s="42">
        <v>132</v>
      </c>
      <c r="E7" s="42">
        <v>1</v>
      </c>
      <c r="F7" s="42">
        <v>6</v>
      </c>
      <c r="G7" s="42">
        <v>173</v>
      </c>
      <c r="H7" s="43"/>
      <c r="I7" s="42"/>
      <c r="J7" s="42"/>
      <c r="K7" s="42"/>
      <c r="L7" s="42"/>
      <c r="M7" s="11"/>
      <c r="P7" s="89"/>
      <c r="R7" s="57"/>
    </row>
    <row r="8" spans="1:34">
      <c r="A8" s="11" t="s">
        <v>2485</v>
      </c>
      <c r="B8" s="42">
        <v>1.34428E-2</v>
      </c>
      <c r="C8">
        <v>1.9900500000000002E-2</v>
      </c>
      <c r="D8" s="42">
        <v>1.383938E-2</v>
      </c>
      <c r="E8" s="42">
        <v>9.8039219999999996E-3</v>
      </c>
      <c r="F8" s="42">
        <v>8.2530950000000002E-3</v>
      </c>
      <c r="G8" s="42">
        <v>1.3370430000000001E-2</v>
      </c>
      <c r="H8" s="43"/>
      <c r="I8" s="42"/>
      <c r="J8" s="42"/>
      <c r="K8" s="42"/>
      <c r="L8" s="42"/>
      <c r="M8" s="11"/>
      <c r="P8" s="89"/>
      <c r="R8" s="57"/>
    </row>
    <row r="9" spans="1:34">
      <c r="A9" s="90" t="s">
        <v>2486</v>
      </c>
      <c r="B9" s="91"/>
      <c r="C9" s="92" t="s">
        <v>2471</v>
      </c>
      <c r="D9" s="91" t="s">
        <v>2472</v>
      </c>
      <c r="E9" s="86" t="s">
        <v>2473</v>
      </c>
      <c r="F9" s="91" t="s">
        <v>2474</v>
      </c>
      <c r="G9" s="91" t="s">
        <v>2475</v>
      </c>
      <c r="H9" s="112"/>
      <c r="I9" s="113"/>
      <c r="J9" s="113"/>
      <c r="K9" s="113"/>
      <c r="L9" s="113"/>
      <c r="M9" s="90"/>
      <c r="N9" s="107"/>
      <c r="O9" s="107"/>
      <c r="P9" s="95"/>
      <c r="Q9" s="107"/>
      <c r="R9" s="94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</row>
    <row r="10" spans="1:34">
      <c r="A10" s="41" t="s">
        <v>2481</v>
      </c>
      <c r="B10" s="42">
        <v>532</v>
      </c>
      <c r="C10" s="42">
        <v>4</v>
      </c>
      <c r="D10" s="42">
        <v>204</v>
      </c>
      <c r="E10" s="42">
        <v>1</v>
      </c>
      <c r="F10" s="42">
        <v>8</v>
      </c>
      <c r="G10" s="42">
        <v>315</v>
      </c>
      <c r="H10" s="43"/>
      <c r="I10" s="42"/>
      <c r="J10" s="42"/>
      <c r="K10" s="42"/>
      <c r="L10" s="42"/>
      <c r="M10" s="11"/>
      <c r="P10" s="89"/>
      <c r="R10" s="57"/>
    </row>
    <row r="11" spans="1:34">
      <c r="A11" s="41" t="s">
        <v>2482</v>
      </c>
      <c r="B11" s="42">
        <v>5</v>
      </c>
      <c r="C11">
        <v>0</v>
      </c>
      <c r="D11" s="42">
        <v>3</v>
      </c>
      <c r="E11" s="42">
        <v>0</v>
      </c>
      <c r="F11" s="42">
        <v>0</v>
      </c>
      <c r="G11" s="42">
        <v>2</v>
      </c>
      <c r="H11" s="44"/>
      <c r="I11" s="44"/>
      <c r="J11" s="71"/>
      <c r="K11" s="52"/>
      <c r="L11" s="44"/>
      <c r="M11" s="71"/>
      <c r="N11" s="44"/>
      <c r="O11" s="44"/>
      <c r="P11" s="44"/>
      <c r="Q11" s="44"/>
      <c r="R11" s="71"/>
      <c r="S11" s="44"/>
      <c r="T11" s="71"/>
      <c r="U11" s="44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</row>
    <row r="12" spans="1:34">
      <c r="A12" s="41" t="s">
        <v>2483</v>
      </c>
      <c r="B12" s="42">
        <v>3.124031</v>
      </c>
      <c r="C12" s="42">
        <v>1</v>
      </c>
      <c r="D12">
        <v>3.6363639999999999</v>
      </c>
      <c r="E12" s="42" t="s">
        <v>2671</v>
      </c>
      <c r="F12" s="42">
        <v>7</v>
      </c>
      <c r="G12" s="42">
        <v>2.8414630000000001</v>
      </c>
      <c r="H12" s="43"/>
      <c r="I12" s="42"/>
      <c r="J12" s="42"/>
      <c r="K12" s="42"/>
      <c r="L12" s="42"/>
      <c r="M12" s="11"/>
      <c r="P12" s="89"/>
      <c r="R12" s="57"/>
    </row>
    <row r="13" spans="1:34">
      <c r="A13" s="11" t="s">
        <v>2484</v>
      </c>
      <c r="B13" s="42">
        <v>320</v>
      </c>
      <c r="C13">
        <v>4</v>
      </c>
      <c r="D13" s="42">
        <v>134</v>
      </c>
      <c r="E13" s="42">
        <v>1</v>
      </c>
      <c r="F13" s="42">
        <v>6</v>
      </c>
      <c r="G13" s="42">
        <v>175</v>
      </c>
      <c r="H13" s="43"/>
      <c r="I13" s="42"/>
      <c r="J13" s="42"/>
      <c r="K13" s="42"/>
      <c r="L13" s="42"/>
      <c r="M13" s="11"/>
      <c r="P13" s="89"/>
      <c r="R13" s="57"/>
    </row>
    <row r="14" spans="1:34">
      <c r="A14" s="11" t="s">
        <v>2485</v>
      </c>
      <c r="B14" s="42">
        <v>1.361297E-2</v>
      </c>
      <c r="C14">
        <v>1.9900500000000002E-2</v>
      </c>
      <c r="D14" s="42">
        <v>1.404907E-2</v>
      </c>
      <c r="E14" s="42">
        <v>9.8039219999999996E-3</v>
      </c>
      <c r="F14" s="42">
        <v>8.2530950000000002E-3</v>
      </c>
      <c r="G14" s="42">
        <v>1.3525000000000001E-2</v>
      </c>
      <c r="H14" s="43"/>
      <c r="I14" s="42"/>
      <c r="J14" s="42"/>
      <c r="K14" s="42"/>
      <c r="L14" s="42"/>
      <c r="M14" s="11"/>
      <c r="P14" s="89"/>
      <c r="R14" s="57"/>
    </row>
    <row r="15" spans="1:34">
      <c r="A15" s="90" t="s">
        <v>2487</v>
      </c>
      <c r="B15" s="91"/>
      <c r="C15" s="92" t="s">
        <v>2471</v>
      </c>
      <c r="D15" s="91" t="s">
        <v>2472</v>
      </c>
      <c r="E15" s="86" t="s">
        <v>2473</v>
      </c>
      <c r="F15" s="91" t="s">
        <v>2474</v>
      </c>
      <c r="G15" s="91" t="s">
        <v>2475</v>
      </c>
      <c r="H15" s="112"/>
      <c r="I15" s="113"/>
      <c r="J15" s="113"/>
      <c r="K15" s="113"/>
      <c r="L15" s="113"/>
      <c r="M15" s="90"/>
      <c r="N15" s="107"/>
      <c r="O15" s="107"/>
      <c r="P15" s="95"/>
      <c r="Q15" s="107"/>
      <c r="R15" s="94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</row>
    <row r="16" spans="1:34">
      <c r="A16" s="41" t="s">
        <v>2481</v>
      </c>
      <c r="B16" s="42">
        <v>464</v>
      </c>
      <c r="C16" s="42">
        <v>6</v>
      </c>
      <c r="D16" s="42">
        <v>184</v>
      </c>
      <c r="E16" s="42">
        <v>2</v>
      </c>
      <c r="F16" s="42">
        <v>8</v>
      </c>
      <c r="G16" s="42">
        <v>264</v>
      </c>
      <c r="H16" s="44"/>
      <c r="I16" s="44"/>
      <c r="J16" s="71"/>
      <c r="K16" s="52"/>
      <c r="L16" s="44"/>
      <c r="M16" s="71"/>
      <c r="N16" s="44"/>
      <c r="O16" s="44"/>
      <c r="P16" s="44"/>
      <c r="Q16" s="44"/>
      <c r="R16" s="71"/>
      <c r="S16" s="44"/>
      <c r="T16" s="71"/>
      <c r="U16" s="44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</row>
    <row r="17" spans="1:34">
      <c r="A17" s="41" t="s">
        <v>2482</v>
      </c>
      <c r="B17" s="42">
        <v>3</v>
      </c>
      <c r="C17">
        <v>0</v>
      </c>
      <c r="D17" s="42">
        <v>2</v>
      </c>
      <c r="E17" s="42">
        <v>0</v>
      </c>
      <c r="F17" s="42">
        <v>0</v>
      </c>
      <c r="G17" s="42">
        <v>1</v>
      </c>
      <c r="H17" s="44"/>
      <c r="I17" s="44"/>
      <c r="J17" s="71"/>
      <c r="K17" s="52"/>
      <c r="L17" s="44"/>
      <c r="M17" s="71"/>
      <c r="N17" s="44"/>
      <c r="O17" s="44"/>
      <c r="P17" s="44"/>
      <c r="Q17" s="44"/>
      <c r="R17" s="71"/>
      <c r="S17" s="44"/>
      <c r="T17" s="71"/>
      <c r="U17" s="44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</row>
    <row r="18" spans="1:34">
      <c r="A18" s="41" t="s">
        <v>2483</v>
      </c>
      <c r="B18" s="42">
        <v>3.106195</v>
      </c>
      <c r="C18" s="42">
        <v>2</v>
      </c>
      <c r="D18" s="42">
        <v>3</v>
      </c>
      <c r="E18" s="42" t="s">
        <v>2671</v>
      </c>
      <c r="F18" s="42">
        <v>7</v>
      </c>
      <c r="G18" s="42">
        <v>3.125</v>
      </c>
      <c r="H18" s="44"/>
      <c r="I18" s="44"/>
      <c r="J18" s="71"/>
      <c r="K18" s="52"/>
      <c r="L18" s="44"/>
      <c r="M18" s="71"/>
      <c r="N18" s="44"/>
      <c r="O18" s="44"/>
      <c r="P18" s="44"/>
      <c r="Q18" s="44"/>
      <c r="R18" s="71"/>
      <c r="S18" s="44"/>
      <c r="T18" s="71"/>
      <c r="U18" s="44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</row>
    <row r="19" spans="1:34">
      <c r="A19" s="11" t="s">
        <v>2484</v>
      </c>
      <c r="B19" s="42">
        <v>324</v>
      </c>
      <c r="C19">
        <v>4</v>
      </c>
      <c r="D19" s="42">
        <v>136</v>
      </c>
      <c r="E19" s="42">
        <v>1</v>
      </c>
      <c r="F19" s="42">
        <v>6</v>
      </c>
      <c r="G19" s="42">
        <v>177</v>
      </c>
      <c r="H19" s="44"/>
      <c r="I19" s="44"/>
      <c r="J19" s="71"/>
      <c r="K19" s="52"/>
      <c r="L19" s="44"/>
      <c r="M19" s="71"/>
      <c r="N19" s="44"/>
      <c r="O19" s="44"/>
      <c r="P19" s="44"/>
      <c r="Q19" s="44"/>
      <c r="R19" s="71"/>
      <c r="S19" s="44"/>
      <c r="T19" s="71"/>
      <c r="U19" s="44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</row>
    <row r="20" spans="1:34">
      <c r="A20" s="11" t="s">
        <v>2485</v>
      </c>
      <c r="B20" s="42">
        <v>1.3783129999999999E-2</v>
      </c>
      <c r="C20">
        <v>1.9900500000000002E-2</v>
      </c>
      <c r="D20" s="42">
        <v>1.4258750000000001E-2</v>
      </c>
      <c r="E20" s="42">
        <v>9.8039219999999996E-3</v>
      </c>
      <c r="F20" s="42">
        <v>8.2530950000000002E-3</v>
      </c>
      <c r="G20" s="42">
        <v>1.367957E-2</v>
      </c>
      <c r="H20" s="44"/>
      <c r="I20" s="44"/>
      <c r="J20" s="71"/>
      <c r="K20" s="52"/>
      <c r="L20" s="44"/>
      <c r="M20" s="71"/>
      <c r="N20" s="44"/>
      <c r="O20" s="44"/>
      <c r="P20" s="44"/>
      <c r="Q20" s="44"/>
      <c r="R20" s="71"/>
      <c r="S20" s="44"/>
      <c r="T20" s="71"/>
      <c r="U20" s="44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</row>
    <row r="21" spans="1:34">
      <c r="A21" s="90" t="s">
        <v>2488</v>
      </c>
      <c r="B21" s="91"/>
      <c r="C21" s="92" t="s">
        <v>2471</v>
      </c>
      <c r="D21" s="91" t="s">
        <v>2472</v>
      </c>
      <c r="E21" s="86" t="s">
        <v>2473</v>
      </c>
      <c r="F21" s="91" t="s">
        <v>2474</v>
      </c>
      <c r="G21" s="91" t="s">
        <v>2475</v>
      </c>
      <c r="H21" s="91"/>
      <c r="I21" s="91"/>
      <c r="J21" s="86"/>
      <c r="K21" s="92"/>
      <c r="L21" s="91"/>
      <c r="M21" s="86"/>
      <c r="N21" s="91"/>
      <c r="O21" s="91"/>
      <c r="P21" s="91"/>
      <c r="Q21" s="91"/>
      <c r="R21" s="86"/>
      <c r="S21" s="91"/>
      <c r="T21" s="86"/>
      <c r="U21" s="91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</row>
    <row r="22" spans="1:34">
      <c r="A22" s="41" t="s">
        <v>2481</v>
      </c>
      <c r="B22" s="42">
        <v>501</v>
      </c>
      <c r="C22" s="42">
        <v>4</v>
      </c>
      <c r="D22" s="42">
        <v>188</v>
      </c>
      <c r="E22" s="42">
        <v>2</v>
      </c>
      <c r="F22" s="42">
        <v>9</v>
      </c>
      <c r="G22" s="42">
        <v>298</v>
      </c>
      <c r="H22" s="44"/>
      <c r="I22" s="44"/>
      <c r="J22" s="71"/>
      <c r="K22" s="52"/>
      <c r="L22" s="44"/>
      <c r="M22" s="71"/>
      <c r="N22" s="44"/>
      <c r="O22" s="44"/>
      <c r="P22" s="44"/>
      <c r="Q22" s="44"/>
      <c r="R22" s="71"/>
      <c r="S22" s="44"/>
      <c r="T22" s="71"/>
      <c r="U22" s="44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</row>
    <row r="23" spans="1:34">
      <c r="A23" s="41" t="s">
        <v>2482</v>
      </c>
      <c r="B23" s="42">
        <v>1</v>
      </c>
      <c r="C23">
        <v>0</v>
      </c>
      <c r="D23" s="42">
        <v>1</v>
      </c>
      <c r="E23" s="42">
        <v>0</v>
      </c>
      <c r="F23" s="42">
        <v>0</v>
      </c>
      <c r="G23" s="42">
        <v>0</v>
      </c>
      <c r="H23" s="44"/>
      <c r="I23" s="44"/>
      <c r="J23" s="71"/>
      <c r="K23" s="52"/>
      <c r="L23" s="44"/>
      <c r="M23" s="71"/>
      <c r="N23" s="44"/>
      <c r="O23" s="44"/>
      <c r="P23" s="44"/>
      <c r="Q23" s="44"/>
      <c r="R23" s="71"/>
      <c r="S23" s="44"/>
      <c r="T23" s="71"/>
      <c r="U23" s="44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</row>
    <row r="24" spans="1:34">
      <c r="A24" s="41" t="s">
        <v>2483</v>
      </c>
      <c r="B24" s="42">
        <v>3.2457630000000002</v>
      </c>
      <c r="C24" s="42">
        <v>1</v>
      </c>
      <c r="D24">
        <v>3.7</v>
      </c>
      <c r="E24" s="42">
        <v>1</v>
      </c>
      <c r="F24" s="42">
        <v>3.5</v>
      </c>
      <c r="G24" s="42">
        <v>3.082192</v>
      </c>
      <c r="H24" s="44"/>
      <c r="I24" s="44"/>
      <c r="J24" s="71"/>
      <c r="K24" s="52"/>
      <c r="L24" s="44"/>
      <c r="M24" s="71"/>
      <c r="N24" s="44"/>
      <c r="O24" s="44"/>
      <c r="P24" s="44"/>
      <c r="Q24" s="44"/>
      <c r="R24" s="71"/>
      <c r="S24" s="44"/>
      <c r="T24" s="71"/>
      <c r="U24" s="44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</row>
    <row r="25" spans="1:34">
      <c r="A25" s="11" t="s">
        <v>2484</v>
      </c>
      <c r="B25" s="42">
        <v>328</v>
      </c>
      <c r="C25">
        <v>4</v>
      </c>
      <c r="D25" s="42">
        <v>138</v>
      </c>
      <c r="E25" s="42">
        <v>1</v>
      </c>
      <c r="F25" s="42">
        <v>6</v>
      </c>
      <c r="G25" s="42">
        <v>179</v>
      </c>
      <c r="H25" s="44"/>
      <c r="I25" s="44"/>
      <c r="J25" s="71"/>
      <c r="K25" s="52"/>
      <c r="L25" s="44"/>
      <c r="M25" s="71"/>
      <c r="N25" s="44"/>
      <c r="O25" s="44"/>
      <c r="P25" s="44"/>
      <c r="Q25" s="44"/>
      <c r="R25" s="71"/>
      <c r="S25" s="44"/>
      <c r="T25" s="71"/>
      <c r="U25" s="44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</row>
    <row r="26" spans="1:34">
      <c r="A26" s="11" t="s">
        <v>2485</v>
      </c>
      <c r="B26" s="42">
        <v>1.395329E-2</v>
      </c>
      <c r="C26">
        <v>1.9900500000000002E-2</v>
      </c>
      <c r="D26" s="42">
        <v>1.4468440000000001E-2</v>
      </c>
      <c r="E26" s="42">
        <v>9.8039219999999996E-3</v>
      </c>
      <c r="F26" s="42">
        <v>8.2530950000000002E-3</v>
      </c>
      <c r="G26" s="42">
        <v>1.383414E-2</v>
      </c>
      <c r="H26" s="43"/>
      <c r="I26" s="42"/>
      <c r="J26" s="42"/>
      <c r="K26" s="42"/>
      <c r="L26" s="42"/>
      <c r="M26" s="11"/>
      <c r="P26" s="89"/>
      <c r="R26" s="57"/>
    </row>
    <row r="27" spans="1:34">
      <c r="A27" s="90" t="s">
        <v>2489</v>
      </c>
      <c r="B27" s="91"/>
      <c r="C27" s="92" t="s">
        <v>2471</v>
      </c>
      <c r="D27" s="91" t="s">
        <v>2472</v>
      </c>
      <c r="E27" s="86" t="s">
        <v>2473</v>
      </c>
      <c r="F27" s="91" t="s">
        <v>2474</v>
      </c>
      <c r="G27" s="91" t="s">
        <v>2475</v>
      </c>
      <c r="H27" s="112"/>
      <c r="I27" s="113"/>
      <c r="J27" s="113"/>
      <c r="K27" s="113"/>
      <c r="L27" s="113"/>
      <c r="M27" s="90"/>
      <c r="N27" s="107"/>
      <c r="O27" s="107"/>
      <c r="P27" s="95"/>
      <c r="Q27" s="107"/>
      <c r="R27" s="94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</row>
    <row r="28" spans="1:34">
      <c r="A28" s="41" t="s">
        <v>2481</v>
      </c>
      <c r="B28" s="42">
        <v>473</v>
      </c>
      <c r="C28" s="42">
        <v>4</v>
      </c>
      <c r="D28" s="42">
        <v>185</v>
      </c>
      <c r="E28" s="42">
        <v>2</v>
      </c>
      <c r="F28" s="42">
        <v>8</v>
      </c>
      <c r="G28" s="42">
        <v>274</v>
      </c>
      <c r="H28" s="43"/>
      <c r="I28" s="42"/>
      <c r="J28" s="42"/>
      <c r="K28" s="42"/>
      <c r="L28" s="42"/>
      <c r="M28" s="11"/>
      <c r="P28" s="89"/>
      <c r="R28" s="57"/>
    </row>
    <row r="29" spans="1:34">
      <c r="A29" s="41" t="s">
        <v>2482</v>
      </c>
      <c r="B29" s="42">
        <v>2</v>
      </c>
      <c r="C29">
        <v>0</v>
      </c>
      <c r="D29" s="42">
        <v>1</v>
      </c>
      <c r="E29" s="42">
        <v>0</v>
      </c>
      <c r="F29" s="42">
        <v>0</v>
      </c>
      <c r="G29" s="42">
        <v>1</v>
      </c>
      <c r="H29" s="43"/>
      <c r="I29" s="42"/>
      <c r="J29" s="42"/>
      <c r="K29" s="42"/>
      <c r="L29" s="42"/>
      <c r="M29" s="11"/>
      <c r="P29" s="89"/>
      <c r="R29" s="57"/>
    </row>
    <row r="30" spans="1:34">
      <c r="A30" s="41" t="s">
        <v>2483</v>
      </c>
      <c r="B30" s="42">
        <v>3.042735</v>
      </c>
      <c r="C30" s="42">
        <v>1</v>
      </c>
      <c r="D30">
        <v>3.204545</v>
      </c>
      <c r="E30" s="42" t="s">
        <v>2671</v>
      </c>
      <c r="F30" s="42">
        <v>3</v>
      </c>
      <c r="G30" s="42">
        <v>2.9710139999999998</v>
      </c>
      <c r="H30" s="44"/>
      <c r="I30" s="44"/>
      <c r="J30" s="71"/>
      <c r="K30" s="52"/>
      <c r="L30" s="44"/>
      <c r="M30" s="71"/>
      <c r="N30" s="44"/>
      <c r="O30" s="44"/>
      <c r="P30" s="44"/>
      <c r="Q30" s="44"/>
      <c r="R30" s="71"/>
      <c r="S30" s="44"/>
      <c r="T30" s="71"/>
      <c r="U30" s="44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</row>
    <row r="31" spans="1:34">
      <c r="A31" s="11" t="s">
        <v>2484</v>
      </c>
      <c r="B31" s="42">
        <v>324</v>
      </c>
      <c r="C31">
        <v>4</v>
      </c>
      <c r="D31" s="42">
        <v>136</v>
      </c>
      <c r="E31" s="42">
        <v>1</v>
      </c>
      <c r="F31" s="42">
        <v>6</v>
      </c>
      <c r="G31" s="42">
        <v>177</v>
      </c>
      <c r="H31" s="43"/>
      <c r="I31" s="42"/>
      <c r="J31" s="42"/>
      <c r="K31" s="42"/>
      <c r="L31" s="42"/>
      <c r="M31" s="11"/>
      <c r="P31" s="89"/>
      <c r="R31" s="57"/>
    </row>
    <row r="32" spans="1:34">
      <c r="A32" s="11" t="s">
        <v>2485</v>
      </c>
      <c r="B32" s="42">
        <v>1.3783129999999999E-2</v>
      </c>
      <c r="C32">
        <v>1.9900500000000002E-2</v>
      </c>
      <c r="D32" s="42">
        <v>1.4258750000000001E-2</v>
      </c>
      <c r="E32" s="42">
        <v>9.8039219999999996E-3</v>
      </c>
      <c r="F32" s="42">
        <v>8.2530950000000002E-3</v>
      </c>
      <c r="G32" s="42">
        <v>1.367957E-2</v>
      </c>
      <c r="H32" s="43"/>
      <c r="I32" s="42"/>
      <c r="J32" s="42"/>
      <c r="K32" s="42"/>
      <c r="L32" s="42"/>
      <c r="M32" s="11"/>
      <c r="P32" s="89"/>
      <c r="R32" s="57"/>
    </row>
    <row r="33" spans="1:34">
      <c r="A33" s="90" t="s">
        <v>2490</v>
      </c>
      <c r="B33" s="91"/>
      <c r="C33" s="92" t="s">
        <v>2471</v>
      </c>
      <c r="D33" s="91" t="s">
        <v>2472</v>
      </c>
      <c r="E33" s="86" t="s">
        <v>2473</v>
      </c>
      <c r="F33" s="91" t="s">
        <v>2474</v>
      </c>
      <c r="G33" s="91" t="s">
        <v>2475</v>
      </c>
      <c r="H33" s="112"/>
      <c r="I33" s="113"/>
      <c r="J33" s="113"/>
      <c r="K33" s="113"/>
      <c r="L33" s="113"/>
      <c r="M33" s="90"/>
      <c r="N33" s="107"/>
      <c r="O33" s="107"/>
      <c r="P33" s="95"/>
      <c r="Q33" s="107"/>
      <c r="R33" s="94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</row>
    <row r="34" spans="1:34">
      <c r="A34" s="41" t="s">
        <v>2481</v>
      </c>
      <c r="B34" s="42">
        <v>477</v>
      </c>
      <c r="C34" s="42">
        <v>4</v>
      </c>
      <c r="D34" s="42">
        <v>181</v>
      </c>
      <c r="E34" s="42">
        <v>1</v>
      </c>
      <c r="F34" s="42">
        <v>7</v>
      </c>
      <c r="G34" s="42">
        <v>284</v>
      </c>
      <c r="H34" s="43"/>
      <c r="I34" s="42"/>
      <c r="J34" s="42"/>
      <c r="K34" s="42"/>
      <c r="L34" s="42"/>
      <c r="M34" s="11"/>
      <c r="P34" s="89"/>
      <c r="R34" s="57"/>
    </row>
    <row r="35" spans="1:34">
      <c r="A35" s="41" t="s">
        <v>2482</v>
      </c>
      <c r="B35" s="42">
        <v>3</v>
      </c>
      <c r="C35">
        <v>0</v>
      </c>
      <c r="D35" s="42">
        <v>2</v>
      </c>
      <c r="E35" s="42">
        <v>0</v>
      </c>
      <c r="F35" s="42">
        <v>0</v>
      </c>
      <c r="G35" s="42">
        <v>1</v>
      </c>
      <c r="H35" s="44"/>
      <c r="I35" s="44"/>
      <c r="J35" s="71"/>
      <c r="K35" s="52"/>
      <c r="L35" s="44"/>
      <c r="M35" s="71"/>
      <c r="N35" s="44"/>
      <c r="O35" s="44"/>
      <c r="P35" s="44"/>
      <c r="Q35" s="44"/>
      <c r="R35" s="71"/>
      <c r="S35" s="44"/>
      <c r="T35" s="71"/>
      <c r="U35" s="44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</row>
    <row r="36" spans="1:34">
      <c r="A36" s="41" t="s">
        <v>2483</v>
      </c>
      <c r="B36" s="42">
        <v>3.0769229999999999</v>
      </c>
      <c r="C36" s="42">
        <v>1</v>
      </c>
      <c r="D36">
        <v>3.6410260000000001</v>
      </c>
      <c r="E36" s="42" t="s">
        <v>2671</v>
      </c>
      <c r="F36" s="42">
        <v>0</v>
      </c>
      <c r="G36" s="42">
        <v>2.786667</v>
      </c>
      <c r="H36" s="43"/>
      <c r="I36" s="42"/>
      <c r="J36" s="42"/>
      <c r="K36" s="42"/>
      <c r="L36" s="42"/>
      <c r="M36" s="11"/>
      <c r="P36" s="89"/>
      <c r="R36" s="57"/>
    </row>
    <row r="37" spans="1:34">
      <c r="A37" s="11" t="s">
        <v>2484</v>
      </c>
      <c r="B37" s="42">
        <v>326</v>
      </c>
      <c r="C37">
        <v>4</v>
      </c>
      <c r="D37" s="42">
        <v>134</v>
      </c>
      <c r="E37" s="42">
        <v>1</v>
      </c>
      <c r="F37" s="42">
        <v>6</v>
      </c>
      <c r="G37" s="42">
        <v>181</v>
      </c>
      <c r="H37" s="43"/>
      <c r="I37" s="42"/>
      <c r="J37" s="42"/>
      <c r="K37" s="42"/>
      <c r="L37" s="42"/>
      <c r="M37" s="11"/>
      <c r="P37" s="89"/>
      <c r="R37" s="57"/>
    </row>
    <row r="38" spans="1:34">
      <c r="A38" s="11" t="s">
        <v>2485</v>
      </c>
      <c r="B38" s="42">
        <v>1.3868210000000001E-2</v>
      </c>
      <c r="C38">
        <v>1.9900500000000002E-2</v>
      </c>
      <c r="D38" s="42">
        <v>1.404907E-2</v>
      </c>
      <c r="E38" s="42">
        <v>9.8039219999999996E-3</v>
      </c>
      <c r="F38" s="42">
        <v>8.2530950000000002E-3</v>
      </c>
      <c r="G38" s="42">
        <v>1.398872E-2</v>
      </c>
      <c r="H38" s="43"/>
      <c r="I38" s="42"/>
      <c r="J38" s="42"/>
      <c r="K38" s="42"/>
      <c r="L38" s="42"/>
      <c r="M38" s="11"/>
      <c r="P38" s="89"/>
      <c r="R38" s="57"/>
    </row>
    <row r="39" spans="1:34">
      <c r="A39" s="40" t="s">
        <v>2553</v>
      </c>
      <c r="B39" s="40"/>
      <c r="C39" s="40"/>
      <c r="D39" s="38" t="s">
        <v>2511</v>
      </c>
      <c r="E39" s="38"/>
      <c r="F39" s="38"/>
      <c r="G39" s="40"/>
      <c r="H39" s="38"/>
      <c r="I39" s="50"/>
      <c r="J39" s="40"/>
      <c r="K39" s="40"/>
      <c r="L39" s="40"/>
      <c r="M39" s="40"/>
      <c r="N39" s="37"/>
      <c r="O39" s="38"/>
      <c r="P39" s="38"/>
      <c r="Q39" s="77"/>
      <c r="R39" s="40"/>
      <c r="S39" s="51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</row>
    <row r="40" spans="1:34">
      <c r="A40" s="11" t="s">
        <v>2493</v>
      </c>
      <c r="B40" s="42">
        <v>-2.3991419999999999</v>
      </c>
      <c r="D40" s="71" t="s">
        <v>2313</v>
      </c>
      <c r="E40" s="71"/>
      <c r="F40" t="s">
        <v>2307</v>
      </c>
      <c r="G40" s="11" t="s">
        <v>2493</v>
      </c>
      <c r="H40" s="11" t="s">
        <v>2504</v>
      </c>
      <c r="I40" s="42" t="s">
        <v>2497</v>
      </c>
      <c r="J40" s="11" t="s">
        <v>2505</v>
      </c>
      <c r="K40" s="11" t="s">
        <v>2506</v>
      </c>
      <c r="L40" s="42" t="s">
        <v>2507</v>
      </c>
      <c r="N40" s="42" t="s">
        <v>2508</v>
      </c>
      <c r="P40" s="23" t="s">
        <v>2509</v>
      </c>
      <c r="Q40" s="23" t="s">
        <v>2503</v>
      </c>
    </row>
    <row r="41" spans="1:34">
      <c r="A41" s="11" t="s">
        <v>2504</v>
      </c>
      <c r="B41" s="42">
        <v>797</v>
      </c>
      <c r="D41">
        <v>23677355</v>
      </c>
      <c r="E41">
        <v>23690204</v>
      </c>
      <c r="F41">
        <v>201</v>
      </c>
      <c r="G41" s="177">
        <v>-1.496599</v>
      </c>
      <c r="H41" s="177">
        <v>6</v>
      </c>
      <c r="I41">
        <v>3.5159039999999998E-3</v>
      </c>
      <c r="J41">
        <v>-2.0291419999999998</v>
      </c>
      <c r="K41">
        <v>-1.7189479999999999</v>
      </c>
      <c r="L41">
        <v>4.4200849999999998E-3</v>
      </c>
      <c r="M41">
        <f>L41/F41</f>
        <v>2.199047263681592E-5</v>
      </c>
      <c r="N41">
        <v>0.66709229999999997</v>
      </c>
      <c r="O41">
        <f>N41/F41</f>
        <v>3.3188671641791044E-3</v>
      </c>
      <c r="P41" s="73">
        <v>8.2971689999999997E-8</v>
      </c>
    </row>
    <row r="42" spans="1:34">
      <c r="A42" s="42" t="s">
        <v>2497</v>
      </c>
      <c r="B42" s="42">
        <v>7.2328399999999999E-3</v>
      </c>
      <c r="D42">
        <v>28381362</v>
      </c>
      <c r="E42">
        <v>28391348</v>
      </c>
      <c r="F42">
        <v>9538</v>
      </c>
      <c r="G42" s="45">
        <v>-2.305736</v>
      </c>
      <c r="H42" s="45">
        <v>264</v>
      </c>
      <c r="I42" s="44">
        <v>8.3024599999999994E-3</v>
      </c>
      <c r="J42">
        <v>-3.4154330000000002</v>
      </c>
      <c r="K42">
        <v>-3.9537559999999998</v>
      </c>
      <c r="L42">
        <v>4.4042493499999997</v>
      </c>
      <c r="M42">
        <f t="shared" ref="M42:M45" si="0">L42/F42</f>
        <v>4.6175816208848813E-4</v>
      </c>
      <c r="N42">
        <v>30.130375999999998</v>
      </c>
      <c r="O42">
        <f t="shared" ref="O42:O45" si="1">N42/F42</f>
        <v>3.1589825959320609E-3</v>
      </c>
      <c r="P42" s="73">
        <v>7.8974559999999996E-8</v>
      </c>
    </row>
    <row r="43" spans="1:34">
      <c r="A43" s="11" t="s">
        <v>2505</v>
      </c>
      <c r="B43" s="42">
        <v>-5.1280349999999997</v>
      </c>
      <c r="D43">
        <v>31083339</v>
      </c>
      <c r="E43">
        <v>31095335</v>
      </c>
      <c r="F43">
        <v>102</v>
      </c>
      <c r="G43" s="45">
        <v>-1.1452659999999999</v>
      </c>
      <c r="H43" s="45">
        <v>3</v>
      </c>
      <c r="I43" s="44">
        <v>4.9640470000000001E-3</v>
      </c>
      <c r="J43">
        <v>-1.472656</v>
      </c>
      <c r="K43">
        <v>-1.2205779999999999</v>
      </c>
      <c r="L43">
        <v>2.2100420000000002E-3</v>
      </c>
      <c r="M43">
        <f t="shared" si="0"/>
        <v>2.1667078431372549E-5</v>
      </c>
      <c r="N43">
        <v>0.33354620000000001</v>
      </c>
      <c r="O43">
        <f t="shared" si="1"/>
        <v>3.2700607843137255E-3</v>
      </c>
      <c r="P43" s="73">
        <v>8.1751509999999999E-8</v>
      </c>
    </row>
    <row r="44" spans="1:34">
      <c r="A44" s="11" t="s">
        <v>2506</v>
      </c>
      <c r="B44" s="42">
        <v>-8.971679</v>
      </c>
      <c r="D44">
        <v>66647926</v>
      </c>
      <c r="E44">
        <v>66658617</v>
      </c>
      <c r="F44">
        <v>727</v>
      </c>
      <c r="G44" s="45">
        <v>-1.8537669999999999</v>
      </c>
      <c r="H44" s="45">
        <v>13</v>
      </c>
      <c r="I44" s="44">
        <v>2.6266219999999999E-3</v>
      </c>
      <c r="J44">
        <v>-1.9294750000000001</v>
      </c>
      <c r="K44">
        <v>-1.3489990000000001</v>
      </c>
      <c r="L44">
        <v>4.6193412000000003E-2</v>
      </c>
      <c r="M44">
        <f t="shared" si="0"/>
        <v>6.3539768913342505E-5</v>
      </c>
      <c r="N44">
        <v>1.4453668</v>
      </c>
      <c r="O44">
        <f t="shared" si="1"/>
        <v>1.9881248968363135E-3</v>
      </c>
      <c r="P44" s="73">
        <v>4.9703119999999997E-8</v>
      </c>
    </row>
    <row r="45" spans="1:34">
      <c r="A45" s="42" t="s">
        <v>2507</v>
      </c>
      <c r="B45" s="42">
        <v>11.623519999999999</v>
      </c>
      <c r="C45">
        <f>B45/B3</f>
        <v>4.9447058323052703E-4</v>
      </c>
      <c r="D45">
        <v>68530944</v>
      </c>
      <c r="E45">
        <v>68543883</v>
      </c>
      <c r="F45">
        <v>12939</v>
      </c>
      <c r="G45" s="45">
        <v>-2.4010229999999999</v>
      </c>
      <c r="H45" s="45">
        <v>511</v>
      </c>
      <c r="I45" s="44">
        <v>6.9503179999999996E-3</v>
      </c>
      <c r="J45">
        <v>-5.809113</v>
      </c>
      <c r="K45">
        <v>-10.203036000000001</v>
      </c>
      <c r="L45">
        <v>7.1664444019999998</v>
      </c>
      <c r="M45">
        <f t="shared" si="0"/>
        <v>5.5386385362083627E-4</v>
      </c>
      <c r="N45">
        <v>56.8140316</v>
      </c>
      <c r="O45">
        <f t="shared" si="1"/>
        <v>4.3909136409305202E-3</v>
      </c>
      <c r="P45" s="73">
        <v>1.097728E-7</v>
      </c>
    </row>
    <row r="46" spans="1:34">
      <c r="A46" s="42" t="s">
        <v>2508</v>
      </c>
      <c r="B46" s="42">
        <v>89.390410000000003</v>
      </c>
      <c r="C46">
        <f>B46/B3</f>
        <v>3.8027145105713192E-3</v>
      </c>
      <c r="D46" s="11"/>
      <c r="E46" s="11"/>
      <c r="F46" s="43"/>
      <c r="G46" s="100"/>
      <c r="H46" s="101"/>
      <c r="I46" s="79"/>
      <c r="J46" s="44"/>
      <c r="L46" s="44"/>
      <c r="P46" s="44"/>
    </row>
    <row r="47" spans="1:34">
      <c r="A47" s="23" t="s">
        <v>2509</v>
      </c>
      <c r="B47" s="109">
        <v>9.5067870000000006E-8</v>
      </c>
      <c r="D47" s="52"/>
      <c r="E47" s="52"/>
      <c r="F47" s="11"/>
      <c r="G47" s="11"/>
      <c r="H47" s="11"/>
      <c r="I47" s="100"/>
      <c r="J47" s="101"/>
      <c r="K47" s="54"/>
      <c r="L47" s="79"/>
      <c r="M47" s="44"/>
      <c r="N47" s="79"/>
      <c r="P47" s="44"/>
      <c r="Q47" s="44"/>
    </row>
    <row r="48" spans="1:34">
      <c r="A48" s="23" t="s">
        <v>2503</v>
      </c>
      <c r="B48" s="42"/>
      <c r="D48" s="52"/>
      <c r="E48" s="52"/>
      <c r="F48" s="11"/>
      <c r="G48" s="11"/>
      <c r="H48" s="11"/>
      <c r="I48" s="100"/>
      <c r="J48" s="101"/>
      <c r="K48" s="54"/>
      <c r="L48" s="79"/>
      <c r="M48" s="44"/>
      <c r="N48" s="79"/>
      <c r="P48" s="44"/>
      <c r="Q48" s="44"/>
    </row>
    <row r="49" spans="1:34">
      <c r="A49" s="86" t="s">
        <v>2569</v>
      </c>
      <c r="B49" s="86"/>
      <c r="C49" s="86"/>
      <c r="D49" s="91" t="s">
        <v>2511</v>
      </c>
      <c r="E49" s="91"/>
      <c r="F49" s="91"/>
      <c r="G49" s="86"/>
      <c r="H49" s="91"/>
      <c r="I49" s="93"/>
      <c r="J49" s="86"/>
      <c r="K49" s="86"/>
      <c r="L49" s="86"/>
      <c r="M49" s="86"/>
      <c r="N49" s="90"/>
      <c r="O49" s="91"/>
      <c r="P49" s="91"/>
      <c r="Q49" s="95"/>
      <c r="R49" s="86"/>
      <c r="S49" s="94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</row>
    <row r="50" spans="1:34">
      <c r="A50" s="11" t="s">
        <v>2493</v>
      </c>
      <c r="B50" s="42">
        <v>-2.1864539999999999</v>
      </c>
      <c r="D50" s="71" t="s">
        <v>2313</v>
      </c>
      <c r="E50" s="71"/>
      <c r="F50" t="s">
        <v>2307</v>
      </c>
      <c r="G50" s="11" t="s">
        <v>2493</v>
      </c>
      <c r="H50" s="11" t="s">
        <v>2504</v>
      </c>
      <c r="I50" s="42" t="s">
        <v>2497</v>
      </c>
      <c r="J50" s="11" t="s">
        <v>2505</v>
      </c>
      <c r="K50" s="11" t="s">
        <v>2506</v>
      </c>
      <c r="L50" s="42" t="s">
        <v>2507</v>
      </c>
      <c r="N50" s="42" t="s">
        <v>2508</v>
      </c>
      <c r="P50" s="23" t="s">
        <v>2509</v>
      </c>
      <c r="Q50" s="23" t="s">
        <v>2503</v>
      </c>
      <c r="R50" s="44"/>
    </row>
    <row r="51" spans="1:34">
      <c r="A51" s="11" t="s">
        <v>2504</v>
      </c>
      <c r="B51" s="42">
        <v>527</v>
      </c>
      <c r="D51">
        <v>23677355</v>
      </c>
      <c r="E51">
        <v>23690204</v>
      </c>
      <c r="F51">
        <v>201</v>
      </c>
      <c r="G51">
        <v>-1.4140269999999999</v>
      </c>
      <c r="H51" s="177">
        <v>4</v>
      </c>
      <c r="I51">
        <v>1.7286059999999999E-3</v>
      </c>
      <c r="J51">
        <v>1.612655E-2</v>
      </c>
      <c r="K51">
        <v>0.77063676999999997</v>
      </c>
      <c r="L51">
        <v>1.382885E-2</v>
      </c>
      <c r="M51">
        <f>L51/F51</f>
        <v>6.8800248756218903E-5</v>
      </c>
      <c r="N51">
        <v>0.52428050000000004</v>
      </c>
      <c r="O51">
        <f>N51/F51</f>
        <v>2.6083606965174133E-3</v>
      </c>
      <c r="P51" s="73">
        <v>6.5209009999999995E-8</v>
      </c>
    </row>
    <row r="52" spans="1:34">
      <c r="A52" s="42" t="s">
        <v>2497</v>
      </c>
      <c r="B52" s="42">
        <v>1.5987149999999999E-2</v>
      </c>
      <c r="D52">
        <v>28381362</v>
      </c>
      <c r="E52">
        <v>28391348</v>
      </c>
      <c r="F52">
        <v>9538</v>
      </c>
      <c r="G52" s="45">
        <v>-2.2697750000000001</v>
      </c>
      <c r="H52" s="45">
        <v>199</v>
      </c>
      <c r="I52" s="44">
        <v>1.3178198E-2</v>
      </c>
      <c r="J52">
        <v>-1.44517516</v>
      </c>
      <c r="K52">
        <v>0.15914538</v>
      </c>
      <c r="L52">
        <v>5.2822692</v>
      </c>
      <c r="M52">
        <f t="shared" ref="M52:M55" si="2">L52/F52</f>
        <v>5.5381308450408895E-4</v>
      </c>
      <c r="N52">
        <v>26.7384527</v>
      </c>
      <c r="O52">
        <f t="shared" ref="O52:O55" si="3">N52/F52</f>
        <v>2.8033605263157895E-3</v>
      </c>
      <c r="P52" s="73">
        <v>7.0084010000000004E-8</v>
      </c>
    </row>
    <row r="53" spans="1:34">
      <c r="A53" s="11" t="s">
        <v>2505</v>
      </c>
      <c r="B53" s="42">
        <v>-1.8508929999999999</v>
      </c>
      <c r="D53">
        <v>31083339</v>
      </c>
      <c r="E53">
        <v>31095335</v>
      </c>
      <c r="F53">
        <v>102</v>
      </c>
      <c r="G53" s="45" t="s">
        <v>2549</v>
      </c>
      <c r="H53" s="45">
        <v>0</v>
      </c>
      <c r="I53" s="44" t="s">
        <v>2549</v>
      </c>
      <c r="J53" t="s">
        <v>2549</v>
      </c>
      <c r="K53" t="s">
        <v>2549</v>
      </c>
      <c r="L53">
        <v>0</v>
      </c>
      <c r="M53">
        <f t="shared" si="2"/>
        <v>0</v>
      </c>
      <c r="N53">
        <v>0</v>
      </c>
      <c r="O53">
        <f t="shared" si="3"/>
        <v>0</v>
      </c>
      <c r="P53">
        <v>0</v>
      </c>
    </row>
    <row r="54" spans="1:34">
      <c r="A54" s="11" t="s">
        <v>2506</v>
      </c>
      <c r="B54" s="42">
        <v>-0.72289550000000002</v>
      </c>
      <c r="D54">
        <v>66647926</v>
      </c>
      <c r="E54">
        <v>66658617</v>
      </c>
      <c r="F54">
        <v>727</v>
      </c>
      <c r="G54" s="45">
        <v>-1.5747930000000001</v>
      </c>
      <c r="H54" s="45">
        <v>8</v>
      </c>
      <c r="I54" s="44">
        <v>1.0051180999999999E-2</v>
      </c>
      <c r="J54">
        <v>-0.67212826999999997</v>
      </c>
      <c r="K54">
        <v>4.9952240000000002E-2</v>
      </c>
      <c r="L54">
        <v>0.15141478999999999</v>
      </c>
      <c r="M54">
        <f t="shared" si="2"/>
        <v>2.0827343878954607E-4</v>
      </c>
      <c r="N54">
        <v>1.0485609</v>
      </c>
      <c r="O54">
        <f t="shared" si="3"/>
        <v>1.4423121045392022E-3</v>
      </c>
      <c r="P54" s="73">
        <v>3.60578E-8</v>
      </c>
    </row>
    <row r="55" spans="1:34">
      <c r="A55" s="42" t="s">
        <v>2507</v>
      </c>
      <c r="B55" s="42">
        <v>16.982040000000001</v>
      </c>
      <c r="C55">
        <f>B55/B3</f>
        <v>7.2242480963117378E-4</v>
      </c>
      <c r="D55">
        <v>68530944</v>
      </c>
      <c r="E55">
        <v>68543883</v>
      </c>
      <c r="F55">
        <v>12939</v>
      </c>
      <c r="G55" s="45">
        <v>-2.0734849999999998</v>
      </c>
      <c r="H55" s="45">
        <v>315</v>
      </c>
      <c r="I55" s="44">
        <v>1.8170703E-2</v>
      </c>
      <c r="J55">
        <v>-2.03526052</v>
      </c>
      <c r="K55">
        <v>-1.2986542299999999</v>
      </c>
      <c r="L55">
        <v>11.531068469999999</v>
      </c>
      <c r="M55">
        <f t="shared" si="2"/>
        <v>8.9118699049385575E-4</v>
      </c>
      <c r="N55">
        <v>41.287086899999998</v>
      </c>
      <c r="O55">
        <f t="shared" si="3"/>
        <v>3.1909024576860651E-3</v>
      </c>
      <c r="P55" s="73">
        <v>7.9772560000000001E-8</v>
      </c>
    </row>
    <row r="56" spans="1:34">
      <c r="A56" s="42" t="s">
        <v>2508</v>
      </c>
      <c r="B56" s="42">
        <v>69.72945</v>
      </c>
      <c r="C56">
        <f>B56/B3</f>
        <v>2.9663270515165696E-3</v>
      </c>
      <c r="D56" s="11"/>
      <c r="E56" s="11"/>
      <c r="F56" s="43"/>
      <c r="G56" s="100"/>
      <c r="H56" s="101"/>
      <c r="I56" s="79"/>
      <c r="J56" s="44"/>
      <c r="L56" s="44"/>
      <c r="P56" s="44"/>
    </row>
    <row r="57" spans="1:34">
      <c r="A57" s="23" t="s">
        <v>2509</v>
      </c>
      <c r="B57" s="109">
        <v>7.4158179999999999E-8</v>
      </c>
      <c r="D57" s="52"/>
      <c r="E57" s="52"/>
      <c r="F57" s="11"/>
      <c r="G57" s="11"/>
      <c r="H57" s="11"/>
      <c r="I57" s="100"/>
      <c r="J57" s="101"/>
      <c r="K57" s="54"/>
      <c r="L57" s="79"/>
      <c r="M57" s="44"/>
      <c r="N57" s="79"/>
      <c r="P57" s="44"/>
      <c r="Q57" s="44"/>
    </row>
    <row r="58" spans="1:34">
      <c r="A58" s="23" t="s">
        <v>2503</v>
      </c>
      <c r="B58" s="42"/>
      <c r="D58" s="52"/>
      <c r="E58" s="52"/>
      <c r="F58" s="11"/>
      <c r="G58" s="11"/>
      <c r="H58" s="11"/>
      <c r="I58" s="100"/>
      <c r="J58" s="101"/>
      <c r="K58" s="54"/>
      <c r="L58" s="79"/>
      <c r="M58" s="44"/>
      <c r="N58" s="79"/>
      <c r="P58" s="44"/>
      <c r="Q58" s="44"/>
    </row>
    <row r="59" spans="1:34">
      <c r="A59" s="86" t="s">
        <v>2570</v>
      </c>
      <c r="B59" s="86"/>
      <c r="C59" s="86"/>
      <c r="D59" s="91" t="s">
        <v>2511</v>
      </c>
      <c r="E59" s="91"/>
      <c r="F59" s="91"/>
      <c r="G59" s="91"/>
      <c r="H59" s="86"/>
      <c r="I59" s="91"/>
      <c r="J59" s="93"/>
      <c r="K59" s="86"/>
      <c r="L59" s="86"/>
      <c r="M59" s="86"/>
      <c r="N59" s="86"/>
      <c r="O59" s="90"/>
      <c r="P59" s="91"/>
      <c r="Q59" s="91"/>
      <c r="R59" s="95"/>
      <c r="S59" s="86"/>
      <c r="T59" s="94"/>
      <c r="U59" s="86"/>
      <c r="V59" s="86"/>
      <c r="W59" s="86"/>
      <c r="X59" s="86"/>
      <c r="Y59" s="86"/>
      <c r="Z59" s="86"/>
      <c r="AA59" s="86"/>
      <c r="AB59" s="86"/>
      <c r="AC59" s="86"/>
      <c r="AD59" s="86"/>
      <c r="AE59" s="86"/>
      <c r="AF59" s="86"/>
      <c r="AG59" s="86"/>
      <c r="AH59" s="86"/>
    </row>
    <row r="60" spans="1:34">
      <c r="A60" s="11" t="s">
        <v>2493</v>
      </c>
      <c r="B60" s="42">
        <v>-2.4781219999999999</v>
      </c>
      <c r="D60" s="71" t="s">
        <v>2313</v>
      </c>
      <c r="E60" s="71"/>
      <c r="F60" t="s">
        <v>2307</v>
      </c>
      <c r="G60" s="11" t="s">
        <v>2493</v>
      </c>
      <c r="H60" s="11" t="s">
        <v>2504</v>
      </c>
      <c r="I60" s="42" t="s">
        <v>2497</v>
      </c>
      <c r="J60" s="11" t="s">
        <v>2505</v>
      </c>
      <c r="K60" s="11" t="s">
        <v>2506</v>
      </c>
      <c r="L60" s="42" t="s">
        <v>2507</v>
      </c>
      <c r="N60" s="42" t="s">
        <v>2508</v>
      </c>
      <c r="P60" s="23" t="s">
        <v>2509</v>
      </c>
      <c r="Q60" s="23" t="s">
        <v>2503</v>
      </c>
    </row>
    <row r="61" spans="1:34">
      <c r="A61" s="11" t="s">
        <v>2504</v>
      </c>
      <c r="B61" s="42">
        <v>462</v>
      </c>
      <c r="D61">
        <v>23677355</v>
      </c>
      <c r="E61">
        <v>23690204</v>
      </c>
      <c r="F61">
        <v>201</v>
      </c>
      <c r="G61" s="177">
        <v>-1.7114149999999999</v>
      </c>
      <c r="H61" s="177">
        <v>6</v>
      </c>
      <c r="I61">
        <v>9.5633690000000004E-3</v>
      </c>
      <c r="J61">
        <v>-1.7608642400000001</v>
      </c>
      <c r="K61">
        <v>-1.3162815000000001</v>
      </c>
      <c r="L61">
        <v>3.1406923000000003E-2</v>
      </c>
      <c r="M61">
        <f>L61/F61</f>
        <v>1.5625334825870648E-4</v>
      </c>
      <c r="N61">
        <v>0.85328749999999998</v>
      </c>
      <c r="O61">
        <f>N61/F61</f>
        <v>4.2452114427860696E-3</v>
      </c>
      <c r="P61" s="73">
        <v>1.061303E-7</v>
      </c>
    </row>
    <row r="62" spans="1:34">
      <c r="A62" s="42" t="s">
        <v>2497</v>
      </c>
      <c r="B62" s="42">
        <v>1.182891E-2</v>
      </c>
      <c r="D62">
        <v>28381362</v>
      </c>
      <c r="E62">
        <v>28391348</v>
      </c>
      <c r="F62">
        <v>9538</v>
      </c>
      <c r="G62" s="45">
        <v>-2.283325</v>
      </c>
      <c r="H62" s="45">
        <v>182</v>
      </c>
      <c r="I62" s="44">
        <v>1.5544008999999999E-2</v>
      </c>
      <c r="J62">
        <v>-0.68237968000000004</v>
      </c>
      <c r="K62">
        <v>1.5116963000000001</v>
      </c>
      <c r="L62">
        <v>5.699658178</v>
      </c>
      <c r="M62">
        <f t="shared" ref="M62:M65" si="4">L62/F62</f>
        <v>5.9757372384147624E-4</v>
      </c>
      <c r="N62">
        <v>26.167610199999999</v>
      </c>
      <c r="O62">
        <f t="shared" ref="O62:O65" si="5">N62/F62</f>
        <v>2.7435112392535121E-3</v>
      </c>
      <c r="P62" s="73">
        <v>6.8587780000000001E-8</v>
      </c>
    </row>
    <row r="63" spans="1:34">
      <c r="A63" s="11" t="s">
        <v>2505</v>
      </c>
      <c r="B63" s="42">
        <v>-1.373856</v>
      </c>
      <c r="D63">
        <v>31083339</v>
      </c>
      <c r="E63">
        <v>31095335</v>
      </c>
      <c r="F63">
        <v>102</v>
      </c>
      <c r="G63" s="45">
        <v>-1.1312040000000001</v>
      </c>
      <c r="H63" s="45">
        <v>2</v>
      </c>
      <c r="I63" s="44">
        <v>1.9872799E-2</v>
      </c>
      <c r="J63">
        <v>-1.6075352000000001</v>
      </c>
      <c r="K63">
        <v>-1.4433761000000001</v>
      </c>
      <c r="L63">
        <v>9.4240580000000008E-3</v>
      </c>
      <c r="M63">
        <f t="shared" si="4"/>
        <v>9.2392725490196082E-5</v>
      </c>
      <c r="N63">
        <v>0.28442919999999999</v>
      </c>
      <c r="O63">
        <f t="shared" si="5"/>
        <v>2.7885215686274511E-3</v>
      </c>
      <c r="P63" s="73">
        <v>6.971303E-8</v>
      </c>
    </row>
    <row r="64" spans="1:34">
      <c r="A64" s="11" t="s">
        <v>2506</v>
      </c>
      <c r="B64" s="42">
        <v>0.61677700000000002</v>
      </c>
      <c r="D64">
        <v>66647926</v>
      </c>
      <c r="E64">
        <v>66658617</v>
      </c>
      <c r="F64">
        <v>727</v>
      </c>
      <c r="G64" s="45">
        <v>-1.8513790000000001</v>
      </c>
      <c r="H64" s="45">
        <v>8</v>
      </c>
      <c r="I64" s="44">
        <v>3.3350049999999998E-3</v>
      </c>
      <c r="J64">
        <v>4.0448810000000002E-2</v>
      </c>
      <c r="K64">
        <v>1.1230254</v>
      </c>
      <c r="L64">
        <v>5.3360075E-2</v>
      </c>
      <c r="M64">
        <f t="shared" si="4"/>
        <v>7.3397627235213207E-5</v>
      </c>
      <c r="N64">
        <v>1.1377166000000001</v>
      </c>
      <c r="O64">
        <f t="shared" si="5"/>
        <v>1.5649471801925724E-3</v>
      </c>
      <c r="P64" s="73">
        <v>3.9123679999999997E-8</v>
      </c>
    </row>
    <row r="65" spans="1:34">
      <c r="A65" s="42" t="s">
        <v>2507</v>
      </c>
      <c r="B65" s="42">
        <v>11.09018</v>
      </c>
      <c r="C65">
        <f>B65/B3</f>
        <v>4.7178202237631344E-4</v>
      </c>
      <c r="D65">
        <v>68530944</v>
      </c>
      <c r="E65">
        <v>68543883</v>
      </c>
      <c r="F65">
        <v>12939</v>
      </c>
      <c r="G65" s="45">
        <v>-2.5378210000000001</v>
      </c>
      <c r="H65" s="45">
        <v>264</v>
      </c>
      <c r="I65" s="44">
        <v>9.8525009999999996E-3</v>
      </c>
      <c r="J65">
        <v>-1.7019854800000001</v>
      </c>
      <c r="K65">
        <v>-4.67879E-2</v>
      </c>
      <c r="L65">
        <v>5.2963304119999997</v>
      </c>
      <c r="M65">
        <f t="shared" si="4"/>
        <v>4.0933073746039105E-4</v>
      </c>
      <c r="N65">
        <v>37.544649</v>
      </c>
      <c r="O65">
        <f t="shared" si="5"/>
        <v>2.9016654300950614E-3</v>
      </c>
      <c r="P65" s="73">
        <v>7.2541640000000006E-8</v>
      </c>
    </row>
    <row r="66" spans="1:34">
      <c r="A66" s="42" t="s">
        <v>2508</v>
      </c>
      <c r="B66" s="42">
        <v>65.987690000000001</v>
      </c>
      <c r="C66">
        <f>B66/B3</f>
        <v>2.8071506359807715E-3</v>
      </c>
      <c r="D66" s="11"/>
      <c r="E66" s="11"/>
      <c r="F66" s="43"/>
      <c r="G66" s="100"/>
      <c r="H66" s="101"/>
      <c r="I66" s="79"/>
      <c r="J66" s="44"/>
      <c r="L66" s="44"/>
      <c r="P66" s="44"/>
    </row>
    <row r="67" spans="1:34">
      <c r="A67" s="23" t="s">
        <v>2509</v>
      </c>
      <c r="B67" s="109">
        <v>7.0178769999999995E-8</v>
      </c>
      <c r="D67" s="52"/>
      <c r="E67" s="52"/>
      <c r="F67" s="11"/>
      <c r="G67" s="11"/>
      <c r="H67" s="11"/>
      <c r="I67" s="100"/>
      <c r="J67" s="101"/>
      <c r="K67" s="54"/>
      <c r="L67" s="79"/>
      <c r="M67" s="44"/>
      <c r="N67" s="79"/>
      <c r="P67" s="44"/>
      <c r="Q67" s="44"/>
    </row>
    <row r="68" spans="1:34">
      <c r="A68" s="23" t="s">
        <v>2503</v>
      </c>
      <c r="B68" s="42"/>
      <c r="D68" s="52"/>
      <c r="E68" s="52"/>
      <c r="F68" s="11"/>
      <c r="G68" s="11"/>
      <c r="H68" s="11"/>
      <c r="I68" s="100"/>
      <c r="J68" s="101"/>
      <c r="K68" s="54"/>
      <c r="L68" s="79"/>
      <c r="M68" s="44"/>
      <c r="N68" s="79"/>
      <c r="P68" s="44"/>
      <c r="Q68" s="44"/>
    </row>
    <row r="69" spans="1:34">
      <c r="A69" s="86" t="s">
        <v>2571</v>
      </c>
      <c r="B69" s="86"/>
      <c r="C69" s="86"/>
      <c r="D69" s="91" t="s">
        <v>2511</v>
      </c>
      <c r="E69" s="91"/>
      <c r="F69" s="91"/>
      <c r="G69" s="91"/>
      <c r="H69" s="86"/>
      <c r="I69" s="91"/>
      <c r="J69" s="93"/>
      <c r="K69" s="86"/>
      <c r="L69" s="86"/>
      <c r="M69" s="86"/>
      <c r="N69" s="86"/>
      <c r="O69" s="90"/>
      <c r="P69" s="91"/>
      <c r="Q69" s="91"/>
      <c r="R69" s="95"/>
      <c r="S69" s="86"/>
      <c r="T69" s="94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  <c r="AH69" s="86"/>
    </row>
    <row r="70" spans="1:34">
      <c r="A70" s="11" t="s">
        <v>2493</v>
      </c>
      <c r="B70" s="42">
        <v>-2.5266009999999999</v>
      </c>
      <c r="D70" s="71" t="s">
        <v>2313</v>
      </c>
      <c r="E70" s="71"/>
      <c r="F70" t="s">
        <v>2307</v>
      </c>
      <c r="G70" s="11" t="s">
        <v>2493</v>
      </c>
      <c r="H70" s="11" t="s">
        <v>2504</v>
      </c>
      <c r="I70" s="42" t="s">
        <v>2497</v>
      </c>
      <c r="J70" s="11" t="s">
        <v>2505</v>
      </c>
      <c r="K70" s="11" t="s">
        <v>2506</v>
      </c>
      <c r="L70" s="42" t="s">
        <v>2507</v>
      </c>
      <c r="N70" s="42" t="s">
        <v>2508</v>
      </c>
      <c r="P70" s="23" t="s">
        <v>2509</v>
      </c>
      <c r="Q70" s="23" t="s">
        <v>2503</v>
      </c>
    </row>
    <row r="71" spans="1:34">
      <c r="A71" s="11" t="s">
        <v>2504</v>
      </c>
      <c r="B71" s="42">
        <v>500</v>
      </c>
      <c r="D71">
        <v>23677355</v>
      </c>
      <c r="E71">
        <v>23690204</v>
      </c>
      <c r="F71">
        <v>201</v>
      </c>
      <c r="G71">
        <v>-1.4279120000000001</v>
      </c>
      <c r="H71">
        <v>4</v>
      </c>
      <c r="I71">
        <v>1.982157E-3</v>
      </c>
      <c r="J71">
        <v>1.8327409999999999E-2</v>
      </c>
      <c r="K71">
        <v>0.77827029999999997</v>
      </c>
      <c r="L71">
        <v>1.585725E-2</v>
      </c>
      <c r="M71">
        <f>L71/F71</f>
        <v>7.8891791044776124E-5</v>
      </c>
      <c r="N71">
        <v>0.53387130000000005</v>
      </c>
      <c r="O71">
        <f>N71/F71</f>
        <v>2.6560761194029852E-3</v>
      </c>
      <c r="P71" s="73">
        <v>6.6401899999999996E-8</v>
      </c>
    </row>
    <row r="72" spans="1:34">
      <c r="A72" s="42" t="s">
        <v>2497</v>
      </c>
      <c r="B72" s="42">
        <v>8.7780700000000007E-3</v>
      </c>
      <c r="D72">
        <v>28381362</v>
      </c>
      <c r="E72">
        <v>28391348</v>
      </c>
      <c r="F72">
        <v>9538</v>
      </c>
      <c r="G72" s="45">
        <v>-2.3474819999999998</v>
      </c>
      <c r="H72" s="45">
        <v>187</v>
      </c>
      <c r="I72" s="44">
        <v>1.1893136E-2</v>
      </c>
      <c r="J72">
        <v>-0.87840695999999996</v>
      </c>
      <c r="K72">
        <v>1.3411105999999999</v>
      </c>
      <c r="L72">
        <v>4.4727494999999999</v>
      </c>
      <c r="M72">
        <f t="shared" ref="M72:M75" si="6">L72/F72</f>
        <v>4.689399769343678E-4</v>
      </c>
      <c r="N72">
        <v>25.091984700000001</v>
      </c>
      <c r="O72">
        <f t="shared" ref="O72:O75" si="7">N72/F72</f>
        <v>2.6307385929964355E-3</v>
      </c>
      <c r="P72" s="73">
        <v>6.5768459999999998E-8</v>
      </c>
    </row>
    <row r="73" spans="1:34">
      <c r="A73" s="11" t="s">
        <v>2505</v>
      </c>
      <c r="B73" s="42">
        <v>-2.0340280000000002</v>
      </c>
      <c r="D73">
        <v>31083339</v>
      </c>
      <c r="E73">
        <v>31095335</v>
      </c>
      <c r="F73">
        <v>102</v>
      </c>
      <c r="G73" s="45">
        <v>-1.087259</v>
      </c>
      <c r="H73" s="45">
        <v>2</v>
      </c>
      <c r="I73" s="44">
        <v>1.5771876000000001E-2</v>
      </c>
      <c r="J73">
        <v>-1.6607492699999999</v>
      </c>
      <c r="K73">
        <v>-1.5198742999999999</v>
      </c>
      <c r="L73">
        <v>5.9484400000000002E-3</v>
      </c>
      <c r="M73">
        <f t="shared" si="6"/>
        <v>5.8318039215686274E-5</v>
      </c>
      <c r="N73">
        <v>0.2669356</v>
      </c>
      <c r="O73">
        <f t="shared" si="7"/>
        <v>2.6170156862745098E-3</v>
      </c>
      <c r="P73" s="73">
        <v>6.54254E-8</v>
      </c>
    </row>
    <row r="74" spans="1:34">
      <c r="A74" s="11" t="s">
        <v>2506</v>
      </c>
      <c r="B74" s="42">
        <v>-0.61992219999999998</v>
      </c>
      <c r="D74">
        <v>66647926</v>
      </c>
      <c r="E74">
        <v>66658617</v>
      </c>
      <c r="F74">
        <v>727</v>
      </c>
      <c r="G74" s="45">
        <v>-1.870711</v>
      </c>
      <c r="H74" s="45">
        <v>9</v>
      </c>
      <c r="I74" s="44">
        <v>3.9672209999999999E-3</v>
      </c>
      <c r="J74">
        <v>-0.70617708999999995</v>
      </c>
      <c r="K74">
        <v>0.19285469999999999</v>
      </c>
      <c r="L74">
        <v>3.5674879999999999E-2</v>
      </c>
      <c r="M74">
        <f t="shared" si="6"/>
        <v>4.9071361760660245E-5</v>
      </c>
      <c r="N74">
        <v>1.2012103000000001</v>
      </c>
      <c r="O74">
        <f t="shared" si="7"/>
        <v>1.6522837689133426E-3</v>
      </c>
      <c r="P74" s="73">
        <v>4.1307099999999999E-8</v>
      </c>
    </row>
    <row r="75" spans="1:34">
      <c r="A75" s="42" t="s">
        <v>2507</v>
      </c>
      <c r="B75" s="42">
        <v>8.9097950000000008</v>
      </c>
      <c r="C75">
        <f>B75/B3</f>
        <v>3.7902731101374063E-4</v>
      </c>
      <c r="D75">
        <v>68530944</v>
      </c>
      <c r="E75">
        <v>68543883</v>
      </c>
      <c r="F75">
        <v>12939</v>
      </c>
      <c r="G75" s="45">
        <v>-2.5741529999999999</v>
      </c>
      <c r="H75" s="45">
        <v>298</v>
      </c>
      <c r="I75" s="44">
        <v>7.2054800000000002E-3</v>
      </c>
      <c r="J75">
        <v>-2.6579911799999998</v>
      </c>
      <c r="K75">
        <v>-1.8897233</v>
      </c>
      <c r="L75">
        <v>4.3795652699999996</v>
      </c>
      <c r="M75">
        <f t="shared" si="6"/>
        <v>3.3847787850683976E-4</v>
      </c>
      <c r="N75">
        <v>39.773409000000001</v>
      </c>
      <c r="O75">
        <f t="shared" si="7"/>
        <v>3.0739167632738234E-3</v>
      </c>
      <c r="P75" s="73">
        <v>7.6847920000000002E-8</v>
      </c>
    </row>
    <row r="76" spans="1:34">
      <c r="A76" s="42" t="s">
        <v>2508</v>
      </c>
      <c r="B76" s="42">
        <v>66.867410000000007</v>
      </c>
      <c r="C76">
        <f>B76/B3</f>
        <v>2.8445743820989496E-3</v>
      </c>
      <c r="D76" s="11"/>
      <c r="E76" s="11"/>
      <c r="F76" s="43"/>
      <c r="G76" s="100"/>
      <c r="H76" s="101"/>
      <c r="I76" s="79"/>
      <c r="J76" s="44"/>
      <c r="L76" s="44"/>
      <c r="P76" s="44"/>
    </row>
    <row r="77" spans="1:34">
      <c r="A77" s="23" t="s">
        <v>2509</v>
      </c>
      <c r="B77" s="109">
        <v>7.1114360000000006E-8</v>
      </c>
      <c r="D77" s="52"/>
      <c r="E77" s="52"/>
      <c r="F77" s="11"/>
      <c r="G77" s="11"/>
      <c r="H77" s="11"/>
      <c r="I77" s="100"/>
      <c r="J77" s="101"/>
      <c r="K77" s="54"/>
      <c r="L77" s="79"/>
      <c r="M77" s="44"/>
      <c r="N77" s="79"/>
      <c r="P77" s="44"/>
      <c r="Q77" s="44"/>
    </row>
    <row r="78" spans="1:34">
      <c r="A78" s="23" t="s">
        <v>2503</v>
      </c>
      <c r="B78" s="42"/>
      <c r="D78" s="52"/>
      <c r="E78" s="52"/>
      <c r="F78" s="11"/>
      <c r="G78" s="11"/>
      <c r="H78" s="11"/>
      <c r="I78" s="100"/>
      <c r="J78" s="101"/>
      <c r="K78" s="54"/>
      <c r="L78" s="79"/>
      <c r="M78" s="44"/>
      <c r="N78" s="79"/>
      <c r="P78" s="44"/>
      <c r="Q78" s="44"/>
    </row>
    <row r="79" spans="1:34">
      <c r="A79" s="86" t="s">
        <v>2581</v>
      </c>
      <c r="B79" s="86"/>
      <c r="C79" s="86"/>
      <c r="D79" s="91" t="s">
        <v>2511</v>
      </c>
      <c r="E79" s="91"/>
      <c r="F79" s="91"/>
      <c r="G79" s="91"/>
      <c r="H79" s="86"/>
      <c r="I79" s="91"/>
      <c r="J79" s="93"/>
      <c r="K79" s="86"/>
      <c r="L79" s="86"/>
      <c r="M79" s="86"/>
      <c r="N79" s="86"/>
      <c r="O79" s="90"/>
      <c r="P79" s="91"/>
      <c r="Q79" s="91"/>
      <c r="R79" s="95"/>
      <c r="S79" s="86"/>
      <c r="T79" s="94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</row>
    <row r="80" spans="1:34">
      <c r="A80" s="11" t="s">
        <v>2493</v>
      </c>
      <c r="B80" s="42">
        <v>-2.4596770000000001</v>
      </c>
      <c r="D80" s="71" t="s">
        <v>2313</v>
      </c>
      <c r="E80" s="71"/>
      <c r="F80" t="s">
        <v>2307</v>
      </c>
      <c r="G80" s="11" t="s">
        <v>2493</v>
      </c>
      <c r="H80" s="11" t="s">
        <v>2504</v>
      </c>
      <c r="I80" s="42" t="s">
        <v>2497</v>
      </c>
      <c r="J80" s="11" t="s">
        <v>2505</v>
      </c>
      <c r="K80" s="11" t="s">
        <v>2506</v>
      </c>
      <c r="L80" s="42" t="s">
        <v>2507</v>
      </c>
      <c r="N80" s="42" t="s">
        <v>2508</v>
      </c>
      <c r="P80" s="23" t="s">
        <v>2509</v>
      </c>
      <c r="Q80" s="23" t="s">
        <v>2503</v>
      </c>
    </row>
    <row r="81" spans="1:34">
      <c r="A81" s="11" t="s">
        <v>2504</v>
      </c>
      <c r="B81" s="42">
        <v>471</v>
      </c>
      <c r="D81">
        <v>23677355</v>
      </c>
      <c r="E81">
        <v>23690204</v>
      </c>
      <c r="F81">
        <v>201</v>
      </c>
      <c r="G81">
        <v>-1.430774</v>
      </c>
      <c r="H81">
        <v>4</v>
      </c>
      <c r="I81">
        <v>2.0387320000000001E-3</v>
      </c>
      <c r="J81">
        <v>1.881563E-2</v>
      </c>
      <c r="K81">
        <v>0.77986529999999998</v>
      </c>
      <c r="L81">
        <v>1.6309850000000001E-2</v>
      </c>
      <c r="M81">
        <f>L81/F81</f>
        <v>8.1143532338308463E-5</v>
      </c>
      <c r="N81">
        <v>0.53588720000000001</v>
      </c>
      <c r="O81">
        <f>N81/F81</f>
        <v>2.6661054726368157E-3</v>
      </c>
      <c r="P81" s="73">
        <v>6.6652630000000003E-8</v>
      </c>
    </row>
    <row r="82" spans="1:34">
      <c r="A82" s="42" t="s">
        <v>2497</v>
      </c>
      <c r="B82" s="42">
        <v>1.037426E-2</v>
      </c>
      <c r="D82">
        <v>28381362</v>
      </c>
      <c r="E82">
        <v>28391348</v>
      </c>
      <c r="F82">
        <v>9538</v>
      </c>
      <c r="G82" s="45">
        <v>-2.336398</v>
      </c>
      <c r="H82" s="45">
        <v>183</v>
      </c>
      <c r="I82" s="44">
        <v>1.2216052E-2</v>
      </c>
      <c r="J82">
        <v>-1.8192562699999999</v>
      </c>
      <c r="K82">
        <v>-0.52646879999999996</v>
      </c>
      <c r="L82">
        <v>4.5036407599999997</v>
      </c>
      <c r="M82">
        <f t="shared" ref="M82:M85" si="8">L82/F82</f>
        <v>4.7217873348710419E-4</v>
      </c>
      <c r="N82">
        <v>24.784854599999999</v>
      </c>
      <c r="O82">
        <f t="shared" ref="O82:O85" si="9">N82/F82</f>
        <v>2.5985379115118471E-3</v>
      </c>
      <c r="P82" s="73">
        <v>6.4963450000000002E-8</v>
      </c>
    </row>
    <row r="83" spans="1:34">
      <c r="A83" s="11" t="s">
        <v>2505</v>
      </c>
      <c r="B83" s="42">
        <v>-2.1457619999999999</v>
      </c>
      <c r="D83">
        <v>31083339</v>
      </c>
      <c r="E83">
        <v>31095335</v>
      </c>
      <c r="F83">
        <v>102</v>
      </c>
      <c r="G83" s="45">
        <v>-1.0898760000000001</v>
      </c>
      <c r="H83" s="45">
        <v>2</v>
      </c>
      <c r="I83" s="44">
        <v>1.5996276E-2</v>
      </c>
      <c r="J83">
        <v>-1.6575607299999999</v>
      </c>
      <c r="K83">
        <v>-1.5153023000000001</v>
      </c>
      <c r="L83">
        <v>6.1182800000000002E-3</v>
      </c>
      <c r="M83">
        <f t="shared" si="8"/>
        <v>5.9983137254901961E-5</v>
      </c>
      <c r="N83">
        <v>0.2679436</v>
      </c>
      <c r="O83">
        <f t="shared" si="9"/>
        <v>2.6268980392156862E-3</v>
      </c>
      <c r="P83" s="73">
        <v>6.5672449999999999E-8</v>
      </c>
    </row>
    <row r="84" spans="1:34">
      <c r="A84" s="11" t="s">
        <v>2506</v>
      </c>
      <c r="B84" s="42">
        <v>-0.97279859999999996</v>
      </c>
      <c r="D84">
        <v>66647926</v>
      </c>
      <c r="E84">
        <v>66658617</v>
      </c>
      <c r="F84">
        <v>727</v>
      </c>
      <c r="G84" s="45">
        <v>-1.8172839999999999</v>
      </c>
      <c r="H84" s="45">
        <v>8</v>
      </c>
      <c r="I84" s="44">
        <v>5.8447129999999996E-3</v>
      </c>
      <c r="J84">
        <v>-1.54316656</v>
      </c>
      <c r="K84">
        <v>-0.94445699999999999</v>
      </c>
      <c r="L84">
        <v>2.8546410000000001E-2</v>
      </c>
      <c r="M84">
        <f t="shared" si="8"/>
        <v>3.9266038514442916E-5</v>
      </c>
      <c r="N84">
        <v>1.0717743</v>
      </c>
      <c r="O84">
        <f t="shared" si="9"/>
        <v>1.4742425034387895E-3</v>
      </c>
      <c r="P84" s="73">
        <v>3.6856060000000002E-8</v>
      </c>
    </row>
    <row r="85" spans="1:34">
      <c r="A85" s="42" t="s">
        <v>2507</v>
      </c>
      <c r="B85" s="42">
        <v>9.9058499999999992</v>
      </c>
      <c r="C85">
        <f>B85/B3</f>
        <v>4.2140000850810394E-4</v>
      </c>
      <c r="D85">
        <v>68530944</v>
      </c>
      <c r="E85">
        <v>68543883</v>
      </c>
      <c r="F85">
        <v>12939</v>
      </c>
      <c r="G85" s="45">
        <v>-2.4701650000000002</v>
      </c>
      <c r="H85" s="45">
        <v>274</v>
      </c>
      <c r="I85" s="44">
        <v>9.636014E-3</v>
      </c>
      <c r="J85">
        <v>-2.1713121000000002</v>
      </c>
      <c r="K85">
        <v>-1.0248667</v>
      </c>
      <c r="L85">
        <v>5.3512351200000001</v>
      </c>
      <c r="M85">
        <f t="shared" si="8"/>
        <v>4.1357408764201251E-4</v>
      </c>
      <c r="N85">
        <v>36.708270499999998</v>
      </c>
      <c r="O85">
        <f t="shared" si="9"/>
        <v>2.8370253110750442E-3</v>
      </c>
      <c r="P85" s="73">
        <v>7.0925630000000004E-8</v>
      </c>
    </row>
    <row r="86" spans="1:34">
      <c r="A86" s="42" t="s">
        <v>2508</v>
      </c>
      <c r="B86" s="42">
        <v>63.368729999999999</v>
      </c>
      <c r="C86">
        <f>B86/B3</f>
        <v>2.6957387161271112E-3</v>
      </c>
      <c r="D86" s="11"/>
      <c r="E86" s="11"/>
      <c r="F86" s="43"/>
      <c r="G86" s="100"/>
      <c r="H86" s="101"/>
      <c r="I86" s="79"/>
      <c r="J86" s="44"/>
      <c r="L86" s="44"/>
      <c r="P86" s="44"/>
    </row>
    <row r="87" spans="1:34">
      <c r="A87" s="23" t="s">
        <v>2509</v>
      </c>
      <c r="B87" s="109">
        <v>6.7393469999999998E-8</v>
      </c>
      <c r="D87" s="52"/>
      <c r="E87" s="52"/>
      <c r="F87" s="11"/>
      <c r="G87" s="11"/>
      <c r="H87" s="11"/>
      <c r="I87" s="100"/>
      <c r="J87" s="101"/>
      <c r="K87" s="54"/>
      <c r="L87" s="79"/>
      <c r="M87" s="44"/>
      <c r="N87" s="79"/>
      <c r="P87" s="44"/>
      <c r="Q87" s="44"/>
    </row>
    <row r="88" spans="1:34">
      <c r="A88" s="23" t="s">
        <v>2503</v>
      </c>
      <c r="B88" s="42"/>
      <c r="D88" s="52"/>
      <c r="E88" s="52"/>
      <c r="F88" s="11"/>
      <c r="G88" s="11"/>
      <c r="H88" s="11"/>
      <c r="I88" s="100"/>
      <c r="J88" s="101"/>
      <c r="K88" s="54"/>
      <c r="L88" s="79"/>
      <c r="M88" s="44"/>
      <c r="N88" s="79"/>
      <c r="P88" s="44"/>
      <c r="Q88" s="44"/>
    </row>
    <row r="89" spans="1:34">
      <c r="A89" s="86" t="s">
        <v>2582</v>
      </c>
      <c r="B89" s="86"/>
      <c r="C89" s="86"/>
      <c r="D89" s="91" t="s">
        <v>2511</v>
      </c>
      <c r="E89" s="91"/>
      <c r="F89" s="91"/>
      <c r="G89" s="91"/>
      <c r="H89" s="86"/>
      <c r="I89" s="91"/>
      <c r="J89" s="93"/>
      <c r="K89" s="86"/>
      <c r="L89" s="86"/>
      <c r="M89" s="86"/>
      <c r="N89" s="86"/>
      <c r="O89" s="90"/>
      <c r="P89" s="91"/>
      <c r="Q89" s="91"/>
      <c r="R89" s="95"/>
      <c r="S89" s="86"/>
      <c r="T89" s="94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</row>
    <row r="90" spans="1:34">
      <c r="A90" s="11" t="s">
        <v>2493</v>
      </c>
      <c r="B90" s="42">
        <v>-2.4901610000000001</v>
      </c>
      <c r="D90" s="71" t="s">
        <v>2313</v>
      </c>
      <c r="E90" s="71"/>
      <c r="F90" t="s">
        <v>2307</v>
      </c>
      <c r="G90" s="11" t="s">
        <v>2493</v>
      </c>
      <c r="H90" s="11" t="s">
        <v>2504</v>
      </c>
      <c r="I90" s="42" t="s">
        <v>2497</v>
      </c>
      <c r="J90" s="11" t="s">
        <v>2505</v>
      </c>
      <c r="K90" s="11" t="s">
        <v>2506</v>
      </c>
      <c r="L90" s="42" t="s">
        <v>2507</v>
      </c>
      <c r="N90" s="42" t="s">
        <v>2508</v>
      </c>
      <c r="P90" s="23" t="s">
        <v>2509</v>
      </c>
      <c r="Q90" s="23" t="s">
        <v>2503</v>
      </c>
    </row>
    <row r="91" spans="1:34">
      <c r="A91" s="11" t="s">
        <v>2504</v>
      </c>
      <c r="B91" s="42">
        <v>476</v>
      </c>
      <c r="D91">
        <v>23677355</v>
      </c>
      <c r="E91">
        <v>23690204</v>
      </c>
      <c r="F91">
        <v>201</v>
      </c>
      <c r="G91">
        <v>-1.4519070000000001</v>
      </c>
      <c r="H91">
        <v>4</v>
      </c>
      <c r="I91">
        <v>2.509402E-3</v>
      </c>
      <c r="J91">
        <v>2.2841460000000001E-2</v>
      </c>
      <c r="K91">
        <v>0.79191500000000004</v>
      </c>
      <c r="L91">
        <v>2.0075220000000001E-2</v>
      </c>
      <c r="M91">
        <f>L91/F91</f>
        <v>9.987671641791046E-5</v>
      </c>
      <c r="N91">
        <v>0.55125369999999996</v>
      </c>
      <c r="O91">
        <f>N91/F91</f>
        <v>2.7425557213930345E-3</v>
      </c>
      <c r="P91" s="73">
        <v>6.8563899999999999E-8</v>
      </c>
    </row>
    <row r="92" spans="1:34">
      <c r="A92" s="42" t="s">
        <v>2497</v>
      </c>
      <c r="B92" s="42">
        <v>1.0512840000000001E-2</v>
      </c>
      <c r="D92">
        <v>28381362</v>
      </c>
      <c r="E92">
        <v>28391348</v>
      </c>
      <c r="F92">
        <v>9538</v>
      </c>
      <c r="G92" s="45">
        <v>-2.4363700000000001</v>
      </c>
      <c r="H92" s="45">
        <v>180</v>
      </c>
      <c r="I92" s="44">
        <v>1.0743004E-2</v>
      </c>
      <c r="J92">
        <v>-1.2305665100000001</v>
      </c>
      <c r="K92">
        <v>0.70695209999999997</v>
      </c>
      <c r="L92">
        <v>3.9050450799999998</v>
      </c>
      <c r="M92">
        <f t="shared" ref="M92:M95" si="10">L92/F92</f>
        <v>4.0941969804990564E-4</v>
      </c>
      <c r="N92">
        <v>24.944279600000002</v>
      </c>
      <c r="O92">
        <f t="shared" ref="O92:O95" si="11">N92/F92</f>
        <v>2.6152526315789473E-3</v>
      </c>
      <c r="P92" s="73">
        <v>6.5381320000000004E-8</v>
      </c>
    </row>
    <row r="93" spans="1:34">
      <c r="A93" s="11" t="s">
        <v>2505</v>
      </c>
      <c r="B93" s="42">
        <v>-2.1457269999999999</v>
      </c>
      <c r="D93">
        <v>31083339</v>
      </c>
      <c r="E93">
        <v>31095335</v>
      </c>
      <c r="F93">
        <v>102</v>
      </c>
      <c r="G93" s="45" t="s">
        <v>2549</v>
      </c>
      <c r="H93" s="45">
        <v>0</v>
      </c>
      <c r="I93" s="44" t="s">
        <v>2549</v>
      </c>
      <c r="J93" t="s">
        <v>2549</v>
      </c>
      <c r="K93" t="s">
        <v>2549</v>
      </c>
      <c r="L93">
        <v>0</v>
      </c>
      <c r="M93">
        <f t="shared" si="10"/>
        <v>0</v>
      </c>
      <c r="N93">
        <v>0</v>
      </c>
      <c r="O93">
        <f t="shared" si="11"/>
        <v>0</v>
      </c>
      <c r="P93">
        <v>0</v>
      </c>
    </row>
    <row r="94" spans="1:34">
      <c r="A94" s="11" t="s">
        <v>2506</v>
      </c>
      <c r="B94" s="42">
        <v>-0.94592089999999995</v>
      </c>
      <c r="D94">
        <v>66647926</v>
      </c>
      <c r="E94">
        <v>66658617</v>
      </c>
      <c r="F94">
        <v>727</v>
      </c>
      <c r="G94" s="45">
        <v>-1.7597499999999999</v>
      </c>
      <c r="H94" s="45">
        <v>7</v>
      </c>
      <c r="I94" s="44">
        <v>2.509402E-3</v>
      </c>
      <c r="J94">
        <v>2.9254869999999999E-2</v>
      </c>
      <c r="K94">
        <v>1.0377209000000001</v>
      </c>
      <c r="L94">
        <v>3.5131629999999997E-2</v>
      </c>
      <c r="M94">
        <f t="shared" si="10"/>
        <v>4.8324112792297109E-5</v>
      </c>
      <c r="N94">
        <v>0.96469400000000005</v>
      </c>
      <c r="O94">
        <f t="shared" si="11"/>
        <v>1.3269518569463548E-3</v>
      </c>
      <c r="P94" s="73">
        <v>3.3173799999999999E-8</v>
      </c>
    </row>
    <row r="95" spans="1:34">
      <c r="A95" s="42" t="s">
        <v>2507</v>
      </c>
      <c r="B95" s="42">
        <v>10.18712</v>
      </c>
      <c r="C95">
        <f>B95/B3</f>
        <v>4.3336538052495005E-4</v>
      </c>
      <c r="D95">
        <v>68530944</v>
      </c>
      <c r="E95">
        <v>68543883</v>
      </c>
      <c r="F95">
        <v>12939</v>
      </c>
      <c r="G95" s="45">
        <v>-2.4592540000000001</v>
      </c>
      <c r="H95" s="45">
        <v>284</v>
      </c>
      <c r="I95" s="44">
        <v>1.0737599E-2</v>
      </c>
      <c r="J95">
        <v>-2.6995119399999998</v>
      </c>
      <c r="K95">
        <v>-2.1306289999999999</v>
      </c>
      <c r="L95">
        <v>6.22184823</v>
      </c>
      <c r="M95">
        <f t="shared" si="10"/>
        <v>4.8086005332715048E-4</v>
      </c>
      <c r="N95">
        <v>39.1390156</v>
      </c>
      <c r="O95">
        <f t="shared" si="11"/>
        <v>3.0248872092124585E-3</v>
      </c>
      <c r="P95" s="73">
        <v>7.5622180000000005E-8</v>
      </c>
    </row>
    <row r="96" spans="1:34">
      <c r="A96" s="42" t="s">
        <v>2508</v>
      </c>
      <c r="B96" s="42">
        <v>65.73706</v>
      </c>
      <c r="C96">
        <f>B96/B3</f>
        <v>2.796488705491981E-3</v>
      </c>
      <c r="D96" s="11"/>
      <c r="E96" s="11"/>
      <c r="F96" s="43"/>
      <c r="G96" s="100"/>
      <c r="H96" s="101"/>
      <c r="I96" s="79"/>
      <c r="J96" s="44"/>
      <c r="L96" s="44"/>
      <c r="P96" s="44"/>
    </row>
    <row r="97" spans="1:34">
      <c r="A97" s="23" t="s">
        <v>2509</v>
      </c>
      <c r="B97" s="109">
        <v>6.9912210000000005E-8</v>
      </c>
      <c r="D97" s="52"/>
      <c r="E97" s="52"/>
      <c r="F97" s="11"/>
      <c r="G97" s="11"/>
      <c r="H97" s="11"/>
      <c r="I97" s="100"/>
      <c r="J97" s="101"/>
      <c r="K97" s="54"/>
      <c r="L97" s="79"/>
      <c r="M97" s="44"/>
      <c r="N97" s="79"/>
      <c r="P97" s="44"/>
      <c r="Q97" s="44"/>
    </row>
    <row r="98" spans="1:34">
      <c r="A98" s="23" t="s">
        <v>2503</v>
      </c>
      <c r="B98" s="42"/>
      <c r="D98" s="52"/>
      <c r="E98" s="52"/>
      <c r="F98" s="11"/>
      <c r="G98" s="11"/>
      <c r="H98" s="11"/>
      <c r="I98" s="100"/>
      <c r="J98" s="101"/>
      <c r="K98" s="54"/>
      <c r="L98" s="79"/>
      <c r="M98" s="44"/>
      <c r="N98" s="79"/>
      <c r="P98" s="44"/>
      <c r="Q98" s="44"/>
    </row>
    <row r="99" spans="1:34" ht="15">
      <c r="A99" s="58" t="s">
        <v>2516</v>
      </c>
      <c r="B99" s="40"/>
      <c r="C99" s="82" t="s">
        <v>2522</v>
      </c>
      <c r="D99" s="40"/>
      <c r="E99" s="40"/>
      <c r="F99" s="40"/>
      <c r="G99" s="59"/>
      <c r="H99" s="82" t="s">
        <v>4</v>
      </c>
      <c r="I99" s="40"/>
      <c r="J99" s="40"/>
      <c r="K99" s="40"/>
      <c r="L99" s="40"/>
      <c r="M99" s="82" t="s">
        <v>9</v>
      </c>
      <c r="N99" s="40"/>
      <c r="O99" s="40"/>
      <c r="P99" s="40"/>
      <c r="Q99" s="40"/>
      <c r="R99" s="82" t="s">
        <v>15</v>
      </c>
      <c r="S99" s="82"/>
      <c r="T99" s="82"/>
      <c r="U99" s="82"/>
      <c r="V99" s="40"/>
      <c r="W99" s="82" t="s">
        <v>12</v>
      </c>
      <c r="X99" s="82"/>
      <c r="Y99" s="82"/>
      <c r="Z99" s="40"/>
      <c r="AA99" s="40"/>
      <c r="AB99" s="82" t="s">
        <v>1010</v>
      </c>
      <c r="AC99" s="40"/>
      <c r="AD99" s="40"/>
      <c r="AE99" s="40"/>
      <c r="AF99" s="40"/>
      <c r="AG99" s="40"/>
      <c r="AH99" s="40"/>
    </row>
    <row r="100" spans="1:34">
      <c r="A100" s="61" t="s">
        <v>2313</v>
      </c>
      <c r="B100" s="61"/>
      <c r="C100" s="61" t="s">
        <v>2517</v>
      </c>
      <c r="D100" s="61" t="s">
        <v>2518</v>
      </c>
      <c r="E100" s="61" t="s">
        <v>2308</v>
      </c>
      <c r="F100" s="61"/>
      <c r="G100" s="61" t="s">
        <v>2583</v>
      </c>
      <c r="H100" s="61" t="s">
        <v>2517</v>
      </c>
      <c r="I100" s="61" t="s">
        <v>2518</v>
      </c>
      <c r="J100" s="61" t="s">
        <v>2308</v>
      </c>
      <c r="K100" s="61"/>
      <c r="L100" s="61" t="s">
        <v>2583</v>
      </c>
      <c r="M100" s="61" t="s">
        <v>2517</v>
      </c>
      <c r="N100" s="61" t="s">
        <v>2518</v>
      </c>
      <c r="O100" s="61" t="s">
        <v>2308</v>
      </c>
      <c r="P100" s="61"/>
      <c r="Q100" s="61" t="s">
        <v>2583</v>
      </c>
      <c r="R100" s="61" t="s">
        <v>2517</v>
      </c>
      <c r="S100" s="61" t="s">
        <v>2518</v>
      </c>
      <c r="T100" s="61" t="s">
        <v>2308</v>
      </c>
      <c r="U100" s="61"/>
      <c r="V100" s="61" t="s">
        <v>2583</v>
      </c>
      <c r="W100" s="61" t="s">
        <v>2517</v>
      </c>
      <c r="X100" s="61" t="s">
        <v>2518</v>
      </c>
      <c r="Y100" s="61" t="s">
        <v>2308</v>
      </c>
      <c r="Z100" s="61"/>
      <c r="AA100" s="61" t="s">
        <v>2583</v>
      </c>
      <c r="AB100" s="61" t="s">
        <v>2517</v>
      </c>
      <c r="AC100" s="61" t="s">
        <v>2518</v>
      </c>
      <c r="AD100" s="61" t="s">
        <v>2308</v>
      </c>
      <c r="AE100" s="61"/>
      <c r="AF100" s="61" t="s">
        <v>2583</v>
      </c>
      <c r="AG100" s="61"/>
      <c r="AH100" s="61"/>
    </row>
    <row r="101" spans="1:34">
      <c r="A101">
        <v>23677355</v>
      </c>
      <c r="B101">
        <v>23690204</v>
      </c>
      <c r="C101">
        <v>4.4200849999999998E-3</v>
      </c>
      <c r="D101">
        <v>1.7676619999999999E-3</v>
      </c>
      <c r="E101">
        <v>4.4200849999999998E-3</v>
      </c>
      <c r="F101">
        <f>E101/F91</f>
        <v>2.199047263681592E-5</v>
      </c>
      <c r="G101" s="73">
        <v>4.4000000000000002E-6</v>
      </c>
      <c r="H101">
        <v>1.3828847E-2</v>
      </c>
      <c r="I101">
        <v>3.4572119999999999E-3</v>
      </c>
      <c r="J101">
        <v>1.3828847E-2</v>
      </c>
      <c r="K101">
        <f>J101/F91</f>
        <v>6.8800233830845778E-5</v>
      </c>
      <c r="L101">
        <v>7.8825300000000001E-2</v>
      </c>
      <c r="M101">
        <v>3.1406923000000003E-2</v>
      </c>
      <c r="N101">
        <v>1.2543950999999999E-2</v>
      </c>
      <c r="O101">
        <v>3.1406923000000003E-2</v>
      </c>
      <c r="P101">
        <f>O101/F91</f>
        <v>1.5625334825870648E-4</v>
      </c>
      <c r="Q101" s="73">
        <v>3.1399999999999998E-5</v>
      </c>
      <c r="R101">
        <v>1.585725E-2</v>
      </c>
      <c r="S101">
        <v>3.9643129999999997E-3</v>
      </c>
      <c r="T101">
        <v>1.585725E-2</v>
      </c>
      <c r="U101">
        <f>T101/F91</f>
        <v>7.8891791044776124E-5</v>
      </c>
      <c r="V101">
        <v>3.7658900000000002E-2</v>
      </c>
      <c r="W101">
        <v>1.6309850000000001E-2</v>
      </c>
      <c r="X101">
        <v>4.0774629999999999E-3</v>
      </c>
      <c r="Y101">
        <v>1.6309850000000001E-2</v>
      </c>
      <c r="Z101">
        <f>Y101/F91</f>
        <v>8.1143532338308463E-5</v>
      </c>
      <c r="AA101">
        <v>4.2434899999999998E-2</v>
      </c>
      <c r="AB101">
        <v>2.0075218999999998E-2</v>
      </c>
      <c r="AC101">
        <v>5.0188050000000003E-3</v>
      </c>
      <c r="AD101">
        <v>2.0075218999999998E-2</v>
      </c>
      <c r="AE101">
        <f>AD101/F91</f>
        <v>9.9876711442786062E-5</v>
      </c>
      <c r="AF101">
        <v>4.2279700000000003E-2</v>
      </c>
    </row>
    <row r="102" spans="1:34">
      <c r="A102">
        <v>28381362</v>
      </c>
      <c r="B102">
        <v>28391348</v>
      </c>
      <c r="C102">
        <v>4.4042493499999997</v>
      </c>
      <c r="D102">
        <v>0.77825342200000003</v>
      </c>
      <c r="E102">
        <v>4.529866213</v>
      </c>
      <c r="F102">
        <f t="shared" ref="F102:F105" si="12">E102/F92</f>
        <v>4.7492830918431536E-4</v>
      </c>
      <c r="G102">
        <v>4.4910000000000002E-4</v>
      </c>
      <c r="H102">
        <v>5.2822691959999997</v>
      </c>
      <c r="I102">
        <v>0.83071046599999998</v>
      </c>
      <c r="J102">
        <v>5.7762219330000004</v>
      </c>
      <c r="K102">
        <f t="shared" ref="K102:K105" si="13">J102/F92</f>
        <v>6.0560095753826805E-4</v>
      </c>
      <c r="L102">
        <v>5.0370000000000005E-4</v>
      </c>
      <c r="M102">
        <v>5.699658178</v>
      </c>
      <c r="N102">
        <v>0.82696479000000001</v>
      </c>
      <c r="O102">
        <v>6.5941712470000002</v>
      </c>
      <c r="P102">
        <f t="shared" ref="P102:P105" si="14">O102/F92</f>
        <v>6.9135785772698685E-4</v>
      </c>
      <c r="Q102">
        <v>5.0639999999999995E-4</v>
      </c>
      <c r="R102">
        <v>4.4727494999999999</v>
      </c>
      <c r="S102">
        <v>0.82301863099999994</v>
      </c>
      <c r="T102">
        <v>5.0436133600000002</v>
      </c>
      <c r="U102">
        <f t="shared" ref="U102:U105" si="15">T102/F92</f>
        <v>5.287915034598448E-4</v>
      </c>
      <c r="V102">
        <v>4.104E-4</v>
      </c>
      <c r="W102">
        <v>4.5036407599999997</v>
      </c>
      <c r="X102">
        <v>0.72164641100000004</v>
      </c>
      <c r="Y102">
        <v>5.0901231999999998</v>
      </c>
      <c r="Z102">
        <f t="shared" ref="Z102:Z105" si="16">Y102/F92</f>
        <v>5.3366777102117847E-4</v>
      </c>
      <c r="AA102">
        <v>4.1199999999999999E-4</v>
      </c>
      <c r="AB102">
        <v>3.9050450809999999</v>
      </c>
      <c r="AC102">
        <v>0.57743118100000002</v>
      </c>
      <c r="AD102">
        <v>4.6233052050000003</v>
      </c>
      <c r="AE102">
        <f t="shared" ref="AE102:AE105" si="17">AD102/F92</f>
        <v>4.8472480656322085E-4</v>
      </c>
      <c r="AF102">
        <v>3.3550000000000002E-4</v>
      </c>
    </row>
    <row r="103" spans="1:34">
      <c r="A103">
        <v>31083339</v>
      </c>
      <c r="B103">
        <v>31095335</v>
      </c>
      <c r="C103">
        <v>2.2100420000000002E-3</v>
      </c>
      <c r="D103">
        <v>2.2092600000000002E-3</v>
      </c>
      <c r="E103">
        <v>2.2100420000000002E-3</v>
      </c>
      <c r="F103">
        <f t="shared" si="12"/>
        <v>2.1667078431372549E-5</v>
      </c>
      <c r="G103" s="73">
        <v>1.2999999999999999E-5</v>
      </c>
      <c r="H103">
        <v>3.4572119999999999E-3</v>
      </c>
      <c r="I103">
        <v>3.4572119999999999E-3</v>
      </c>
      <c r="J103">
        <v>3.4572119999999999E-3</v>
      </c>
      <c r="K103">
        <f t="shared" si="13"/>
        <v>3.3894235294117643E-5</v>
      </c>
      <c r="L103">
        <v>4.7083300000000002E-2</v>
      </c>
      <c r="M103">
        <v>9.4240580000000008E-3</v>
      </c>
      <c r="N103">
        <v>9.4141529999999998E-3</v>
      </c>
      <c r="O103">
        <v>9.4240580000000008E-3</v>
      </c>
      <c r="P103">
        <f t="shared" si="14"/>
        <v>9.2392725490196082E-5</v>
      </c>
      <c r="Q103" s="73">
        <v>3.0899999999999999E-5</v>
      </c>
      <c r="R103">
        <v>5.9484400000000002E-3</v>
      </c>
      <c r="S103">
        <v>5.9445000000000001E-3</v>
      </c>
      <c r="T103">
        <v>5.9484400000000002E-3</v>
      </c>
      <c r="U103">
        <f t="shared" si="15"/>
        <v>5.8318039215686274E-5</v>
      </c>
      <c r="V103" s="73">
        <v>1.95E-5</v>
      </c>
      <c r="W103">
        <v>6.1182800000000002E-3</v>
      </c>
      <c r="X103">
        <v>6.1141110000000002E-3</v>
      </c>
      <c r="Y103">
        <v>6.1182800000000002E-3</v>
      </c>
      <c r="Z103">
        <f t="shared" si="16"/>
        <v>5.9983137254901961E-5</v>
      </c>
      <c r="AA103" s="73">
        <v>2.0000000000000002E-5</v>
      </c>
      <c r="AB103">
        <v>5.0188050000000003E-3</v>
      </c>
      <c r="AC103">
        <v>5.0188050000000003E-3</v>
      </c>
      <c r="AD103">
        <v>5.0188050000000003E-3</v>
      </c>
      <c r="AE103">
        <f t="shared" si="17"/>
        <v>4.9203970588235295E-5</v>
      </c>
      <c r="AF103">
        <v>3.1364499999999997E-2</v>
      </c>
    </row>
    <row r="104" spans="1:34">
      <c r="A104">
        <v>66647926</v>
      </c>
      <c r="B104">
        <v>66658617</v>
      </c>
      <c r="C104">
        <v>4.6193412000000003E-2</v>
      </c>
      <c r="D104">
        <v>4.1661218E-2</v>
      </c>
      <c r="E104">
        <v>4.6193412000000003E-2</v>
      </c>
      <c r="F104">
        <f t="shared" si="12"/>
        <v>6.3539768913342505E-5</v>
      </c>
      <c r="G104" s="73">
        <v>5.63E-5</v>
      </c>
      <c r="H104">
        <v>0.15141479099999999</v>
      </c>
      <c r="I104">
        <v>0.13376623400000001</v>
      </c>
      <c r="J104">
        <v>0.15141479099999999</v>
      </c>
      <c r="K104">
        <f t="shared" si="13"/>
        <v>2.082734401650619E-4</v>
      </c>
      <c r="L104">
        <v>1.8000000000000001E-4</v>
      </c>
      <c r="M104">
        <v>5.3360075E-2</v>
      </c>
      <c r="N104">
        <v>2.1883821000000001E-2</v>
      </c>
      <c r="O104">
        <v>5.3360075E-2</v>
      </c>
      <c r="P104">
        <f t="shared" si="14"/>
        <v>7.3397627235213207E-5</v>
      </c>
      <c r="Q104" s="73">
        <v>2.16E-5</v>
      </c>
      <c r="R104">
        <v>3.5674879999999999E-2</v>
      </c>
      <c r="S104">
        <v>1.5807994999999998E-2</v>
      </c>
      <c r="T104">
        <v>3.5674879999999999E-2</v>
      </c>
      <c r="U104">
        <f t="shared" si="15"/>
        <v>4.9071361760660245E-5</v>
      </c>
      <c r="V104" s="73">
        <v>1.6399999999999999E-5</v>
      </c>
      <c r="W104">
        <v>2.8546410000000001E-2</v>
      </c>
      <c r="X104">
        <v>8.1486730000000004E-3</v>
      </c>
      <c r="Y104">
        <v>2.8546410000000001E-2</v>
      </c>
      <c r="Z104">
        <f t="shared" si="16"/>
        <v>3.9266038514442916E-5</v>
      </c>
      <c r="AA104" s="73">
        <v>5.5999999999999997E-6</v>
      </c>
      <c r="AB104">
        <v>3.5131633000000002E-2</v>
      </c>
      <c r="AC104">
        <v>1.0024968E-2</v>
      </c>
      <c r="AD104">
        <v>3.5131633000000002E-2</v>
      </c>
      <c r="AE104">
        <f t="shared" si="17"/>
        <v>4.8324116918844567E-5</v>
      </c>
      <c r="AF104" s="73">
        <v>6.9E-6</v>
      </c>
    </row>
    <row r="105" spans="1:34">
      <c r="A105">
        <v>68530944</v>
      </c>
      <c r="B105">
        <v>68543883</v>
      </c>
      <c r="C105">
        <v>7.1664444019999998</v>
      </c>
      <c r="D105">
        <v>0.93113896900000004</v>
      </c>
      <c r="E105">
        <v>7.1664444019999998</v>
      </c>
      <c r="F105">
        <f t="shared" si="12"/>
        <v>5.5386385362083627E-4</v>
      </c>
      <c r="G105">
        <v>5.4149999999999999E-4</v>
      </c>
      <c r="H105">
        <v>11.531068469999999</v>
      </c>
      <c r="I105">
        <v>0.96668913599999995</v>
      </c>
      <c r="J105">
        <v>11.531068469999999</v>
      </c>
      <c r="K105">
        <f t="shared" si="13"/>
        <v>8.9118699049385575E-4</v>
      </c>
      <c r="L105">
        <v>8.4340000000000001E-4</v>
      </c>
      <c r="M105">
        <v>5.2963304119999997</v>
      </c>
      <c r="N105">
        <v>0.82738077600000004</v>
      </c>
      <c r="O105">
        <v>5.2963304119999997</v>
      </c>
      <c r="P105">
        <f t="shared" si="14"/>
        <v>4.0933073746039105E-4</v>
      </c>
      <c r="Q105">
        <v>3.191E-4</v>
      </c>
      <c r="R105">
        <v>4.3795652699999996</v>
      </c>
      <c r="S105">
        <v>0.88367735400000003</v>
      </c>
      <c r="T105">
        <v>4.3795652699999996</v>
      </c>
      <c r="U105">
        <f t="shared" si="15"/>
        <v>3.3847787850683976E-4</v>
      </c>
      <c r="V105">
        <v>2.8140000000000001E-4</v>
      </c>
      <c r="W105">
        <v>5.3512351200000001</v>
      </c>
      <c r="X105">
        <v>0.86141627200000004</v>
      </c>
      <c r="Y105">
        <v>5.3512351200000001</v>
      </c>
      <c r="Z105">
        <f t="shared" si="16"/>
        <v>4.1357408764201251E-4</v>
      </c>
      <c r="AA105" s="42">
        <v>3.5510000000000001E-4</v>
      </c>
      <c r="AB105">
        <v>6.2218482350000004</v>
      </c>
      <c r="AC105">
        <v>0.92243607999999999</v>
      </c>
      <c r="AD105">
        <v>6.2218482350000004</v>
      </c>
      <c r="AE105">
        <f t="shared" si="17"/>
        <v>4.8086005371357916E-4</v>
      </c>
      <c r="AF105">
        <v>4.0920000000000003E-4</v>
      </c>
    </row>
    <row r="106" spans="1:34">
      <c r="A106" t="s">
        <v>2521</v>
      </c>
      <c r="C106">
        <v>11.623519999999999</v>
      </c>
      <c r="D106">
        <v>0.98414179999999996</v>
      </c>
      <c r="E106">
        <v>11.92634</v>
      </c>
      <c r="F106">
        <f>E106/B3</f>
        <v>5.0735270345003615E-4</v>
      </c>
      <c r="G106">
        <v>4.8210000000000001E-4</v>
      </c>
      <c r="H106">
        <v>16.982040000000001</v>
      </c>
      <c r="I106">
        <v>0.99869980000000003</v>
      </c>
      <c r="J106">
        <v>18.17257</v>
      </c>
      <c r="K106">
        <f>J106/B3</f>
        <v>7.7307057472242313E-4</v>
      </c>
      <c r="L106">
        <v>6.7420000000000002E-4</v>
      </c>
      <c r="M106">
        <v>11.09018</v>
      </c>
      <c r="N106">
        <v>0.97382259999999998</v>
      </c>
      <c r="O106">
        <v>13.24709</v>
      </c>
      <c r="P106">
        <f>O106/B3</f>
        <v>5.6353809503552137E-4</v>
      </c>
      <c r="Q106">
        <v>3.8220000000000002E-4</v>
      </c>
      <c r="R106">
        <v>8.9097950000000008</v>
      </c>
      <c r="S106">
        <v>0.98328369999999998</v>
      </c>
      <c r="T106">
        <v>10.27718</v>
      </c>
      <c r="U106">
        <f>T106/B3</f>
        <v>4.3719657974220443E-4</v>
      </c>
      <c r="V106">
        <v>3.2200000000000002E-4</v>
      </c>
      <c r="W106">
        <v>9.9058499999999992</v>
      </c>
      <c r="X106">
        <v>0.96049490000000004</v>
      </c>
      <c r="Y106">
        <v>11.313459999999999</v>
      </c>
      <c r="Z106">
        <f>Y106/B3</f>
        <v>4.8128046964733903E-4</v>
      </c>
      <c r="AA106">
        <v>3.6289999999999998E-4</v>
      </c>
      <c r="AB106">
        <v>10.18712</v>
      </c>
      <c r="AC106">
        <v>0.97042759999999995</v>
      </c>
      <c r="AD106">
        <v>11.91502</v>
      </c>
      <c r="AE106">
        <f>AD106/B3</f>
        <v>5.0687114476538901E-4</v>
      </c>
      <c r="AF106">
        <v>3.6160000000000001E-4</v>
      </c>
    </row>
    <row r="107" spans="1:34">
      <c r="A107" s="40" t="s">
        <v>2444</v>
      </c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</row>
    <row r="108" spans="1:34">
      <c r="A108" s="61" t="s">
        <v>2522</v>
      </c>
      <c r="B108" s="61" t="s">
        <v>2445</v>
      </c>
      <c r="C108" s="61" t="s">
        <v>2446</v>
      </c>
      <c r="D108" s="62" t="s">
        <v>2447</v>
      </c>
      <c r="E108" s="61" t="s">
        <v>2448</v>
      </c>
      <c r="F108" s="61" t="s">
        <v>2449</v>
      </c>
      <c r="G108" s="63" t="s">
        <v>2450</v>
      </c>
      <c r="H108" s="61" t="s">
        <v>2451</v>
      </c>
      <c r="I108" s="61" t="s">
        <v>2452</v>
      </c>
      <c r="J108" s="61" t="s">
        <v>2453</v>
      </c>
      <c r="K108" s="61" t="s">
        <v>2454</v>
      </c>
      <c r="L108" s="26" t="s">
        <v>2523</v>
      </c>
      <c r="M108" s="26" t="s">
        <v>2524</v>
      </c>
      <c r="N108" s="26" t="s">
        <v>2525</v>
      </c>
      <c r="O108" s="26" t="s">
        <v>2526</v>
      </c>
      <c r="P108" s="26" t="s">
        <v>2527</v>
      </c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</row>
    <row r="109" spans="1:34">
      <c r="B109">
        <v>0.18975600000000001</v>
      </c>
      <c r="C109">
        <v>0.2258752</v>
      </c>
      <c r="D109">
        <v>0.16820309999999999</v>
      </c>
      <c r="E109">
        <v>0.1480648</v>
      </c>
      <c r="F109">
        <v>6.3927600000000001E-2</v>
      </c>
      <c r="G109">
        <v>4.1253810000000002E-2</v>
      </c>
      <c r="H109">
        <v>6.4422370000000007E-2</v>
      </c>
      <c r="I109">
        <v>7.2169999999999998E-2</v>
      </c>
      <c r="J109">
        <v>5.2959930000000002E-2</v>
      </c>
      <c r="K109">
        <v>2.5257519999999999E-2</v>
      </c>
      <c r="L109">
        <v>0.18309230000000001</v>
      </c>
      <c r="M109">
        <v>0.1047386</v>
      </c>
      <c r="N109">
        <v>0.1234754</v>
      </c>
      <c r="O109">
        <v>8.9602680000000004E-2</v>
      </c>
      <c r="P109">
        <v>8.3126889999999995E-2</v>
      </c>
    </row>
    <row r="110" spans="1:34">
      <c r="A110" s="63" t="s">
        <v>2455</v>
      </c>
      <c r="B110" s="61" t="s">
        <v>2445</v>
      </c>
      <c r="C110" s="61" t="s">
        <v>2446</v>
      </c>
      <c r="D110" s="62" t="s">
        <v>2447</v>
      </c>
      <c r="E110" s="61" t="s">
        <v>2448</v>
      </c>
      <c r="F110" s="61" t="s">
        <v>2449</v>
      </c>
      <c r="G110" s="63" t="s">
        <v>2450</v>
      </c>
      <c r="H110" s="61" t="s">
        <v>2451</v>
      </c>
      <c r="I110" s="61" t="s">
        <v>2452</v>
      </c>
      <c r="J110" s="61" t="s">
        <v>2453</v>
      </c>
      <c r="K110" s="61" t="s">
        <v>2454</v>
      </c>
      <c r="L110" s="26" t="s">
        <v>2523</v>
      </c>
      <c r="M110" s="26" t="s">
        <v>2524</v>
      </c>
      <c r="N110" s="26" t="s">
        <v>2525</v>
      </c>
      <c r="O110" s="26" t="s">
        <v>2526</v>
      </c>
      <c r="P110" s="26" t="s">
        <v>2527</v>
      </c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</row>
    <row r="111" spans="1:34">
      <c r="A111" t="s">
        <v>2528</v>
      </c>
      <c r="B111" t="s">
        <v>2549</v>
      </c>
      <c r="C111" t="s">
        <v>2549</v>
      </c>
      <c r="D111" t="s">
        <v>2549</v>
      </c>
      <c r="E111" t="s">
        <v>2549</v>
      </c>
      <c r="F111" t="s">
        <v>2549</v>
      </c>
      <c r="G111" t="s">
        <v>2549</v>
      </c>
      <c r="H111" t="s">
        <v>2549</v>
      </c>
      <c r="I111" t="s">
        <v>2549</v>
      </c>
      <c r="J111" t="s">
        <v>2549</v>
      </c>
      <c r="K111" t="s">
        <v>2549</v>
      </c>
      <c r="L111" t="s">
        <v>2549</v>
      </c>
      <c r="M111" t="s">
        <v>2549</v>
      </c>
      <c r="N111" t="s">
        <v>2549</v>
      </c>
      <c r="O111" t="s">
        <v>2549</v>
      </c>
      <c r="P111" t="s">
        <v>2549</v>
      </c>
    </row>
    <row r="112" spans="1:34">
      <c r="A112" t="s">
        <v>2572</v>
      </c>
      <c r="B112">
        <v>9.3971609999999997E-2</v>
      </c>
      <c r="C112">
        <v>3.2029009999999997E-2</v>
      </c>
      <c r="D112">
        <v>3.1459300000000003E-2</v>
      </c>
      <c r="E112">
        <v>2.2154199999999999E-2</v>
      </c>
      <c r="F112">
        <v>9.0123100999999997E-2</v>
      </c>
      <c r="G112">
        <v>4.1052223999999998E-2</v>
      </c>
      <c r="H112">
        <v>0.10532878800000001</v>
      </c>
      <c r="I112">
        <v>2.9177249999999998E-2</v>
      </c>
      <c r="J112">
        <v>1.8104180000000001E-2</v>
      </c>
      <c r="K112">
        <v>1.7926930000000001E-2</v>
      </c>
      <c r="L112">
        <v>4.7603569999999998E-2</v>
      </c>
      <c r="M112">
        <v>8.2983849999999998E-2</v>
      </c>
      <c r="N112">
        <v>4.4846589999999999E-2</v>
      </c>
      <c r="O112">
        <v>3.060015E-2</v>
      </c>
      <c r="P112">
        <v>4.3871029999999998E-2</v>
      </c>
    </row>
    <row r="113" spans="1:34">
      <c r="A113" t="s">
        <v>2573</v>
      </c>
      <c r="B113" t="s">
        <v>2549</v>
      </c>
      <c r="C113" t="s">
        <v>2549</v>
      </c>
      <c r="D113" t="s">
        <v>2549</v>
      </c>
      <c r="E113" t="s">
        <v>2549</v>
      </c>
      <c r="F113" t="s">
        <v>2549</v>
      </c>
      <c r="G113" t="s">
        <v>2549</v>
      </c>
      <c r="H113" t="s">
        <v>2549</v>
      </c>
      <c r="I113" t="s">
        <v>2549</v>
      </c>
      <c r="J113" t="s">
        <v>2549</v>
      </c>
      <c r="K113" t="s">
        <v>2549</v>
      </c>
      <c r="L113" t="s">
        <v>2549</v>
      </c>
      <c r="M113" t="s">
        <v>2549</v>
      </c>
      <c r="N113" t="s">
        <v>2549</v>
      </c>
      <c r="O113" t="s">
        <v>2549</v>
      </c>
      <c r="P113" t="s">
        <v>2549</v>
      </c>
    </row>
    <row r="114" spans="1:34">
      <c r="A114" t="s">
        <v>2574</v>
      </c>
      <c r="B114">
        <v>5.4514489999999999E-2</v>
      </c>
      <c r="C114">
        <v>6.9023989999999993E-2</v>
      </c>
      <c r="D114">
        <v>7.0863419999999996E-2</v>
      </c>
      <c r="E114">
        <v>7.0132620000000007E-2</v>
      </c>
      <c r="F114">
        <v>1.443064E-3</v>
      </c>
      <c r="G114">
        <v>1.7044510000000001E-3</v>
      </c>
      <c r="H114">
        <v>1.591716E-3</v>
      </c>
      <c r="I114">
        <v>0</v>
      </c>
      <c r="J114">
        <v>0</v>
      </c>
      <c r="K114">
        <v>0</v>
      </c>
      <c r="L114">
        <v>6.592605E-2</v>
      </c>
      <c r="M114">
        <v>3.8301219999999997E-2</v>
      </c>
      <c r="N114">
        <v>5.2035320000000003E-2</v>
      </c>
      <c r="O114">
        <v>5.5268440000000002E-2</v>
      </c>
      <c r="P114">
        <v>5.3957539999999998E-2</v>
      </c>
    </row>
    <row r="115" spans="1:34">
      <c r="A115" t="s">
        <v>2575</v>
      </c>
      <c r="B115">
        <v>0.24159808999999999</v>
      </c>
      <c r="C115">
        <v>0.31181563000000001</v>
      </c>
      <c r="D115">
        <v>0.22877486999999999</v>
      </c>
      <c r="E115">
        <v>0.19769464</v>
      </c>
      <c r="F115">
        <v>2.9475378999999999E-2</v>
      </c>
      <c r="G115">
        <v>4.1550475000000003E-2</v>
      </c>
      <c r="H115">
        <v>2.7948830000000001E-2</v>
      </c>
      <c r="I115">
        <v>0.11210102</v>
      </c>
      <c r="J115">
        <v>7.9846189999999997E-2</v>
      </c>
      <c r="K115">
        <v>3.023319E-2</v>
      </c>
      <c r="L115">
        <v>0.2446564</v>
      </c>
      <c r="M115">
        <v>0.1229894</v>
      </c>
      <c r="N115">
        <v>0.18184610000000001</v>
      </c>
      <c r="O115">
        <v>0.12982779999999999</v>
      </c>
      <c r="P115">
        <v>0.1075221</v>
      </c>
    </row>
    <row r="116" spans="1:34">
      <c r="A116" s="64" t="s">
        <v>2538</v>
      </c>
      <c r="B116" s="32"/>
      <c r="C116" s="32"/>
      <c r="D116" s="65"/>
      <c r="E116" s="33"/>
      <c r="F116" s="33"/>
      <c r="G116" s="32"/>
      <c r="H116" s="33"/>
      <c r="I116" s="32"/>
      <c r="J116" s="33"/>
      <c r="K116" s="32"/>
      <c r="L116" s="32"/>
      <c r="M116" s="32"/>
      <c r="N116" s="32"/>
      <c r="O116" s="33"/>
      <c r="P116" s="33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</row>
    <row r="117" spans="1:34">
      <c r="A117" s="66" t="s">
        <v>2470</v>
      </c>
      <c r="B117" s="66"/>
      <c r="C117" s="40" t="s">
        <v>2539</v>
      </c>
      <c r="D117" s="40" t="s">
        <v>2540</v>
      </c>
      <c r="E117" s="66" t="s">
        <v>2541</v>
      </c>
      <c r="F117" s="67" t="s">
        <v>2542</v>
      </c>
      <c r="G117" s="67" t="s">
        <v>2543</v>
      </c>
      <c r="H117" s="59"/>
      <c r="I117" s="67"/>
      <c r="J117" s="66"/>
      <c r="K117" s="66"/>
      <c r="L117" s="66"/>
      <c r="M117" s="66"/>
      <c r="N117" s="66"/>
      <c r="O117" s="67"/>
      <c r="P117" s="67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</row>
    <row r="118" spans="1:34">
      <c r="A118" s="41" t="s">
        <v>2307</v>
      </c>
      <c r="B118" s="42">
        <f>SUM('chr16'!C118:G118)</f>
        <v>90067</v>
      </c>
      <c r="C118">
        <v>40178</v>
      </c>
      <c r="D118">
        <v>4700</v>
      </c>
      <c r="E118">
        <v>10120</v>
      </c>
      <c r="F118">
        <v>15599</v>
      </c>
      <c r="G118">
        <v>19470</v>
      </c>
      <c r="H118" s="42"/>
      <c r="N118" s="44"/>
      <c r="O118" s="44"/>
    </row>
    <row r="119" spans="1:34">
      <c r="A119" s="41" t="s">
        <v>2481</v>
      </c>
      <c r="B119">
        <v>3370</v>
      </c>
      <c r="C119" s="42">
        <v>1660</v>
      </c>
      <c r="D119" s="42">
        <v>82</v>
      </c>
      <c r="E119" s="42">
        <v>255</v>
      </c>
      <c r="F119" s="42">
        <v>562</v>
      </c>
      <c r="G119">
        <v>656</v>
      </c>
      <c r="H119" s="42"/>
      <c r="N119" s="44"/>
      <c r="O119" s="44"/>
    </row>
    <row r="120" spans="1:34">
      <c r="A120" s="41" t="s">
        <v>2482</v>
      </c>
      <c r="B120">
        <v>23</v>
      </c>
      <c r="C120" s="42">
        <v>10</v>
      </c>
      <c r="D120" s="42">
        <v>1</v>
      </c>
      <c r="E120" s="42">
        <v>1</v>
      </c>
      <c r="F120" s="42">
        <v>2</v>
      </c>
      <c r="G120" s="42">
        <v>6</v>
      </c>
      <c r="N120" s="44"/>
      <c r="O120" s="44"/>
    </row>
    <row r="121" spans="1:34">
      <c r="A121" s="41" t="s">
        <v>2483</v>
      </c>
      <c r="B121" t="s">
        <v>2549</v>
      </c>
      <c r="C121" s="42">
        <v>2.0627309999999999</v>
      </c>
      <c r="D121">
        <v>2.2799999999999998</v>
      </c>
      <c r="E121" s="42">
        <v>2.2278479999999998</v>
      </c>
      <c r="F121" s="42">
        <v>2.0543480000000001</v>
      </c>
      <c r="G121" s="42">
        <v>2.0943399999999999</v>
      </c>
      <c r="H121" s="42"/>
      <c r="N121" s="44"/>
      <c r="O121" s="44"/>
    </row>
    <row r="122" spans="1:34">
      <c r="A122" s="11" t="s">
        <v>2484</v>
      </c>
      <c r="B122">
        <v>1087</v>
      </c>
      <c r="C122" s="42">
        <v>539</v>
      </c>
      <c r="D122">
        <v>47</v>
      </c>
      <c r="E122" s="42">
        <v>69</v>
      </c>
      <c r="F122" s="42">
        <v>201</v>
      </c>
      <c r="G122" s="42">
        <v>164</v>
      </c>
      <c r="H122" s="42"/>
      <c r="N122" s="44"/>
      <c r="O122" s="44"/>
    </row>
    <row r="123" spans="1:34">
      <c r="A123" s="11" t="s">
        <v>2485</v>
      </c>
      <c r="B123">
        <v>1.2068789999999999E-2</v>
      </c>
      <c r="C123" s="42">
        <v>1.34153E-2</v>
      </c>
      <c r="D123">
        <v>0.01</v>
      </c>
      <c r="E123" s="42">
        <v>6.8181819999999999E-3</v>
      </c>
      <c r="F123" s="42">
        <v>1.288544E-2</v>
      </c>
      <c r="G123" s="42">
        <v>8.4232149999999995E-3</v>
      </c>
      <c r="H123" s="42"/>
      <c r="N123" s="44"/>
      <c r="O123" s="44"/>
    </row>
    <row r="124" spans="1:34">
      <c r="A124" s="96" t="s">
        <v>2486</v>
      </c>
      <c r="B124" s="96"/>
      <c r="C124" s="86" t="s">
        <v>2539</v>
      </c>
      <c r="D124" s="86" t="s">
        <v>2540</v>
      </c>
      <c r="E124" s="96" t="s">
        <v>2541</v>
      </c>
      <c r="F124" s="97" t="s">
        <v>2542</v>
      </c>
      <c r="G124" s="97" t="s">
        <v>2543</v>
      </c>
      <c r="H124" s="97"/>
      <c r="I124" s="97"/>
      <c r="J124" s="96"/>
      <c r="K124" s="96"/>
      <c r="L124" s="96"/>
      <c r="M124" s="97"/>
      <c r="N124" s="97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</row>
    <row r="125" spans="1:34">
      <c r="A125" s="41" t="s">
        <v>2481</v>
      </c>
      <c r="B125" s="42">
        <v>2217</v>
      </c>
      <c r="C125" s="42">
        <v>1113</v>
      </c>
      <c r="D125">
        <v>59</v>
      </c>
      <c r="E125" s="42">
        <v>161</v>
      </c>
      <c r="F125" s="42">
        <v>394</v>
      </c>
      <c r="G125" s="42">
        <v>381</v>
      </c>
      <c r="H125" s="42"/>
      <c r="N125" s="44"/>
      <c r="O125" s="44"/>
    </row>
    <row r="126" spans="1:34">
      <c r="A126" s="41" t="s">
        <v>2482</v>
      </c>
      <c r="B126" s="42">
        <v>8</v>
      </c>
      <c r="C126" s="42">
        <v>4</v>
      </c>
      <c r="D126">
        <v>1</v>
      </c>
      <c r="E126" s="42">
        <v>0</v>
      </c>
      <c r="F126" s="42">
        <v>0</v>
      </c>
      <c r="G126" s="42">
        <v>2</v>
      </c>
      <c r="H126" s="42"/>
      <c r="N126" s="44"/>
      <c r="O126" s="44"/>
    </row>
    <row r="127" spans="1:34">
      <c r="A127" s="41" t="s">
        <v>2483</v>
      </c>
      <c r="B127" s="42" t="s">
        <v>2549</v>
      </c>
      <c r="C127" s="42">
        <v>2.100279</v>
      </c>
      <c r="D127">
        <v>2.2777780000000001</v>
      </c>
      <c r="E127" s="42">
        <v>1.927273</v>
      </c>
      <c r="F127" s="42">
        <v>1.8970590000000001</v>
      </c>
      <c r="G127" s="42">
        <v>2.1487599999999998</v>
      </c>
      <c r="H127" s="42"/>
      <c r="N127" s="44"/>
      <c r="O127" s="44"/>
    </row>
    <row r="128" spans="1:34">
      <c r="A128" s="11" t="s">
        <v>2484</v>
      </c>
      <c r="B128" s="42">
        <v>1124</v>
      </c>
      <c r="C128" s="42">
        <v>557</v>
      </c>
      <c r="D128">
        <v>48</v>
      </c>
      <c r="E128" s="42">
        <v>71</v>
      </c>
      <c r="F128" s="42">
        <v>206</v>
      </c>
      <c r="G128" s="42">
        <v>173</v>
      </c>
      <c r="H128" s="42"/>
      <c r="N128" s="44"/>
      <c r="O128" s="44"/>
    </row>
    <row r="129" spans="1:34">
      <c r="A129" s="11" t="s">
        <v>2485</v>
      </c>
      <c r="B129" s="42">
        <v>1.24796E-2</v>
      </c>
      <c r="C129" s="42">
        <v>1.386331E-2</v>
      </c>
      <c r="D129">
        <v>1.0212769999999999E-2</v>
      </c>
      <c r="E129" s="42">
        <v>7.0158099999999999E-3</v>
      </c>
      <c r="F129" s="42">
        <v>1.3205969999999999E-2</v>
      </c>
      <c r="G129" s="42">
        <v>8.8854650000000004E-3</v>
      </c>
      <c r="H129" s="42"/>
      <c r="N129" s="44"/>
      <c r="O129" s="44"/>
    </row>
    <row r="130" spans="1:34">
      <c r="A130" s="96" t="s">
        <v>2487</v>
      </c>
      <c r="B130" s="96"/>
      <c r="C130" s="86" t="s">
        <v>2539</v>
      </c>
      <c r="D130" s="86" t="s">
        <v>2540</v>
      </c>
      <c r="E130" s="96" t="s">
        <v>2541</v>
      </c>
      <c r="F130" s="97" t="s">
        <v>2542</v>
      </c>
      <c r="G130" s="97" t="s">
        <v>2543</v>
      </c>
      <c r="H130" s="97"/>
      <c r="I130" s="97"/>
      <c r="J130" s="96"/>
      <c r="K130" s="96"/>
      <c r="L130" s="96"/>
      <c r="M130" s="97"/>
      <c r="N130" s="97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</row>
    <row r="131" spans="1:34">
      <c r="A131" s="41" t="s">
        <v>2481</v>
      </c>
      <c r="B131" s="42">
        <v>1855</v>
      </c>
      <c r="C131" s="42">
        <v>944</v>
      </c>
      <c r="D131">
        <v>55</v>
      </c>
      <c r="E131" s="42">
        <v>123</v>
      </c>
      <c r="F131" s="42">
        <v>318</v>
      </c>
      <c r="G131" s="42">
        <v>317</v>
      </c>
      <c r="H131" s="42"/>
      <c r="N131" s="44"/>
      <c r="O131" s="44"/>
    </row>
    <row r="132" spans="1:34">
      <c r="A132" s="41" t="s">
        <v>2482</v>
      </c>
      <c r="B132" s="42">
        <v>7</v>
      </c>
      <c r="C132" s="42">
        <v>2</v>
      </c>
      <c r="D132">
        <v>0</v>
      </c>
      <c r="E132" s="42">
        <v>0</v>
      </c>
      <c r="F132" s="42">
        <v>1</v>
      </c>
      <c r="G132" s="42">
        <v>2</v>
      </c>
      <c r="H132" s="42"/>
      <c r="N132" s="44"/>
      <c r="O132" s="44"/>
    </row>
    <row r="133" spans="1:34">
      <c r="A133" s="41" t="s">
        <v>2483</v>
      </c>
      <c r="B133" s="42" t="s">
        <v>2549</v>
      </c>
      <c r="C133" s="42">
        <v>2.0451609999999998</v>
      </c>
      <c r="D133">
        <v>2.4375</v>
      </c>
      <c r="E133" s="42">
        <v>2.4166669999999999</v>
      </c>
      <c r="F133" s="42">
        <v>2.0576919999999999</v>
      </c>
      <c r="G133" s="42">
        <v>1.9082570000000001</v>
      </c>
      <c r="H133" s="42"/>
      <c r="N133" s="44"/>
      <c r="O133" s="44"/>
    </row>
    <row r="134" spans="1:34">
      <c r="A134" s="11" t="s">
        <v>2484</v>
      </c>
      <c r="B134" s="42">
        <v>1134</v>
      </c>
      <c r="C134" s="42">
        <v>559</v>
      </c>
      <c r="D134">
        <v>49</v>
      </c>
      <c r="E134" s="42">
        <v>74</v>
      </c>
      <c r="F134" s="42">
        <v>209</v>
      </c>
      <c r="G134" s="42">
        <v>173</v>
      </c>
      <c r="H134" s="42"/>
      <c r="N134" s="44"/>
      <c r="O134" s="44"/>
    </row>
    <row r="135" spans="1:34">
      <c r="A135" s="11" t="s">
        <v>2485</v>
      </c>
      <c r="B135" s="42">
        <v>1.259063E-2</v>
      </c>
      <c r="C135" s="42">
        <v>1.3913089999999999E-2</v>
      </c>
      <c r="D135">
        <v>1.0425530000000001E-2</v>
      </c>
      <c r="E135" s="42">
        <v>7.3122530000000003E-3</v>
      </c>
      <c r="F135" s="42">
        <v>1.339829E-2</v>
      </c>
      <c r="G135" s="42">
        <v>8.8854650000000004E-3</v>
      </c>
      <c r="H135" s="42"/>
      <c r="N135" s="44"/>
      <c r="O135" s="44"/>
    </row>
    <row r="136" spans="1:34">
      <c r="A136" s="96" t="s">
        <v>2488</v>
      </c>
      <c r="B136" s="96"/>
      <c r="C136" s="86" t="s">
        <v>2539</v>
      </c>
      <c r="D136" s="86" t="s">
        <v>2540</v>
      </c>
      <c r="E136" s="96" t="s">
        <v>2541</v>
      </c>
      <c r="F136" s="97" t="s">
        <v>2542</v>
      </c>
      <c r="G136" s="97" t="s">
        <v>2543</v>
      </c>
      <c r="H136" s="97"/>
      <c r="I136" s="97"/>
      <c r="J136" s="96"/>
      <c r="K136" s="96"/>
      <c r="L136" s="96"/>
      <c r="M136" s="97"/>
      <c r="N136" s="97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</row>
    <row r="137" spans="1:34">
      <c r="A137" s="41" t="s">
        <v>2481</v>
      </c>
      <c r="B137" s="42">
        <v>2017</v>
      </c>
      <c r="C137" s="42">
        <v>1043</v>
      </c>
      <c r="D137">
        <v>58</v>
      </c>
      <c r="E137" s="42">
        <v>147</v>
      </c>
      <c r="F137" s="42">
        <v>314</v>
      </c>
      <c r="G137" s="42">
        <v>350</v>
      </c>
      <c r="H137" s="42"/>
      <c r="N137" s="44"/>
      <c r="O137" s="44"/>
    </row>
    <row r="138" spans="1:34">
      <c r="A138" s="41" t="s">
        <v>2482</v>
      </c>
      <c r="B138" s="42">
        <v>8</v>
      </c>
      <c r="C138" s="42">
        <v>5</v>
      </c>
      <c r="D138">
        <v>1</v>
      </c>
      <c r="E138" s="42">
        <v>0</v>
      </c>
      <c r="F138" s="42">
        <v>0</v>
      </c>
      <c r="G138" s="42">
        <v>2</v>
      </c>
      <c r="H138" s="42"/>
      <c r="N138" s="44"/>
      <c r="O138" s="44"/>
    </row>
    <row r="139" spans="1:34">
      <c r="A139" s="41" t="s">
        <v>2483</v>
      </c>
      <c r="B139" s="42" t="s">
        <v>2549</v>
      </c>
      <c r="C139" s="42">
        <v>2.0586509999999998</v>
      </c>
      <c r="D139">
        <v>2.4117649999999999</v>
      </c>
      <c r="E139" s="42">
        <v>2.3409089999999999</v>
      </c>
      <c r="F139" s="42">
        <v>1.934579</v>
      </c>
      <c r="G139" s="42">
        <v>2.0172409999999998</v>
      </c>
      <c r="H139" s="42"/>
      <c r="N139" s="44"/>
      <c r="O139" s="44"/>
    </row>
    <row r="140" spans="1:34">
      <c r="A140" s="11" t="s">
        <v>2484</v>
      </c>
      <c r="B140" s="42">
        <v>1138</v>
      </c>
      <c r="C140" s="42">
        <v>562</v>
      </c>
      <c r="D140">
        <v>47</v>
      </c>
      <c r="E140" s="42">
        <v>72</v>
      </c>
      <c r="F140" s="42">
        <v>211</v>
      </c>
      <c r="G140" s="42">
        <v>175</v>
      </c>
      <c r="H140" s="42"/>
      <c r="N140" s="44"/>
      <c r="O140" s="44"/>
    </row>
    <row r="141" spans="1:34">
      <c r="A141" s="11" t="s">
        <v>2485</v>
      </c>
      <c r="B141" s="42">
        <v>1.263504E-2</v>
      </c>
      <c r="C141" s="42">
        <v>1.398775E-2</v>
      </c>
      <c r="D141">
        <v>0.01</v>
      </c>
      <c r="E141" s="42">
        <v>7.1146250000000003E-3</v>
      </c>
      <c r="F141" s="42">
        <v>1.352651E-2</v>
      </c>
      <c r="G141" s="42">
        <v>8.9881869999999999E-3</v>
      </c>
      <c r="H141" s="42"/>
      <c r="N141" s="44"/>
      <c r="O141" s="44"/>
    </row>
    <row r="142" spans="1:34">
      <c r="A142" s="96" t="s">
        <v>2489</v>
      </c>
      <c r="B142" s="96"/>
      <c r="C142" s="86" t="s">
        <v>2539</v>
      </c>
      <c r="D142" s="86" t="s">
        <v>2540</v>
      </c>
      <c r="E142" s="96" t="s">
        <v>2541</v>
      </c>
      <c r="F142" s="97" t="s">
        <v>2542</v>
      </c>
      <c r="G142" s="97" t="s">
        <v>2543</v>
      </c>
      <c r="H142" s="97"/>
      <c r="I142" s="97"/>
      <c r="J142" s="96"/>
      <c r="K142" s="96"/>
      <c r="L142" s="96"/>
      <c r="M142" s="97"/>
      <c r="N142" s="97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</row>
    <row r="143" spans="1:34">
      <c r="A143" s="41" t="s">
        <v>2481</v>
      </c>
      <c r="B143" s="42">
        <v>1815</v>
      </c>
      <c r="C143" s="42">
        <v>902</v>
      </c>
      <c r="D143">
        <v>60</v>
      </c>
      <c r="E143" s="42">
        <v>114</v>
      </c>
      <c r="F143" s="42">
        <v>310</v>
      </c>
      <c r="G143" s="42">
        <v>326</v>
      </c>
      <c r="H143" s="42"/>
      <c r="N143" s="44"/>
      <c r="O143" s="44"/>
    </row>
    <row r="144" spans="1:34">
      <c r="A144" s="41" t="s">
        <v>2482</v>
      </c>
      <c r="B144" s="42">
        <v>6</v>
      </c>
      <c r="C144" s="42">
        <v>2</v>
      </c>
      <c r="D144">
        <v>0</v>
      </c>
      <c r="E144" s="42">
        <v>0</v>
      </c>
      <c r="F144" s="42">
        <v>1</v>
      </c>
      <c r="G144" s="42">
        <v>2</v>
      </c>
      <c r="H144" s="42"/>
      <c r="N144" s="44"/>
      <c r="O144" s="44"/>
    </row>
    <row r="145" spans="1:34">
      <c r="A145" s="41" t="s">
        <v>2483</v>
      </c>
      <c r="B145" s="42" t="s">
        <v>2549</v>
      </c>
      <c r="C145" s="42">
        <v>2.2329750000000002</v>
      </c>
      <c r="D145">
        <v>2</v>
      </c>
      <c r="E145" s="42">
        <v>2.5625</v>
      </c>
      <c r="F145" s="42">
        <v>2.131313</v>
      </c>
      <c r="G145" s="42">
        <v>2.046729</v>
      </c>
      <c r="H145" s="42"/>
      <c r="N145" s="44"/>
      <c r="O145" s="44"/>
    </row>
    <row r="146" spans="1:34">
      <c r="A146" s="11" t="s">
        <v>2484</v>
      </c>
      <c r="B146" s="42">
        <v>1138</v>
      </c>
      <c r="C146" s="42">
        <v>559</v>
      </c>
      <c r="D146">
        <v>49</v>
      </c>
      <c r="E146" s="42">
        <v>73</v>
      </c>
      <c r="F146" s="42">
        <v>213</v>
      </c>
      <c r="G146" s="42">
        <v>172</v>
      </c>
      <c r="H146" s="42"/>
      <c r="N146" s="44"/>
      <c r="O146" s="44"/>
    </row>
    <row r="147" spans="1:34">
      <c r="A147" s="11" t="s">
        <v>2485</v>
      </c>
      <c r="B147" s="42">
        <v>1.263504E-2</v>
      </c>
      <c r="C147" s="42">
        <v>1.3913089999999999E-2</v>
      </c>
      <c r="D147">
        <v>1.0425530000000001E-2</v>
      </c>
      <c r="E147" s="42">
        <v>7.2134390000000003E-3</v>
      </c>
      <c r="F147" s="42">
        <v>1.365472E-2</v>
      </c>
      <c r="G147" s="42">
        <v>8.8341040000000006E-3</v>
      </c>
      <c r="H147" s="42"/>
      <c r="N147" s="44"/>
      <c r="O147" s="44"/>
    </row>
    <row r="148" spans="1:34">
      <c r="A148" s="96" t="s">
        <v>2490</v>
      </c>
      <c r="B148" s="96"/>
      <c r="C148" s="86" t="s">
        <v>2539</v>
      </c>
      <c r="D148" s="86" t="s">
        <v>2540</v>
      </c>
      <c r="E148" s="96" t="s">
        <v>2541</v>
      </c>
      <c r="F148" s="97" t="s">
        <v>2542</v>
      </c>
      <c r="G148" s="97" t="s">
        <v>2543</v>
      </c>
      <c r="H148" s="97"/>
      <c r="I148" s="97"/>
      <c r="J148" s="96"/>
      <c r="K148" s="96"/>
      <c r="L148" s="96"/>
      <c r="M148" s="97"/>
      <c r="N148" s="97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</row>
    <row r="149" spans="1:34">
      <c r="A149" s="41" t="s">
        <v>2481</v>
      </c>
      <c r="B149" s="42">
        <v>1834</v>
      </c>
      <c r="C149" s="42">
        <v>925</v>
      </c>
      <c r="D149">
        <v>61</v>
      </c>
      <c r="E149" s="42">
        <v>114</v>
      </c>
      <c r="F149" s="42">
        <v>320</v>
      </c>
      <c r="G149" s="42">
        <v>313</v>
      </c>
      <c r="H149" s="42"/>
      <c r="N149" s="44"/>
      <c r="O149" s="44"/>
    </row>
    <row r="150" spans="1:34">
      <c r="A150" s="41" t="s">
        <v>2482</v>
      </c>
      <c r="B150" s="42">
        <v>10</v>
      </c>
      <c r="C150" s="42">
        <v>5</v>
      </c>
      <c r="D150">
        <v>0</v>
      </c>
      <c r="E150" s="42">
        <v>0</v>
      </c>
      <c r="F150" s="42">
        <v>1</v>
      </c>
      <c r="G150" s="42">
        <v>2</v>
      </c>
      <c r="H150" s="42"/>
      <c r="N150" s="44"/>
      <c r="O150" s="44"/>
    </row>
    <row r="151" spans="1:34">
      <c r="A151" s="41" t="s">
        <v>2483</v>
      </c>
      <c r="B151" s="42" t="s">
        <v>2549</v>
      </c>
      <c r="C151" s="42">
        <v>2.1786940000000001</v>
      </c>
      <c r="D151">
        <v>2.5882350000000001</v>
      </c>
      <c r="E151" s="42">
        <v>2.454545</v>
      </c>
      <c r="F151" s="42">
        <v>2.0476190000000001</v>
      </c>
      <c r="G151" s="42">
        <v>1.6982759999999999</v>
      </c>
      <c r="H151" s="42"/>
      <c r="N151" s="44"/>
      <c r="O151" s="44"/>
    </row>
    <row r="152" spans="1:34">
      <c r="A152" s="11" t="s">
        <v>2484</v>
      </c>
      <c r="B152" s="42">
        <v>1144</v>
      </c>
      <c r="C152" s="42">
        <v>566</v>
      </c>
      <c r="D152">
        <v>49</v>
      </c>
      <c r="E152" s="42">
        <v>74</v>
      </c>
      <c r="F152" s="42">
        <v>212</v>
      </c>
      <c r="G152" s="42">
        <v>172</v>
      </c>
      <c r="H152" s="42"/>
      <c r="N152" s="44"/>
      <c r="O152" s="44"/>
    </row>
    <row r="153" spans="1:34">
      <c r="A153" s="11" t="s">
        <v>2485</v>
      </c>
      <c r="B153" s="42">
        <v>1.270166E-2</v>
      </c>
      <c r="C153" s="42">
        <v>1.408731E-2</v>
      </c>
      <c r="D153">
        <v>1.0425530000000001E-2</v>
      </c>
      <c r="E153" s="42">
        <v>7.3122530000000003E-3</v>
      </c>
      <c r="F153" s="42">
        <v>1.3590609999999999E-2</v>
      </c>
      <c r="G153" s="42">
        <v>8.8341040000000006E-3</v>
      </c>
      <c r="H153" s="42"/>
      <c r="N153" s="44"/>
      <c r="O153" s="44"/>
    </row>
    <row r="154" spans="1:34">
      <c r="A154" s="70" t="s">
        <v>2550</v>
      </c>
      <c r="B154" s="59"/>
      <c r="C154" s="59"/>
      <c r="D154" s="60" t="s">
        <v>4</v>
      </c>
      <c r="E154" s="60"/>
      <c r="F154" s="60" t="s">
        <v>9</v>
      </c>
      <c r="G154" s="59"/>
      <c r="H154" s="60" t="s">
        <v>15</v>
      </c>
      <c r="I154" s="60"/>
      <c r="J154" s="60" t="s">
        <v>12</v>
      </c>
      <c r="K154" s="60"/>
      <c r="L154" s="60" t="s">
        <v>1010</v>
      </c>
      <c r="M154" s="59"/>
      <c r="N154" s="60"/>
      <c r="O154" s="60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</row>
    <row r="155" spans="1:34">
      <c r="A155" s="52" t="s">
        <v>2551</v>
      </c>
      <c r="B155" s="42">
        <v>62.724490000000003</v>
      </c>
      <c r="D155" s="176">
        <v>75.730900000000005</v>
      </c>
      <c r="F155">
        <v>62.110480000000003</v>
      </c>
      <c r="G155" s="52"/>
      <c r="H155">
        <v>44.954790000000003</v>
      </c>
      <c r="J155" s="176">
        <v>57.595930000000003</v>
      </c>
      <c r="L155" s="42">
        <v>59.151009999999999</v>
      </c>
      <c r="M155" s="52"/>
      <c r="P155" s="52"/>
    </row>
    <row r="156" spans="1:34">
      <c r="A156" s="52" t="s">
        <v>2552</v>
      </c>
      <c r="B156">
        <v>1.000872</v>
      </c>
      <c r="D156" s="176">
        <v>1.0034620000000001</v>
      </c>
      <c r="F156">
        <v>1.00624</v>
      </c>
      <c r="G156" s="52"/>
      <c r="H156">
        <v>1.0038279999999999</v>
      </c>
      <c r="J156" s="176">
        <v>1.0040819999999999</v>
      </c>
      <c r="L156">
        <v>1.0050060000000001</v>
      </c>
      <c r="M156" s="52"/>
      <c r="P156" s="52"/>
    </row>
    <row r="157" spans="1:34">
      <c r="A157" s="52" t="s">
        <v>2308</v>
      </c>
      <c r="B157">
        <v>63.780520000000003</v>
      </c>
      <c r="C157">
        <f>B157/B118</f>
        <v>7.0814526963260691E-4</v>
      </c>
      <c r="D157" s="176">
        <v>79.911429999999996</v>
      </c>
      <c r="E157">
        <f>D157/B118</f>
        <v>8.8724427370735119E-4</v>
      </c>
      <c r="F157">
        <v>69.691810000000004</v>
      </c>
      <c r="G157" s="176">
        <f>F157/B118</f>
        <v>7.7377741015022153E-4</v>
      </c>
      <c r="H157">
        <v>49.747500000000002</v>
      </c>
      <c r="I157">
        <f>H157/B118</f>
        <v>5.523388144381405E-4</v>
      </c>
      <c r="J157" s="176">
        <v>62.52319</v>
      </c>
      <c r="K157">
        <f>J157/B118</f>
        <v>6.9418532869974575E-4</v>
      </c>
      <c r="L157">
        <v>65.190650000000005</v>
      </c>
      <c r="M157" s="176">
        <f>L157/B118</f>
        <v>7.2380172538221549E-4</v>
      </c>
      <c r="P157" s="52"/>
    </row>
    <row r="158" spans="1:34">
      <c r="A158" s="52" t="s">
        <v>2520</v>
      </c>
      <c r="B158">
        <v>6.8510000000000001E-4</v>
      </c>
      <c r="D158" s="176">
        <v>7.9639999999999995E-4</v>
      </c>
      <c r="F158">
        <v>6.0829999999999999E-4</v>
      </c>
      <c r="G158" s="52"/>
      <c r="H158">
        <v>4.4710000000000003E-4</v>
      </c>
      <c r="J158" s="176">
        <v>5.8659999999999995E-4</v>
      </c>
      <c r="L158">
        <v>5.9190000000000002E-4</v>
      </c>
      <c r="M158" s="52"/>
      <c r="P158" s="52"/>
    </row>
    <row r="159" spans="1:34">
      <c r="A159" s="38" t="s">
        <v>2553</v>
      </c>
      <c r="B159" s="40"/>
      <c r="C159" s="40"/>
      <c r="D159" s="60" t="s">
        <v>4</v>
      </c>
      <c r="E159" s="60"/>
      <c r="F159" s="60" t="s">
        <v>9</v>
      </c>
      <c r="G159" s="59"/>
      <c r="H159" s="60" t="s">
        <v>15</v>
      </c>
      <c r="I159" s="60"/>
      <c r="J159" s="60" t="s">
        <v>12</v>
      </c>
      <c r="K159" s="60"/>
      <c r="L159" s="60" t="s">
        <v>1010</v>
      </c>
      <c r="M159" s="59"/>
      <c r="N159" s="60"/>
      <c r="O159" s="60"/>
      <c r="P159" s="59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</row>
    <row r="160" spans="1:34">
      <c r="A160" s="11" t="s">
        <v>2493</v>
      </c>
      <c r="B160" s="44">
        <v>-2.2852860000000002</v>
      </c>
      <c r="C160" s="11"/>
      <c r="D160" s="44">
        <v>-2.1243660000000002</v>
      </c>
      <c r="F160" s="11">
        <v>-2.2750539999999999</v>
      </c>
      <c r="G160" s="44"/>
      <c r="H160" s="44">
        <v>-2.4307810000000001</v>
      </c>
      <c r="I160" s="11"/>
      <c r="J160">
        <v>-2.2212930000000002</v>
      </c>
      <c r="L160" s="11">
        <v>-2.2558389999999999</v>
      </c>
      <c r="M160" s="44"/>
      <c r="N160" s="44"/>
      <c r="O160" s="11"/>
    </row>
    <row r="161" spans="1:34">
      <c r="A161" s="11" t="s">
        <v>2504</v>
      </c>
      <c r="B161" s="176">
        <v>3170</v>
      </c>
      <c r="C161" s="11"/>
      <c r="D161" s="177">
        <v>2112</v>
      </c>
      <c r="F161" s="11">
        <v>1792</v>
      </c>
      <c r="H161" s="177">
        <v>1939</v>
      </c>
      <c r="I161" s="11"/>
      <c r="J161">
        <v>1750</v>
      </c>
      <c r="L161" s="11">
        <v>1777</v>
      </c>
      <c r="M161" s="44"/>
      <c r="N161" s="44"/>
      <c r="O161" s="11"/>
    </row>
    <row r="162" spans="1:34">
      <c r="A162" s="42" t="s">
        <v>2497</v>
      </c>
      <c r="B162" s="176">
        <v>9.8241739999999998E-3</v>
      </c>
      <c r="C162" s="11"/>
      <c r="D162" s="44">
        <v>1.7782309999999999E-2</v>
      </c>
      <c r="F162" s="11">
        <v>1.7106329999999999E-2</v>
      </c>
      <c r="H162" s="44">
        <v>1.140387E-2</v>
      </c>
      <c r="I162" s="11"/>
      <c r="J162">
        <v>1.6304490000000001E-2</v>
      </c>
      <c r="L162" s="11">
        <v>1.6448029999999999E-2</v>
      </c>
      <c r="M162" s="44"/>
      <c r="N162" s="44"/>
      <c r="O162" s="11"/>
    </row>
    <row r="163" spans="1:34">
      <c r="A163" s="11" t="s">
        <v>2505</v>
      </c>
      <c r="B163" s="176">
        <v>-5.1550010000000004</v>
      </c>
      <c r="C163" s="11"/>
      <c r="D163" s="44">
        <v>-1.889262</v>
      </c>
      <c r="F163" s="11">
        <v>-1.453638</v>
      </c>
      <c r="H163" s="44">
        <v>-2.457614</v>
      </c>
      <c r="I163" s="11"/>
      <c r="J163">
        <v>-1.6730560000000001</v>
      </c>
      <c r="L163" s="11">
        <v>-1.7121459999999999</v>
      </c>
      <c r="M163" s="44"/>
      <c r="N163" s="44"/>
      <c r="O163" s="11"/>
    </row>
    <row r="164" spans="1:34">
      <c r="A164" s="11" t="s">
        <v>2506</v>
      </c>
      <c r="B164" s="176">
        <v>-10.22964</v>
      </c>
      <c r="C164" s="11"/>
      <c r="D164" s="44">
        <v>-0.9058079</v>
      </c>
      <c r="F164" s="11">
        <v>0.2493437</v>
      </c>
      <c r="H164" s="44">
        <v>-1.750772</v>
      </c>
      <c r="I164" s="11"/>
      <c r="J164">
        <v>-0.24191889999999999</v>
      </c>
      <c r="L164" s="11">
        <v>-0.31193749999999998</v>
      </c>
      <c r="M164" s="44"/>
      <c r="N164" s="44"/>
      <c r="O164" s="11"/>
    </row>
    <row r="165" spans="1:34">
      <c r="A165" s="42" t="s">
        <v>2507</v>
      </c>
      <c r="B165" s="176">
        <v>62.724490000000003</v>
      </c>
      <c r="C165" s="11">
        <f>B165/B118</f>
        <v>6.9642033153097141E-4</v>
      </c>
      <c r="D165" s="44">
        <v>75.730900000000005</v>
      </c>
      <c r="E165">
        <f>D165/B118</f>
        <v>8.4082849434310015E-4</v>
      </c>
      <c r="F165" s="11">
        <v>62.110480000000003</v>
      </c>
      <c r="G165">
        <f>F165/B118</f>
        <v>6.896030732676785E-4</v>
      </c>
      <c r="H165" s="44">
        <v>44.954790000000003</v>
      </c>
      <c r="I165" s="11">
        <f>H165/B118</f>
        <v>4.9912609501815319E-4</v>
      </c>
      <c r="J165">
        <v>57.595930000000003</v>
      </c>
      <c r="K165">
        <f>J165/B118</f>
        <v>6.394787213962939E-4</v>
      </c>
      <c r="L165" s="11">
        <v>59.151009999999999</v>
      </c>
      <c r="M165" s="44">
        <f>L165/B118</f>
        <v>6.5674453462422414E-4</v>
      </c>
      <c r="N165" s="44"/>
      <c r="O165" s="11"/>
    </row>
    <row r="166" spans="1:34">
      <c r="A166" s="42" t="s">
        <v>2508</v>
      </c>
      <c r="B166" s="176">
        <v>374.68459999999999</v>
      </c>
      <c r="C166" s="42">
        <f>B166/B118</f>
        <v>4.1600652847324764E-3</v>
      </c>
      <c r="D166" s="44">
        <v>290.5856</v>
      </c>
      <c r="E166">
        <f>D166/B118</f>
        <v>3.2263270676274329E-3</v>
      </c>
      <c r="F166" s="42">
        <v>263.81209999999999</v>
      </c>
      <c r="G166">
        <f>F166/B118</f>
        <v>2.9290650293670268E-3</v>
      </c>
      <c r="H166" s="44">
        <v>269.20729999999998</v>
      </c>
      <c r="I166" s="42">
        <f>H166/B118</f>
        <v>2.9889671022683109E-3</v>
      </c>
      <c r="J166">
        <v>243.16120000000001</v>
      </c>
      <c r="K166">
        <f>J166/B118</f>
        <v>2.699781273940511E-3</v>
      </c>
      <c r="L166" s="42">
        <v>252.7526</v>
      </c>
      <c r="M166" s="44">
        <f>L166/B118</f>
        <v>2.8062731077975285E-3</v>
      </c>
      <c r="N166" s="44"/>
      <c r="O166" s="42"/>
    </row>
    <row r="167" spans="1:34">
      <c r="A167" s="23" t="s">
        <v>2509</v>
      </c>
      <c r="B167" s="176">
        <v>1.040016E-7</v>
      </c>
      <c r="C167" s="42"/>
      <c r="D167" s="177">
        <v>8.0658170000000001E-8</v>
      </c>
      <c r="F167" s="109">
        <v>7.3226619999999996E-8</v>
      </c>
      <c r="H167" s="177">
        <v>7.4724190000000002E-8</v>
      </c>
      <c r="I167" s="42"/>
      <c r="J167" s="73">
        <v>6.7494529999999999E-8</v>
      </c>
      <c r="L167" s="73">
        <v>7.0156820000000006E-8</v>
      </c>
      <c r="M167" s="44"/>
      <c r="N167" s="44"/>
      <c r="O167" s="42"/>
    </row>
    <row r="168" spans="1:34">
      <c r="A168" s="23" t="s">
        <v>2503</v>
      </c>
      <c r="B168" s="42"/>
      <c r="C168" s="72"/>
      <c r="D168" s="42"/>
      <c r="E168" s="44"/>
      <c r="G168" s="42"/>
      <c r="I168" s="44"/>
      <c r="J168" s="42"/>
      <c r="M168" s="42"/>
      <c r="N168" s="44"/>
      <c r="O168" s="44"/>
      <c r="P168" s="42"/>
    </row>
    <row r="169" spans="1:34">
      <c r="A169" s="37" t="s">
        <v>2555</v>
      </c>
      <c r="B169" s="38"/>
      <c r="C169" s="51"/>
      <c r="D169" s="39"/>
      <c r="E169" s="38" t="s">
        <v>2492</v>
      </c>
      <c r="F169" s="38"/>
      <c r="G169" s="40"/>
      <c r="H169" s="38"/>
      <c r="I169" s="40"/>
      <c r="J169" s="38"/>
      <c r="K169" s="40"/>
      <c r="L169" s="40"/>
      <c r="M169" s="40"/>
      <c r="N169" s="40"/>
      <c r="O169" s="38"/>
      <c r="P169" s="38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</row>
    <row r="170" spans="1:34">
      <c r="A170" t="s">
        <v>2556</v>
      </c>
      <c r="B170" s="44"/>
      <c r="C170" s="72"/>
      <c r="D170" s="52"/>
      <c r="E170" s="44" t="s">
        <v>2455</v>
      </c>
      <c r="F170" t="s">
        <v>2459</v>
      </c>
      <c r="G170" s="44" t="s">
        <v>2460</v>
      </c>
      <c r="H170" t="s">
        <v>2461</v>
      </c>
      <c r="I170" s="44" t="s">
        <v>2462</v>
      </c>
      <c r="J170" t="s">
        <v>2463</v>
      </c>
      <c r="K170" t="s">
        <v>2464</v>
      </c>
      <c r="L170" t="s">
        <v>2465</v>
      </c>
      <c r="M170" t="s">
        <v>2468</v>
      </c>
      <c r="O170" s="44"/>
      <c r="P170" s="44"/>
    </row>
    <row r="171" spans="1:34">
      <c r="A171" t="s">
        <v>2558</v>
      </c>
      <c r="B171" s="44"/>
      <c r="C171" s="72"/>
      <c r="D171" s="52"/>
      <c r="E171">
        <v>1</v>
      </c>
      <c r="F171" s="42">
        <v>6</v>
      </c>
      <c r="G171" s="42">
        <v>1660</v>
      </c>
      <c r="H171">
        <v>4</v>
      </c>
      <c r="I171" s="42">
        <v>539</v>
      </c>
      <c r="J171">
        <f>(F171/G171)/(H171/I171)</f>
        <v>0.48704819277108435</v>
      </c>
      <c r="K171">
        <f>1-J171</f>
        <v>0.51295180722891565</v>
      </c>
      <c r="L171" s="42">
        <v>1.2882</v>
      </c>
      <c r="M171" s="42">
        <v>0.28439999999999999</v>
      </c>
      <c r="O171" s="44"/>
      <c r="P171" s="44"/>
    </row>
    <row r="172" spans="1:34">
      <c r="B172" s="44"/>
      <c r="E172">
        <v>2</v>
      </c>
      <c r="F172" s="42">
        <v>271</v>
      </c>
      <c r="G172" s="42">
        <v>82</v>
      </c>
      <c r="H172" s="42">
        <v>132</v>
      </c>
      <c r="I172">
        <v>47</v>
      </c>
      <c r="J172">
        <f t="shared" ref="J172:J176" si="18">(F172/G172)/(H172/I172)</f>
        <v>1.1767368810051737</v>
      </c>
      <c r="K172">
        <f t="shared" ref="K172:K176" si="19">1-J172</f>
        <v>-0.17673688100517371</v>
      </c>
      <c r="L172" s="42">
        <v>315.97000000000003</v>
      </c>
      <c r="M172" s="189">
        <v>4.9980000000000001E-4</v>
      </c>
    </row>
    <row r="173" spans="1:34">
      <c r="A173" t="s">
        <v>2559</v>
      </c>
      <c r="B173" s="44"/>
      <c r="E173">
        <v>3</v>
      </c>
      <c r="F173" s="42">
        <v>3</v>
      </c>
      <c r="G173" s="42">
        <v>255</v>
      </c>
      <c r="H173" s="42">
        <v>1</v>
      </c>
      <c r="I173" s="42">
        <v>69</v>
      </c>
      <c r="J173">
        <f t="shared" si="18"/>
        <v>0.81176470588235294</v>
      </c>
      <c r="K173">
        <f t="shared" si="19"/>
        <v>0.18823529411764706</v>
      </c>
      <c r="L173" s="42">
        <v>3.3454999999999999</v>
      </c>
      <c r="M173">
        <v>0.1024</v>
      </c>
    </row>
    <row r="174" spans="1:34">
      <c r="A174" t="s">
        <v>2560</v>
      </c>
      <c r="B174" s="44"/>
      <c r="E174">
        <v>4</v>
      </c>
      <c r="F174" s="42">
        <v>13</v>
      </c>
      <c r="G174" s="42">
        <v>562</v>
      </c>
      <c r="H174" s="42">
        <v>6</v>
      </c>
      <c r="I174" s="42">
        <v>201</v>
      </c>
      <c r="J174">
        <f t="shared" si="18"/>
        <v>0.77491103202846967</v>
      </c>
      <c r="K174">
        <f t="shared" si="19"/>
        <v>0.22508896797153033</v>
      </c>
      <c r="L174" s="42">
        <v>0.26107999999999998</v>
      </c>
      <c r="M174" s="105">
        <v>0.79110000000000003</v>
      </c>
    </row>
    <row r="175" spans="1:34">
      <c r="B175" s="44"/>
      <c r="E175">
        <v>5</v>
      </c>
      <c r="F175" s="42">
        <v>511</v>
      </c>
      <c r="G175">
        <v>656</v>
      </c>
      <c r="H175" s="42">
        <v>173</v>
      </c>
      <c r="I175" s="42">
        <v>164</v>
      </c>
      <c r="J175">
        <f t="shared" si="18"/>
        <v>0.7384393063583814</v>
      </c>
      <c r="K175">
        <f t="shared" si="19"/>
        <v>0.2615606936416186</v>
      </c>
      <c r="L175">
        <v>0.79110000000000003</v>
      </c>
      <c r="M175" s="189">
        <v>1.349E-2</v>
      </c>
    </row>
    <row r="176" spans="1:34">
      <c r="A176" t="s">
        <v>2561</v>
      </c>
      <c r="B176" s="44"/>
      <c r="E176" t="s">
        <v>2522</v>
      </c>
      <c r="F176" s="42">
        <v>804</v>
      </c>
      <c r="G176">
        <v>3370</v>
      </c>
      <c r="H176" s="42">
        <v>316</v>
      </c>
      <c r="I176">
        <v>1087</v>
      </c>
      <c r="J176">
        <f t="shared" si="18"/>
        <v>0.82067009728430307</v>
      </c>
      <c r="K176">
        <f t="shared" si="19"/>
        <v>0.17932990271569693</v>
      </c>
      <c r="L176">
        <v>6.9577999999999998</v>
      </c>
      <c r="M176" s="190">
        <v>9.495E-3</v>
      </c>
    </row>
    <row r="177" spans="1:34">
      <c r="A177" t="s">
        <v>2562</v>
      </c>
      <c r="B177" s="44"/>
    </row>
    <row r="178" spans="1:34">
      <c r="A178" s="86" t="s">
        <v>2563</v>
      </c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  <c r="AG178" s="86"/>
      <c r="AH178" s="86"/>
    </row>
    <row r="179" spans="1:34">
      <c r="A179" s="44" t="s">
        <v>2455</v>
      </c>
      <c r="B179" t="s">
        <v>2459</v>
      </c>
      <c r="C179" s="44" t="s">
        <v>2460</v>
      </c>
      <c r="D179" t="s">
        <v>2461</v>
      </c>
      <c r="E179" s="44" t="s">
        <v>2462</v>
      </c>
      <c r="F179" t="s">
        <v>2463</v>
      </c>
      <c r="G179" t="s">
        <v>2464</v>
      </c>
      <c r="H179" t="s">
        <v>2465</v>
      </c>
      <c r="I179" t="s">
        <v>2468</v>
      </c>
    </row>
    <row r="180" spans="1:34">
      <c r="A180">
        <v>1</v>
      </c>
      <c r="B180" s="42">
        <v>4</v>
      </c>
      <c r="C180" s="42">
        <v>1113</v>
      </c>
      <c r="D180">
        <v>4</v>
      </c>
      <c r="E180" s="42">
        <v>557</v>
      </c>
      <c r="F180">
        <f>(B180/C180)/(D180/E180)</f>
        <v>0.50044923629829297</v>
      </c>
      <c r="G180">
        <f>1-F180</f>
        <v>0.49955076370170703</v>
      </c>
      <c r="H180" s="42">
        <v>0.99138000000000004</v>
      </c>
      <c r="I180" s="42">
        <v>0.46329999999999999</v>
      </c>
    </row>
    <row r="181" spans="1:34">
      <c r="A181">
        <v>2</v>
      </c>
      <c r="B181" s="42">
        <v>204</v>
      </c>
      <c r="C181">
        <v>59</v>
      </c>
      <c r="D181" s="42">
        <v>134</v>
      </c>
      <c r="E181">
        <v>48</v>
      </c>
      <c r="F181">
        <f t="shared" ref="F181:F185" si="20">(B181/C181)/(D181/E181)</f>
        <v>1.2385529977232483</v>
      </c>
      <c r="G181">
        <f t="shared" ref="G181:G185" si="21">1-F181</f>
        <v>-0.23855299772324834</v>
      </c>
      <c r="H181" s="42">
        <v>0.91435999999999995</v>
      </c>
      <c r="I181" s="42">
        <v>0.38129999999999997</v>
      </c>
    </row>
    <row r="182" spans="1:34">
      <c r="A182">
        <v>3</v>
      </c>
      <c r="B182" s="42">
        <v>1</v>
      </c>
      <c r="C182" s="42">
        <v>161</v>
      </c>
      <c r="D182" s="42">
        <v>1</v>
      </c>
      <c r="E182" s="42">
        <v>71</v>
      </c>
      <c r="F182">
        <f t="shared" si="20"/>
        <v>0.44099378881987572</v>
      </c>
      <c r="G182">
        <f t="shared" si="21"/>
        <v>0.55900621118012428</v>
      </c>
      <c r="H182" s="42">
        <v>0.35021999999999998</v>
      </c>
      <c r="I182">
        <v>1</v>
      </c>
    </row>
    <row r="183" spans="1:34">
      <c r="A183">
        <v>4</v>
      </c>
      <c r="B183" s="42">
        <v>8</v>
      </c>
      <c r="C183" s="42">
        <v>394</v>
      </c>
      <c r="D183" s="42">
        <v>6</v>
      </c>
      <c r="E183" s="42">
        <v>206</v>
      </c>
      <c r="F183">
        <f t="shared" si="20"/>
        <v>0.69712351945854478</v>
      </c>
      <c r="G183">
        <f t="shared" si="21"/>
        <v>0.30287648054145522</v>
      </c>
      <c r="H183" s="42">
        <v>0.43969999999999998</v>
      </c>
      <c r="I183" s="105">
        <v>0.59119999999999995</v>
      </c>
    </row>
    <row r="184" spans="1:34">
      <c r="A184">
        <v>5</v>
      </c>
      <c r="B184" s="42">
        <v>315</v>
      </c>
      <c r="C184" s="42">
        <v>381</v>
      </c>
      <c r="D184" s="42">
        <v>175</v>
      </c>
      <c r="E184" s="42">
        <v>173</v>
      </c>
      <c r="F184">
        <f t="shared" si="20"/>
        <v>0.81732283464566913</v>
      </c>
      <c r="G184">
        <f t="shared" si="21"/>
        <v>0.18267716535433087</v>
      </c>
      <c r="H184">
        <v>2.3555999999999999</v>
      </c>
      <c r="I184" s="42">
        <v>0.1144</v>
      </c>
    </row>
    <row r="185" spans="1:34">
      <c r="A185" s="71" t="s">
        <v>2522</v>
      </c>
      <c r="B185" s="42">
        <v>532</v>
      </c>
      <c r="C185" s="42">
        <v>2217</v>
      </c>
      <c r="D185" s="42">
        <v>320</v>
      </c>
      <c r="E185" s="42">
        <v>1124</v>
      </c>
      <c r="F185">
        <f t="shared" si="20"/>
        <v>0.84287325214253483</v>
      </c>
      <c r="G185">
        <f t="shared" si="21"/>
        <v>0.15712674785746517</v>
      </c>
      <c r="H185">
        <v>4.6109999999999998</v>
      </c>
      <c r="I185" s="189">
        <v>2.7490000000000001E-2</v>
      </c>
    </row>
    <row r="186" spans="1:34">
      <c r="A186" s="86" t="s">
        <v>2564</v>
      </c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</row>
    <row r="187" spans="1:34">
      <c r="A187" s="44" t="s">
        <v>2455</v>
      </c>
      <c r="B187" t="s">
        <v>2459</v>
      </c>
      <c r="C187" s="44" t="s">
        <v>2460</v>
      </c>
      <c r="D187" t="s">
        <v>2461</v>
      </c>
      <c r="E187" s="44" t="s">
        <v>2462</v>
      </c>
      <c r="F187" t="s">
        <v>2463</v>
      </c>
      <c r="G187" t="s">
        <v>2464</v>
      </c>
      <c r="H187" t="s">
        <v>2465</v>
      </c>
      <c r="I187" t="s">
        <v>2468</v>
      </c>
    </row>
    <row r="188" spans="1:34">
      <c r="A188">
        <v>1</v>
      </c>
      <c r="B188" s="42">
        <v>6</v>
      </c>
      <c r="C188" s="42">
        <v>944</v>
      </c>
      <c r="D188">
        <v>4</v>
      </c>
      <c r="E188" s="42">
        <v>559</v>
      </c>
      <c r="F188">
        <f>(B188/C188)/(D188/E188)</f>
        <v>0.88824152542372892</v>
      </c>
      <c r="G188">
        <f>1-F188</f>
        <v>0.11175847457627108</v>
      </c>
      <c r="H188" s="42">
        <v>3.3517999999999999E-2</v>
      </c>
      <c r="I188" s="42">
        <v>1</v>
      </c>
    </row>
    <row r="189" spans="1:34">
      <c r="A189">
        <v>2</v>
      </c>
      <c r="B189" s="42">
        <v>184</v>
      </c>
      <c r="C189">
        <v>55</v>
      </c>
      <c r="D189" s="42">
        <v>136</v>
      </c>
      <c r="E189">
        <v>49</v>
      </c>
      <c r="F189">
        <f t="shared" ref="F189:F193" si="22">(B189/C189)/(D189/E189)</f>
        <v>1.2053475935828877</v>
      </c>
      <c r="G189">
        <f t="shared" ref="G189:G193" si="23">1-F189</f>
        <v>-0.20534759358288768</v>
      </c>
      <c r="H189" s="42">
        <v>0.67981999999999998</v>
      </c>
      <c r="I189" s="42">
        <v>0.4143</v>
      </c>
    </row>
    <row r="190" spans="1:34">
      <c r="A190">
        <v>3</v>
      </c>
      <c r="B190" s="42">
        <v>2</v>
      </c>
      <c r="C190" s="42">
        <v>123</v>
      </c>
      <c r="D190" s="42">
        <v>1</v>
      </c>
      <c r="E190" s="42">
        <v>74</v>
      </c>
      <c r="F190">
        <f t="shared" si="22"/>
        <v>1.2032520325203253</v>
      </c>
      <c r="G190">
        <f t="shared" si="23"/>
        <v>-0.20325203252032531</v>
      </c>
      <c r="H190" s="42">
        <v>2.2561000000000001E-2</v>
      </c>
      <c r="I190" s="42">
        <v>1</v>
      </c>
    </row>
    <row r="191" spans="1:34">
      <c r="A191">
        <v>4</v>
      </c>
      <c r="B191" s="42">
        <v>8</v>
      </c>
      <c r="C191" s="42">
        <v>318</v>
      </c>
      <c r="D191" s="42">
        <v>6</v>
      </c>
      <c r="E191" s="42">
        <v>209</v>
      </c>
      <c r="F191">
        <f t="shared" si="22"/>
        <v>0.8763102725366877</v>
      </c>
      <c r="G191">
        <f t="shared" si="23"/>
        <v>0.1236897274633123</v>
      </c>
      <c r="H191" s="42">
        <v>5.8268E-2</v>
      </c>
      <c r="I191" s="105">
        <v>1</v>
      </c>
    </row>
    <row r="192" spans="1:34">
      <c r="A192">
        <v>5</v>
      </c>
      <c r="B192" s="42">
        <v>264</v>
      </c>
      <c r="C192" s="42">
        <v>317</v>
      </c>
      <c r="D192" s="42">
        <v>177</v>
      </c>
      <c r="E192" s="42">
        <v>173</v>
      </c>
      <c r="F192">
        <f t="shared" si="22"/>
        <v>0.81398706089932105</v>
      </c>
      <c r="G192">
        <f t="shared" si="23"/>
        <v>0.18601293910067895</v>
      </c>
      <c r="H192">
        <v>2.3079000000000001</v>
      </c>
      <c r="I192" s="42">
        <v>0.13639999999999999</v>
      </c>
    </row>
    <row r="193" spans="1:34">
      <c r="A193" t="s">
        <v>2522</v>
      </c>
      <c r="B193" s="42">
        <v>464</v>
      </c>
      <c r="C193" s="42">
        <v>1855</v>
      </c>
      <c r="D193" s="42">
        <v>324</v>
      </c>
      <c r="E193" s="42">
        <v>1134</v>
      </c>
      <c r="F193">
        <f t="shared" si="22"/>
        <v>0.87547169811320757</v>
      </c>
      <c r="G193">
        <f t="shared" si="23"/>
        <v>0.12452830188679243</v>
      </c>
      <c r="H193">
        <v>2.6566999999999998</v>
      </c>
      <c r="I193" s="42">
        <v>0.1089</v>
      </c>
    </row>
    <row r="194" spans="1:34">
      <c r="A194" s="86" t="s">
        <v>2565</v>
      </c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</row>
    <row r="195" spans="1:34">
      <c r="A195" s="44" t="s">
        <v>2455</v>
      </c>
      <c r="B195" t="s">
        <v>2459</v>
      </c>
      <c r="C195" s="44" t="s">
        <v>2460</v>
      </c>
      <c r="D195" t="s">
        <v>2461</v>
      </c>
      <c r="E195" s="44" t="s">
        <v>2462</v>
      </c>
      <c r="F195" t="s">
        <v>2463</v>
      </c>
      <c r="G195" t="s">
        <v>2464</v>
      </c>
      <c r="H195" t="s">
        <v>2465</v>
      </c>
      <c r="I195" t="s">
        <v>2468</v>
      </c>
    </row>
    <row r="196" spans="1:34">
      <c r="A196">
        <v>1</v>
      </c>
      <c r="B196" s="42">
        <v>4</v>
      </c>
      <c r="C196" s="42">
        <v>1043</v>
      </c>
      <c r="D196">
        <v>4</v>
      </c>
      <c r="E196" s="42">
        <v>562</v>
      </c>
      <c r="F196">
        <f>(B196/C196)/(D196/E196)</f>
        <v>0.538830297219559</v>
      </c>
      <c r="G196">
        <f>1-F196</f>
        <v>0.461169702780441</v>
      </c>
      <c r="H196" s="42">
        <v>0.78471999999999997</v>
      </c>
      <c r="I196" s="42">
        <v>0.45579999999999998</v>
      </c>
    </row>
    <row r="197" spans="1:34">
      <c r="A197">
        <v>2</v>
      </c>
      <c r="B197" s="42">
        <v>188</v>
      </c>
      <c r="C197">
        <v>58</v>
      </c>
      <c r="D197" s="42">
        <v>138</v>
      </c>
      <c r="E197">
        <v>47</v>
      </c>
      <c r="F197">
        <f t="shared" ref="F197:F201" si="24">(B197/C197)/(D197/E197)</f>
        <v>1.1039480259870065</v>
      </c>
      <c r="G197">
        <f t="shared" ref="G197:G201" si="25">1-F197</f>
        <v>-0.10394802598700648</v>
      </c>
      <c r="H197" s="42">
        <v>0.19152</v>
      </c>
      <c r="I197" s="42">
        <v>0.74360000000000004</v>
      </c>
    </row>
    <row r="198" spans="1:34">
      <c r="A198">
        <v>3</v>
      </c>
      <c r="B198" s="42">
        <v>2</v>
      </c>
      <c r="C198" s="42">
        <v>147</v>
      </c>
      <c r="D198" s="42">
        <v>1</v>
      </c>
      <c r="E198" s="42">
        <v>72</v>
      </c>
      <c r="F198">
        <f t="shared" si="24"/>
        <v>0.97959183673469385</v>
      </c>
      <c r="G198">
        <f t="shared" si="25"/>
        <v>2.0408163265306145E-2</v>
      </c>
      <c r="H198" s="42">
        <v>2.7959000000000003E-4</v>
      </c>
      <c r="I198" s="42">
        <v>1</v>
      </c>
    </row>
    <row r="199" spans="1:34">
      <c r="A199">
        <v>4</v>
      </c>
      <c r="B199" s="42">
        <v>9</v>
      </c>
      <c r="C199" s="42">
        <v>314</v>
      </c>
      <c r="D199" s="42">
        <v>6</v>
      </c>
      <c r="E199" s="42">
        <v>211</v>
      </c>
      <c r="F199">
        <f t="shared" si="24"/>
        <v>1.0079617834394905</v>
      </c>
      <c r="G199">
        <f t="shared" si="25"/>
        <v>-7.9617834394904996E-3</v>
      </c>
      <c r="H199" s="42">
        <v>2.2012E-4</v>
      </c>
      <c r="I199" s="105">
        <v>1</v>
      </c>
    </row>
    <row r="200" spans="1:34">
      <c r="A200">
        <v>5</v>
      </c>
      <c r="B200" s="42">
        <v>298</v>
      </c>
      <c r="C200" s="42">
        <v>350</v>
      </c>
      <c r="D200" s="42">
        <v>179</v>
      </c>
      <c r="E200" s="42">
        <v>175</v>
      </c>
      <c r="F200">
        <f t="shared" si="24"/>
        <v>0.83240223463687146</v>
      </c>
      <c r="G200">
        <f t="shared" si="25"/>
        <v>0.16759776536312854</v>
      </c>
      <c r="H200">
        <v>1.923</v>
      </c>
      <c r="I200" s="42">
        <v>0.2044</v>
      </c>
    </row>
    <row r="201" spans="1:34">
      <c r="A201" t="s">
        <v>2522</v>
      </c>
      <c r="B201" s="42">
        <v>501</v>
      </c>
      <c r="C201" s="42">
        <v>2017</v>
      </c>
      <c r="D201" s="42">
        <v>328</v>
      </c>
      <c r="E201" s="42">
        <v>1138</v>
      </c>
      <c r="F201">
        <f t="shared" si="24"/>
        <v>0.86178761019142169</v>
      </c>
      <c r="G201">
        <f t="shared" si="25"/>
        <v>0.13821238980857831</v>
      </c>
      <c r="H201">
        <v>3.4500999999999999</v>
      </c>
      <c r="I201" s="232">
        <v>6.3969999999999999E-2</v>
      </c>
    </row>
    <row r="202" spans="1:34">
      <c r="A202" s="86" t="s">
        <v>2566</v>
      </c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</row>
    <row r="203" spans="1:34">
      <c r="A203" s="44" t="s">
        <v>2455</v>
      </c>
      <c r="B203" t="s">
        <v>2459</v>
      </c>
      <c r="C203" s="44" t="s">
        <v>2460</v>
      </c>
      <c r="D203" t="s">
        <v>2461</v>
      </c>
      <c r="E203" s="44" t="s">
        <v>2462</v>
      </c>
      <c r="F203" t="s">
        <v>2463</v>
      </c>
      <c r="G203" t="s">
        <v>2464</v>
      </c>
      <c r="H203" t="s">
        <v>2465</v>
      </c>
      <c r="I203" t="s">
        <v>2468</v>
      </c>
    </row>
    <row r="204" spans="1:34">
      <c r="A204">
        <v>1</v>
      </c>
      <c r="B204" s="42">
        <v>4</v>
      </c>
      <c r="C204" s="42">
        <v>902</v>
      </c>
      <c r="D204">
        <v>4</v>
      </c>
      <c r="E204" s="42">
        <v>559</v>
      </c>
      <c r="F204">
        <f>(B204/C204)/(D204/E204)</f>
        <v>0.61973392461197341</v>
      </c>
      <c r="G204">
        <f>1-F204</f>
        <v>0.38026607538802659</v>
      </c>
      <c r="H204" s="42">
        <v>0.46382000000000001</v>
      </c>
      <c r="I204" s="42">
        <v>0.69969999999999999</v>
      </c>
    </row>
    <row r="205" spans="1:34">
      <c r="A205">
        <v>2</v>
      </c>
      <c r="B205" s="42">
        <v>185</v>
      </c>
      <c r="C205">
        <v>60</v>
      </c>
      <c r="D205" s="42">
        <v>136</v>
      </c>
      <c r="E205">
        <v>49</v>
      </c>
      <c r="F205">
        <f t="shared" ref="F205:F209" si="26">(B205/C205)/(D205/E205)</f>
        <v>1.1109068627450982</v>
      </c>
      <c r="G205">
        <f t="shared" ref="G205:G209" si="27">1-F205</f>
        <v>-0.1109068627450982</v>
      </c>
      <c r="H205" s="42">
        <v>0.22206999999999999</v>
      </c>
      <c r="I205" s="42">
        <v>0.66169999999999995</v>
      </c>
    </row>
    <row r="206" spans="1:34">
      <c r="A206">
        <v>3</v>
      </c>
      <c r="B206" s="42">
        <v>2</v>
      </c>
      <c r="C206" s="42">
        <v>114</v>
      </c>
      <c r="D206" s="42">
        <v>1</v>
      </c>
      <c r="E206" s="42">
        <v>73</v>
      </c>
      <c r="F206">
        <f t="shared" si="26"/>
        <v>1.2807017543859649</v>
      </c>
      <c r="G206">
        <f t="shared" si="27"/>
        <v>-0.2807017543859649</v>
      </c>
      <c r="H206" s="42">
        <v>4.0402E-2</v>
      </c>
      <c r="I206" s="42">
        <v>1</v>
      </c>
    </row>
    <row r="207" spans="1:34">
      <c r="A207">
        <v>4</v>
      </c>
      <c r="B207" s="42">
        <v>8</v>
      </c>
      <c r="C207" s="42">
        <v>310</v>
      </c>
      <c r="D207" s="42">
        <v>6</v>
      </c>
      <c r="E207" s="42">
        <v>213</v>
      </c>
      <c r="F207">
        <f t="shared" si="26"/>
        <v>0.91612903225806452</v>
      </c>
      <c r="G207">
        <f t="shared" si="27"/>
        <v>8.3870967741935476E-2</v>
      </c>
      <c r="H207" s="42">
        <v>2.5628000000000001E-2</v>
      </c>
      <c r="I207" s="105">
        <v>1</v>
      </c>
    </row>
    <row r="208" spans="1:34">
      <c r="A208">
        <v>5</v>
      </c>
      <c r="B208" s="42">
        <v>274</v>
      </c>
      <c r="C208" s="42">
        <v>326</v>
      </c>
      <c r="D208" s="42">
        <v>177</v>
      </c>
      <c r="E208" s="42">
        <v>172</v>
      </c>
      <c r="F208">
        <f t="shared" si="26"/>
        <v>0.81674811964923222</v>
      </c>
      <c r="G208">
        <f t="shared" si="27"/>
        <v>0.18325188035076778</v>
      </c>
      <c r="H208">
        <v>2.2561</v>
      </c>
      <c r="I208" s="42">
        <v>0.1444</v>
      </c>
    </row>
    <row r="209" spans="1:34">
      <c r="A209" t="s">
        <v>2522</v>
      </c>
      <c r="B209" s="42">
        <v>473</v>
      </c>
      <c r="C209" s="42">
        <v>1815</v>
      </c>
      <c r="D209" s="42">
        <v>324</v>
      </c>
      <c r="E209" s="42">
        <v>1138</v>
      </c>
      <c r="F209">
        <f t="shared" si="26"/>
        <v>0.91533857089412651</v>
      </c>
      <c r="G209">
        <f t="shared" si="27"/>
        <v>8.4661429105873487E-2</v>
      </c>
      <c r="H209">
        <v>1.1806000000000001</v>
      </c>
      <c r="I209" s="42">
        <v>0.30230000000000001</v>
      </c>
    </row>
    <row r="210" spans="1:34">
      <c r="A210" s="86" t="s">
        <v>2567</v>
      </c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</row>
    <row r="211" spans="1:34">
      <c r="A211" s="44" t="s">
        <v>2455</v>
      </c>
      <c r="B211" t="s">
        <v>2459</v>
      </c>
      <c r="C211" s="44" t="s">
        <v>2460</v>
      </c>
      <c r="D211" t="s">
        <v>2461</v>
      </c>
      <c r="E211" s="44" t="s">
        <v>2462</v>
      </c>
      <c r="F211" t="s">
        <v>2463</v>
      </c>
      <c r="G211" t="s">
        <v>2464</v>
      </c>
      <c r="H211" t="s">
        <v>2465</v>
      </c>
      <c r="I211" t="s">
        <v>2468</v>
      </c>
    </row>
    <row r="212" spans="1:34">
      <c r="A212">
        <v>1</v>
      </c>
      <c r="B212" s="42">
        <v>4</v>
      </c>
      <c r="C212" s="42">
        <v>925</v>
      </c>
      <c r="D212">
        <v>4</v>
      </c>
      <c r="E212" s="42">
        <v>566</v>
      </c>
      <c r="F212">
        <f>(B212/C212)/(D212/E212)</f>
        <v>0.61189189189189186</v>
      </c>
      <c r="G212">
        <f>1-F212</f>
        <v>0.38810810810810814</v>
      </c>
      <c r="H212" s="42">
        <v>0.48938999999999999</v>
      </c>
      <c r="I212" s="42">
        <v>0.69569999999999999</v>
      </c>
    </row>
    <row r="213" spans="1:34">
      <c r="A213">
        <v>2</v>
      </c>
      <c r="B213" s="42">
        <v>181</v>
      </c>
      <c r="C213">
        <v>61</v>
      </c>
      <c r="D213" s="42">
        <v>134</v>
      </c>
      <c r="E213">
        <v>49</v>
      </c>
      <c r="F213">
        <f t="shared" ref="F213:F217" si="28">(B213/C213)/(D213/E213)</f>
        <v>1.085025691216051</v>
      </c>
      <c r="G213">
        <f t="shared" ref="G213:G217" si="29">1-F213</f>
        <v>-8.5025691216050969E-2</v>
      </c>
      <c r="H213" s="42">
        <v>0.13378000000000001</v>
      </c>
      <c r="I213" s="42">
        <v>0.73309999999999997</v>
      </c>
    </row>
    <row r="214" spans="1:34">
      <c r="A214">
        <v>3</v>
      </c>
      <c r="B214" s="42">
        <v>1</v>
      </c>
      <c r="C214" s="42">
        <v>114</v>
      </c>
      <c r="D214" s="42">
        <v>1</v>
      </c>
      <c r="E214" s="42">
        <v>74</v>
      </c>
      <c r="F214">
        <f t="shared" si="28"/>
        <v>0.64912280701754377</v>
      </c>
      <c r="G214">
        <f t="shared" si="29"/>
        <v>0.35087719298245623</v>
      </c>
      <c r="H214" s="42">
        <v>9.3740000000000004E-2</v>
      </c>
      <c r="I214" s="42">
        <v>1</v>
      </c>
    </row>
    <row r="215" spans="1:34">
      <c r="A215">
        <v>4</v>
      </c>
      <c r="B215" s="42">
        <v>7</v>
      </c>
      <c r="C215" s="42">
        <v>320</v>
      </c>
      <c r="D215" s="42">
        <v>6</v>
      </c>
      <c r="E215" s="42">
        <v>212</v>
      </c>
      <c r="F215">
        <f t="shared" si="28"/>
        <v>0.77291666666666659</v>
      </c>
      <c r="G215">
        <f t="shared" si="29"/>
        <v>0.22708333333333341</v>
      </c>
      <c r="H215" s="42">
        <v>0.21013999999999999</v>
      </c>
      <c r="I215" s="105">
        <v>0.78110000000000002</v>
      </c>
    </row>
    <row r="216" spans="1:34">
      <c r="A216">
        <v>5</v>
      </c>
      <c r="B216" s="42">
        <v>284</v>
      </c>
      <c r="C216" s="42">
        <v>313</v>
      </c>
      <c r="D216" s="42">
        <v>181</v>
      </c>
      <c r="E216" s="42">
        <v>172</v>
      </c>
      <c r="F216">
        <f t="shared" si="28"/>
        <v>0.86223147935678601</v>
      </c>
      <c r="G216">
        <f t="shared" si="29"/>
        <v>0.13776852064321399</v>
      </c>
      <c r="H216">
        <v>1.2177</v>
      </c>
      <c r="I216" s="42">
        <v>0.28789999999999999</v>
      </c>
    </row>
    <row r="217" spans="1:34">
      <c r="A217" t="s">
        <v>2522</v>
      </c>
      <c r="B217" s="42">
        <v>477</v>
      </c>
      <c r="C217" s="42">
        <v>1834</v>
      </c>
      <c r="D217" s="42">
        <v>326</v>
      </c>
      <c r="E217" s="42">
        <v>1144</v>
      </c>
      <c r="F217">
        <f t="shared" si="28"/>
        <v>0.91269878437957863</v>
      </c>
      <c r="G217">
        <f t="shared" si="29"/>
        <v>8.7301215620421369E-2</v>
      </c>
      <c r="H217">
        <v>1.268</v>
      </c>
      <c r="I217">
        <v>0.26989999999999997</v>
      </c>
    </row>
  </sheetData>
  <pageMargins left="0.7" right="0.7" top="0.75" bottom="0.75" header="0.51180555555555496" footer="0.51180555555555496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68"/>
  <sheetViews>
    <sheetView topLeftCell="A164" workbookViewId="0">
      <selection activeCell="L184" sqref="L184"/>
    </sheetView>
  </sheetViews>
  <sheetFormatPr baseColWidth="10" defaultColWidth="8.83203125" defaultRowHeight="14" x14ac:dyDescent="0"/>
  <cols>
    <col min="1" max="1" width="21.1640625" customWidth="1"/>
    <col min="2" max="2" width="19.5" customWidth="1"/>
    <col min="3" max="3" width="11" customWidth="1"/>
    <col min="4" max="4" width="14.5" customWidth="1"/>
    <col min="5" max="5" width="12.83203125" customWidth="1"/>
    <col min="6" max="6" width="14.83203125" customWidth="1"/>
    <col min="7" max="7" width="13.1640625" customWidth="1"/>
    <col min="8" max="9" width="12.33203125" customWidth="1"/>
    <col min="10" max="10" width="14.5" customWidth="1"/>
    <col min="11" max="11" width="12.1640625" customWidth="1"/>
    <col min="12" max="12" width="12.5" customWidth="1"/>
    <col min="13" max="13" width="13.83203125" customWidth="1"/>
    <col min="14" max="1025" width="8.83203125" customWidth="1"/>
  </cols>
  <sheetData>
    <row r="1" spans="1:33">
      <c r="A1" s="31" t="s">
        <v>2469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3"/>
      <c r="O1" s="34"/>
      <c r="P1" s="35"/>
      <c r="Q1" s="33"/>
      <c r="R1" s="36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</row>
    <row r="2" spans="1:33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38" t="s">
        <v>2475</v>
      </c>
      <c r="H2" s="38" t="s">
        <v>2476</v>
      </c>
      <c r="I2" s="38" t="s">
        <v>2477</v>
      </c>
      <c r="J2" s="40" t="s">
        <v>2478</v>
      </c>
      <c r="K2" s="39" t="s">
        <v>2479</v>
      </c>
      <c r="L2" s="38" t="s">
        <v>2480</v>
      </c>
      <c r="M2" s="40"/>
      <c r="N2" s="38"/>
      <c r="O2" s="38"/>
      <c r="P2" s="38"/>
      <c r="Q2" s="38"/>
      <c r="R2" s="40"/>
      <c r="S2" s="38"/>
      <c r="T2" s="38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</row>
    <row r="3" spans="1:33">
      <c r="A3" s="41" t="s">
        <v>2307</v>
      </c>
      <c r="B3" s="42">
        <f>SUM('chr17'!C3:L3)</f>
        <v>23613</v>
      </c>
      <c r="C3">
        <v>1790</v>
      </c>
      <c r="D3">
        <v>303</v>
      </c>
      <c r="E3">
        <v>5396</v>
      </c>
      <c r="F3">
        <v>1668</v>
      </c>
      <c r="G3">
        <v>936</v>
      </c>
      <c r="H3">
        <v>4714</v>
      </c>
      <c r="I3">
        <v>2008</v>
      </c>
      <c r="J3">
        <v>114</v>
      </c>
      <c r="K3">
        <v>2714</v>
      </c>
      <c r="L3">
        <v>3970</v>
      </c>
      <c r="M3" s="42"/>
      <c r="N3" s="42"/>
      <c r="O3" s="42"/>
      <c r="P3" s="42"/>
      <c r="Q3" s="13"/>
      <c r="R3" s="42"/>
      <c r="S3" s="42"/>
      <c r="T3" s="42"/>
      <c r="U3" s="42"/>
    </row>
    <row r="4" spans="1:33">
      <c r="A4" s="41" t="s">
        <v>2481</v>
      </c>
      <c r="B4" s="42">
        <v>1336</v>
      </c>
      <c r="C4" s="42">
        <v>67</v>
      </c>
      <c r="D4" s="42">
        <v>25</v>
      </c>
      <c r="E4" s="42">
        <v>266</v>
      </c>
      <c r="F4" s="42">
        <v>220</v>
      </c>
      <c r="G4" s="42">
        <v>27</v>
      </c>
      <c r="H4" s="43">
        <v>186</v>
      </c>
      <c r="I4" s="42">
        <v>149</v>
      </c>
      <c r="J4" s="42">
        <v>7</v>
      </c>
      <c r="K4" s="42">
        <v>389</v>
      </c>
      <c r="L4" s="42">
        <v>271</v>
      </c>
      <c r="M4" s="42"/>
      <c r="N4" s="42"/>
      <c r="O4" s="42"/>
      <c r="P4" s="13"/>
      <c r="Q4" s="42"/>
      <c r="R4" s="42"/>
      <c r="S4" s="42"/>
      <c r="T4" s="42"/>
    </row>
    <row r="5" spans="1:33">
      <c r="A5" s="41" t="s">
        <v>2482</v>
      </c>
      <c r="B5" s="42">
        <v>9</v>
      </c>
      <c r="C5">
        <v>0</v>
      </c>
      <c r="D5">
        <v>0</v>
      </c>
      <c r="E5">
        <v>2</v>
      </c>
      <c r="F5">
        <v>0</v>
      </c>
      <c r="G5">
        <v>0</v>
      </c>
      <c r="H5" s="13">
        <v>0</v>
      </c>
      <c r="I5">
        <v>2</v>
      </c>
      <c r="J5">
        <v>0</v>
      </c>
      <c r="K5">
        <v>5</v>
      </c>
      <c r="L5">
        <v>4</v>
      </c>
      <c r="M5" s="11"/>
      <c r="P5" s="13"/>
      <c r="T5" s="42"/>
    </row>
    <row r="6" spans="1:33">
      <c r="A6" s="41" t="s">
        <v>2483</v>
      </c>
      <c r="B6" s="42">
        <v>2.078341</v>
      </c>
      <c r="C6" s="42">
        <v>1.5769230000000001</v>
      </c>
      <c r="D6" s="42">
        <v>1.2727269999999999</v>
      </c>
      <c r="E6" s="42">
        <v>1.9230769999999999</v>
      </c>
      <c r="F6" s="42">
        <v>3.230769</v>
      </c>
      <c r="G6">
        <v>5.75</v>
      </c>
      <c r="H6" s="13">
        <v>2</v>
      </c>
      <c r="I6" s="42">
        <v>1.660714</v>
      </c>
      <c r="J6" s="42">
        <v>0.75</v>
      </c>
      <c r="K6" s="42">
        <v>2.0390619999999999</v>
      </c>
      <c r="L6" s="42">
        <v>1.913978</v>
      </c>
      <c r="M6" s="42"/>
      <c r="N6" s="42"/>
      <c r="O6" s="44"/>
      <c r="P6" s="45"/>
      <c r="Q6" s="42"/>
      <c r="R6" s="42"/>
      <c r="S6" s="42"/>
      <c r="T6" s="42"/>
    </row>
    <row r="7" spans="1:33">
      <c r="A7" s="11" t="s">
        <v>2484</v>
      </c>
      <c r="B7" s="42">
        <v>435</v>
      </c>
      <c r="C7" s="42">
        <v>13</v>
      </c>
      <c r="D7" s="42">
        <v>14</v>
      </c>
      <c r="E7">
        <v>72</v>
      </c>
      <c r="F7">
        <v>32</v>
      </c>
      <c r="G7" s="42">
        <v>4</v>
      </c>
      <c r="H7" s="13">
        <v>47</v>
      </c>
      <c r="I7" s="42">
        <v>99</v>
      </c>
      <c r="J7" s="42">
        <v>2</v>
      </c>
      <c r="K7" s="42">
        <v>152</v>
      </c>
      <c r="L7">
        <v>116</v>
      </c>
      <c r="M7" s="11"/>
      <c r="P7" s="45"/>
    </row>
    <row r="8" spans="1:33">
      <c r="A8" s="11" t="s">
        <v>2485</v>
      </c>
      <c r="B8" s="42">
        <v>1.8422060000000001E-2</v>
      </c>
      <c r="C8" s="42">
        <v>7.2625700000000003E-3</v>
      </c>
      <c r="D8" s="42">
        <v>4.6204620000000002E-2</v>
      </c>
      <c r="E8">
        <v>1.3343219999999999E-2</v>
      </c>
      <c r="F8">
        <v>1.9184650000000001E-2</v>
      </c>
      <c r="G8">
        <v>4.273504E-3</v>
      </c>
      <c r="H8" s="13">
        <v>9.9703010000000009E-3</v>
      </c>
      <c r="I8" s="42">
        <v>4.9302789999999999E-2</v>
      </c>
      <c r="J8" s="42">
        <v>1.7543860000000001E-2</v>
      </c>
      <c r="K8" s="42">
        <v>5.6005899999999997E-2</v>
      </c>
      <c r="L8">
        <v>2.9219140000000001E-2</v>
      </c>
      <c r="M8" s="11"/>
      <c r="P8" s="45"/>
    </row>
    <row r="9" spans="1:33">
      <c r="A9" s="46" t="s">
        <v>2486</v>
      </c>
      <c r="B9" s="47"/>
      <c r="C9" s="48" t="s">
        <v>2471</v>
      </c>
      <c r="D9" s="47" t="s">
        <v>2472</v>
      </c>
      <c r="E9" s="49" t="s">
        <v>2473</v>
      </c>
      <c r="F9" s="47" t="s">
        <v>2474</v>
      </c>
      <c r="G9" s="47" t="s">
        <v>2475</v>
      </c>
      <c r="H9" s="47" t="s">
        <v>2476</v>
      </c>
      <c r="I9" s="47" t="s">
        <v>2477</v>
      </c>
      <c r="J9" s="49" t="s">
        <v>2478</v>
      </c>
      <c r="K9" s="48" t="s">
        <v>2479</v>
      </c>
      <c r="L9" s="47" t="s">
        <v>2480</v>
      </c>
      <c r="M9" s="49"/>
      <c r="N9" s="47"/>
      <c r="O9" s="47"/>
      <c r="P9" s="47"/>
      <c r="Q9" s="47"/>
      <c r="R9" s="49"/>
      <c r="S9" s="47"/>
      <c r="T9" s="47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</row>
    <row r="10" spans="1:33">
      <c r="A10" s="41" t="s">
        <v>2481</v>
      </c>
      <c r="B10">
        <v>902</v>
      </c>
      <c r="C10">
        <v>38</v>
      </c>
      <c r="D10">
        <v>15</v>
      </c>
      <c r="E10">
        <v>168</v>
      </c>
      <c r="F10">
        <v>120</v>
      </c>
      <c r="G10">
        <v>19</v>
      </c>
      <c r="H10">
        <v>122</v>
      </c>
      <c r="I10">
        <v>121</v>
      </c>
      <c r="J10" s="42">
        <v>4</v>
      </c>
      <c r="K10">
        <v>86</v>
      </c>
      <c r="L10">
        <v>209</v>
      </c>
    </row>
    <row r="11" spans="1:33">
      <c r="A11" s="41" t="s">
        <v>2482</v>
      </c>
      <c r="B11" s="42">
        <v>4</v>
      </c>
      <c r="C11" s="42">
        <v>0</v>
      </c>
      <c r="D11" s="42">
        <v>0</v>
      </c>
      <c r="E11" s="42">
        <v>1</v>
      </c>
      <c r="F11" s="42">
        <v>0</v>
      </c>
      <c r="G11" s="42">
        <v>0</v>
      </c>
      <c r="H11" s="205">
        <v>0</v>
      </c>
      <c r="I11" s="42">
        <v>0</v>
      </c>
      <c r="J11" s="42">
        <v>0</v>
      </c>
      <c r="K11" s="42">
        <v>1</v>
      </c>
      <c r="L11" s="42">
        <v>2</v>
      </c>
    </row>
    <row r="12" spans="1:33">
      <c r="A12" s="41" t="s">
        <v>2483</v>
      </c>
      <c r="B12">
        <v>2.0167220000000001</v>
      </c>
      <c r="C12">
        <v>1.714286</v>
      </c>
      <c r="D12">
        <v>0.875</v>
      </c>
      <c r="E12">
        <v>1.947368</v>
      </c>
      <c r="F12">
        <v>4</v>
      </c>
      <c r="G12">
        <v>18</v>
      </c>
      <c r="H12">
        <v>1.8372090000000001</v>
      </c>
      <c r="I12">
        <v>1.574468</v>
      </c>
      <c r="J12" s="42">
        <v>0</v>
      </c>
      <c r="K12">
        <v>2.3076919999999999</v>
      </c>
      <c r="L12">
        <v>1.786667</v>
      </c>
    </row>
    <row r="13" spans="1:33">
      <c r="A13" s="11" t="s">
        <v>2484</v>
      </c>
      <c r="B13">
        <v>449</v>
      </c>
      <c r="C13">
        <v>13</v>
      </c>
      <c r="D13">
        <v>14</v>
      </c>
      <c r="E13">
        <v>78</v>
      </c>
      <c r="F13">
        <v>32</v>
      </c>
      <c r="G13">
        <v>4</v>
      </c>
      <c r="H13">
        <v>47</v>
      </c>
      <c r="I13">
        <v>101</v>
      </c>
      <c r="J13" s="42">
        <v>2</v>
      </c>
      <c r="K13">
        <v>36</v>
      </c>
      <c r="L13">
        <v>122</v>
      </c>
    </row>
    <row r="14" spans="1:33">
      <c r="A14" s="11" t="s">
        <v>2485</v>
      </c>
      <c r="B14">
        <v>1.9014949999999999E-2</v>
      </c>
      <c r="C14">
        <v>7.2625700000000003E-3</v>
      </c>
      <c r="D14">
        <v>4.6204620000000002E-2</v>
      </c>
      <c r="E14">
        <v>1.445515E-2</v>
      </c>
      <c r="F14">
        <v>1.9184650000000001E-2</v>
      </c>
      <c r="G14">
        <v>4.273504E-3</v>
      </c>
      <c r="H14">
        <v>9.9703010000000009E-3</v>
      </c>
      <c r="I14">
        <v>5.0298799999999998E-2</v>
      </c>
      <c r="J14">
        <v>1.7543860000000001E-2</v>
      </c>
      <c r="K14">
        <v>1.326455E-2</v>
      </c>
      <c r="L14">
        <v>3.0730480000000001E-2</v>
      </c>
    </row>
    <row r="15" spans="1:33">
      <c r="A15" s="46" t="s">
        <v>2487</v>
      </c>
      <c r="B15" s="47"/>
      <c r="C15" s="48" t="s">
        <v>2471</v>
      </c>
      <c r="D15" s="47" t="s">
        <v>2472</v>
      </c>
      <c r="E15" s="49" t="s">
        <v>2473</v>
      </c>
      <c r="F15" s="47" t="s">
        <v>2474</v>
      </c>
      <c r="G15" s="47" t="s">
        <v>2475</v>
      </c>
      <c r="H15" s="47" t="s">
        <v>2476</v>
      </c>
      <c r="I15" s="47" t="s">
        <v>2477</v>
      </c>
      <c r="J15" s="49" t="s">
        <v>2478</v>
      </c>
      <c r="K15" s="48" t="s">
        <v>2479</v>
      </c>
      <c r="L15" s="47" t="s">
        <v>2480</v>
      </c>
      <c r="M15" s="49"/>
      <c r="N15" s="47"/>
      <c r="O15" s="47"/>
      <c r="P15" s="47"/>
      <c r="Q15" s="47"/>
      <c r="R15" s="49"/>
      <c r="S15" s="47"/>
      <c r="T15" s="47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</row>
    <row r="16" spans="1:33">
      <c r="A16" s="41" t="s">
        <v>2481</v>
      </c>
      <c r="B16" s="42">
        <v>764</v>
      </c>
      <c r="C16">
        <v>30</v>
      </c>
      <c r="D16">
        <v>18</v>
      </c>
      <c r="E16">
        <v>139</v>
      </c>
      <c r="F16">
        <v>88</v>
      </c>
      <c r="G16">
        <v>13</v>
      </c>
      <c r="H16">
        <v>104</v>
      </c>
      <c r="I16">
        <v>117</v>
      </c>
      <c r="J16" s="42">
        <v>3</v>
      </c>
      <c r="K16">
        <v>68</v>
      </c>
      <c r="L16">
        <v>184</v>
      </c>
    </row>
    <row r="17" spans="1:33">
      <c r="A17" s="41" t="s">
        <v>2482</v>
      </c>
      <c r="B17" s="42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42">
        <v>0</v>
      </c>
      <c r="K17">
        <v>1</v>
      </c>
      <c r="L17">
        <v>1</v>
      </c>
    </row>
    <row r="18" spans="1:33">
      <c r="A18" s="41" t="s">
        <v>2483</v>
      </c>
      <c r="B18" s="42">
        <v>1.8296300000000001</v>
      </c>
      <c r="C18">
        <v>2</v>
      </c>
      <c r="D18">
        <v>0.8</v>
      </c>
      <c r="E18">
        <v>1.574074</v>
      </c>
      <c r="F18">
        <v>3.4</v>
      </c>
      <c r="G18">
        <v>3.3333330000000001</v>
      </c>
      <c r="H18">
        <v>2.058824</v>
      </c>
      <c r="I18">
        <v>1.4893620000000001</v>
      </c>
      <c r="J18" s="42">
        <v>0</v>
      </c>
      <c r="K18">
        <v>2.2380949999999999</v>
      </c>
      <c r="L18">
        <v>1.7058819999999999</v>
      </c>
    </row>
    <row r="19" spans="1:33">
      <c r="A19" s="11" t="s">
        <v>2484</v>
      </c>
      <c r="B19" s="42">
        <v>455</v>
      </c>
      <c r="C19">
        <v>13</v>
      </c>
      <c r="D19">
        <v>14</v>
      </c>
      <c r="E19">
        <v>81</v>
      </c>
      <c r="F19">
        <v>32</v>
      </c>
      <c r="G19">
        <v>4</v>
      </c>
      <c r="H19">
        <v>48</v>
      </c>
      <c r="I19">
        <v>102</v>
      </c>
      <c r="J19" s="42">
        <v>2</v>
      </c>
      <c r="K19">
        <v>36</v>
      </c>
      <c r="L19">
        <v>123</v>
      </c>
    </row>
    <row r="20" spans="1:33">
      <c r="A20" s="11" t="s">
        <v>2485</v>
      </c>
      <c r="B20">
        <v>1.9269049999999999E-2</v>
      </c>
      <c r="C20">
        <v>7.2625700000000003E-3</v>
      </c>
      <c r="D20">
        <v>4.6204620000000002E-2</v>
      </c>
      <c r="E20">
        <v>1.5011119999999999E-2</v>
      </c>
      <c r="F20">
        <v>1.9184650000000001E-2</v>
      </c>
      <c r="G20">
        <v>4.273504E-3</v>
      </c>
      <c r="H20">
        <v>1.0182439999999999E-2</v>
      </c>
      <c r="I20">
        <v>5.0796809999999998E-2</v>
      </c>
      <c r="J20">
        <v>1.7543860000000001E-2</v>
      </c>
      <c r="K20">
        <v>1.326455E-2</v>
      </c>
      <c r="L20">
        <v>3.0982369999999999E-2</v>
      </c>
    </row>
    <row r="21" spans="1:33">
      <c r="A21" s="46" t="s">
        <v>2488</v>
      </c>
      <c r="B21" s="47"/>
      <c r="C21" s="48" t="s">
        <v>2471</v>
      </c>
      <c r="D21" s="47" t="s">
        <v>2472</v>
      </c>
      <c r="E21" s="49" t="s">
        <v>2473</v>
      </c>
      <c r="F21" s="47" t="s">
        <v>2474</v>
      </c>
      <c r="G21" s="47" t="s">
        <v>2475</v>
      </c>
      <c r="H21" s="47" t="s">
        <v>2476</v>
      </c>
      <c r="I21" s="47" t="s">
        <v>2477</v>
      </c>
      <c r="J21" s="49" t="s">
        <v>2478</v>
      </c>
      <c r="K21" s="48" t="s">
        <v>2479</v>
      </c>
      <c r="L21" s="47" t="s">
        <v>2480</v>
      </c>
      <c r="M21" s="49"/>
      <c r="N21" s="47"/>
      <c r="O21" s="47"/>
      <c r="P21" s="47"/>
      <c r="Q21" s="47"/>
      <c r="R21" s="49"/>
      <c r="S21" s="47"/>
      <c r="T21" s="47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</row>
    <row r="22" spans="1:33">
      <c r="A22" s="41" t="s">
        <v>2481</v>
      </c>
      <c r="B22">
        <v>847</v>
      </c>
      <c r="C22">
        <v>39</v>
      </c>
      <c r="D22">
        <v>15</v>
      </c>
      <c r="E22">
        <v>158</v>
      </c>
      <c r="F22">
        <v>112</v>
      </c>
      <c r="G22">
        <v>16</v>
      </c>
      <c r="H22">
        <v>115</v>
      </c>
      <c r="I22">
        <v>122</v>
      </c>
      <c r="J22" s="42">
        <v>4</v>
      </c>
      <c r="K22">
        <v>71</v>
      </c>
      <c r="L22">
        <v>195</v>
      </c>
    </row>
    <row r="23" spans="1:33">
      <c r="A23" s="41" t="s">
        <v>2482</v>
      </c>
      <c r="B23">
        <v>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 s="42">
        <v>0</v>
      </c>
      <c r="K23">
        <v>1</v>
      </c>
      <c r="L23">
        <v>1</v>
      </c>
    </row>
    <row r="24" spans="1:33">
      <c r="A24" s="41" t="s">
        <v>2483</v>
      </c>
      <c r="B24">
        <v>1.97193</v>
      </c>
      <c r="C24">
        <v>1.6</v>
      </c>
      <c r="D24">
        <v>0.875</v>
      </c>
      <c r="E24">
        <v>1.6779660000000001</v>
      </c>
      <c r="F24">
        <v>3.6666669999999999</v>
      </c>
      <c r="G24">
        <v>15</v>
      </c>
      <c r="H24">
        <v>2.1944439999999998</v>
      </c>
      <c r="I24">
        <v>1.652174</v>
      </c>
      <c r="J24">
        <v>0.3333333</v>
      </c>
      <c r="K24">
        <v>2.2272729999999998</v>
      </c>
      <c r="L24">
        <v>1.7464789999999999</v>
      </c>
    </row>
    <row r="25" spans="1:33">
      <c r="A25" s="11" t="s">
        <v>2484</v>
      </c>
      <c r="B25">
        <v>456</v>
      </c>
      <c r="C25">
        <v>13</v>
      </c>
      <c r="D25">
        <v>14</v>
      </c>
      <c r="E25">
        <v>83</v>
      </c>
      <c r="F25">
        <v>32</v>
      </c>
      <c r="G25">
        <v>4</v>
      </c>
      <c r="H25">
        <v>49</v>
      </c>
      <c r="I25">
        <v>101</v>
      </c>
      <c r="J25">
        <v>2</v>
      </c>
      <c r="K25">
        <v>36</v>
      </c>
      <c r="L25">
        <v>122</v>
      </c>
    </row>
    <row r="26" spans="1:33">
      <c r="A26" s="11" t="s">
        <v>2485</v>
      </c>
      <c r="B26">
        <v>1.9311399999999999E-2</v>
      </c>
      <c r="C26">
        <v>7.2625700000000003E-3</v>
      </c>
      <c r="D26">
        <v>4.6204620000000002E-2</v>
      </c>
      <c r="E26">
        <v>1.538176E-2</v>
      </c>
      <c r="F26">
        <v>1.9184650000000001E-2</v>
      </c>
      <c r="G26">
        <v>4.273504E-3</v>
      </c>
      <c r="H26">
        <v>1.0394570000000001E-2</v>
      </c>
      <c r="I26">
        <v>5.0298799999999998E-2</v>
      </c>
      <c r="J26">
        <v>1.7543860000000001E-2</v>
      </c>
      <c r="K26">
        <v>1.326455E-2</v>
      </c>
      <c r="L26">
        <v>3.0730480000000001E-2</v>
      </c>
    </row>
    <row r="27" spans="1:33">
      <c r="A27" s="46" t="s">
        <v>2489</v>
      </c>
      <c r="B27" s="47"/>
      <c r="C27" s="48" t="s">
        <v>2471</v>
      </c>
      <c r="D27" s="47" t="s">
        <v>2472</v>
      </c>
      <c r="E27" s="49" t="s">
        <v>2473</v>
      </c>
      <c r="F27" s="47" t="s">
        <v>2474</v>
      </c>
      <c r="G27" s="47" t="s">
        <v>2475</v>
      </c>
      <c r="H27" s="47" t="s">
        <v>2476</v>
      </c>
      <c r="I27" s="47" t="s">
        <v>2477</v>
      </c>
      <c r="J27" s="49" t="s">
        <v>2478</v>
      </c>
      <c r="K27" s="48" t="s">
        <v>2479</v>
      </c>
      <c r="L27" s="47" t="s">
        <v>2480</v>
      </c>
      <c r="M27" s="49"/>
      <c r="N27" s="47"/>
      <c r="O27" s="47"/>
      <c r="P27" s="47"/>
      <c r="Q27" s="47"/>
      <c r="R27" s="49"/>
      <c r="S27" s="47"/>
      <c r="T27" s="47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</row>
    <row r="28" spans="1:33">
      <c r="A28" s="41" t="s">
        <v>2481</v>
      </c>
      <c r="B28">
        <v>746</v>
      </c>
      <c r="C28">
        <v>31</v>
      </c>
      <c r="D28">
        <v>18</v>
      </c>
      <c r="E28">
        <v>135</v>
      </c>
      <c r="F28">
        <v>100</v>
      </c>
      <c r="G28">
        <v>9</v>
      </c>
      <c r="H28">
        <v>89</v>
      </c>
      <c r="I28">
        <v>116</v>
      </c>
      <c r="J28">
        <v>3</v>
      </c>
      <c r="K28">
        <v>70</v>
      </c>
      <c r="L28">
        <v>175</v>
      </c>
    </row>
    <row r="29" spans="1:33">
      <c r="A29" s="41" t="s">
        <v>2482</v>
      </c>
      <c r="B29"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</row>
    <row r="30" spans="1:33">
      <c r="A30" s="41" t="s">
        <v>2483</v>
      </c>
      <c r="B30">
        <v>2.0080650000000002</v>
      </c>
      <c r="C30">
        <v>2.4444439999999998</v>
      </c>
      <c r="D30">
        <v>1</v>
      </c>
      <c r="E30">
        <v>1.5471699999999999</v>
      </c>
      <c r="F30">
        <v>7.3333329999999997</v>
      </c>
      <c r="G30">
        <v>3.5</v>
      </c>
      <c r="H30">
        <v>2.1785709999999998</v>
      </c>
      <c r="I30">
        <v>1.5777779999999999</v>
      </c>
      <c r="J30">
        <v>0</v>
      </c>
      <c r="K30">
        <v>2.0434779999999999</v>
      </c>
      <c r="L30">
        <v>1.734375</v>
      </c>
    </row>
    <row r="31" spans="1:33">
      <c r="A31" s="11" t="s">
        <v>2484</v>
      </c>
      <c r="B31">
        <v>458</v>
      </c>
      <c r="C31">
        <v>13</v>
      </c>
      <c r="D31">
        <v>14</v>
      </c>
      <c r="E31">
        <v>84</v>
      </c>
      <c r="F31">
        <v>32</v>
      </c>
      <c r="G31">
        <v>4</v>
      </c>
      <c r="H31">
        <v>48</v>
      </c>
      <c r="I31">
        <v>101</v>
      </c>
      <c r="J31">
        <v>2</v>
      </c>
      <c r="K31">
        <v>36</v>
      </c>
      <c r="L31">
        <v>124</v>
      </c>
    </row>
    <row r="32" spans="1:33">
      <c r="A32" s="11" t="s">
        <v>2485</v>
      </c>
      <c r="B32">
        <v>1.9396099999999999E-2</v>
      </c>
      <c r="C32">
        <v>7.2625700000000003E-3</v>
      </c>
      <c r="D32">
        <v>4.6204620000000002E-2</v>
      </c>
      <c r="E32">
        <v>1.556709E-2</v>
      </c>
      <c r="F32">
        <v>1.9184650000000001E-2</v>
      </c>
      <c r="G32">
        <v>4.273504E-3</v>
      </c>
      <c r="H32">
        <v>1.0182439999999999E-2</v>
      </c>
      <c r="I32">
        <v>5.0298799999999998E-2</v>
      </c>
      <c r="J32">
        <v>1.7543860000000001E-2</v>
      </c>
      <c r="K32">
        <v>1.326455E-2</v>
      </c>
      <c r="L32">
        <v>3.123426E-2</v>
      </c>
    </row>
    <row r="33" spans="1:33">
      <c r="A33" s="46" t="s">
        <v>2490</v>
      </c>
      <c r="B33" s="47"/>
      <c r="C33" s="48" t="s">
        <v>2471</v>
      </c>
      <c r="D33" s="47" t="s">
        <v>2472</v>
      </c>
      <c r="E33" s="49" t="s">
        <v>2473</v>
      </c>
      <c r="F33" s="47" t="s">
        <v>2474</v>
      </c>
      <c r="G33" s="47" t="s">
        <v>2475</v>
      </c>
      <c r="H33" s="47" t="s">
        <v>2476</v>
      </c>
      <c r="I33" s="47" t="s">
        <v>2477</v>
      </c>
      <c r="J33" s="49" t="s">
        <v>2478</v>
      </c>
      <c r="K33" s="48" t="s">
        <v>2479</v>
      </c>
      <c r="L33" s="47" t="s">
        <v>2480</v>
      </c>
      <c r="M33" s="49"/>
      <c r="N33" s="47"/>
      <c r="O33" s="47"/>
      <c r="P33" s="47"/>
      <c r="Q33" s="47"/>
      <c r="R33" s="49"/>
      <c r="S33" s="47"/>
      <c r="T33" s="47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</row>
    <row r="34" spans="1:33">
      <c r="A34" s="41" t="s">
        <v>2481</v>
      </c>
      <c r="B34">
        <v>747</v>
      </c>
      <c r="C34">
        <v>36</v>
      </c>
      <c r="D34">
        <v>19</v>
      </c>
      <c r="E34">
        <v>130</v>
      </c>
      <c r="F34">
        <v>80</v>
      </c>
      <c r="G34">
        <v>9</v>
      </c>
      <c r="H34">
        <v>91</v>
      </c>
      <c r="I34">
        <v>122</v>
      </c>
      <c r="J34">
        <v>4</v>
      </c>
      <c r="K34">
        <v>68</v>
      </c>
      <c r="L34">
        <v>188</v>
      </c>
    </row>
    <row r="35" spans="1:33">
      <c r="A35" s="41" t="s">
        <v>2482</v>
      </c>
      <c r="B35">
        <v>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1</v>
      </c>
      <c r="L35">
        <v>0</v>
      </c>
    </row>
    <row r="36" spans="1:33">
      <c r="A36" s="41" t="s">
        <v>2483</v>
      </c>
      <c r="B36">
        <v>2.0489799999999998</v>
      </c>
      <c r="C36">
        <v>2.2727270000000002</v>
      </c>
      <c r="D36">
        <v>0.9</v>
      </c>
      <c r="E36">
        <v>1.5490200000000001</v>
      </c>
      <c r="F36">
        <v>9</v>
      </c>
      <c r="G36">
        <v>8</v>
      </c>
      <c r="H36">
        <v>2.25</v>
      </c>
      <c r="I36">
        <v>1.652174</v>
      </c>
      <c r="J36">
        <v>1</v>
      </c>
      <c r="K36">
        <v>2.7777780000000001</v>
      </c>
      <c r="L36">
        <v>1.6857139999999999</v>
      </c>
    </row>
    <row r="37" spans="1:33">
      <c r="A37" s="11" t="s">
        <v>2484</v>
      </c>
      <c r="B37">
        <v>460</v>
      </c>
      <c r="C37">
        <v>13</v>
      </c>
      <c r="D37">
        <v>14</v>
      </c>
      <c r="E37">
        <v>82</v>
      </c>
      <c r="F37">
        <v>32</v>
      </c>
      <c r="G37">
        <v>4</v>
      </c>
      <c r="H37">
        <v>50</v>
      </c>
      <c r="I37">
        <v>102</v>
      </c>
      <c r="J37">
        <v>2</v>
      </c>
      <c r="K37">
        <v>36</v>
      </c>
      <c r="L37">
        <v>125</v>
      </c>
    </row>
    <row r="38" spans="1:33">
      <c r="A38" s="41" t="s">
        <v>2485</v>
      </c>
      <c r="B38">
        <v>1.9480790000000001E-2</v>
      </c>
      <c r="C38">
        <v>7.2625700000000003E-3</v>
      </c>
      <c r="D38">
        <v>4.6204620000000002E-2</v>
      </c>
      <c r="E38">
        <v>1.519644E-2</v>
      </c>
      <c r="F38">
        <v>1.9184650000000001E-2</v>
      </c>
      <c r="G38">
        <v>4.273504E-3</v>
      </c>
      <c r="H38">
        <v>1.06067E-2</v>
      </c>
      <c r="I38">
        <v>5.0796809999999998E-2</v>
      </c>
      <c r="J38">
        <v>1.7543860000000001E-2</v>
      </c>
      <c r="K38">
        <v>1.326455E-2</v>
      </c>
      <c r="L38">
        <v>3.1486149999999997E-2</v>
      </c>
    </row>
    <row r="39" spans="1:33">
      <c r="A39" s="40" t="s">
        <v>2491</v>
      </c>
      <c r="B39" s="40"/>
      <c r="C39" s="40"/>
      <c r="D39" s="38" t="s">
        <v>2492</v>
      </c>
      <c r="E39" s="38"/>
      <c r="F39" s="40"/>
      <c r="G39" s="38"/>
      <c r="H39" s="50"/>
      <c r="I39" s="40"/>
      <c r="J39" s="40"/>
      <c r="K39" s="40"/>
      <c r="L39" s="40"/>
      <c r="M39" s="37"/>
      <c r="N39" s="38"/>
      <c r="O39" s="38"/>
      <c r="P39" s="77"/>
      <c r="Q39" s="40"/>
      <c r="R39" s="51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</row>
    <row r="40" spans="1:33" ht="15">
      <c r="A40" s="11" t="s">
        <v>2493</v>
      </c>
      <c r="B40" s="42">
        <v>-2.1796760000000002</v>
      </c>
      <c r="D40" s="52" t="s">
        <v>2494</v>
      </c>
      <c r="F40" t="s">
        <v>2307</v>
      </c>
      <c r="G40" s="44" t="s">
        <v>2495</v>
      </c>
      <c r="H40" t="s">
        <v>2496</v>
      </c>
      <c r="I40" s="42" t="s">
        <v>2497</v>
      </c>
      <c r="J40" t="s">
        <v>2498</v>
      </c>
      <c r="K40" t="s">
        <v>2499</v>
      </c>
      <c r="L40" s="44" t="s">
        <v>2500</v>
      </c>
      <c r="N40" s="44" t="s">
        <v>2501</v>
      </c>
      <c r="P40" s="53" t="s">
        <v>2502</v>
      </c>
      <c r="Q40" t="s">
        <v>2503</v>
      </c>
    </row>
    <row r="41" spans="1:33">
      <c r="A41" s="11" t="s">
        <v>2504</v>
      </c>
      <c r="B41" s="42">
        <v>1258</v>
      </c>
      <c r="D41">
        <v>7231762</v>
      </c>
      <c r="E41">
        <v>7239463</v>
      </c>
      <c r="F41">
        <v>1790</v>
      </c>
      <c r="G41">
        <v>0.17171137</v>
      </c>
      <c r="H41">
        <v>23</v>
      </c>
      <c r="I41">
        <v>7.6300160000000006E-2</v>
      </c>
      <c r="J41">
        <v>-0.57298294999999999</v>
      </c>
      <c r="K41" s="44">
        <v>-0.94034408999999997</v>
      </c>
      <c r="L41">
        <v>3.5216430700000001</v>
      </c>
      <c r="M41">
        <f>L41/F41</f>
        <v>1.9673983631284917E-3</v>
      </c>
      <c r="N41">
        <v>3.2935857999999998</v>
      </c>
      <c r="O41">
        <f>N41/F41</f>
        <v>1.839992067039106E-3</v>
      </c>
      <c r="P41" s="73">
        <v>1.040391E-7</v>
      </c>
    </row>
    <row r="42" spans="1:33">
      <c r="A42" s="42" t="s">
        <v>2497</v>
      </c>
      <c r="B42" s="42">
        <v>1.17944E-2</v>
      </c>
      <c r="D42">
        <v>18216209</v>
      </c>
      <c r="E42">
        <v>18232206</v>
      </c>
      <c r="F42">
        <v>303</v>
      </c>
      <c r="G42" s="11">
        <v>-0.84539467999999995</v>
      </c>
      <c r="H42" s="11">
        <v>1</v>
      </c>
      <c r="I42" s="45">
        <v>4.0588689999999997E-2</v>
      </c>
      <c r="J42" s="54">
        <v>-2.30885841</v>
      </c>
      <c r="K42" s="44">
        <v>-2.4460724300000001</v>
      </c>
      <c r="L42">
        <v>3.3003300000000002E-3</v>
      </c>
      <c r="M42">
        <f t="shared" ref="M42:M50" si="0">L42/F42</f>
        <v>1.0892178217821783E-5</v>
      </c>
      <c r="N42">
        <v>0.1431994</v>
      </c>
      <c r="O42">
        <f t="shared" ref="O42:O50" si="1">N42/F42</f>
        <v>4.7260528052805285E-4</v>
      </c>
      <c r="P42" s="73">
        <v>2.2933589999999999E-7</v>
      </c>
    </row>
    <row r="43" spans="1:33">
      <c r="A43" s="11" t="s">
        <v>2505</v>
      </c>
      <c r="B43" s="42">
        <v>-4.4917220000000002</v>
      </c>
      <c r="D43">
        <v>26586053</v>
      </c>
      <c r="E43">
        <v>26605774</v>
      </c>
      <c r="F43">
        <v>5396</v>
      </c>
      <c r="G43" s="11">
        <v>-1.9212032100000001</v>
      </c>
      <c r="H43" s="11">
        <v>72</v>
      </c>
      <c r="I43" s="45">
        <v>2.2455059999999999E-2</v>
      </c>
      <c r="J43" s="54">
        <v>-3.71828593</v>
      </c>
      <c r="K43" s="44">
        <v>-4.25552581</v>
      </c>
      <c r="L43">
        <v>3.2698906299999999</v>
      </c>
      <c r="M43">
        <f t="shared" si="0"/>
        <v>6.0598417902149734E-4</v>
      </c>
      <c r="N43">
        <v>10.3103555</v>
      </c>
      <c r="O43">
        <f t="shared" si="1"/>
        <v>1.9107404558932543E-3</v>
      </c>
      <c r="P43" s="73">
        <v>1.3702010000000001E-7</v>
      </c>
    </row>
    <row r="44" spans="1:33">
      <c r="A44" s="11" t="s">
        <v>2506</v>
      </c>
      <c r="B44" s="42">
        <v>-8.0432699999999997</v>
      </c>
      <c r="D44">
        <v>34229674</v>
      </c>
      <c r="E44">
        <v>34248832</v>
      </c>
      <c r="F44">
        <v>1668</v>
      </c>
      <c r="G44" s="11">
        <v>-0.37289860000000002</v>
      </c>
      <c r="H44" s="11">
        <v>68</v>
      </c>
      <c r="I44" s="45">
        <v>6.1970119999999997E-2</v>
      </c>
      <c r="J44" s="54">
        <v>7.5753890000000004E-2</v>
      </c>
      <c r="K44" s="44">
        <v>0.48979830000000002</v>
      </c>
      <c r="L44">
        <v>8.4418405500000002</v>
      </c>
      <c r="M44">
        <f t="shared" si="0"/>
        <v>5.0610554856115111E-3</v>
      </c>
      <c r="N44">
        <v>9.7375579999999999</v>
      </c>
      <c r="O44">
        <f t="shared" si="1"/>
        <v>5.8378645083932857E-3</v>
      </c>
      <c r="P44" s="73">
        <v>3.6660750000000001E-7</v>
      </c>
    </row>
    <row r="45" spans="1:33">
      <c r="A45" s="42" t="s">
        <v>2507</v>
      </c>
      <c r="B45" s="42">
        <v>29.82602</v>
      </c>
      <c r="C45">
        <f>B45/B3</f>
        <v>1.2631186210985473E-3</v>
      </c>
      <c r="D45">
        <v>36552280</v>
      </c>
      <c r="E45">
        <v>36562782</v>
      </c>
      <c r="F45">
        <v>936</v>
      </c>
      <c r="G45" s="11">
        <v>-0.63534955000000004</v>
      </c>
      <c r="H45" s="11">
        <v>12</v>
      </c>
      <c r="I45" s="45">
        <v>5.0557409999999997E-2</v>
      </c>
      <c r="J45" s="54">
        <v>-1.6475519599999999</v>
      </c>
      <c r="K45" s="44">
        <v>-1.80647486</v>
      </c>
      <c r="L45">
        <v>1.21631618</v>
      </c>
      <c r="M45">
        <f t="shared" si="0"/>
        <v>1.2994830982905982E-3</v>
      </c>
      <c r="N45">
        <v>2.0047913999999998</v>
      </c>
      <c r="O45">
        <f t="shared" si="1"/>
        <v>2.1418711538461538E-3</v>
      </c>
      <c r="P45" s="73">
        <v>8.0179949999999998E-8</v>
      </c>
    </row>
    <row r="46" spans="1:33">
      <c r="A46" s="42" t="s">
        <v>2508</v>
      </c>
      <c r="B46" s="42">
        <v>148.53970000000001</v>
      </c>
      <c r="C46">
        <f>B46/B3</f>
        <v>6.2905899292762463E-3</v>
      </c>
      <c r="D46">
        <v>66117204</v>
      </c>
      <c r="E46">
        <v>66135103</v>
      </c>
      <c r="F46">
        <v>4714</v>
      </c>
      <c r="G46" s="11">
        <v>-0.58743604999999999</v>
      </c>
      <c r="H46" s="11">
        <v>63</v>
      </c>
      <c r="I46" s="45">
        <v>5.62135E-2</v>
      </c>
      <c r="J46" s="54">
        <v>-1.0728142899999999</v>
      </c>
      <c r="K46" s="44">
        <v>-1.18006649</v>
      </c>
      <c r="L46">
        <v>7.1198756200000002</v>
      </c>
      <c r="M46">
        <f t="shared" si="0"/>
        <v>1.5103681841323717E-3</v>
      </c>
      <c r="N46">
        <v>9.0215610999999996</v>
      </c>
      <c r="O46">
        <f t="shared" si="1"/>
        <v>1.9137804624522697E-3</v>
      </c>
      <c r="P46" s="73">
        <v>1.096726E-7</v>
      </c>
    </row>
    <row r="47" spans="1:33">
      <c r="A47" s="23" t="s">
        <v>2509</v>
      </c>
      <c r="B47" s="109">
        <v>1.572647E-7</v>
      </c>
      <c r="D47">
        <v>73056106</v>
      </c>
      <c r="E47">
        <v>73063992</v>
      </c>
      <c r="F47">
        <v>2008</v>
      </c>
      <c r="G47" s="11">
        <v>-7.9897609999999994E-2</v>
      </c>
      <c r="H47" s="11">
        <v>8</v>
      </c>
      <c r="I47" s="45">
        <v>6.8575639999999993E-2</v>
      </c>
      <c r="J47" s="54">
        <v>-1.4359392200000001</v>
      </c>
      <c r="K47" s="44">
        <v>-1.8239423299999999</v>
      </c>
      <c r="L47">
        <v>1.0986935099999999</v>
      </c>
      <c r="M47">
        <f t="shared" si="0"/>
        <v>5.4715812250996014E-4</v>
      </c>
      <c r="N47">
        <v>2.5775888999999998</v>
      </c>
      <c r="O47">
        <f t="shared" si="1"/>
        <v>1.2836598107569721E-3</v>
      </c>
      <c r="P47" s="73">
        <v>2.062535E-7</v>
      </c>
    </row>
    <row r="48" spans="1:33">
      <c r="A48" s="23" t="s">
        <v>2503</v>
      </c>
      <c r="B48" s="42"/>
      <c r="D48">
        <v>74553469</v>
      </c>
      <c r="E48">
        <v>74562102</v>
      </c>
      <c r="F48">
        <v>114</v>
      </c>
      <c r="G48" s="11">
        <v>-0.80570540000000002</v>
      </c>
      <c r="H48" s="11">
        <v>1</v>
      </c>
      <c r="I48" s="45">
        <v>4.9341300000000001E-3</v>
      </c>
      <c r="J48" s="54">
        <v>2.2859859999999999E-2</v>
      </c>
      <c r="K48" s="44">
        <v>0.40881864000000001</v>
      </c>
      <c r="L48">
        <v>9.8682600000000002E-3</v>
      </c>
      <c r="M48">
        <f t="shared" si="0"/>
        <v>8.6563684210526321E-5</v>
      </c>
      <c r="N48">
        <v>0.1431994</v>
      </c>
      <c r="O48">
        <f t="shared" si="1"/>
        <v>1.2561350877192982E-3</v>
      </c>
      <c r="P48" s="73">
        <v>1.7067419999999999E-7</v>
      </c>
    </row>
    <row r="49" spans="1:33">
      <c r="A49" s="42"/>
      <c r="B49" s="42"/>
      <c r="D49">
        <v>76985085</v>
      </c>
      <c r="E49">
        <v>76993110</v>
      </c>
      <c r="F49">
        <v>2714</v>
      </c>
      <c r="G49" s="11">
        <v>-1.2676291799999999</v>
      </c>
      <c r="H49" s="11">
        <v>43</v>
      </c>
      <c r="I49" s="45">
        <v>3.7745689999999998E-2</v>
      </c>
      <c r="J49" s="54">
        <v>-0.67507874999999995</v>
      </c>
      <c r="K49" s="44">
        <v>5.974016E-2</v>
      </c>
      <c r="L49">
        <v>3.2598859899999999</v>
      </c>
      <c r="M49">
        <f t="shared" si="0"/>
        <v>1.201137063375092E-3</v>
      </c>
      <c r="N49">
        <v>6.1575734000000004</v>
      </c>
      <c r="O49">
        <f t="shared" si="1"/>
        <v>2.2688184966838617E-3</v>
      </c>
      <c r="P49" s="73">
        <v>3.9839790000000003E-7</v>
      </c>
    </row>
    <row r="50" spans="1:33">
      <c r="A50" s="42"/>
      <c r="B50" s="42"/>
      <c r="D50">
        <v>79473027</v>
      </c>
      <c r="E50">
        <v>79483935</v>
      </c>
      <c r="F50">
        <v>3970</v>
      </c>
      <c r="G50">
        <v>-0.31186256000000001</v>
      </c>
      <c r="H50">
        <v>53</v>
      </c>
      <c r="I50">
        <v>6.280877E-2</v>
      </c>
      <c r="J50" s="44">
        <v>-1.7327217500000001</v>
      </c>
      <c r="K50" s="44">
        <v>-2.4607900100000002</v>
      </c>
      <c r="L50">
        <v>6.7282109999999999</v>
      </c>
      <c r="M50">
        <f t="shared" si="0"/>
        <v>1.6947634760705289E-3</v>
      </c>
      <c r="N50">
        <v>10.596754300000001</v>
      </c>
      <c r="O50">
        <f t="shared" si="1"/>
        <v>2.6692076322418139E-3</v>
      </c>
      <c r="P50" s="73">
        <v>1.8973919999999999E-7</v>
      </c>
    </row>
    <row r="51" spans="1:33">
      <c r="A51" s="49" t="s">
        <v>2510</v>
      </c>
      <c r="B51" s="49"/>
      <c r="C51" s="49"/>
      <c r="D51" s="47" t="s">
        <v>2511</v>
      </c>
      <c r="E51" s="47"/>
      <c r="F51" s="49"/>
      <c r="G51" s="47"/>
      <c r="H51" s="55"/>
      <c r="I51" s="49"/>
      <c r="J51" s="49"/>
      <c r="K51" s="49"/>
      <c r="L51" s="49"/>
      <c r="M51" s="46"/>
      <c r="N51" s="47"/>
      <c r="O51" s="47"/>
      <c r="P51" s="81"/>
      <c r="Q51" s="49"/>
      <c r="R51" s="56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</row>
    <row r="52" spans="1:33" ht="15">
      <c r="A52" s="11" t="s">
        <v>2493</v>
      </c>
      <c r="B52" s="42">
        <v>-1.9798180000000001</v>
      </c>
      <c r="D52" s="52" t="s">
        <v>2494</v>
      </c>
      <c r="F52" t="s">
        <v>2307</v>
      </c>
      <c r="G52" s="44" t="s">
        <v>2495</v>
      </c>
      <c r="H52" t="s">
        <v>2496</v>
      </c>
      <c r="I52" s="42" t="s">
        <v>2497</v>
      </c>
      <c r="J52" t="s">
        <v>2498</v>
      </c>
      <c r="K52" t="s">
        <v>2499</v>
      </c>
      <c r="L52" s="44" t="s">
        <v>2500</v>
      </c>
      <c r="N52" s="44" t="s">
        <v>2501</v>
      </c>
      <c r="P52" s="53" t="s">
        <v>2502</v>
      </c>
      <c r="Q52" t="s">
        <v>2503</v>
      </c>
    </row>
    <row r="53" spans="1:33">
      <c r="A53" s="11" t="s">
        <v>2504</v>
      </c>
      <c r="B53" s="42">
        <v>863</v>
      </c>
      <c r="D53">
        <v>7231762</v>
      </c>
      <c r="E53">
        <v>7239463</v>
      </c>
      <c r="F53">
        <v>1790</v>
      </c>
      <c r="G53">
        <v>-0.68211710000000003</v>
      </c>
      <c r="H53">
        <v>38</v>
      </c>
      <c r="I53">
        <v>4.7913420999999998E-2</v>
      </c>
      <c r="J53">
        <v>-0.39095390000000002</v>
      </c>
      <c r="K53" s="44">
        <v>-8.4954680000000008E-3</v>
      </c>
      <c r="L53">
        <v>3.6477044300000001</v>
      </c>
      <c r="M53">
        <f>L53/F53</f>
        <v>2.0378237039106145E-3</v>
      </c>
      <c r="N53">
        <v>4.9806644999999996</v>
      </c>
      <c r="O53">
        <f>N53/F53</f>
        <v>2.782494134078212E-3</v>
      </c>
      <c r="P53" s="73">
        <v>6.9562349999999997E-8</v>
      </c>
    </row>
    <row r="54" spans="1:33">
      <c r="A54" s="42" t="s">
        <v>2497</v>
      </c>
      <c r="B54" s="42">
        <v>2.0849570000000001E-2</v>
      </c>
      <c r="D54">
        <v>18216209</v>
      </c>
      <c r="E54">
        <v>18232206</v>
      </c>
      <c r="F54">
        <v>303</v>
      </c>
      <c r="G54" s="11">
        <v>-2.1180273999999999</v>
      </c>
      <c r="H54" s="11">
        <v>15</v>
      </c>
      <c r="I54" s="45">
        <v>2.5385619999999998E-3</v>
      </c>
      <c r="J54" s="54">
        <v>-0.51564299999999996</v>
      </c>
      <c r="K54" s="44">
        <v>0.71302544300000004</v>
      </c>
      <c r="L54">
        <v>5.013107E-2</v>
      </c>
      <c r="M54">
        <f t="shared" ref="M54:M62" si="2">L54/F54</f>
        <v>1.6544907590759075E-4</v>
      </c>
      <c r="N54">
        <v>1.9660518</v>
      </c>
      <c r="O54">
        <f t="shared" ref="O54:O62" si="3">N54/F54</f>
        <v>6.4886198019801977E-3</v>
      </c>
      <c r="P54" s="73">
        <v>1.6221549999999999E-7</v>
      </c>
    </row>
    <row r="55" spans="1:33">
      <c r="A55" s="11" t="s">
        <v>2505</v>
      </c>
      <c r="B55" s="42">
        <v>-1.6348800000000001</v>
      </c>
      <c r="D55">
        <v>26586053</v>
      </c>
      <c r="E55">
        <v>26605774</v>
      </c>
      <c r="F55">
        <v>5396</v>
      </c>
      <c r="G55" s="11">
        <v>-2.3782952000000002</v>
      </c>
      <c r="H55" s="11">
        <v>168</v>
      </c>
      <c r="I55" s="45">
        <v>1.0377134E-2</v>
      </c>
      <c r="J55" s="54">
        <v>-2.5181472999999999</v>
      </c>
      <c r="K55" s="44">
        <v>-1.8264906030000001</v>
      </c>
      <c r="L55">
        <v>3.5198819600000002</v>
      </c>
      <c r="M55">
        <f t="shared" si="2"/>
        <v>6.5231318754633064E-4</v>
      </c>
      <c r="N55">
        <v>22.019779700000001</v>
      </c>
      <c r="O55">
        <f t="shared" si="3"/>
        <v>4.080759766493699E-3</v>
      </c>
      <c r="P55" s="73">
        <v>1.02019E-7</v>
      </c>
    </row>
    <row r="56" spans="1:33">
      <c r="A56" s="11" t="s">
        <v>2506</v>
      </c>
      <c r="B56" s="42">
        <v>-0.54924039999999996</v>
      </c>
      <c r="D56">
        <v>34229674</v>
      </c>
      <c r="E56">
        <v>34248832</v>
      </c>
      <c r="F56">
        <v>1668</v>
      </c>
      <c r="G56" s="11">
        <v>-1.2740292</v>
      </c>
      <c r="H56" s="11">
        <v>120</v>
      </c>
      <c r="I56" s="45">
        <v>3.5559784999999997E-2</v>
      </c>
      <c r="J56" s="54">
        <v>-2.2350507999999998</v>
      </c>
      <c r="K56" s="44">
        <v>-2.5973265859999999</v>
      </c>
      <c r="L56">
        <v>8.5536871399999992</v>
      </c>
      <c r="M56">
        <f t="shared" si="2"/>
        <v>5.1281097961630691E-3</v>
      </c>
      <c r="N56">
        <v>15.7284141</v>
      </c>
      <c r="O56">
        <f t="shared" si="3"/>
        <v>9.4295048561151076E-3</v>
      </c>
      <c r="P56" s="73">
        <v>2.3573759999999999E-7</v>
      </c>
    </row>
    <row r="57" spans="1:33">
      <c r="A57" s="42" t="s">
        <v>2507</v>
      </c>
      <c r="B57" s="42">
        <v>36.216360000000002</v>
      </c>
      <c r="C57">
        <f>B57/B3</f>
        <v>1.5337466649726847E-3</v>
      </c>
      <c r="D57">
        <v>36552280</v>
      </c>
      <c r="E57">
        <v>36562782</v>
      </c>
      <c r="F57">
        <v>936</v>
      </c>
      <c r="G57" s="11">
        <v>-1.0034285000000001</v>
      </c>
      <c r="H57" s="11">
        <v>17</v>
      </c>
      <c r="I57" s="45">
        <v>3.6060483999999997E-2</v>
      </c>
      <c r="J57" s="54">
        <v>-0.8888471</v>
      </c>
      <c r="K57" s="44">
        <v>-0.53226286899999997</v>
      </c>
      <c r="L57">
        <v>1.2273389800000001</v>
      </c>
      <c r="M57">
        <f t="shared" si="2"/>
        <v>1.3112595940170941E-3</v>
      </c>
      <c r="N57">
        <v>2.4903917999999998</v>
      </c>
      <c r="O57">
        <f t="shared" si="3"/>
        <v>2.6606749999999999E-3</v>
      </c>
      <c r="P57" s="73">
        <v>6.6516870000000004E-8</v>
      </c>
    </row>
    <row r="58" spans="1:33">
      <c r="A58" s="42" t="s">
        <v>2508</v>
      </c>
      <c r="B58" s="42">
        <v>118.2264</v>
      </c>
      <c r="C58">
        <f>B58/B3</f>
        <v>5.0068352178884515E-3</v>
      </c>
      <c r="D58">
        <v>66117204</v>
      </c>
      <c r="E58">
        <v>66135103</v>
      </c>
      <c r="F58">
        <v>4714</v>
      </c>
      <c r="G58" s="11">
        <v>-1.526945</v>
      </c>
      <c r="H58" s="11">
        <v>122</v>
      </c>
      <c r="I58" s="45">
        <v>2.9610589E-2</v>
      </c>
      <c r="J58" s="54">
        <v>-1.4440028</v>
      </c>
      <c r="K58" s="44">
        <v>-0.83890031700000001</v>
      </c>
      <c r="L58">
        <v>7.2548779899999998</v>
      </c>
      <c r="M58">
        <f t="shared" si="2"/>
        <v>1.5390067861688586E-3</v>
      </c>
      <c r="N58">
        <v>15.990554299999999</v>
      </c>
      <c r="O58">
        <f t="shared" si="3"/>
        <v>3.3921413449299956E-3</v>
      </c>
      <c r="P58" s="73">
        <v>8.4803529999999999E-8</v>
      </c>
    </row>
    <row r="59" spans="1:33">
      <c r="A59" s="23" t="s">
        <v>2509</v>
      </c>
      <c r="B59" s="109">
        <v>1.2517090000000001E-7</v>
      </c>
      <c r="D59">
        <v>73056106</v>
      </c>
      <c r="E59">
        <v>73063992</v>
      </c>
      <c r="F59">
        <v>2008</v>
      </c>
      <c r="G59" s="11">
        <v>-2.4900239000000002</v>
      </c>
      <c r="H59" s="11">
        <v>110</v>
      </c>
      <c r="I59" s="45">
        <v>6.8482860000000003E-3</v>
      </c>
      <c r="J59" s="54">
        <v>-0.18456</v>
      </c>
      <c r="K59" s="44">
        <v>2.5663192619999999</v>
      </c>
      <c r="L59">
        <v>1.5101336700000001</v>
      </c>
      <c r="M59">
        <f t="shared" si="2"/>
        <v>7.5205860059760962E-4</v>
      </c>
      <c r="N59">
        <v>15.8598116</v>
      </c>
      <c r="O59">
        <f t="shared" si="3"/>
        <v>7.8983125498007963E-3</v>
      </c>
      <c r="P59" s="73">
        <v>1.9745780000000001E-7</v>
      </c>
    </row>
    <row r="60" spans="1:33">
      <c r="A60" s="23" t="s">
        <v>2503</v>
      </c>
      <c r="B60" s="42"/>
      <c r="D60">
        <v>74553469</v>
      </c>
      <c r="E60">
        <v>74562102</v>
      </c>
      <c r="F60">
        <v>114</v>
      </c>
      <c r="G60" s="11">
        <v>-1.4092677</v>
      </c>
      <c r="H60" s="11">
        <v>4</v>
      </c>
      <c r="I60" s="45">
        <v>7.5499590000000002E-3</v>
      </c>
      <c r="J60" s="54">
        <v>-1.1480229</v>
      </c>
      <c r="K60" s="44">
        <v>-0.69925733400000001</v>
      </c>
      <c r="L60">
        <v>1.554697E-2</v>
      </c>
      <c r="M60">
        <f t="shared" si="2"/>
        <v>1.3637692982456141E-4</v>
      </c>
      <c r="N60">
        <v>0.52428050000000004</v>
      </c>
      <c r="O60">
        <f t="shared" si="3"/>
        <v>4.5989517543859656E-3</v>
      </c>
      <c r="P60" s="73">
        <v>1.149738E-7</v>
      </c>
    </row>
    <row r="61" spans="1:33">
      <c r="A61" s="42"/>
      <c r="B61" s="42"/>
      <c r="D61">
        <v>76985085</v>
      </c>
      <c r="E61">
        <v>76993110</v>
      </c>
      <c r="F61">
        <v>2714</v>
      </c>
      <c r="G61" s="11">
        <v>-1.8994584999999999</v>
      </c>
      <c r="H61" s="11">
        <v>86</v>
      </c>
      <c r="I61" s="45">
        <v>2.0079494E-2</v>
      </c>
      <c r="J61" s="54">
        <v>-1.1490940000000001</v>
      </c>
      <c r="K61" s="44">
        <v>7.2124315999999994E-2</v>
      </c>
      <c r="L61">
        <v>3.4662382599999999</v>
      </c>
      <c r="M61">
        <f t="shared" si="2"/>
        <v>1.2771695873249815E-3</v>
      </c>
      <c r="N61">
        <v>11.2720301</v>
      </c>
      <c r="O61">
        <f t="shared" si="3"/>
        <v>4.1532903831982314E-3</v>
      </c>
      <c r="P61" s="73">
        <v>1.038323E-7</v>
      </c>
    </row>
    <row r="62" spans="1:33">
      <c r="A62" s="42"/>
      <c r="B62" s="42"/>
      <c r="D62">
        <v>79473027</v>
      </c>
      <c r="E62">
        <v>79483935</v>
      </c>
      <c r="F62">
        <v>3970</v>
      </c>
      <c r="G62">
        <v>-2.0139282999999999</v>
      </c>
      <c r="H62">
        <v>183</v>
      </c>
      <c r="I62">
        <v>1.8921406000000002E-2</v>
      </c>
      <c r="J62" s="44">
        <v>-1.1094427</v>
      </c>
      <c r="K62" s="44">
        <v>0.46650187900000001</v>
      </c>
      <c r="L62">
        <v>6.9708193999999999</v>
      </c>
      <c r="M62">
        <f t="shared" si="2"/>
        <v>1.7558739042821158E-3</v>
      </c>
      <c r="N62">
        <v>27.3944285</v>
      </c>
      <c r="O62">
        <f t="shared" si="3"/>
        <v>6.9003598236775819E-3</v>
      </c>
      <c r="P62" s="73">
        <v>1.72509E-7</v>
      </c>
    </row>
    <row r="63" spans="1:33">
      <c r="A63" s="49" t="s">
        <v>2512</v>
      </c>
      <c r="B63" s="49"/>
      <c r="C63" s="49"/>
      <c r="D63" s="47" t="s">
        <v>2511</v>
      </c>
      <c r="E63" s="47"/>
      <c r="F63" s="49"/>
      <c r="G63" s="47"/>
      <c r="H63" s="55"/>
      <c r="I63" s="49"/>
      <c r="J63" s="49"/>
      <c r="K63" s="49"/>
      <c r="L63" s="49"/>
      <c r="M63" s="46"/>
      <c r="N63" s="47"/>
      <c r="O63" s="47"/>
      <c r="P63" s="49"/>
      <c r="Q63" s="56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</row>
    <row r="64" spans="1:33" ht="15">
      <c r="A64" s="11" t="s">
        <v>2493</v>
      </c>
      <c r="B64">
        <v>-2.189324</v>
      </c>
      <c r="D64" s="52" t="s">
        <v>2494</v>
      </c>
      <c r="E64" s="52"/>
      <c r="F64" t="s">
        <v>2307</v>
      </c>
      <c r="G64" s="44" t="s">
        <v>2495</v>
      </c>
      <c r="H64" t="s">
        <v>2496</v>
      </c>
      <c r="I64" s="42" t="s">
        <v>2497</v>
      </c>
      <c r="J64" t="s">
        <v>2498</v>
      </c>
      <c r="K64" t="s">
        <v>2499</v>
      </c>
      <c r="L64" s="44" t="s">
        <v>2500</v>
      </c>
      <c r="M64" s="44"/>
      <c r="N64" s="44" t="s">
        <v>2501</v>
      </c>
      <c r="O64" s="44"/>
      <c r="P64" s="53" t="s">
        <v>2502</v>
      </c>
      <c r="Q64" t="s">
        <v>2503</v>
      </c>
    </row>
    <row r="65" spans="1:32">
      <c r="A65" s="11" t="s">
        <v>2504</v>
      </c>
      <c r="B65">
        <v>740</v>
      </c>
      <c r="D65">
        <v>7231762</v>
      </c>
      <c r="E65">
        <v>7239463</v>
      </c>
      <c r="F65">
        <v>1790</v>
      </c>
      <c r="G65">
        <v>-0.35294140000000002</v>
      </c>
      <c r="H65">
        <v>30</v>
      </c>
      <c r="I65">
        <v>6.1347661999999997E-2</v>
      </c>
      <c r="J65">
        <v>1.1897983599999999</v>
      </c>
      <c r="K65" s="44">
        <v>2.0240851000000002</v>
      </c>
      <c r="L65">
        <v>3.6808597000000001</v>
      </c>
      <c r="M65">
        <f>L65/F65</f>
        <v>2.0563462011173187E-3</v>
      </c>
      <c r="N65">
        <v>4.2664374</v>
      </c>
      <c r="O65">
        <f>N65/F65</f>
        <v>2.3834845810055865E-3</v>
      </c>
      <c r="P65" s="73">
        <v>5.9587109999999998E-8</v>
      </c>
    </row>
    <row r="66" spans="1:32">
      <c r="A66" s="42" t="s">
        <v>2497</v>
      </c>
      <c r="B66">
        <v>1.8946000000000001E-2</v>
      </c>
      <c r="D66">
        <v>18216209</v>
      </c>
      <c r="E66">
        <v>18232206</v>
      </c>
      <c r="F66">
        <v>303</v>
      </c>
      <c r="G66" s="11">
        <v>-2.2604562000000001</v>
      </c>
      <c r="H66" s="11">
        <v>18</v>
      </c>
      <c r="I66">
        <v>4.7708769999999998E-3</v>
      </c>
      <c r="J66" s="57">
        <v>-1.32521165</v>
      </c>
      <c r="K66" s="44">
        <v>-0.27997850000000002</v>
      </c>
      <c r="L66">
        <v>0.11296984</v>
      </c>
      <c r="M66">
        <f t="shared" ref="M66:M74" si="4">L66/F66</f>
        <v>3.7283775577557759E-4</v>
      </c>
      <c r="N66">
        <v>2.5598624000000001</v>
      </c>
      <c r="O66">
        <f t="shared" ref="O66:O74" si="5">N66/F66</f>
        <v>8.4483907590759081E-3</v>
      </c>
      <c r="P66" s="73">
        <v>2.1120980000000001E-7</v>
      </c>
    </row>
    <row r="67" spans="1:32">
      <c r="A67" s="11" t="s">
        <v>2505</v>
      </c>
      <c r="B67">
        <v>-1.1183890000000001</v>
      </c>
      <c r="D67">
        <v>26586053</v>
      </c>
      <c r="E67">
        <v>26605774</v>
      </c>
      <c r="F67">
        <v>5396</v>
      </c>
      <c r="G67" s="11">
        <v>-2.4854649000000002</v>
      </c>
      <c r="H67" s="11">
        <v>139</v>
      </c>
      <c r="I67">
        <v>9.9979309999999998E-3</v>
      </c>
      <c r="J67" s="57">
        <v>-2.3544495300000001</v>
      </c>
      <c r="K67" s="44">
        <v>-1.4071260999999999</v>
      </c>
      <c r="L67">
        <v>2.83473481</v>
      </c>
      <c r="M67">
        <f t="shared" si="4"/>
        <v>5.253400315048184E-4</v>
      </c>
      <c r="N67">
        <v>19.767826599999999</v>
      </c>
      <c r="O67">
        <f t="shared" si="5"/>
        <v>3.663422275759822E-3</v>
      </c>
      <c r="P67" s="73">
        <v>9.1585560000000002E-8</v>
      </c>
    </row>
    <row r="68" spans="1:32">
      <c r="A68" s="11" t="s">
        <v>2506</v>
      </c>
      <c r="B68" s="42">
        <v>0.79778450000000001</v>
      </c>
      <c r="D68">
        <v>34229674</v>
      </c>
      <c r="E68">
        <v>34248832</v>
      </c>
      <c r="F68">
        <v>1668</v>
      </c>
      <c r="G68" s="11">
        <v>-1.5070220000000001</v>
      </c>
      <c r="H68" s="11">
        <v>88</v>
      </c>
      <c r="I68">
        <v>3.3339599999999997E-2</v>
      </c>
      <c r="J68" s="57">
        <v>-2.5227331099999999</v>
      </c>
      <c r="K68" s="44">
        <v>-2.7354859</v>
      </c>
      <c r="L68">
        <v>5.8747288700000002</v>
      </c>
      <c r="M68">
        <f t="shared" si="4"/>
        <v>3.5220197062350122E-3</v>
      </c>
      <c r="N68">
        <v>12.514882999999999</v>
      </c>
      <c r="O68">
        <f t="shared" si="5"/>
        <v>7.5029274580335724E-3</v>
      </c>
      <c r="P68" s="73">
        <v>1.8757319999999999E-7</v>
      </c>
    </row>
    <row r="69" spans="1:32">
      <c r="A69" s="42" t="s">
        <v>2507</v>
      </c>
      <c r="B69">
        <v>28.307919999999999</v>
      </c>
      <c r="C69">
        <f>B69/B3</f>
        <v>1.1988277643670859E-3</v>
      </c>
      <c r="D69">
        <v>36552280</v>
      </c>
      <c r="E69">
        <v>36562782</v>
      </c>
      <c r="F69">
        <v>936</v>
      </c>
      <c r="G69" s="11">
        <v>-1.1311034</v>
      </c>
      <c r="H69" s="11">
        <v>9</v>
      </c>
      <c r="I69">
        <v>3.1629473999999998E-2</v>
      </c>
      <c r="J69" s="57">
        <v>-1.01861618</v>
      </c>
      <c r="K69" s="44">
        <v>-0.66744000000000003</v>
      </c>
      <c r="L69">
        <v>0.55951393999999999</v>
      </c>
      <c r="M69">
        <f t="shared" si="4"/>
        <v>5.9777130341880341E-4</v>
      </c>
      <c r="N69">
        <v>1.8490447000000001</v>
      </c>
      <c r="O69">
        <f t="shared" si="5"/>
        <v>1.9754751068376069E-3</v>
      </c>
      <c r="P69" s="73">
        <v>4.9386879999999999E-8</v>
      </c>
    </row>
    <row r="70" spans="1:32">
      <c r="A70" s="42" t="s">
        <v>2508</v>
      </c>
      <c r="B70" s="42">
        <v>108.65349999999999</v>
      </c>
      <c r="C70">
        <f>B70/B3</f>
        <v>4.6014271799432512E-3</v>
      </c>
      <c r="D70">
        <v>66117204</v>
      </c>
      <c r="E70">
        <v>66135103</v>
      </c>
      <c r="F70">
        <v>4714</v>
      </c>
      <c r="G70" s="11">
        <v>-1.6865602</v>
      </c>
      <c r="H70" s="11">
        <v>104</v>
      </c>
      <c r="I70">
        <v>2.9065133E-2</v>
      </c>
      <c r="J70" s="57">
        <v>-1.31701633</v>
      </c>
      <c r="K70" s="44">
        <v>-0.46759980000000001</v>
      </c>
      <c r="L70">
        <v>6.0851829799999999</v>
      </c>
      <c r="M70">
        <f t="shared" si="4"/>
        <v>1.2908746245226983E-3</v>
      </c>
      <c r="N70">
        <v>14.790316300000001</v>
      </c>
      <c r="O70">
        <f t="shared" si="5"/>
        <v>3.1375299745439117E-3</v>
      </c>
      <c r="P70" s="73">
        <v>7.8438249999999998E-8</v>
      </c>
    </row>
    <row r="71" spans="1:32">
      <c r="A71" s="23" t="s">
        <v>2509</v>
      </c>
      <c r="B71" s="109">
        <v>1.150356E-7</v>
      </c>
      <c r="D71">
        <v>73056106</v>
      </c>
      <c r="E71">
        <v>73063992</v>
      </c>
      <c r="F71">
        <v>2008</v>
      </c>
      <c r="G71" s="11">
        <v>-2.5886830999999999</v>
      </c>
      <c r="H71" s="11">
        <v>108</v>
      </c>
      <c r="I71">
        <v>6.9841520000000004E-3</v>
      </c>
      <c r="J71" s="57">
        <v>0.17639815</v>
      </c>
      <c r="K71" s="44">
        <v>3.1630874000000002</v>
      </c>
      <c r="L71">
        <v>1.5107045699999999</v>
      </c>
      <c r="M71">
        <f t="shared" si="4"/>
        <v>7.5234291334661354E-4</v>
      </c>
      <c r="N71">
        <v>16.6396798</v>
      </c>
      <c r="O71">
        <f t="shared" si="5"/>
        <v>8.2866931274900388E-3</v>
      </c>
      <c r="P71" s="73">
        <v>2.0716729999999999E-7</v>
      </c>
    </row>
    <row r="72" spans="1:32">
      <c r="A72" s="23" t="s">
        <v>2503</v>
      </c>
      <c r="B72" s="42"/>
      <c r="D72">
        <v>74553469</v>
      </c>
      <c r="E72">
        <v>74562102</v>
      </c>
      <c r="F72">
        <v>114</v>
      </c>
      <c r="G72" s="11">
        <v>-1.3208899000000001</v>
      </c>
      <c r="H72" s="11">
        <v>3</v>
      </c>
      <c r="I72">
        <v>3.1397019999999999E-3</v>
      </c>
      <c r="J72" s="57">
        <v>2.4663419999999998E-2</v>
      </c>
      <c r="K72" s="44">
        <v>0.70010240000000001</v>
      </c>
      <c r="L72">
        <v>1.8838210000000001E-2</v>
      </c>
      <c r="M72">
        <f t="shared" si="4"/>
        <v>1.652474561403509E-4</v>
      </c>
      <c r="N72">
        <v>0.42664370000000001</v>
      </c>
      <c r="O72">
        <f t="shared" si="5"/>
        <v>3.7424885964912284E-3</v>
      </c>
      <c r="P72" s="73">
        <v>9.3562220000000005E-8</v>
      </c>
    </row>
    <row r="73" spans="1:32">
      <c r="A73" s="42"/>
      <c r="B73" s="42"/>
      <c r="D73">
        <v>76985085</v>
      </c>
      <c r="E73">
        <v>76993110</v>
      </c>
      <c r="F73">
        <v>2714</v>
      </c>
      <c r="G73" s="11">
        <v>-1.9165038000000001</v>
      </c>
      <c r="H73" s="11">
        <v>68</v>
      </c>
      <c r="I73">
        <v>2.2269291E-2</v>
      </c>
      <c r="J73" s="57">
        <v>-0.16608417</v>
      </c>
      <c r="K73" s="44">
        <v>1.6105240999999999</v>
      </c>
      <c r="L73">
        <v>3.03707225</v>
      </c>
      <c r="M73">
        <f t="shared" si="4"/>
        <v>1.1190391488577745E-3</v>
      </c>
      <c r="N73">
        <v>9.6705913999999993</v>
      </c>
      <c r="O73">
        <f t="shared" si="5"/>
        <v>3.5632245394252022E-3</v>
      </c>
      <c r="P73" s="73">
        <v>8.9080610000000003E-8</v>
      </c>
    </row>
    <row r="74" spans="1:32">
      <c r="A74" s="42"/>
      <c r="B74" s="42"/>
      <c r="D74">
        <v>79473027</v>
      </c>
      <c r="E74">
        <v>79483935</v>
      </c>
      <c r="F74">
        <v>3970</v>
      </c>
      <c r="G74">
        <v>-2.3778096</v>
      </c>
      <c r="H74">
        <v>173</v>
      </c>
      <c r="I74">
        <v>1.3201021E-2</v>
      </c>
      <c r="J74" s="44">
        <v>-0.26175336999999999</v>
      </c>
      <c r="K74" s="44">
        <v>2.3993272000000001</v>
      </c>
      <c r="L74">
        <v>4.5933165599999999</v>
      </c>
      <c r="M74">
        <f t="shared" si="4"/>
        <v>1.1570066901763225E-3</v>
      </c>
      <c r="N74">
        <v>26.168184199999999</v>
      </c>
      <c r="O74">
        <f t="shared" si="5"/>
        <v>6.5914821662468514E-3</v>
      </c>
      <c r="P74" s="73">
        <v>1.647871E-7</v>
      </c>
    </row>
    <row r="75" spans="1:32">
      <c r="A75" s="49" t="s">
        <v>2513</v>
      </c>
      <c r="B75" s="49"/>
      <c r="C75" s="49"/>
      <c r="D75" s="47" t="s">
        <v>2511</v>
      </c>
      <c r="E75" s="47"/>
      <c r="F75" s="49"/>
      <c r="G75" s="47"/>
      <c r="H75" s="55"/>
      <c r="I75" s="49"/>
      <c r="J75" s="49"/>
      <c r="K75" s="49"/>
      <c r="L75" s="49"/>
      <c r="M75" s="46"/>
      <c r="N75" s="47"/>
      <c r="O75" s="47"/>
      <c r="P75" s="49"/>
      <c r="Q75" s="56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</row>
    <row r="76" spans="1:32" ht="15">
      <c r="A76" s="11" t="s">
        <v>2493</v>
      </c>
      <c r="B76" s="42">
        <v>-2.1047539999999998</v>
      </c>
      <c r="D76" s="52" t="s">
        <v>2494</v>
      </c>
      <c r="E76" s="52"/>
      <c r="F76" t="s">
        <v>2307</v>
      </c>
      <c r="G76" s="44" t="s">
        <v>2495</v>
      </c>
      <c r="H76" t="s">
        <v>2496</v>
      </c>
      <c r="I76" s="42" t="s">
        <v>2497</v>
      </c>
      <c r="J76" t="s">
        <v>2498</v>
      </c>
      <c r="K76" t="s">
        <v>2499</v>
      </c>
      <c r="L76" s="44" t="s">
        <v>2500</v>
      </c>
      <c r="M76" s="44"/>
      <c r="N76" s="44" t="s">
        <v>2501</v>
      </c>
      <c r="O76" s="44"/>
      <c r="P76" s="53" t="s">
        <v>2502</v>
      </c>
      <c r="Q76" t="s">
        <v>2503</v>
      </c>
    </row>
    <row r="77" spans="1:32">
      <c r="A77" s="11" t="s">
        <v>2504</v>
      </c>
      <c r="B77" s="42">
        <v>815</v>
      </c>
      <c r="D77">
        <v>7231762</v>
      </c>
      <c r="E77">
        <v>7239463</v>
      </c>
      <c r="F77">
        <v>1790</v>
      </c>
      <c r="G77">
        <v>-0.73385929999999999</v>
      </c>
      <c r="H77">
        <v>39</v>
      </c>
      <c r="I77">
        <v>4.7552913000000002E-2</v>
      </c>
      <c r="J77">
        <v>-1.75631421</v>
      </c>
      <c r="K77">
        <v>-2.0461407999999999</v>
      </c>
      <c r="L77" s="57">
        <v>3.7236684499999999</v>
      </c>
      <c r="M77">
        <f>L77/F77</f>
        <v>2.0802617039106146E-3</v>
      </c>
      <c r="N77">
        <v>5.2052448</v>
      </c>
      <c r="O77">
        <f>N77/F77</f>
        <v>2.9079579888268156E-3</v>
      </c>
      <c r="P77" s="73">
        <v>7.2698949999999999E-8</v>
      </c>
    </row>
    <row r="78" spans="1:32">
      <c r="A78" s="42" t="s">
        <v>2497</v>
      </c>
      <c r="B78" s="42">
        <v>1.8601880000000001E-2</v>
      </c>
      <c r="D78">
        <v>18216209</v>
      </c>
      <c r="E78">
        <v>18232206</v>
      </c>
      <c r="F78">
        <v>303</v>
      </c>
      <c r="G78">
        <v>-2.1308056999999998</v>
      </c>
      <c r="H78">
        <v>15</v>
      </c>
      <c r="I78">
        <v>1.982157E-3</v>
      </c>
      <c r="J78">
        <v>3.1928430000000001E-2</v>
      </c>
      <c r="K78">
        <v>1.4625478000000001</v>
      </c>
      <c r="L78" s="57">
        <v>5.9464700000000002E-2</v>
      </c>
      <c r="M78">
        <f t="shared" ref="M78:M86" si="6">L78/F78</f>
        <v>1.9625313531353137E-4</v>
      </c>
      <c r="N78">
        <v>2.0020172000000001</v>
      </c>
      <c r="O78">
        <f t="shared" ref="O78:O86" si="7">N78/F78</f>
        <v>6.6073174917491749E-3</v>
      </c>
      <c r="P78" s="73">
        <v>1.6518290000000001E-7</v>
      </c>
    </row>
    <row r="79" spans="1:32">
      <c r="A79" s="11" t="s">
        <v>2505</v>
      </c>
      <c r="B79" s="42">
        <v>-2.1227490000000002</v>
      </c>
      <c r="D79">
        <v>26586053</v>
      </c>
      <c r="E79">
        <v>26605774</v>
      </c>
      <c r="F79">
        <v>5396</v>
      </c>
      <c r="G79">
        <v>-2.4153867999999998</v>
      </c>
      <c r="H79">
        <v>158</v>
      </c>
      <c r="I79">
        <v>9.9095399999999997E-3</v>
      </c>
      <c r="J79">
        <v>-2.8225792599999999</v>
      </c>
      <c r="K79">
        <v>-2.3621523</v>
      </c>
      <c r="L79" s="57">
        <v>3.1781024900000001</v>
      </c>
      <c r="M79">
        <f t="shared" si="6"/>
        <v>5.8897377501853222E-4</v>
      </c>
      <c r="N79">
        <v>21.087914900000001</v>
      </c>
      <c r="O79">
        <f t="shared" si="7"/>
        <v>3.9080642883617496E-3</v>
      </c>
      <c r="P79" s="73">
        <v>9.7701609999999998E-8</v>
      </c>
    </row>
    <row r="80" spans="1:32">
      <c r="A80" s="11" t="s">
        <v>2506</v>
      </c>
      <c r="B80" s="42">
        <v>-1.481179</v>
      </c>
      <c r="D80">
        <v>34229674</v>
      </c>
      <c r="E80">
        <v>34248832</v>
      </c>
      <c r="F80">
        <v>1668</v>
      </c>
      <c r="G80">
        <v>-1.3398338999999999</v>
      </c>
      <c r="H80">
        <v>112</v>
      </c>
      <c r="I80">
        <v>3.4718527999999999E-2</v>
      </c>
      <c r="J80">
        <v>-2.42345728</v>
      </c>
      <c r="K80">
        <v>-2.8360086999999998</v>
      </c>
      <c r="L80" s="57">
        <v>7.8040778</v>
      </c>
      <c r="M80">
        <f t="shared" si="6"/>
        <v>4.6787037170263786E-3</v>
      </c>
      <c r="N80">
        <v>14.9483953</v>
      </c>
      <c r="O80">
        <f t="shared" si="7"/>
        <v>8.9618676858513185E-3</v>
      </c>
      <c r="P80" s="73">
        <v>2.2404669999999999E-7</v>
      </c>
    </row>
    <row r="81" spans="1:32">
      <c r="A81" s="42" t="s">
        <v>2507</v>
      </c>
      <c r="B81" s="42">
        <v>30.620920000000002</v>
      </c>
      <c r="C81">
        <f>B81/B3</f>
        <v>1.2967822809469361E-3</v>
      </c>
      <c r="D81">
        <v>36552280</v>
      </c>
      <c r="E81">
        <v>36562782</v>
      </c>
      <c r="F81">
        <v>936</v>
      </c>
      <c r="G81">
        <v>-1.401818</v>
      </c>
      <c r="H81">
        <v>15</v>
      </c>
      <c r="I81">
        <v>2.4522483000000001E-2</v>
      </c>
      <c r="J81">
        <v>-3.3693735899999999</v>
      </c>
      <c r="K81">
        <v>-3.6507691000000002</v>
      </c>
      <c r="L81">
        <v>0.72424182000000004</v>
      </c>
      <c r="M81">
        <f t="shared" si="6"/>
        <v>7.7376262820512821E-4</v>
      </c>
      <c r="N81">
        <v>2.1355205000000002</v>
      </c>
      <c r="O81">
        <f t="shared" si="7"/>
        <v>2.2815389957264961E-3</v>
      </c>
      <c r="P81" s="73">
        <v>5.7038470000000002E-8</v>
      </c>
    </row>
    <row r="82" spans="1:32">
      <c r="A82" s="42" t="s">
        <v>2508</v>
      </c>
      <c r="B82" s="42">
        <v>113.0484</v>
      </c>
      <c r="C82">
        <f>B82/B3</f>
        <v>4.7875492313556095E-3</v>
      </c>
      <c r="D82">
        <v>66117204</v>
      </c>
      <c r="E82">
        <v>66135103</v>
      </c>
      <c r="F82">
        <v>4714</v>
      </c>
      <c r="G82">
        <v>-1.8000068</v>
      </c>
      <c r="H82">
        <v>115</v>
      </c>
      <c r="I82">
        <v>2.3768192E-2</v>
      </c>
      <c r="J82">
        <v>-2.4037212499999998</v>
      </c>
      <c r="K82">
        <v>-2.2721382000000001</v>
      </c>
      <c r="L82">
        <v>5.50616124</v>
      </c>
      <c r="M82">
        <f t="shared" si="6"/>
        <v>1.1680443869325414E-3</v>
      </c>
      <c r="N82">
        <v>15.348798800000001</v>
      </c>
      <c r="O82">
        <f t="shared" si="7"/>
        <v>3.2560031395842174E-3</v>
      </c>
      <c r="P82" s="73">
        <v>8.140008E-8</v>
      </c>
    </row>
    <row r="83" spans="1:32">
      <c r="A83" s="23" t="s">
        <v>2509</v>
      </c>
      <c r="B83" s="109">
        <v>1.196887E-7</v>
      </c>
      <c r="D83">
        <v>73056106</v>
      </c>
      <c r="E83">
        <v>73063992</v>
      </c>
      <c r="F83">
        <v>2008</v>
      </c>
      <c r="G83">
        <v>-2.4196244999999998</v>
      </c>
      <c r="H83">
        <v>108</v>
      </c>
      <c r="I83">
        <v>8.9961309999999992E-3</v>
      </c>
      <c r="J83">
        <v>-0.12976468999999999</v>
      </c>
      <c r="K83">
        <v>2.5437759</v>
      </c>
      <c r="L83">
        <v>1.9517933300000001</v>
      </c>
      <c r="M83">
        <f t="shared" si="6"/>
        <v>9.7200863047808771E-4</v>
      </c>
      <c r="N83">
        <v>16.283569199999999</v>
      </c>
      <c r="O83">
        <f t="shared" si="7"/>
        <v>8.1093472111553773E-3</v>
      </c>
      <c r="P83" s="73">
        <v>2.0273369999999999E-7</v>
      </c>
    </row>
    <row r="84" spans="1:32">
      <c r="A84" s="23" t="s">
        <v>2503</v>
      </c>
      <c r="B84" s="42"/>
      <c r="D84">
        <v>74553469</v>
      </c>
      <c r="E84">
        <v>74562102</v>
      </c>
      <c r="F84">
        <v>114</v>
      </c>
      <c r="G84">
        <v>-1.4333708000000001</v>
      </c>
      <c r="H84">
        <v>4</v>
      </c>
      <c r="I84">
        <v>8.009525E-3</v>
      </c>
      <c r="J84">
        <v>-1.1397359499999999</v>
      </c>
      <c r="K84">
        <v>-0.67951620000000001</v>
      </c>
      <c r="L84">
        <v>1.387707E-2</v>
      </c>
      <c r="M84">
        <f t="shared" si="6"/>
        <v>1.2172868421052631E-4</v>
      </c>
      <c r="N84">
        <v>0.53387130000000005</v>
      </c>
      <c r="O84">
        <f t="shared" si="7"/>
        <v>4.6830815789473687E-3</v>
      </c>
      <c r="P84" s="73">
        <v>1.17077E-7</v>
      </c>
    </row>
    <row r="85" spans="1:32">
      <c r="A85" s="42"/>
      <c r="B85" s="42"/>
      <c r="D85">
        <v>76985085</v>
      </c>
      <c r="E85">
        <v>76993110</v>
      </c>
      <c r="F85">
        <v>2714</v>
      </c>
      <c r="G85">
        <v>-1.6241045999999999</v>
      </c>
      <c r="H85">
        <v>71</v>
      </c>
      <c r="I85">
        <v>2.6897165000000001E-2</v>
      </c>
      <c r="J85">
        <v>-1.0839745000000001</v>
      </c>
      <c r="K85">
        <v>-0.1544556</v>
      </c>
      <c r="L85">
        <v>3.8340919100000002</v>
      </c>
      <c r="M85">
        <f t="shared" si="6"/>
        <v>1.4127088835666913E-3</v>
      </c>
      <c r="N85">
        <v>9.4762149000000004</v>
      </c>
      <c r="O85">
        <f t="shared" si="7"/>
        <v>3.4916046057479736E-3</v>
      </c>
      <c r="P85" s="73">
        <v>8.7290119999999995E-8</v>
      </c>
    </row>
    <row r="86" spans="1:32">
      <c r="A86" s="42"/>
      <c r="B86" s="42"/>
      <c r="D86">
        <v>79473027</v>
      </c>
      <c r="E86">
        <v>79483935</v>
      </c>
      <c r="F86">
        <v>3970</v>
      </c>
      <c r="G86">
        <v>-2.3958126000000002</v>
      </c>
      <c r="H86">
        <v>178</v>
      </c>
      <c r="I86">
        <v>1.0633709E-2</v>
      </c>
      <c r="J86">
        <v>-1.52786551</v>
      </c>
      <c r="K86">
        <v>0.1181181</v>
      </c>
      <c r="L86">
        <v>3.8254412900000001</v>
      </c>
      <c r="M86">
        <f t="shared" si="6"/>
        <v>9.635872267002519E-4</v>
      </c>
      <c r="N86">
        <v>26.026825899999999</v>
      </c>
      <c r="O86">
        <f t="shared" si="7"/>
        <v>6.5558755415617122E-3</v>
      </c>
      <c r="P86" s="73">
        <v>1.6389690000000001E-7</v>
      </c>
    </row>
    <row r="87" spans="1:32">
      <c r="A87" s="49" t="s">
        <v>2514</v>
      </c>
      <c r="B87" s="49"/>
      <c r="C87" s="49"/>
      <c r="D87" s="47" t="s">
        <v>2511</v>
      </c>
      <c r="E87" s="47"/>
      <c r="F87" s="49"/>
      <c r="G87" s="47"/>
      <c r="H87" s="55"/>
      <c r="I87" s="49"/>
      <c r="J87" s="49"/>
      <c r="K87" s="49"/>
      <c r="L87" s="49"/>
      <c r="M87" s="46"/>
      <c r="N87" s="47"/>
      <c r="O87" s="47"/>
      <c r="P87" s="49"/>
      <c r="Q87" s="56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</row>
    <row r="88" spans="1:32" ht="15">
      <c r="A88" s="11" t="s">
        <v>2493</v>
      </c>
      <c r="B88" s="42">
        <v>-2.2363840000000001</v>
      </c>
      <c r="D88" s="52" t="s">
        <v>2494</v>
      </c>
      <c r="E88" s="52"/>
      <c r="F88" t="s">
        <v>2307</v>
      </c>
      <c r="G88" s="44" t="s">
        <v>2495</v>
      </c>
      <c r="H88" t="s">
        <v>2496</v>
      </c>
      <c r="I88" s="42" t="s">
        <v>2497</v>
      </c>
      <c r="J88" t="s">
        <v>2498</v>
      </c>
      <c r="K88" t="s">
        <v>2499</v>
      </c>
      <c r="L88" s="44" t="s">
        <v>2500</v>
      </c>
      <c r="M88" s="44"/>
      <c r="N88" s="44" t="s">
        <v>2501</v>
      </c>
      <c r="O88" s="44"/>
      <c r="P88" s="53" t="s">
        <v>2502</v>
      </c>
      <c r="Q88" t="s">
        <v>2503</v>
      </c>
    </row>
    <row r="89" spans="1:32">
      <c r="A89" s="11" t="s">
        <v>2504</v>
      </c>
      <c r="B89" s="42">
        <v>722</v>
      </c>
      <c r="D89">
        <v>7231762</v>
      </c>
      <c r="E89">
        <v>7239463</v>
      </c>
      <c r="F89">
        <v>1790</v>
      </c>
      <c r="G89">
        <v>-0.43637860000000001</v>
      </c>
      <c r="H89">
        <v>31</v>
      </c>
      <c r="I89">
        <v>5.5258952E-2</v>
      </c>
      <c r="J89">
        <v>0.14185032</v>
      </c>
      <c r="K89" s="44">
        <v>0.56110501000000002</v>
      </c>
      <c r="L89">
        <v>3.4303954499999998</v>
      </c>
      <c r="M89">
        <f>L89/F89</f>
        <v>1.9164220391061451E-3</v>
      </c>
      <c r="N89">
        <v>4.1531254999999998</v>
      </c>
      <c r="O89">
        <f>N89/F89</f>
        <v>2.3201818435754189E-3</v>
      </c>
      <c r="P89" s="73">
        <v>5.8004549999999998E-8</v>
      </c>
    </row>
    <row r="90" spans="1:32">
      <c r="A90" s="42" t="s">
        <v>2497</v>
      </c>
      <c r="B90" s="42">
        <v>1.575033E-2</v>
      </c>
      <c r="D90">
        <v>18216209</v>
      </c>
      <c r="E90">
        <v>18232206</v>
      </c>
      <c r="F90">
        <v>303</v>
      </c>
      <c r="G90" s="11">
        <v>-2.2062390000000001</v>
      </c>
      <c r="H90" s="11">
        <v>18</v>
      </c>
      <c r="I90">
        <v>3.7778349999999998E-3</v>
      </c>
      <c r="J90" s="57">
        <v>-1.3895119</v>
      </c>
      <c r="K90" s="44">
        <v>-0.38850472000000003</v>
      </c>
      <c r="L90">
        <v>8.542661E-2</v>
      </c>
      <c r="M90">
        <f t="shared" ref="M90:M98" si="8">L90/F90</f>
        <v>2.8193600660066006E-4</v>
      </c>
      <c r="N90">
        <v>2.4114922000000001</v>
      </c>
      <c r="O90">
        <f t="shared" ref="O90:O98" si="9">N90/F90</f>
        <v>7.9587201320132014E-3</v>
      </c>
      <c r="P90" s="73">
        <v>1.9896800000000001E-7</v>
      </c>
    </row>
    <row r="91" spans="1:32">
      <c r="A91" s="11" t="s">
        <v>2505</v>
      </c>
      <c r="B91" s="42">
        <v>-1.187405</v>
      </c>
      <c r="D91">
        <v>26586053</v>
      </c>
      <c r="E91">
        <v>26605774</v>
      </c>
      <c r="F91">
        <v>5396</v>
      </c>
      <c r="G91" s="11">
        <v>-2.3785113999999998</v>
      </c>
      <c r="H91" s="11">
        <v>135</v>
      </c>
      <c r="I91">
        <v>1.0603660000000001E-2</v>
      </c>
      <c r="J91" s="57">
        <v>-2.0434934999999999</v>
      </c>
      <c r="K91" s="44">
        <v>-0.93106116999999999</v>
      </c>
      <c r="L91">
        <v>2.8910029000000002</v>
      </c>
      <c r="M91">
        <f t="shared" si="8"/>
        <v>5.357677724240178E-4</v>
      </c>
      <c r="N91">
        <v>18.086191700000001</v>
      </c>
      <c r="O91">
        <f t="shared" si="9"/>
        <v>3.3517775574499632E-3</v>
      </c>
      <c r="P91" s="73">
        <v>8.3794439999999997E-8</v>
      </c>
    </row>
    <row r="92" spans="1:32">
      <c r="A92" s="11" t="s">
        <v>2506</v>
      </c>
      <c r="B92" s="42">
        <v>0.85087950000000001</v>
      </c>
      <c r="D92">
        <v>34229674</v>
      </c>
      <c r="E92">
        <v>34248832</v>
      </c>
      <c r="F92">
        <v>1668</v>
      </c>
      <c r="G92" s="11">
        <v>-2.0206536000000002</v>
      </c>
      <c r="H92" s="11">
        <v>100</v>
      </c>
      <c r="I92">
        <v>1.8514718999999999E-2</v>
      </c>
      <c r="J92" s="57">
        <v>-2.6752625700000001</v>
      </c>
      <c r="K92" s="44">
        <v>-2.48032421</v>
      </c>
      <c r="L92">
        <v>3.69895979</v>
      </c>
      <c r="M92">
        <f t="shared" si="8"/>
        <v>2.2176017925659474E-3</v>
      </c>
      <c r="N92">
        <v>13.397179</v>
      </c>
      <c r="O92">
        <f t="shared" si="9"/>
        <v>8.031881894484413E-3</v>
      </c>
      <c r="P92" s="73">
        <v>2.0079699999999999E-7</v>
      </c>
    </row>
    <row r="93" spans="1:32">
      <c r="A93" s="42" t="s">
        <v>2507</v>
      </c>
      <c r="B93" s="42">
        <v>22.910309999999999</v>
      </c>
      <c r="C93">
        <f>B93/B3</f>
        <v>9.7024139245330959E-4</v>
      </c>
      <c r="D93">
        <v>36552280</v>
      </c>
      <c r="E93">
        <v>36562782</v>
      </c>
      <c r="F93">
        <v>936</v>
      </c>
      <c r="G93" s="11">
        <v>-0.92388720000000002</v>
      </c>
      <c r="H93" s="11">
        <v>8</v>
      </c>
      <c r="I93">
        <v>3.4060976999999999E-2</v>
      </c>
      <c r="J93" s="57">
        <v>-1.14153686</v>
      </c>
      <c r="K93" s="44">
        <v>-0.94424648</v>
      </c>
      <c r="L93">
        <v>0.54153101000000003</v>
      </c>
      <c r="M93">
        <f t="shared" si="8"/>
        <v>5.7855877136752136E-4</v>
      </c>
      <c r="N93">
        <v>1.2057827999999999</v>
      </c>
      <c r="O93">
        <f t="shared" si="9"/>
        <v>1.2882294871794872E-3</v>
      </c>
      <c r="P93" s="73">
        <v>3.220574E-8</v>
      </c>
    </row>
    <row r="94" spans="1:32">
      <c r="A94" s="42" t="s">
        <v>2508</v>
      </c>
      <c r="B94" s="42">
        <v>99.943839999999994</v>
      </c>
      <c r="C94">
        <f>B94/B3</f>
        <v>4.2325769703129628E-3</v>
      </c>
      <c r="D94">
        <v>66117204</v>
      </c>
      <c r="E94">
        <v>66135103</v>
      </c>
      <c r="F94">
        <v>4714</v>
      </c>
      <c r="G94" s="11">
        <v>-1.5285599999999999</v>
      </c>
      <c r="H94" s="11">
        <v>89</v>
      </c>
      <c r="I94">
        <v>2.9949152999999999E-2</v>
      </c>
      <c r="J94" s="57">
        <v>-0.96685955000000001</v>
      </c>
      <c r="K94" s="44">
        <v>-1.9368949999999999E-2</v>
      </c>
      <c r="L94">
        <v>5.3508994999999997</v>
      </c>
      <c r="M94">
        <f t="shared" si="8"/>
        <v>1.1351080823080186E-3</v>
      </c>
      <c r="N94">
        <v>11.9234893</v>
      </c>
      <c r="O94">
        <f t="shared" si="9"/>
        <v>2.5293782986847689E-3</v>
      </c>
      <c r="P94" s="73">
        <v>6.3234459999999997E-8</v>
      </c>
    </row>
    <row r="95" spans="1:32">
      <c r="A95" s="23" t="s">
        <v>2509</v>
      </c>
      <c r="B95" s="109">
        <v>1.0581440000000001E-7</v>
      </c>
      <c r="D95">
        <v>73056106</v>
      </c>
      <c r="E95">
        <v>73063992</v>
      </c>
      <c r="F95">
        <v>2008</v>
      </c>
      <c r="G95" s="11">
        <v>-2.5963259000000001</v>
      </c>
      <c r="H95" s="11">
        <v>107</v>
      </c>
      <c r="I95">
        <v>4.9011080000000004E-3</v>
      </c>
      <c r="J95" s="57">
        <v>0.13049649999999999</v>
      </c>
      <c r="K95" s="44">
        <v>3.2008404499999998</v>
      </c>
      <c r="L95">
        <v>1.0493167800000001</v>
      </c>
      <c r="M95">
        <f t="shared" si="8"/>
        <v>5.2256811752988052E-4</v>
      </c>
      <c r="N95">
        <v>15.5410579</v>
      </c>
      <c r="O95">
        <f t="shared" si="9"/>
        <v>7.7395706673306771E-3</v>
      </c>
      <c r="P95" s="73">
        <v>1.934893E-7</v>
      </c>
    </row>
    <row r="96" spans="1:32">
      <c r="A96" s="23" t="s">
        <v>2503</v>
      </c>
      <c r="B96" s="42"/>
      <c r="D96">
        <v>74553469</v>
      </c>
      <c r="E96">
        <v>74562102</v>
      </c>
      <c r="F96">
        <v>114</v>
      </c>
      <c r="G96" s="11">
        <v>-1.2796320999999999</v>
      </c>
      <c r="H96" s="11">
        <v>3</v>
      </c>
      <c r="I96">
        <v>2.0387320000000001E-3</v>
      </c>
      <c r="J96" s="57">
        <v>1.647299E-2</v>
      </c>
      <c r="K96" s="44">
        <v>0.67731923000000005</v>
      </c>
      <c r="L96">
        <v>1.2232389999999999E-2</v>
      </c>
      <c r="M96">
        <f t="shared" si="8"/>
        <v>1.0730166666666666E-4</v>
      </c>
      <c r="N96">
        <v>0.40191539999999998</v>
      </c>
      <c r="O96">
        <f t="shared" si="9"/>
        <v>3.5255736842105261E-3</v>
      </c>
      <c r="P96" s="73">
        <v>8.8139339999999995E-8</v>
      </c>
    </row>
    <row r="97" spans="1:33">
      <c r="A97" s="42"/>
      <c r="B97" s="42"/>
      <c r="D97">
        <v>76985085</v>
      </c>
      <c r="E97">
        <v>76993110</v>
      </c>
      <c r="F97">
        <v>2714</v>
      </c>
      <c r="G97" s="11">
        <v>-2.1169915000000001</v>
      </c>
      <c r="H97" s="11">
        <v>70</v>
      </c>
      <c r="I97">
        <v>1.4979297000000001E-2</v>
      </c>
      <c r="J97" s="57">
        <v>-1.0452400799999999</v>
      </c>
      <c r="K97" s="44">
        <v>0.40855825000000001</v>
      </c>
      <c r="L97">
        <v>2.1037376700000001</v>
      </c>
      <c r="M97">
        <f t="shared" si="8"/>
        <v>7.7514284082535003E-4</v>
      </c>
      <c r="N97">
        <v>9.3780252999999991</v>
      </c>
      <c r="O97">
        <f t="shared" si="9"/>
        <v>3.4554256816506997E-3</v>
      </c>
      <c r="P97" s="73">
        <v>8.6385639999999995E-8</v>
      </c>
    </row>
    <row r="98" spans="1:33">
      <c r="A98" s="42"/>
      <c r="B98" s="42"/>
      <c r="D98">
        <v>79473027</v>
      </c>
      <c r="E98">
        <v>79483935</v>
      </c>
      <c r="F98">
        <v>3970</v>
      </c>
      <c r="G98">
        <v>-2.3550702999999999</v>
      </c>
      <c r="H98">
        <v>161</v>
      </c>
      <c r="I98">
        <v>1.1594159E-2</v>
      </c>
      <c r="J98" s="44">
        <v>-2.200127E-2</v>
      </c>
      <c r="K98" s="44">
        <v>2.9267496799999999</v>
      </c>
      <c r="L98">
        <v>3.7468086999999999</v>
      </c>
      <c r="M98">
        <f t="shared" si="8"/>
        <v>9.437805289672544E-4</v>
      </c>
      <c r="N98">
        <v>23.445577</v>
      </c>
      <c r="O98">
        <f t="shared" si="9"/>
        <v>5.9056869017632243E-3</v>
      </c>
      <c r="P98" s="73">
        <v>1.476422E-7</v>
      </c>
    </row>
    <row r="99" spans="1:33">
      <c r="A99" s="49" t="s">
        <v>2515</v>
      </c>
      <c r="B99" s="49"/>
      <c r="C99" s="49"/>
      <c r="D99" s="47" t="s">
        <v>2511</v>
      </c>
      <c r="E99" s="47"/>
      <c r="F99" s="49"/>
      <c r="G99" s="47"/>
      <c r="H99" s="55"/>
      <c r="I99" s="49"/>
      <c r="J99" s="49"/>
      <c r="K99" s="49"/>
      <c r="L99" s="49"/>
      <c r="M99" s="46"/>
      <c r="N99" s="47"/>
      <c r="O99" s="47"/>
      <c r="P99" s="49"/>
      <c r="Q99" s="56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</row>
    <row r="100" spans="1:33" ht="15">
      <c r="A100" s="11" t="s">
        <v>2493</v>
      </c>
      <c r="B100" s="42">
        <v>-2.1201889999999999</v>
      </c>
      <c r="D100" s="52" t="s">
        <v>2494</v>
      </c>
      <c r="E100" s="52"/>
      <c r="F100" t="s">
        <v>2307</v>
      </c>
      <c r="G100" s="44" t="s">
        <v>2495</v>
      </c>
      <c r="H100" t="s">
        <v>2496</v>
      </c>
      <c r="I100" s="42" t="s">
        <v>2497</v>
      </c>
      <c r="J100" t="s">
        <v>2498</v>
      </c>
      <c r="K100" t="s">
        <v>2499</v>
      </c>
      <c r="L100" s="44" t="s">
        <v>2500</v>
      </c>
      <c r="M100" s="44"/>
      <c r="N100" s="44" t="s">
        <v>2501</v>
      </c>
      <c r="O100" s="44"/>
      <c r="P100" s="53" t="s">
        <v>2502</v>
      </c>
      <c r="Q100" t="s">
        <v>2503</v>
      </c>
    </row>
    <row r="101" spans="1:33">
      <c r="A101" s="11" t="s">
        <v>2504</v>
      </c>
      <c r="B101" s="42">
        <v>723</v>
      </c>
      <c r="D101">
        <v>7231762</v>
      </c>
      <c r="E101">
        <v>7239463</v>
      </c>
      <c r="F101">
        <v>1790</v>
      </c>
      <c r="G101">
        <v>-0.67413559999999995</v>
      </c>
      <c r="H101">
        <v>36</v>
      </c>
      <c r="I101">
        <v>5.0708318000000002E-2</v>
      </c>
      <c r="J101">
        <v>-2.1239082699999998</v>
      </c>
      <c r="K101" s="44">
        <v>-2.6351629999999999</v>
      </c>
      <c r="L101">
        <v>3.6711640000000001</v>
      </c>
      <c r="M101">
        <f>L101/F101</f>
        <v>2.0509296089385475E-3</v>
      </c>
      <c r="N101">
        <v>4.9612837000000001</v>
      </c>
      <c r="O101">
        <f>N101/F101</f>
        <v>2.7716668715083801E-3</v>
      </c>
      <c r="P101" s="73">
        <v>6.9291670000000003E-8</v>
      </c>
    </row>
    <row r="102" spans="1:33">
      <c r="A102" s="42" t="s">
        <v>2497</v>
      </c>
      <c r="B102" s="42">
        <v>1.9381300000000001E-2</v>
      </c>
      <c r="D102">
        <v>18216209</v>
      </c>
      <c r="E102">
        <v>18232206</v>
      </c>
      <c r="F102">
        <v>303</v>
      </c>
      <c r="G102" s="11">
        <v>-2.2645868999999998</v>
      </c>
      <c r="H102" s="11">
        <v>19</v>
      </c>
      <c r="I102">
        <v>3.5047730000000001E-3</v>
      </c>
      <c r="J102" s="57">
        <v>-0.86200874999999999</v>
      </c>
      <c r="K102" s="44">
        <v>0.3894415</v>
      </c>
      <c r="L102">
        <v>9.284473E-2</v>
      </c>
      <c r="M102">
        <f t="shared" ref="M102:M110" si="10">L102/F102</f>
        <v>3.0641825082508253E-4</v>
      </c>
      <c r="N102">
        <v>2.6184552999999999</v>
      </c>
      <c r="O102">
        <f t="shared" ref="O102:O110" si="11">N102/F102</f>
        <v>8.6417666666666667E-3</v>
      </c>
      <c r="P102" s="73">
        <v>2.1604420000000001E-7</v>
      </c>
    </row>
    <row r="103" spans="1:33">
      <c r="A103" s="11" t="s">
        <v>2505</v>
      </c>
      <c r="B103" s="42">
        <v>-1.3277969999999999</v>
      </c>
      <c r="D103">
        <v>26586053</v>
      </c>
      <c r="E103">
        <v>26605774</v>
      </c>
      <c r="F103">
        <v>5396</v>
      </c>
      <c r="G103" s="11">
        <v>-2.3395576999999999</v>
      </c>
      <c r="H103" s="11">
        <v>130</v>
      </c>
      <c r="I103">
        <v>1.2369768999999999E-2</v>
      </c>
      <c r="J103" s="57">
        <v>-1.8158321399999999</v>
      </c>
      <c r="K103" s="44">
        <v>-0.57866790000000001</v>
      </c>
      <c r="L103">
        <v>3.2497487399999998</v>
      </c>
      <c r="M103">
        <f t="shared" si="10"/>
        <v>6.0225143439584876E-4</v>
      </c>
      <c r="N103">
        <v>17.915746599999999</v>
      </c>
      <c r="O103">
        <f t="shared" si="11"/>
        <v>3.3201902520385469E-3</v>
      </c>
      <c r="P103" s="73">
        <v>8.3004759999999997E-8</v>
      </c>
    </row>
    <row r="104" spans="1:33">
      <c r="A104" s="11" t="s">
        <v>2506</v>
      </c>
      <c r="B104" s="42">
        <v>0.30083110000000002</v>
      </c>
      <c r="D104">
        <v>34229674</v>
      </c>
      <c r="E104">
        <v>34248832</v>
      </c>
      <c r="F104">
        <v>1668</v>
      </c>
      <c r="G104" s="11">
        <v>-1.5638101</v>
      </c>
      <c r="H104" s="11">
        <v>80</v>
      </c>
      <c r="I104">
        <v>3.0199606E-2</v>
      </c>
      <c r="J104" s="57">
        <v>-1.7304646699999999</v>
      </c>
      <c r="K104" s="44">
        <v>-1.3114486999999999</v>
      </c>
      <c r="L104">
        <v>4.8389115399999998</v>
      </c>
      <c r="M104">
        <f t="shared" si="10"/>
        <v>2.901026103117506E-3</v>
      </c>
      <c r="N104">
        <v>11.025074800000001</v>
      </c>
      <c r="O104">
        <f t="shared" si="11"/>
        <v>6.6097570743405276E-3</v>
      </c>
      <c r="P104" s="73">
        <v>1.652439E-7</v>
      </c>
    </row>
    <row r="105" spans="1:33">
      <c r="A105" s="42" t="s">
        <v>2507</v>
      </c>
      <c r="B105" s="42">
        <v>28.274550000000001</v>
      </c>
      <c r="C105">
        <f>B105/B3</f>
        <v>1.1974145597763945E-3</v>
      </c>
      <c r="D105">
        <v>36552280</v>
      </c>
      <c r="E105">
        <v>36562782</v>
      </c>
      <c r="F105">
        <v>936</v>
      </c>
      <c r="G105" s="11">
        <v>-1.0845397999999999</v>
      </c>
      <c r="H105" s="11">
        <v>9</v>
      </c>
      <c r="I105">
        <v>3.1046317E-2</v>
      </c>
      <c r="J105" s="57">
        <v>-0.31886566999999999</v>
      </c>
      <c r="K105" s="44">
        <v>0.2265731</v>
      </c>
      <c r="L105">
        <v>0.55683764999999996</v>
      </c>
      <c r="M105">
        <f t="shared" si="10"/>
        <v>5.9491201923076917E-4</v>
      </c>
      <c r="N105">
        <v>1.2403208999999999</v>
      </c>
      <c r="O105">
        <f t="shared" si="11"/>
        <v>1.3251291666666666E-3</v>
      </c>
      <c r="P105" s="73">
        <v>3.3128229999999998E-8</v>
      </c>
    </row>
    <row r="106" spans="1:33">
      <c r="A106" s="42" t="s">
        <v>2508</v>
      </c>
      <c r="B106" s="42">
        <v>102.9478</v>
      </c>
      <c r="C106">
        <f>B106/B3</f>
        <v>4.3597933341803247E-3</v>
      </c>
      <c r="D106">
        <v>66117204</v>
      </c>
      <c r="E106">
        <v>66135103</v>
      </c>
      <c r="F106">
        <v>4714</v>
      </c>
      <c r="G106" s="11">
        <v>-1.3113273999999999</v>
      </c>
      <c r="H106" s="11">
        <v>91</v>
      </c>
      <c r="I106">
        <v>3.6618649000000003E-2</v>
      </c>
      <c r="J106" s="57">
        <v>-0.46123700000000001</v>
      </c>
      <c r="K106" s="44">
        <v>0.61371900000000001</v>
      </c>
      <c r="L106">
        <v>6.6859960200000002</v>
      </c>
      <c r="M106">
        <f t="shared" si="10"/>
        <v>1.4183275392448027E-3</v>
      </c>
      <c r="N106">
        <v>12.5410226</v>
      </c>
      <c r="O106">
        <f t="shared" si="11"/>
        <v>2.6603781501909206E-3</v>
      </c>
      <c r="P106" s="73">
        <v>6.6509449999999995E-8</v>
      </c>
    </row>
    <row r="107" spans="1:33">
      <c r="A107" s="23" t="s">
        <v>2509</v>
      </c>
      <c r="B107" s="109">
        <v>1.0899479999999999E-7</v>
      </c>
      <c r="D107">
        <v>73056106</v>
      </c>
      <c r="E107">
        <v>73063992</v>
      </c>
      <c r="F107">
        <v>2008</v>
      </c>
      <c r="G107" s="11">
        <v>-2.4427802000000001</v>
      </c>
      <c r="H107" s="11">
        <v>114</v>
      </c>
      <c r="I107">
        <v>9.6279790000000001E-3</v>
      </c>
      <c r="J107" s="57">
        <v>-9.1072319999999998E-2</v>
      </c>
      <c r="K107" s="44">
        <v>2.6220572999999998</v>
      </c>
      <c r="L107">
        <v>2.2061961999999999</v>
      </c>
      <c r="M107">
        <f t="shared" si="10"/>
        <v>1.0987032868525896E-3</v>
      </c>
      <c r="N107">
        <v>16.813621699999999</v>
      </c>
      <c r="O107">
        <f t="shared" si="11"/>
        <v>8.3733175796812751E-3</v>
      </c>
      <c r="P107" s="73">
        <v>2.0933289999999999E-7</v>
      </c>
    </row>
    <row r="108" spans="1:33">
      <c r="A108" s="23" t="s">
        <v>2503</v>
      </c>
      <c r="B108" s="42"/>
      <c r="D108">
        <v>74553469</v>
      </c>
      <c r="E108">
        <v>74562102</v>
      </c>
      <c r="F108">
        <v>114</v>
      </c>
      <c r="G108" s="11">
        <v>-1.4656084</v>
      </c>
      <c r="H108" s="11">
        <v>4</v>
      </c>
      <c r="I108">
        <v>1.257835E-2</v>
      </c>
      <c r="J108" s="57">
        <v>-2.2584498000000002</v>
      </c>
      <c r="K108" s="44">
        <v>-2.0812265000000001</v>
      </c>
      <c r="L108">
        <v>1.506274E-2</v>
      </c>
      <c r="M108">
        <f t="shared" si="10"/>
        <v>1.3212929824561403E-4</v>
      </c>
      <c r="N108">
        <v>0.55125369999999996</v>
      </c>
      <c r="O108">
        <f t="shared" si="11"/>
        <v>4.8355587719298241E-3</v>
      </c>
      <c r="P108" s="73">
        <v>1.2088899999999999E-7</v>
      </c>
    </row>
    <row r="109" spans="1:33">
      <c r="A109" s="42"/>
      <c r="B109" s="42"/>
      <c r="D109">
        <v>76985085</v>
      </c>
      <c r="E109">
        <v>76993110</v>
      </c>
      <c r="F109">
        <v>2714</v>
      </c>
      <c r="G109" s="11">
        <v>-1.9141926</v>
      </c>
      <c r="H109" s="11">
        <v>68</v>
      </c>
      <c r="I109">
        <v>2.0906414000000002E-2</v>
      </c>
      <c r="J109" s="57">
        <v>-1.6190179</v>
      </c>
      <c r="K109" s="44">
        <v>-0.77177240000000003</v>
      </c>
      <c r="L109">
        <v>2.86295945</v>
      </c>
      <c r="M109">
        <f t="shared" si="10"/>
        <v>1.0548855747973471E-3</v>
      </c>
      <c r="N109">
        <v>9.3713136000000006</v>
      </c>
      <c r="O109">
        <f t="shared" si="11"/>
        <v>3.4529526897568168E-3</v>
      </c>
      <c r="P109" s="73">
        <v>8.6323819999999995E-8</v>
      </c>
    </row>
    <row r="110" spans="1:33">
      <c r="A110" s="42"/>
      <c r="B110" s="42"/>
      <c r="D110">
        <v>79473027</v>
      </c>
      <c r="E110">
        <v>79483935</v>
      </c>
      <c r="F110">
        <v>3970</v>
      </c>
      <c r="G110">
        <v>-2.3886721999999998</v>
      </c>
      <c r="H110">
        <v>172</v>
      </c>
      <c r="I110">
        <v>1.1785116E-2</v>
      </c>
      <c r="J110" s="44">
        <v>-0.86881724999999999</v>
      </c>
      <c r="K110" s="44">
        <v>1.3251075999999999</v>
      </c>
      <c r="L110">
        <v>4.0948329499999998</v>
      </c>
      <c r="M110">
        <f t="shared" si="10"/>
        <v>1.0314440680100755E-3</v>
      </c>
      <c r="N110">
        <v>25.9096911</v>
      </c>
      <c r="O110">
        <f t="shared" si="11"/>
        <v>6.5263705541561716E-3</v>
      </c>
      <c r="P110" s="73">
        <v>1.6315929999999999E-7</v>
      </c>
    </row>
    <row r="111" spans="1:33" ht="15">
      <c r="A111" s="58" t="s">
        <v>2516</v>
      </c>
      <c r="B111" s="40"/>
      <c r="C111" s="40"/>
      <c r="D111" s="40"/>
      <c r="E111" s="40"/>
      <c r="F111" s="40"/>
      <c r="G111" s="40"/>
      <c r="H111" s="60" t="s">
        <v>4</v>
      </c>
      <c r="I111" s="60"/>
      <c r="J111" s="60"/>
      <c r="K111" s="60"/>
      <c r="L111" s="40"/>
      <c r="M111" s="60" t="s">
        <v>9</v>
      </c>
      <c r="N111" s="60"/>
      <c r="O111" s="60"/>
      <c r="P111" s="60"/>
      <c r="Q111" s="60"/>
      <c r="R111" s="60" t="s">
        <v>15</v>
      </c>
      <c r="S111" s="60"/>
      <c r="T111" s="60"/>
      <c r="U111" s="60"/>
      <c r="V111" s="60"/>
      <c r="W111" s="60" t="s">
        <v>12</v>
      </c>
      <c r="X111" s="60"/>
      <c r="Y111" s="60"/>
      <c r="Z111" s="60"/>
      <c r="AA111" s="60"/>
      <c r="AB111" s="60" t="s">
        <v>1010</v>
      </c>
      <c r="AC111" s="40"/>
      <c r="AD111" s="40"/>
      <c r="AE111" s="40"/>
      <c r="AF111" s="40"/>
      <c r="AG111" s="40"/>
    </row>
    <row r="112" spans="1:33">
      <c r="A112" s="61" t="s">
        <v>2313</v>
      </c>
      <c r="B112" s="61"/>
      <c r="C112" s="61" t="s">
        <v>2517</v>
      </c>
      <c r="D112" s="61" t="s">
        <v>2518</v>
      </c>
      <c r="E112" s="61" t="s">
        <v>2519</v>
      </c>
      <c r="F112" s="61"/>
      <c r="G112" s="61" t="s">
        <v>2520</v>
      </c>
      <c r="H112" s="61" t="s">
        <v>2517</v>
      </c>
      <c r="I112" s="61" t="s">
        <v>2518</v>
      </c>
      <c r="J112" s="61" t="s">
        <v>2519</v>
      </c>
      <c r="K112" s="61"/>
      <c r="L112" s="61" t="s">
        <v>2520</v>
      </c>
      <c r="M112" s="61" t="s">
        <v>2517</v>
      </c>
      <c r="N112" s="61" t="s">
        <v>2518</v>
      </c>
      <c r="O112" s="61" t="s">
        <v>2519</v>
      </c>
      <c r="P112" s="61"/>
      <c r="Q112" s="61" t="s">
        <v>2520</v>
      </c>
      <c r="R112" s="61" t="s">
        <v>2517</v>
      </c>
      <c r="S112" s="61" t="s">
        <v>2518</v>
      </c>
      <c r="T112" s="61" t="s">
        <v>2519</v>
      </c>
      <c r="U112" s="61"/>
      <c r="V112" s="61" t="s">
        <v>2520</v>
      </c>
      <c r="W112" s="61" t="s">
        <v>2517</v>
      </c>
      <c r="X112" s="61" t="s">
        <v>2518</v>
      </c>
      <c r="Y112" s="61" t="s">
        <v>2308</v>
      </c>
      <c r="Z112" s="61"/>
      <c r="AA112" s="61" t="s">
        <v>2520</v>
      </c>
      <c r="AB112" s="61" t="s">
        <v>2517</v>
      </c>
      <c r="AC112" s="61" t="s">
        <v>2518</v>
      </c>
      <c r="AD112" s="61" t="s">
        <v>2308</v>
      </c>
      <c r="AE112" s="61"/>
      <c r="AF112" s="61" t="s">
        <v>2520</v>
      </c>
      <c r="AG112" s="61"/>
    </row>
    <row r="113" spans="1:33">
      <c r="A113">
        <v>7231762</v>
      </c>
      <c r="B113">
        <v>7239463</v>
      </c>
      <c r="C113">
        <v>3.5216430700000001</v>
      </c>
      <c r="D113">
        <v>0.81048467999999996</v>
      </c>
      <c r="E113">
        <v>3.5216430700000001</v>
      </c>
      <c r="F113">
        <f>E113/F101</f>
        <v>1.9673983631284917E-3</v>
      </c>
      <c r="G113">
        <v>2.1554E-3</v>
      </c>
      <c r="H113">
        <v>3.6477044300000001</v>
      </c>
      <c r="I113">
        <v>0.83470093999999995</v>
      </c>
      <c r="J113">
        <v>3.6477044300000001</v>
      </c>
      <c r="K113">
        <f>J113/F101</f>
        <v>2.0378237039106145E-3</v>
      </c>
      <c r="L113">
        <v>2.0149999999999999E-3</v>
      </c>
      <c r="M113">
        <v>3.6808597000000001</v>
      </c>
      <c r="N113">
        <v>0.78582677000000001</v>
      </c>
      <c r="O113">
        <v>3.6808597000000001</v>
      </c>
      <c r="P113">
        <f>O113/F101</f>
        <v>2.0563462011173187E-3</v>
      </c>
      <c r="Q113">
        <v>2.0141999999999998E-3</v>
      </c>
      <c r="R113">
        <v>3.7236684499999999</v>
      </c>
      <c r="S113">
        <v>0.80258823199999996</v>
      </c>
      <c r="T113">
        <v>3.7236684499999999</v>
      </c>
      <c r="U113">
        <f>T113/F101</f>
        <v>2.0802617039106146E-3</v>
      </c>
      <c r="V113">
        <v>2.0536E-3</v>
      </c>
      <c r="W113">
        <v>3.4303954499999998</v>
      </c>
      <c r="X113">
        <v>0.74165433300000005</v>
      </c>
      <c r="Y113">
        <v>3.4303954499999998</v>
      </c>
      <c r="Z113">
        <f>Y113/F101</f>
        <v>1.9164220391061451E-3</v>
      </c>
      <c r="AA113">
        <v>1.8885E-3</v>
      </c>
      <c r="AB113">
        <v>3.6711640000000001</v>
      </c>
      <c r="AC113">
        <v>0.75356341000000004</v>
      </c>
      <c r="AD113">
        <v>3.6711640000000001</v>
      </c>
      <c r="AE113">
        <f>AD113/F101</f>
        <v>2.0509296089385475E-3</v>
      </c>
      <c r="AF113">
        <v>2.0165999999999999E-3</v>
      </c>
    </row>
    <row r="114" spans="1:33">
      <c r="A114">
        <v>18216209</v>
      </c>
      <c r="B114">
        <v>18232206</v>
      </c>
      <c r="C114">
        <v>3.3003300000000002E-3</v>
      </c>
      <c r="D114">
        <v>3.3003300000000002E-3</v>
      </c>
      <c r="E114">
        <v>3.3003300000000002E-3</v>
      </c>
      <c r="F114">
        <f t="shared" ref="F114:F122" si="12">E114/F102</f>
        <v>1.0892178217821783E-5</v>
      </c>
      <c r="G114" s="73">
        <v>4.9499999999999997E-5</v>
      </c>
      <c r="H114">
        <v>5.013107E-2</v>
      </c>
      <c r="I114">
        <v>5.1843200000000001E-3</v>
      </c>
      <c r="J114">
        <v>5.013107E-2</v>
      </c>
      <c r="K114">
        <f t="shared" ref="K114:K122" si="13">J114/F102</f>
        <v>1.6544907590759075E-4</v>
      </c>
      <c r="L114" s="73">
        <v>5.6999999999999996E-6</v>
      </c>
      <c r="M114">
        <v>0.11296984</v>
      </c>
      <c r="N114">
        <v>3.1169220000000001E-2</v>
      </c>
      <c r="O114">
        <v>0.11296984</v>
      </c>
      <c r="P114">
        <f t="shared" ref="P114:P122" si="14">O114/F102</f>
        <v>3.7283775577557759E-4</v>
      </c>
      <c r="Q114" s="73">
        <v>8.2999999999999998E-5</v>
      </c>
      <c r="R114">
        <v>5.9464700000000002E-2</v>
      </c>
      <c r="S114">
        <v>7.9207449999999999E-3</v>
      </c>
      <c r="T114">
        <v>5.9464700000000002E-2</v>
      </c>
      <c r="U114">
        <f t="shared" ref="U114:U122" si="15">T114/F102</f>
        <v>1.9625313531353137E-4</v>
      </c>
      <c r="V114" s="73">
        <v>1.31E-5</v>
      </c>
      <c r="W114">
        <v>8.542661E-2</v>
      </c>
      <c r="X114">
        <v>3.2286173000000001E-2</v>
      </c>
      <c r="Y114">
        <v>8.542661E-2</v>
      </c>
      <c r="Z114">
        <f t="shared" ref="Z114:Z122" si="16">Y114/F102</f>
        <v>2.8193600660066006E-4</v>
      </c>
      <c r="AA114" s="73">
        <v>9.3700000000000001E-5</v>
      </c>
      <c r="AB114">
        <v>9.284473E-2</v>
      </c>
      <c r="AC114">
        <v>2.7445399999999998E-2</v>
      </c>
      <c r="AD114">
        <v>9.284473E-2</v>
      </c>
      <c r="AE114">
        <f t="shared" ref="AE114:AE122" si="17">AD114/F102</f>
        <v>3.0641825082508253E-4</v>
      </c>
      <c r="AF114" s="73">
        <v>7.47E-5</v>
      </c>
    </row>
    <row r="115" spans="1:33">
      <c r="A115">
        <v>26586053</v>
      </c>
      <c r="B115">
        <v>26605774</v>
      </c>
      <c r="C115">
        <v>3.2698906299999999</v>
      </c>
      <c r="D115">
        <v>0.88871613999999999</v>
      </c>
      <c r="E115">
        <v>3.2698906299999999</v>
      </c>
      <c r="F115">
        <f t="shared" si="12"/>
        <v>6.0598417902149734E-4</v>
      </c>
      <c r="G115">
        <v>5.3339999999999995E-4</v>
      </c>
      <c r="H115">
        <v>3.5198819600000002</v>
      </c>
      <c r="I115">
        <v>0.89068440000000004</v>
      </c>
      <c r="J115">
        <v>3.5198819600000002</v>
      </c>
      <c r="K115">
        <f t="shared" si="13"/>
        <v>6.5231318754633064E-4</v>
      </c>
      <c r="L115">
        <v>5.9789999999999995E-4</v>
      </c>
      <c r="M115">
        <v>2.83473481</v>
      </c>
      <c r="N115">
        <v>0.74368345000000002</v>
      </c>
      <c r="O115">
        <v>2.83473481</v>
      </c>
      <c r="P115">
        <f t="shared" si="14"/>
        <v>5.253400315048184E-4</v>
      </c>
      <c r="Q115">
        <v>4.2450000000000002E-4</v>
      </c>
      <c r="R115">
        <v>3.1781024900000001</v>
      </c>
      <c r="S115">
        <v>0.75532384399999997</v>
      </c>
      <c r="T115">
        <v>3.1781024900000001</v>
      </c>
      <c r="U115">
        <f t="shared" si="15"/>
        <v>5.8897377501853222E-4</v>
      </c>
      <c r="V115">
        <v>5.2550000000000003E-4</v>
      </c>
      <c r="W115">
        <v>2.8910029000000002</v>
      </c>
      <c r="X115">
        <v>0.77976277299999996</v>
      </c>
      <c r="Y115">
        <v>2.8910029000000002</v>
      </c>
      <c r="Z115">
        <f t="shared" si="16"/>
        <v>5.357677724240178E-4</v>
      </c>
      <c r="AA115">
        <v>4.7029999999999999E-4</v>
      </c>
      <c r="AB115">
        <v>3.2497487399999998</v>
      </c>
      <c r="AC115">
        <v>0.80131474999999996</v>
      </c>
      <c r="AD115">
        <v>3.2497487399999998</v>
      </c>
      <c r="AE115">
        <f t="shared" si="17"/>
        <v>6.0225143439584876E-4</v>
      </c>
      <c r="AF115">
        <v>5.218E-4</v>
      </c>
    </row>
    <row r="116" spans="1:33">
      <c r="A116">
        <v>34229674</v>
      </c>
      <c r="B116">
        <v>34248832</v>
      </c>
      <c r="C116">
        <v>8.4418405500000002</v>
      </c>
      <c r="D116">
        <v>0.71601886999999997</v>
      </c>
      <c r="E116">
        <v>8.4418405500000002</v>
      </c>
      <c r="F116">
        <f t="shared" si="12"/>
        <v>5.0610554856115111E-3</v>
      </c>
      <c r="G116">
        <v>3.8436999999999998E-3</v>
      </c>
      <c r="H116">
        <v>8.5536871399999992</v>
      </c>
      <c r="I116">
        <v>0.72156562999999996</v>
      </c>
      <c r="J116">
        <v>8.5536871399999992</v>
      </c>
      <c r="K116">
        <f t="shared" si="13"/>
        <v>5.1281097961630691E-3</v>
      </c>
      <c r="L116">
        <v>5.0628000000000001E-3</v>
      </c>
      <c r="M116">
        <v>5.8747288700000002</v>
      </c>
      <c r="N116">
        <v>0.46258603999999998</v>
      </c>
      <c r="O116">
        <v>5.8747288700000002</v>
      </c>
      <c r="P116">
        <f t="shared" si="14"/>
        <v>3.5220197062350122E-3</v>
      </c>
      <c r="Q116">
        <v>3.4004999999999999E-3</v>
      </c>
      <c r="R116">
        <v>7.8040778</v>
      </c>
      <c r="S116">
        <v>0.69363857799999995</v>
      </c>
      <c r="T116">
        <v>7.8040778</v>
      </c>
      <c r="U116">
        <f t="shared" si="15"/>
        <v>4.6787037170263786E-3</v>
      </c>
      <c r="V116">
        <v>4.6043000000000004E-3</v>
      </c>
      <c r="W116">
        <v>3.69895979</v>
      </c>
      <c r="X116">
        <v>0.33508161199999997</v>
      </c>
      <c r="Y116">
        <v>3.69895979</v>
      </c>
      <c r="Z116">
        <f t="shared" si="16"/>
        <v>2.2176017925659474E-3</v>
      </c>
      <c r="AA116">
        <v>2.1354999999999998E-3</v>
      </c>
      <c r="AB116">
        <v>4.8389115399999998</v>
      </c>
      <c r="AC116">
        <v>0.53591542999999997</v>
      </c>
      <c r="AD116">
        <v>4.8389115399999998</v>
      </c>
      <c r="AE116">
        <f t="shared" si="17"/>
        <v>2.901026103117506E-3</v>
      </c>
      <c r="AF116">
        <v>2.8008999999999998E-3</v>
      </c>
    </row>
    <row r="117" spans="1:33">
      <c r="A117">
        <v>36552280</v>
      </c>
      <c r="B117">
        <v>36562782</v>
      </c>
      <c r="C117">
        <v>1.21631618</v>
      </c>
      <c r="D117">
        <v>0.77322641000000003</v>
      </c>
      <c r="E117">
        <v>1.21631618</v>
      </c>
      <c r="F117">
        <f t="shared" si="12"/>
        <v>1.2994830982905982E-3</v>
      </c>
      <c r="G117">
        <v>8.8340000000000001E-4</v>
      </c>
      <c r="H117">
        <v>1.2273389800000001</v>
      </c>
      <c r="I117">
        <v>0.77907247999999996</v>
      </c>
      <c r="J117">
        <v>1.24525682</v>
      </c>
      <c r="K117">
        <f t="shared" si="13"/>
        <v>1.3304025854700855E-3</v>
      </c>
      <c r="L117">
        <v>1.2959E-3</v>
      </c>
      <c r="M117">
        <v>0.55951393999999999</v>
      </c>
      <c r="N117">
        <v>0.35618284</v>
      </c>
      <c r="O117">
        <v>0.59525083000000001</v>
      </c>
      <c r="P117">
        <f t="shared" si="14"/>
        <v>6.359517414529915E-4</v>
      </c>
      <c r="Q117">
        <v>5.6260000000000001E-4</v>
      </c>
      <c r="R117">
        <v>0.72424182000000004</v>
      </c>
      <c r="S117">
        <v>0.37317941100000002</v>
      </c>
      <c r="T117">
        <v>0.74640413999999999</v>
      </c>
      <c r="U117">
        <f t="shared" si="15"/>
        <v>7.9744032051282056E-4</v>
      </c>
      <c r="V117">
        <v>7.5310000000000004E-4</v>
      </c>
      <c r="W117">
        <v>0.54153101000000003</v>
      </c>
      <c r="X117">
        <v>0.35215025700000002</v>
      </c>
      <c r="Y117">
        <v>0.56472451999999995</v>
      </c>
      <c r="Z117">
        <f t="shared" si="16"/>
        <v>6.0333816239316232E-4</v>
      </c>
      <c r="AA117">
        <v>5.5590000000000001E-4</v>
      </c>
      <c r="AB117">
        <v>0.55683764999999996</v>
      </c>
      <c r="AC117">
        <v>0.28034828000000001</v>
      </c>
      <c r="AD117">
        <v>0.55683764999999996</v>
      </c>
      <c r="AE117">
        <f t="shared" si="17"/>
        <v>5.9491201923076917E-4</v>
      </c>
      <c r="AF117">
        <v>5.6689999999999996E-4</v>
      </c>
    </row>
    <row r="118" spans="1:33">
      <c r="A118">
        <v>66117204</v>
      </c>
      <c r="B118">
        <v>66135103</v>
      </c>
      <c r="C118">
        <v>7.1198756200000002</v>
      </c>
      <c r="D118">
        <v>0.92466519000000003</v>
      </c>
      <c r="E118">
        <v>7.1198756200000002</v>
      </c>
      <c r="F118">
        <f t="shared" si="12"/>
        <v>1.5103681841323717E-3</v>
      </c>
      <c r="G118">
        <v>1.3843E-3</v>
      </c>
      <c r="H118">
        <v>7.2548779899999998</v>
      </c>
      <c r="I118">
        <v>0.92491199999999996</v>
      </c>
      <c r="J118">
        <v>7.2548779899999998</v>
      </c>
      <c r="K118">
        <f t="shared" si="13"/>
        <v>1.5390067861688586E-3</v>
      </c>
      <c r="L118">
        <v>1.5037E-3</v>
      </c>
      <c r="M118">
        <v>6.0851829799999999</v>
      </c>
      <c r="N118">
        <v>0.72045758000000004</v>
      </c>
      <c r="O118">
        <v>6.0851829799999999</v>
      </c>
      <c r="P118">
        <f t="shared" si="14"/>
        <v>1.2908746245226983E-3</v>
      </c>
      <c r="Q118">
        <v>1.224E-3</v>
      </c>
      <c r="R118">
        <v>5.50616124</v>
      </c>
      <c r="S118">
        <v>0.65845037100000003</v>
      </c>
      <c r="T118">
        <v>5.50616124</v>
      </c>
      <c r="U118">
        <f t="shared" si="15"/>
        <v>1.1680443869325414E-3</v>
      </c>
      <c r="V118">
        <v>1.1261999999999999E-3</v>
      </c>
      <c r="W118">
        <v>5.3508994999999997</v>
      </c>
      <c r="X118">
        <v>0.64773300499999997</v>
      </c>
      <c r="Y118">
        <v>5.3508994999999997</v>
      </c>
      <c r="Z118">
        <f t="shared" si="16"/>
        <v>1.1351080823080186E-3</v>
      </c>
      <c r="AA118">
        <v>1.0916000000000001E-3</v>
      </c>
      <c r="AB118">
        <v>6.6859960200000002</v>
      </c>
      <c r="AC118">
        <v>0.81692739999999997</v>
      </c>
      <c r="AD118">
        <v>6.6859960200000002</v>
      </c>
      <c r="AE118">
        <f t="shared" si="17"/>
        <v>1.4183275392448027E-3</v>
      </c>
      <c r="AF118">
        <v>1.3655E-3</v>
      </c>
    </row>
    <row r="119" spans="1:33">
      <c r="A119">
        <v>73056106</v>
      </c>
      <c r="B119">
        <v>73063992</v>
      </c>
      <c r="C119">
        <v>1.0986935099999999</v>
      </c>
      <c r="D119">
        <v>0.52659630000000002</v>
      </c>
      <c r="E119">
        <v>1.0986935099999999</v>
      </c>
      <c r="F119">
        <f t="shared" si="12"/>
        <v>5.4715812250996014E-4</v>
      </c>
      <c r="G119">
        <v>7.1179999999999995E-4</v>
      </c>
      <c r="H119">
        <v>1.5101336700000001</v>
      </c>
      <c r="I119">
        <v>0.55088152999999995</v>
      </c>
      <c r="J119">
        <v>1.86450067</v>
      </c>
      <c r="K119">
        <f t="shared" si="13"/>
        <v>9.285361902390438E-4</v>
      </c>
      <c r="L119">
        <v>5.7600000000000001E-4</v>
      </c>
      <c r="M119">
        <v>1.5107045699999999</v>
      </c>
      <c r="N119">
        <v>0.3524043</v>
      </c>
      <c r="O119">
        <v>2.1557173299999999</v>
      </c>
      <c r="P119">
        <f t="shared" si="14"/>
        <v>1.0735644073705179E-3</v>
      </c>
      <c r="Q119">
        <v>4.3199999999999998E-4</v>
      </c>
      <c r="R119">
        <v>1.9517933300000001</v>
      </c>
      <c r="S119">
        <v>0.54366655600000002</v>
      </c>
      <c r="T119">
        <v>2.35394697</v>
      </c>
      <c r="U119">
        <f t="shared" si="15"/>
        <v>1.1722843476095618E-3</v>
      </c>
      <c r="V119">
        <v>7.7300000000000003E-4</v>
      </c>
      <c r="W119">
        <v>1.0493167800000001</v>
      </c>
      <c r="X119">
        <v>0.23945925700000001</v>
      </c>
      <c r="Y119">
        <v>1.46869359</v>
      </c>
      <c r="Z119">
        <f t="shared" si="16"/>
        <v>7.3142111055776889E-4</v>
      </c>
      <c r="AA119">
        <v>3.143E-4</v>
      </c>
      <c r="AB119">
        <v>2.2061961999999999</v>
      </c>
      <c r="AC119">
        <v>0.53936348000000001</v>
      </c>
      <c r="AD119">
        <v>2.7224803299999998</v>
      </c>
      <c r="AE119">
        <f t="shared" si="17"/>
        <v>1.3558168974103584E-3</v>
      </c>
      <c r="AF119">
        <v>8.4460000000000004E-4</v>
      </c>
    </row>
    <row r="120" spans="1:33">
      <c r="A120">
        <v>74553469</v>
      </c>
      <c r="B120">
        <v>74562102</v>
      </c>
      <c r="C120">
        <v>9.8682600000000002E-3</v>
      </c>
      <c r="D120">
        <v>9.8682600000000002E-3</v>
      </c>
      <c r="E120">
        <v>9.8682600000000002E-3</v>
      </c>
      <c r="F120">
        <f t="shared" si="12"/>
        <v>8.6563684210526321E-5</v>
      </c>
      <c r="G120" s="73">
        <v>5.4299999999999998E-5</v>
      </c>
      <c r="H120">
        <v>1.554697E-2</v>
      </c>
      <c r="I120">
        <v>1.2068779999999999E-2</v>
      </c>
      <c r="J120">
        <v>1.554697E-2</v>
      </c>
      <c r="K120">
        <f t="shared" si="13"/>
        <v>1.3637692982456141E-4</v>
      </c>
      <c r="L120" s="73">
        <v>7.5900000000000002E-5</v>
      </c>
      <c r="M120">
        <v>1.8838210000000001E-2</v>
      </c>
      <c r="N120">
        <v>1.2539E-2</v>
      </c>
      <c r="O120">
        <v>1.8838210000000001E-2</v>
      </c>
      <c r="P120">
        <f t="shared" si="14"/>
        <v>1.652474561403509E-4</v>
      </c>
      <c r="Q120" s="73">
        <v>5.5300000000000002E-5</v>
      </c>
      <c r="R120">
        <v>1.387707E-2</v>
      </c>
      <c r="S120">
        <v>9.8969910000000008E-3</v>
      </c>
      <c r="T120">
        <v>1.387707E-2</v>
      </c>
      <c r="U120">
        <f t="shared" si="15"/>
        <v>1.2172868421052631E-4</v>
      </c>
      <c r="V120" s="73">
        <v>5.2299999999999997E-5</v>
      </c>
      <c r="W120">
        <v>1.2232389999999999E-2</v>
      </c>
      <c r="X120">
        <v>8.1465889999999992E-3</v>
      </c>
      <c r="Y120">
        <v>1.2232389999999999E-2</v>
      </c>
      <c r="Z120">
        <f t="shared" si="16"/>
        <v>1.0730166666666666E-4</v>
      </c>
      <c r="AA120" s="73">
        <v>3.5800000000000003E-5</v>
      </c>
      <c r="AB120">
        <v>1.506274E-2</v>
      </c>
      <c r="AC120">
        <v>1.002813E-2</v>
      </c>
      <c r="AD120">
        <v>1.506274E-2</v>
      </c>
      <c r="AE120">
        <f t="shared" si="17"/>
        <v>1.3212929824561403E-4</v>
      </c>
      <c r="AF120" s="73">
        <v>4.4199999999999997E-5</v>
      </c>
    </row>
    <row r="121" spans="1:33">
      <c r="A121">
        <v>76985085</v>
      </c>
      <c r="B121">
        <v>76993110</v>
      </c>
      <c r="C121">
        <v>3.2598859899999999</v>
      </c>
      <c r="D121">
        <v>0.77449745000000003</v>
      </c>
      <c r="E121">
        <v>3.2598859899999999</v>
      </c>
      <c r="F121">
        <f t="shared" si="12"/>
        <v>1.201137063375092E-3</v>
      </c>
      <c r="G121">
        <v>2.7553E-3</v>
      </c>
      <c r="H121">
        <v>3.4662382599999999</v>
      </c>
      <c r="I121">
        <v>0.78035770000000004</v>
      </c>
      <c r="J121">
        <v>3.4662382599999999</v>
      </c>
      <c r="K121">
        <f t="shared" si="13"/>
        <v>1.2771695873249815E-3</v>
      </c>
      <c r="L121">
        <v>1.2316E-3</v>
      </c>
      <c r="M121">
        <v>3.03707225</v>
      </c>
      <c r="N121">
        <v>0.61326201999999996</v>
      </c>
      <c r="O121">
        <v>3.03707225</v>
      </c>
      <c r="P121">
        <f t="shared" si="14"/>
        <v>1.1190391488577745E-3</v>
      </c>
      <c r="Q121">
        <v>1.0341E-3</v>
      </c>
      <c r="R121">
        <v>3.8340919100000002</v>
      </c>
      <c r="S121">
        <v>0.78461483899999995</v>
      </c>
      <c r="T121">
        <v>3.8340919100000002</v>
      </c>
      <c r="U121">
        <f t="shared" si="15"/>
        <v>1.4127088835666913E-3</v>
      </c>
      <c r="V121">
        <v>1.3606E-3</v>
      </c>
      <c r="W121">
        <v>2.1037376700000001</v>
      </c>
      <c r="X121">
        <v>0.49100498199999998</v>
      </c>
      <c r="Y121">
        <v>2.1037376700000001</v>
      </c>
      <c r="Z121">
        <f t="shared" si="16"/>
        <v>7.7514284082535003E-4</v>
      </c>
      <c r="AA121">
        <v>7.1929999999999997E-4</v>
      </c>
      <c r="AB121">
        <v>2.86295945</v>
      </c>
      <c r="AC121">
        <v>0.63661389000000002</v>
      </c>
      <c r="AD121">
        <v>2.86295945</v>
      </c>
      <c r="AE121">
        <f t="shared" si="17"/>
        <v>1.0548855747973471E-3</v>
      </c>
      <c r="AF121">
        <v>9.8710000000000009E-4</v>
      </c>
    </row>
    <row r="122" spans="1:33">
      <c r="A122">
        <v>79473027</v>
      </c>
      <c r="B122">
        <v>79483935</v>
      </c>
      <c r="C122">
        <v>6.7282109999999999</v>
      </c>
      <c r="D122">
        <v>0.88052260000000004</v>
      </c>
      <c r="E122">
        <v>6.7282109999999999</v>
      </c>
      <c r="F122">
        <f t="shared" si="12"/>
        <v>1.6947634760705289E-3</v>
      </c>
      <c r="G122">
        <v>1.1115000000000001E-3</v>
      </c>
      <c r="H122">
        <v>6.9708193999999999</v>
      </c>
      <c r="I122">
        <v>0.87080093999999997</v>
      </c>
      <c r="J122">
        <v>7.4369762899999996</v>
      </c>
      <c r="K122">
        <f t="shared" si="13"/>
        <v>1.8732937758186396E-3</v>
      </c>
      <c r="L122">
        <v>1.6433000000000001E-3</v>
      </c>
      <c r="M122">
        <v>4.5933165599999999</v>
      </c>
      <c r="N122">
        <v>0.85332540999999995</v>
      </c>
      <c r="O122">
        <v>5.4568464299999997</v>
      </c>
      <c r="P122">
        <f t="shared" si="14"/>
        <v>1.3745205113350125E-3</v>
      </c>
      <c r="Q122">
        <v>9.4410000000000002E-4</v>
      </c>
      <c r="R122">
        <v>3.8254412900000001</v>
      </c>
      <c r="S122">
        <v>0.44742950100000001</v>
      </c>
      <c r="T122">
        <v>4.37133124</v>
      </c>
      <c r="U122">
        <f t="shared" si="15"/>
        <v>1.1010909924433249E-3</v>
      </c>
      <c r="V122">
        <v>8.2830000000000002E-4</v>
      </c>
      <c r="W122">
        <v>3.7468086999999999</v>
      </c>
      <c r="X122">
        <v>0.79903691799999998</v>
      </c>
      <c r="Y122">
        <v>4.3062100000000001</v>
      </c>
      <c r="Z122">
        <f t="shared" si="16"/>
        <v>1.0846876574307305E-3</v>
      </c>
      <c r="AA122">
        <v>8.0539999999999995E-4</v>
      </c>
      <c r="AB122">
        <v>4.0948329499999998</v>
      </c>
      <c r="AC122">
        <v>0.77529786999999994</v>
      </c>
      <c r="AD122">
        <v>4.7904491</v>
      </c>
      <c r="AE122">
        <f t="shared" si="17"/>
        <v>1.206662241813602E-3</v>
      </c>
      <c r="AF122">
        <v>8.5950000000000002E-4</v>
      </c>
    </row>
    <row r="123" spans="1:33">
      <c r="A123" t="s">
        <v>2521</v>
      </c>
      <c r="C123">
        <v>29.82602</v>
      </c>
      <c r="D123">
        <v>1.000783</v>
      </c>
      <c r="E123">
        <v>30.264140000000001</v>
      </c>
      <c r="F123">
        <f>E123/B3</f>
        <v>1.2816728073518826E-3</v>
      </c>
      <c r="G123">
        <v>1.2461E-3</v>
      </c>
      <c r="H123">
        <v>36.216360000000002</v>
      </c>
      <c r="I123">
        <v>1.0034590000000001</v>
      </c>
      <c r="J123">
        <v>37.9343</v>
      </c>
      <c r="K123">
        <f>J123/B3</f>
        <v>1.6065006564180747E-3</v>
      </c>
      <c r="L123">
        <v>1.4659E-3</v>
      </c>
      <c r="M123">
        <v>28.307919999999999</v>
      </c>
      <c r="N123">
        <v>1.006062</v>
      </c>
      <c r="O123">
        <v>31.448920000000001</v>
      </c>
      <c r="P123">
        <f>O123/B3</f>
        <v>1.3318477110066489E-3</v>
      </c>
      <c r="Q123">
        <v>1.0721999999999999E-3</v>
      </c>
      <c r="R123">
        <v>30.620920000000002</v>
      </c>
      <c r="S123">
        <v>1.0037020000000001</v>
      </c>
      <c r="T123">
        <v>32.601390000000002</v>
      </c>
      <c r="U123">
        <f>T123/B3</f>
        <v>1.3806543005971288E-3</v>
      </c>
      <c r="V123">
        <v>1.2175E-3</v>
      </c>
      <c r="W123">
        <v>22.910309999999999</v>
      </c>
      <c r="X123">
        <v>1.003304</v>
      </c>
      <c r="Y123">
        <v>24.94258</v>
      </c>
      <c r="Z123">
        <f>Y123/B3</f>
        <v>1.0563071189598949E-3</v>
      </c>
      <c r="AA123">
        <v>8.876E-4</v>
      </c>
      <c r="AB123">
        <v>28.274550000000001</v>
      </c>
      <c r="AC123">
        <v>1.004921</v>
      </c>
      <c r="AD123">
        <v>30.793749999999999</v>
      </c>
      <c r="AE123">
        <f>AD123/B3</f>
        <v>1.3041015542286029E-3</v>
      </c>
      <c r="AF123">
        <v>1.096E-3</v>
      </c>
    </row>
    <row r="124" spans="1:33">
      <c r="A124" s="40" t="s">
        <v>2444</v>
      </c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</row>
    <row r="125" spans="1:33">
      <c r="A125" s="61" t="s">
        <v>2522</v>
      </c>
      <c r="B125" s="61" t="s">
        <v>2445</v>
      </c>
      <c r="C125" s="61" t="s">
        <v>2446</v>
      </c>
      <c r="D125" s="62" t="s">
        <v>2447</v>
      </c>
      <c r="E125" s="61" t="s">
        <v>2448</v>
      </c>
      <c r="F125" s="61" t="s">
        <v>2449</v>
      </c>
      <c r="G125" s="63" t="s">
        <v>2450</v>
      </c>
      <c r="H125" s="61" t="s">
        <v>2451</v>
      </c>
      <c r="I125" s="61" t="s">
        <v>2452</v>
      </c>
      <c r="J125" s="61" t="s">
        <v>2453</v>
      </c>
      <c r="K125" s="61" t="s">
        <v>2454</v>
      </c>
      <c r="L125" s="26" t="s">
        <v>2523</v>
      </c>
      <c r="M125" s="26" t="s">
        <v>2524</v>
      </c>
      <c r="N125" s="26" t="s">
        <v>2525</v>
      </c>
      <c r="O125" s="26" t="s">
        <v>2526</v>
      </c>
      <c r="P125" s="26" t="s">
        <v>2527</v>
      </c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6" spans="1:33">
      <c r="B126">
        <v>7.5247969999999997E-2</v>
      </c>
      <c r="C126">
        <v>0.11084629999999999</v>
      </c>
      <c r="D126">
        <v>9.3800739999999994E-2</v>
      </c>
      <c r="E126">
        <v>7.8411339999999996E-2</v>
      </c>
      <c r="F126">
        <v>0.1010592</v>
      </c>
      <c r="G126">
        <v>2.9607830000000002E-2</v>
      </c>
      <c r="H126">
        <v>2.9534990000000001E-2</v>
      </c>
      <c r="I126">
        <v>0.14536679999999999</v>
      </c>
      <c r="J126">
        <v>6.8004590000000004E-2</v>
      </c>
      <c r="K126">
        <v>5.3510050000000003E-2</v>
      </c>
      <c r="L126">
        <v>8.9996119999999999E-2</v>
      </c>
      <c r="M126">
        <v>6.1863050000000003E-2</v>
      </c>
      <c r="N126">
        <v>0.10656740000000001</v>
      </c>
      <c r="O126">
        <v>8.4236309999999995E-2</v>
      </c>
      <c r="P126">
        <v>5.8835310000000002E-2</v>
      </c>
    </row>
    <row r="127" spans="1:33">
      <c r="A127" s="63" t="s">
        <v>2455</v>
      </c>
      <c r="B127" s="61" t="s">
        <v>2445</v>
      </c>
      <c r="C127" s="61" t="s">
        <v>2446</v>
      </c>
      <c r="D127" s="62" t="s">
        <v>2447</v>
      </c>
      <c r="E127" s="61" t="s">
        <v>2448</v>
      </c>
      <c r="F127" s="61" t="s">
        <v>2449</v>
      </c>
      <c r="G127" s="63" t="s">
        <v>2450</v>
      </c>
      <c r="H127" s="61" t="s">
        <v>2451</v>
      </c>
      <c r="I127" s="61" t="s">
        <v>2452</v>
      </c>
      <c r="J127" s="61" t="s">
        <v>2453</v>
      </c>
      <c r="K127" s="61" t="s">
        <v>2454</v>
      </c>
      <c r="L127" s="26" t="s">
        <v>2523</v>
      </c>
      <c r="M127" s="26" t="s">
        <v>2524</v>
      </c>
      <c r="N127" s="26" t="s">
        <v>2525</v>
      </c>
      <c r="O127" s="26" t="s">
        <v>2526</v>
      </c>
      <c r="P127" s="26" t="s">
        <v>2527</v>
      </c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</row>
    <row r="128" spans="1:33">
      <c r="A128" t="s">
        <v>2528</v>
      </c>
      <c r="B128">
        <v>0.14631205899999999</v>
      </c>
      <c r="C128">
        <v>0.17945364499999999</v>
      </c>
      <c r="D128">
        <v>0.17416514999999999</v>
      </c>
      <c r="E128" s="73">
        <v>0.19498760000000001</v>
      </c>
      <c r="F128">
        <v>6.8332039999999998E-3</v>
      </c>
      <c r="G128">
        <v>2.7493336E-2</v>
      </c>
      <c r="H128">
        <v>9.6772070000000002E-3</v>
      </c>
      <c r="I128">
        <v>4.7560394999999998E-2</v>
      </c>
      <c r="J128">
        <v>5.571332E-3</v>
      </c>
      <c r="K128">
        <v>6.4984480999999997E-2</v>
      </c>
      <c r="L128">
        <v>0.17412130000000001</v>
      </c>
      <c r="M128">
        <v>5.101398E-2</v>
      </c>
      <c r="N128">
        <v>6.5586729999999996E-2</v>
      </c>
      <c r="O128">
        <v>8.1898750000000006E-2</v>
      </c>
      <c r="P128">
        <v>7.5011090000000002E-2</v>
      </c>
    </row>
    <row r="129" spans="1:33">
      <c r="A129" t="s">
        <v>2572</v>
      </c>
      <c r="B129">
        <v>0</v>
      </c>
      <c r="C129">
        <v>0</v>
      </c>
      <c r="D129">
        <v>6.6375560000000002E-3</v>
      </c>
      <c r="E129" s="73">
        <v>-2.2204459999999999E-16</v>
      </c>
      <c r="F129">
        <v>0</v>
      </c>
      <c r="G129">
        <v>2.270869E-3</v>
      </c>
      <c r="H129">
        <v>-1.0090819999999999E-3</v>
      </c>
      <c r="I129">
        <v>6.5087510000000001E-3</v>
      </c>
      <c r="J129">
        <v>0</v>
      </c>
      <c r="K129">
        <v>1.716092E-3</v>
      </c>
      <c r="L129">
        <v>2.7939530000000001E-3</v>
      </c>
      <c r="M129">
        <v>5.6050920000000001E-4</v>
      </c>
      <c r="N129">
        <v>2.7258339999999999E-3</v>
      </c>
      <c r="O129">
        <v>3.8867559999999999E-3</v>
      </c>
      <c r="P129">
        <v>4.314807E-4</v>
      </c>
    </row>
    <row r="130" spans="1:33">
      <c r="A130" t="s">
        <v>2573</v>
      </c>
      <c r="B130">
        <v>2.6156266000000001E-2</v>
      </c>
      <c r="C130">
        <v>4.4540703000000001E-2</v>
      </c>
      <c r="D130">
        <v>3.1153212E-2</v>
      </c>
      <c r="E130" s="73">
        <v>3.1966479999999999E-2</v>
      </c>
      <c r="F130">
        <v>8.4277828999999999E-2</v>
      </c>
      <c r="G130">
        <v>1.609938E-3</v>
      </c>
      <c r="H130">
        <v>5.3071636999999998E-2</v>
      </c>
      <c r="I130">
        <v>8.8004501999999998E-2</v>
      </c>
      <c r="J130">
        <v>2.1947860999999999E-2</v>
      </c>
      <c r="K130">
        <v>4.9717596000000003E-2</v>
      </c>
      <c r="L130">
        <v>3.3692649999999998E-2</v>
      </c>
      <c r="M130">
        <v>4.2494440000000001E-2</v>
      </c>
      <c r="N130">
        <v>5.9201040000000003E-2</v>
      </c>
      <c r="O130">
        <v>4.4396110000000003E-2</v>
      </c>
      <c r="P130">
        <v>3.873277E-2</v>
      </c>
    </row>
    <row r="131" spans="1:33">
      <c r="A131" t="s">
        <v>2574</v>
      </c>
      <c r="B131">
        <v>4.9451086999999998E-2</v>
      </c>
      <c r="C131">
        <v>3.7742589999999999E-2</v>
      </c>
      <c r="D131">
        <v>8.9597409000000003E-2</v>
      </c>
      <c r="E131" s="73">
        <v>4.499732E-2</v>
      </c>
      <c r="F131">
        <v>4.1942719999999998E-3</v>
      </c>
      <c r="G131">
        <v>3.7037692999999997E-2</v>
      </c>
      <c r="H131">
        <v>5.2133961999999999E-2</v>
      </c>
      <c r="I131">
        <v>4.6664933999999998E-2</v>
      </c>
      <c r="J131">
        <v>4.5384784999999997E-2</v>
      </c>
      <c r="K131">
        <v>3.0528336999999999E-2</v>
      </c>
      <c r="L131">
        <v>5.4186579999999998E-2</v>
      </c>
      <c r="M131">
        <v>3.5100390000000002E-2</v>
      </c>
      <c r="N131">
        <v>3.2812069999999999E-2</v>
      </c>
      <c r="O131">
        <v>5.4414179999999999E-2</v>
      </c>
      <c r="P131">
        <v>4.4263759999999999E-2</v>
      </c>
    </row>
    <row r="132" spans="1:33">
      <c r="A132" t="s">
        <v>2575</v>
      </c>
      <c r="B132">
        <v>0.238715231</v>
      </c>
      <c r="C132">
        <v>0.18469303500000001</v>
      </c>
      <c r="D132">
        <v>0.202348735</v>
      </c>
      <c r="E132" s="73">
        <v>0.22418379999999999</v>
      </c>
      <c r="F132">
        <v>2.4736172000000001E-2</v>
      </c>
      <c r="G132">
        <v>2.104617E-3</v>
      </c>
      <c r="H132">
        <v>4.8926910000000002E-3</v>
      </c>
      <c r="I132">
        <v>1.2310972999999999E-2</v>
      </c>
      <c r="J132">
        <v>8.2124099999999998E-3</v>
      </c>
      <c r="K132">
        <v>3.8462800000000001E-3</v>
      </c>
      <c r="L132">
        <v>0.21233560000000001</v>
      </c>
      <c r="M132">
        <v>0.1021334</v>
      </c>
      <c r="N132">
        <v>7.9746689999999995E-2</v>
      </c>
      <c r="O132">
        <v>8.2719760000000003E-2</v>
      </c>
      <c r="P132">
        <v>9.2294020000000004E-2</v>
      </c>
    </row>
    <row r="133" spans="1:33">
      <c r="A133" t="s">
        <v>2576</v>
      </c>
      <c r="B133">
        <v>8.8465965999999993E-2</v>
      </c>
      <c r="C133">
        <v>9.5659090000000002E-2</v>
      </c>
      <c r="D133">
        <v>0.105509883</v>
      </c>
      <c r="E133" s="73">
        <v>5.1990500000000002E-2</v>
      </c>
      <c r="F133">
        <v>0.217525675</v>
      </c>
      <c r="G133">
        <v>2.8952140000000001E-2</v>
      </c>
      <c r="H133">
        <v>1.6988644000000001E-2</v>
      </c>
      <c r="I133">
        <v>0.21760021399999999</v>
      </c>
      <c r="J133">
        <v>0.13470496500000001</v>
      </c>
      <c r="K133">
        <v>4.6385675000000001E-2</v>
      </c>
      <c r="L133">
        <v>8.5129869999999996E-2</v>
      </c>
      <c r="M133">
        <v>9.3253269999999999E-2</v>
      </c>
      <c r="N133">
        <v>0.166792</v>
      </c>
      <c r="O133">
        <v>0.1034134</v>
      </c>
      <c r="P133">
        <v>6.3467670000000004E-2</v>
      </c>
    </row>
    <row r="134" spans="1:33">
      <c r="A134" t="s">
        <v>2577</v>
      </c>
      <c r="B134">
        <v>2.1051864E-2</v>
      </c>
      <c r="C134">
        <v>0.37403207199999999</v>
      </c>
      <c r="D134">
        <v>2.3808208000000001E-2</v>
      </c>
      <c r="E134" s="73">
        <v>5.850503E-2</v>
      </c>
      <c r="F134">
        <v>0.374779472</v>
      </c>
      <c r="G134">
        <v>8.7940290000000001E-3</v>
      </c>
      <c r="H134">
        <v>6.3759749000000004E-2</v>
      </c>
      <c r="I134">
        <v>0.44378937400000001</v>
      </c>
      <c r="J134">
        <v>0.20230812300000001</v>
      </c>
      <c r="K134">
        <v>9.8300539000000006E-2</v>
      </c>
      <c r="L134">
        <v>0.16796939999999999</v>
      </c>
      <c r="M134">
        <v>0.1657921</v>
      </c>
      <c r="N134">
        <v>0.34677809999999998</v>
      </c>
      <c r="O134">
        <v>0.20958460000000001</v>
      </c>
      <c r="P134">
        <v>0.11537409999999999</v>
      </c>
    </row>
    <row r="135" spans="1:33">
      <c r="A135" t="s">
        <v>2669</v>
      </c>
      <c r="B135">
        <v>2.036263E-3</v>
      </c>
      <c r="C135">
        <v>1.8316820000000001E-3</v>
      </c>
      <c r="D135">
        <v>2.7108829999999999E-3</v>
      </c>
      <c r="E135" s="73">
        <v>2.1259819999999998E-3</v>
      </c>
      <c r="F135">
        <v>-1.74216E-3</v>
      </c>
      <c r="G135">
        <v>-2.3632340000000001E-3</v>
      </c>
      <c r="H135">
        <v>0</v>
      </c>
      <c r="I135">
        <v>-1.005546E-3</v>
      </c>
      <c r="J135">
        <v>0</v>
      </c>
      <c r="K135">
        <v>1.148917E-3</v>
      </c>
      <c r="L135">
        <v>2.1805610000000001E-3</v>
      </c>
      <c r="M135">
        <v>-4.4447079999999998E-4</v>
      </c>
      <c r="N135">
        <v>-1.258102E-4</v>
      </c>
      <c r="O135">
        <v>2.3941739999999999E-4</v>
      </c>
      <c r="P135">
        <v>8.9201160000000005E-4</v>
      </c>
    </row>
    <row r="136" spans="1:33">
      <c r="A136" t="s">
        <v>2670</v>
      </c>
      <c r="B136">
        <v>4.5927131000000003E-2</v>
      </c>
      <c r="C136">
        <v>7.3365581999999999E-2</v>
      </c>
      <c r="D136">
        <v>2.5603554000000001E-2</v>
      </c>
      <c r="E136" s="73">
        <v>3.851694E-2</v>
      </c>
      <c r="F136">
        <v>4.7994083999999999E-2</v>
      </c>
      <c r="G136">
        <v>5.7607317999999998E-2</v>
      </c>
      <c r="H136">
        <v>1.358409E-2</v>
      </c>
      <c r="I136">
        <v>0.12570582599999999</v>
      </c>
      <c r="J136">
        <v>3.4237844000000003E-2</v>
      </c>
      <c r="K136">
        <v>5.0557939000000003E-2</v>
      </c>
      <c r="L136">
        <v>7.4214710000000003E-2</v>
      </c>
      <c r="M136">
        <v>4.8166710000000001E-2</v>
      </c>
      <c r="N136">
        <v>9.9487229999999996E-2</v>
      </c>
      <c r="O136">
        <v>8.6693519999999996E-2</v>
      </c>
      <c r="P136">
        <v>4.9517060000000002E-2</v>
      </c>
    </row>
    <row r="137" spans="1:33">
      <c r="A137" t="s">
        <v>2537</v>
      </c>
      <c r="B137">
        <v>5.9473958E-2</v>
      </c>
      <c r="C137">
        <v>0.13362433400000001</v>
      </c>
      <c r="D137">
        <v>7.8598937999999993E-2</v>
      </c>
      <c r="E137" s="73">
        <v>8.3877880000000002E-2</v>
      </c>
      <c r="F137">
        <v>9.2850726999999994E-2</v>
      </c>
      <c r="G137">
        <v>3.0343698999999998E-2</v>
      </c>
      <c r="H137">
        <v>2.0909239E-2</v>
      </c>
      <c r="I137">
        <v>0.20480037200000001</v>
      </c>
      <c r="J137">
        <v>4.8292723000000003E-2</v>
      </c>
      <c r="K137">
        <v>8.0312258999999997E-2</v>
      </c>
      <c r="L137">
        <v>8.9335040000000004E-2</v>
      </c>
      <c r="M137">
        <v>5.292293E-2</v>
      </c>
      <c r="N137">
        <v>0.1241323</v>
      </c>
      <c r="O137">
        <v>9.8911250000000006E-2</v>
      </c>
      <c r="P137">
        <v>6.131619E-2</v>
      </c>
    </row>
    <row r="138" spans="1:33">
      <c r="A138" s="64" t="s">
        <v>2538</v>
      </c>
      <c r="B138" s="32"/>
      <c r="C138" s="32"/>
      <c r="D138" s="65"/>
      <c r="E138" s="33"/>
      <c r="F138" s="32"/>
      <c r="G138" s="33"/>
      <c r="H138" s="32"/>
      <c r="I138" s="33"/>
      <c r="J138" s="32"/>
      <c r="K138" s="32"/>
      <c r="L138" s="32"/>
      <c r="M138" s="32"/>
      <c r="N138" s="33"/>
      <c r="O138" s="33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</row>
    <row r="139" spans="1:33">
      <c r="A139" s="66" t="s">
        <v>2470</v>
      </c>
      <c r="B139" s="66"/>
      <c r="C139" s="40" t="s">
        <v>2539</v>
      </c>
      <c r="D139" s="40" t="s">
        <v>2540</v>
      </c>
      <c r="E139" s="66" t="s">
        <v>2541</v>
      </c>
      <c r="F139" s="67" t="s">
        <v>2542</v>
      </c>
      <c r="G139" s="67" t="s">
        <v>2543</v>
      </c>
      <c r="H139" s="67" t="s">
        <v>2544</v>
      </c>
      <c r="I139" s="67" t="s">
        <v>2545</v>
      </c>
      <c r="J139" s="66" t="s">
        <v>2546</v>
      </c>
      <c r="K139" s="40" t="s">
        <v>2547</v>
      </c>
      <c r="L139" s="40" t="s">
        <v>2548</v>
      </c>
      <c r="M139" s="66"/>
      <c r="N139" s="67"/>
      <c r="O139" s="67"/>
      <c r="P139" s="67"/>
      <c r="Q139" s="67"/>
      <c r="R139" s="67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</row>
    <row r="140" spans="1:33">
      <c r="A140" s="41" t="s">
        <v>2307</v>
      </c>
      <c r="B140" s="42">
        <f>SUM('chr17'!C140:L140)</f>
        <v>88849</v>
      </c>
      <c r="C140">
        <v>12378</v>
      </c>
      <c r="D140">
        <v>14079</v>
      </c>
      <c r="E140">
        <v>1746</v>
      </c>
      <c r="F140">
        <v>3903</v>
      </c>
      <c r="G140">
        <v>3259</v>
      </c>
      <c r="H140">
        <v>5544</v>
      </c>
      <c r="I140">
        <v>5989</v>
      </c>
      <c r="J140">
        <v>8628</v>
      </c>
      <c r="K140">
        <v>8893</v>
      </c>
      <c r="L140">
        <v>24430</v>
      </c>
      <c r="M140" s="42"/>
      <c r="N140" s="42"/>
      <c r="O140" s="42"/>
      <c r="P140" s="42"/>
      <c r="Q140" s="42"/>
      <c r="R140" s="42"/>
      <c r="S140" s="42"/>
      <c r="T140" s="42"/>
      <c r="U140" s="42"/>
    </row>
    <row r="141" spans="1:33">
      <c r="A141" s="41" t="s">
        <v>2481</v>
      </c>
      <c r="B141" s="42">
        <v>3132</v>
      </c>
      <c r="C141" s="42">
        <v>187</v>
      </c>
      <c r="D141" s="42">
        <v>459</v>
      </c>
      <c r="E141" s="42">
        <v>22</v>
      </c>
      <c r="F141" s="42">
        <v>100</v>
      </c>
      <c r="G141" s="42">
        <v>28</v>
      </c>
      <c r="H141" s="42">
        <v>105</v>
      </c>
      <c r="I141">
        <v>89</v>
      </c>
      <c r="J141" s="42">
        <v>101</v>
      </c>
      <c r="K141">
        <v>121</v>
      </c>
      <c r="L141">
        <v>508</v>
      </c>
      <c r="M141" s="190" t="s">
        <v>2683</v>
      </c>
      <c r="N141" s="190"/>
      <c r="O141" s="190"/>
      <c r="P141" s="190"/>
      <c r="Q141" s="42"/>
      <c r="R141" s="42"/>
      <c r="S141" s="42"/>
      <c r="U141" s="42"/>
    </row>
    <row r="142" spans="1:33">
      <c r="A142" s="41" t="s">
        <v>2482</v>
      </c>
      <c r="B142" s="42">
        <v>0</v>
      </c>
      <c r="C142">
        <v>0</v>
      </c>
      <c r="D142">
        <v>0</v>
      </c>
      <c r="E142" s="42">
        <v>0</v>
      </c>
      <c r="F142" s="42">
        <v>0</v>
      </c>
      <c r="G142" s="42">
        <v>0</v>
      </c>
      <c r="H142" s="42">
        <v>0</v>
      </c>
      <c r="I142" s="42">
        <v>0</v>
      </c>
      <c r="J142" s="42">
        <v>0</v>
      </c>
      <c r="K142" s="42">
        <v>0</v>
      </c>
      <c r="L142" s="42">
        <v>0</v>
      </c>
    </row>
    <row r="143" spans="1:33">
      <c r="A143" s="41" t="s">
        <v>2483</v>
      </c>
      <c r="B143" s="42" t="s">
        <v>2549</v>
      </c>
      <c r="C143">
        <v>1.5972219999999999</v>
      </c>
      <c r="D143" s="42">
        <v>1.454545</v>
      </c>
      <c r="E143" s="42">
        <v>1.75</v>
      </c>
      <c r="F143" s="42">
        <v>2.125</v>
      </c>
      <c r="G143" s="177">
        <v>1</v>
      </c>
      <c r="H143" s="42">
        <v>2.3870969999999998</v>
      </c>
      <c r="I143" s="42">
        <v>2.7083330000000001</v>
      </c>
      <c r="J143">
        <v>2.6071430000000002</v>
      </c>
      <c r="K143" s="42">
        <v>2.558824</v>
      </c>
      <c r="L143">
        <v>1.3196349999999999</v>
      </c>
      <c r="N143" s="42"/>
      <c r="P143" s="42"/>
      <c r="Q143" s="42"/>
      <c r="R143" s="42"/>
      <c r="S143" s="42"/>
      <c r="T143" s="42"/>
      <c r="U143" s="42"/>
    </row>
    <row r="144" spans="1:33">
      <c r="A144" s="11" t="s">
        <v>2484</v>
      </c>
      <c r="B144" s="42">
        <v>3132</v>
      </c>
      <c r="C144" s="42">
        <v>187</v>
      </c>
      <c r="D144" s="42">
        <v>459</v>
      </c>
      <c r="E144" s="42">
        <v>22</v>
      </c>
      <c r="F144">
        <v>100</v>
      </c>
      <c r="G144" s="42">
        <v>28</v>
      </c>
      <c r="H144" s="42">
        <v>105</v>
      </c>
      <c r="I144" s="42">
        <v>89</v>
      </c>
      <c r="J144">
        <v>101</v>
      </c>
      <c r="K144">
        <v>121</v>
      </c>
      <c r="L144">
        <v>508</v>
      </c>
      <c r="U144" s="42"/>
    </row>
    <row r="145" spans="1:33">
      <c r="A145" s="11" t="s">
        <v>2485</v>
      </c>
      <c r="B145" s="42">
        <v>3.5250820000000002E-2</v>
      </c>
      <c r="C145" s="42">
        <v>1.510745E-2</v>
      </c>
      <c r="D145" s="42">
        <v>3.2601749999999999E-2</v>
      </c>
      <c r="E145" s="42">
        <v>1.260023E-2</v>
      </c>
      <c r="F145">
        <v>2.562132E-2</v>
      </c>
      <c r="G145" s="42">
        <v>8.5915929999999998E-3</v>
      </c>
      <c r="H145" s="42">
        <v>1.893939E-2</v>
      </c>
      <c r="I145" s="42">
        <v>1.486058E-2</v>
      </c>
      <c r="J145">
        <v>1.1706070000000001E-2</v>
      </c>
      <c r="K145">
        <v>1.3606210000000001E-2</v>
      </c>
      <c r="L145">
        <v>2.0794110000000001E-2</v>
      </c>
      <c r="U145" s="42"/>
    </row>
    <row r="146" spans="1:33">
      <c r="A146" s="68" t="s">
        <v>2487</v>
      </c>
      <c r="B146" s="68"/>
      <c r="C146" s="49" t="s">
        <v>2539</v>
      </c>
      <c r="D146" s="49" t="s">
        <v>2540</v>
      </c>
      <c r="E146" s="68" t="s">
        <v>2541</v>
      </c>
      <c r="F146" s="69" t="s">
        <v>2542</v>
      </c>
      <c r="G146" s="69" t="s">
        <v>2543</v>
      </c>
      <c r="H146" s="69" t="s">
        <v>2544</v>
      </c>
      <c r="I146" s="69" t="s">
        <v>2545</v>
      </c>
      <c r="J146" s="68" t="s">
        <v>2546</v>
      </c>
      <c r="K146" s="49" t="s">
        <v>2547</v>
      </c>
      <c r="L146" s="49" t="s">
        <v>2548</v>
      </c>
      <c r="M146" s="68"/>
      <c r="N146" s="69"/>
      <c r="O146" s="69"/>
      <c r="P146" s="69"/>
      <c r="Q146" s="69"/>
      <c r="R146" s="69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8"/>
    </row>
    <row r="147" spans="1:33">
      <c r="A147" s="41" t="s">
        <v>2481</v>
      </c>
      <c r="B147" s="42">
        <v>3132</v>
      </c>
      <c r="C147" s="42">
        <v>187</v>
      </c>
      <c r="D147" s="42">
        <v>459</v>
      </c>
      <c r="E147" s="42">
        <v>22</v>
      </c>
      <c r="F147" s="42">
        <v>100</v>
      </c>
      <c r="G147" s="42">
        <v>28</v>
      </c>
      <c r="H147" s="42">
        <v>105</v>
      </c>
      <c r="I147">
        <v>89</v>
      </c>
      <c r="J147" s="42">
        <v>101</v>
      </c>
      <c r="K147">
        <v>121</v>
      </c>
      <c r="L147">
        <v>508</v>
      </c>
      <c r="N147" s="42"/>
      <c r="P147" s="42"/>
      <c r="Q147" s="42"/>
      <c r="R147" s="42"/>
      <c r="S147" s="42"/>
      <c r="U147" s="42"/>
    </row>
    <row r="148" spans="1:33">
      <c r="A148" s="41" t="s">
        <v>2482</v>
      </c>
      <c r="B148" s="42">
        <v>0</v>
      </c>
      <c r="C148">
        <v>0</v>
      </c>
      <c r="D148">
        <v>0</v>
      </c>
      <c r="E148" s="42">
        <v>0</v>
      </c>
      <c r="F148" s="42">
        <v>0</v>
      </c>
      <c r="G148" s="42">
        <v>0</v>
      </c>
      <c r="H148" s="42">
        <v>0</v>
      </c>
      <c r="I148" s="42">
        <v>0</v>
      </c>
      <c r="J148" s="42">
        <v>0</v>
      </c>
      <c r="K148" s="42">
        <v>0</v>
      </c>
      <c r="L148" s="42">
        <v>0</v>
      </c>
    </row>
    <row r="149" spans="1:33">
      <c r="A149" s="41" t="s">
        <v>2483</v>
      </c>
      <c r="B149" s="42" t="s">
        <v>2549</v>
      </c>
      <c r="C149">
        <v>1.5972219999999999</v>
      </c>
      <c r="D149" s="42">
        <v>1.454545</v>
      </c>
      <c r="E149" s="42">
        <v>1.75</v>
      </c>
      <c r="F149" s="42">
        <v>2.125</v>
      </c>
      <c r="G149" s="177">
        <v>1</v>
      </c>
      <c r="H149" s="42">
        <v>2.3870969999999998</v>
      </c>
      <c r="I149" s="42">
        <v>2.7083330000000001</v>
      </c>
      <c r="J149">
        <v>2.6071430000000002</v>
      </c>
      <c r="K149" s="42">
        <v>2.558824</v>
      </c>
      <c r="L149">
        <v>1.3196349999999999</v>
      </c>
      <c r="N149" s="42"/>
      <c r="P149" s="42"/>
      <c r="Q149" s="42"/>
      <c r="R149" s="42"/>
      <c r="S149" s="42"/>
      <c r="T149" s="42"/>
      <c r="U149" s="42"/>
    </row>
    <row r="150" spans="1:33">
      <c r="A150" s="11" t="s">
        <v>2484</v>
      </c>
      <c r="B150" s="42">
        <v>3132</v>
      </c>
      <c r="C150" s="42">
        <v>187</v>
      </c>
      <c r="D150" s="42">
        <v>459</v>
      </c>
      <c r="E150" s="42">
        <v>22</v>
      </c>
      <c r="F150">
        <v>100</v>
      </c>
      <c r="G150" s="42">
        <v>28</v>
      </c>
      <c r="H150" s="42">
        <v>105</v>
      </c>
      <c r="I150" s="42">
        <v>89</v>
      </c>
      <c r="J150">
        <v>101</v>
      </c>
      <c r="K150">
        <v>121</v>
      </c>
      <c r="L150">
        <v>508</v>
      </c>
      <c r="U150" s="42"/>
    </row>
    <row r="151" spans="1:33">
      <c r="A151" s="11" t="s">
        <v>2485</v>
      </c>
      <c r="B151" s="42">
        <v>3.5250820000000002E-2</v>
      </c>
      <c r="C151" s="42">
        <v>1.510745E-2</v>
      </c>
      <c r="D151" s="42">
        <v>3.2601749999999999E-2</v>
      </c>
      <c r="E151" s="42">
        <v>1.260023E-2</v>
      </c>
      <c r="F151">
        <v>2.562132E-2</v>
      </c>
      <c r="G151" s="42">
        <v>8.5915929999999998E-3</v>
      </c>
      <c r="H151" s="42">
        <v>1.893939E-2</v>
      </c>
      <c r="I151" s="42">
        <v>1.486058E-2</v>
      </c>
      <c r="J151">
        <v>1.1706070000000001E-2</v>
      </c>
      <c r="K151">
        <v>1.3606210000000001E-2</v>
      </c>
      <c r="L151">
        <v>2.0794110000000001E-2</v>
      </c>
      <c r="U151" s="42"/>
    </row>
    <row r="152" spans="1:33">
      <c r="A152" s="68" t="s">
        <v>2486</v>
      </c>
      <c r="B152" s="68"/>
      <c r="C152" s="49" t="s">
        <v>2539</v>
      </c>
      <c r="D152" s="49" t="s">
        <v>2540</v>
      </c>
      <c r="E152" s="68" t="s">
        <v>2541</v>
      </c>
      <c r="F152" s="69" t="s">
        <v>2542</v>
      </c>
      <c r="G152" s="69" t="s">
        <v>2543</v>
      </c>
      <c r="H152" s="69" t="s">
        <v>2544</v>
      </c>
      <c r="I152" s="69" t="s">
        <v>2545</v>
      </c>
      <c r="J152" s="68" t="s">
        <v>2546</v>
      </c>
      <c r="K152" s="49" t="s">
        <v>2547</v>
      </c>
      <c r="L152" s="49" t="s">
        <v>2548</v>
      </c>
      <c r="M152" s="68"/>
      <c r="N152" s="69"/>
      <c r="O152" s="69"/>
      <c r="P152" s="69"/>
      <c r="Q152" s="69"/>
      <c r="R152" s="69"/>
      <c r="S152" s="68"/>
      <c r="T152" s="68"/>
      <c r="U152" s="68"/>
      <c r="V152" s="68"/>
      <c r="W152" s="68"/>
      <c r="X152" s="68"/>
      <c r="Y152" s="68"/>
      <c r="Z152" s="68"/>
      <c r="AA152" s="68"/>
      <c r="AB152" s="68"/>
      <c r="AC152" s="68"/>
      <c r="AD152" s="68"/>
      <c r="AE152" s="68"/>
      <c r="AF152" s="68"/>
      <c r="AG152" s="68"/>
    </row>
    <row r="153" spans="1:33">
      <c r="A153" s="41" t="s">
        <v>2481</v>
      </c>
      <c r="B153" s="42">
        <v>3132</v>
      </c>
      <c r="C153" s="42">
        <v>187</v>
      </c>
      <c r="D153" s="42">
        <v>459</v>
      </c>
      <c r="E153" s="42">
        <v>22</v>
      </c>
      <c r="F153" s="42">
        <v>100</v>
      </c>
      <c r="G153" s="42">
        <v>28</v>
      </c>
      <c r="H153" s="42">
        <v>105</v>
      </c>
      <c r="I153">
        <v>89</v>
      </c>
      <c r="J153" s="42">
        <v>101</v>
      </c>
      <c r="K153">
        <v>121</v>
      </c>
      <c r="L153">
        <v>508</v>
      </c>
      <c r="N153" s="42"/>
      <c r="P153" s="42"/>
      <c r="Q153" s="42"/>
      <c r="R153" s="42"/>
      <c r="S153" s="42"/>
      <c r="U153" s="42"/>
    </row>
    <row r="154" spans="1:33">
      <c r="A154" s="41" t="s">
        <v>2482</v>
      </c>
      <c r="B154" s="42">
        <v>0</v>
      </c>
      <c r="C154">
        <v>0</v>
      </c>
      <c r="D154">
        <v>0</v>
      </c>
      <c r="E154" s="42">
        <v>0</v>
      </c>
      <c r="F154" s="42">
        <v>0</v>
      </c>
      <c r="G154" s="42">
        <v>0</v>
      </c>
      <c r="H154" s="42">
        <v>0</v>
      </c>
      <c r="I154" s="42">
        <v>0</v>
      </c>
      <c r="J154" s="42">
        <v>0</v>
      </c>
      <c r="K154" s="42">
        <v>0</v>
      </c>
      <c r="L154" s="42">
        <v>0</v>
      </c>
    </row>
    <row r="155" spans="1:33">
      <c r="A155" s="41" t="s">
        <v>2483</v>
      </c>
      <c r="B155" s="42" t="s">
        <v>2549</v>
      </c>
      <c r="C155">
        <v>1.5972219999999999</v>
      </c>
      <c r="D155" s="42">
        <v>1.454545</v>
      </c>
      <c r="E155" s="42">
        <v>1.75</v>
      </c>
      <c r="F155" s="42">
        <v>2.125</v>
      </c>
      <c r="G155" s="177">
        <v>1</v>
      </c>
      <c r="H155" s="42">
        <v>2.3870969999999998</v>
      </c>
      <c r="I155" s="42">
        <v>2.7083330000000001</v>
      </c>
      <c r="J155">
        <v>2.6071430000000002</v>
      </c>
      <c r="K155" s="42">
        <v>2.558824</v>
      </c>
      <c r="L155">
        <v>1.3196349999999999</v>
      </c>
      <c r="N155" s="42"/>
      <c r="P155" s="42"/>
      <c r="Q155" s="42"/>
      <c r="R155" s="42"/>
      <c r="S155" s="42"/>
      <c r="T155" s="42"/>
      <c r="U155" s="42"/>
    </row>
    <row r="156" spans="1:33">
      <c r="A156" s="11" t="s">
        <v>2484</v>
      </c>
      <c r="B156" s="42">
        <v>3132</v>
      </c>
      <c r="C156" s="42">
        <v>187</v>
      </c>
      <c r="D156" s="42">
        <v>459</v>
      </c>
      <c r="E156" s="42">
        <v>22</v>
      </c>
      <c r="F156">
        <v>100</v>
      </c>
      <c r="G156" s="42">
        <v>28</v>
      </c>
      <c r="H156" s="42">
        <v>105</v>
      </c>
      <c r="I156" s="42">
        <v>89</v>
      </c>
      <c r="J156">
        <v>101</v>
      </c>
      <c r="K156">
        <v>121</v>
      </c>
      <c r="L156">
        <v>508</v>
      </c>
      <c r="U156" s="42"/>
    </row>
    <row r="157" spans="1:33">
      <c r="A157" s="11" t="s">
        <v>2485</v>
      </c>
      <c r="B157" s="42">
        <v>3.5250820000000002E-2</v>
      </c>
      <c r="C157" s="42">
        <v>1.510745E-2</v>
      </c>
      <c r="D157" s="42">
        <v>3.2601749999999999E-2</v>
      </c>
      <c r="E157" s="42">
        <v>1.260023E-2</v>
      </c>
      <c r="F157">
        <v>2.562132E-2</v>
      </c>
      <c r="G157" s="42">
        <v>8.5915929999999998E-3</v>
      </c>
      <c r="H157" s="42">
        <v>1.893939E-2</v>
      </c>
      <c r="I157" s="42">
        <v>1.486058E-2</v>
      </c>
      <c r="J157">
        <v>1.1706070000000001E-2</v>
      </c>
      <c r="K157">
        <v>1.3606210000000001E-2</v>
      </c>
      <c r="L157">
        <v>2.0794110000000001E-2</v>
      </c>
      <c r="U157" s="42"/>
    </row>
    <row r="158" spans="1:33">
      <c r="A158" s="68" t="s">
        <v>2488</v>
      </c>
      <c r="B158" s="68"/>
      <c r="C158" s="49" t="s">
        <v>2539</v>
      </c>
      <c r="D158" s="49" t="s">
        <v>2540</v>
      </c>
      <c r="E158" s="68" t="s">
        <v>2541</v>
      </c>
      <c r="F158" s="69" t="s">
        <v>2542</v>
      </c>
      <c r="G158" s="69" t="s">
        <v>2543</v>
      </c>
      <c r="H158" s="69" t="s">
        <v>2544</v>
      </c>
      <c r="I158" s="69" t="s">
        <v>2545</v>
      </c>
      <c r="J158" s="68" t="s">
        <v>2546</v>
      </c>
      <c r="K158" s="49" t="s">
        <v>2547</v>
      </c>
      <c r="L158" s="49" t="s">
        <v>2548</v>
      </c>
      <c r="M158" s="68"/>
      <c r="N158" s="69"/>
      <c r="O158" s="69"/>
      <c r="P158" s="69"/>
      <c r="Q158" s="69"/>
      <c r="R158" s="69"/>
      <c r="S158" s="68"/>
      <c r="T158" s="68"/>
      <c r="U158" s="68"/>
      <c r="V158" s="68"/>
      <c r="W158" s="68"/>
      <c r="X158" s="68"/>
      <c r="Y158" s="68"/>
      <c r="Z158" s="68"/>
      <c r="AA158" s="68"/>
      <c r="AB158" s="68"/>
      <c r="AC158" s="68"/>
      <c r="AD158" s="68"/>
      <c r="AE158" s="68"/>
      <c r="AF158" s="68"/>
      <c r="AG158" s="68"/>
    </row>
    <row r="159" spans="1:33">
      <c r="A159" s="41" t="s">
        <v>2481</v>
      </c>
      <c r="B159" s="42">
        <v>3132</v>
      </c>
      <c r="C159" s="42">
        <v>187</v>
      </c>
      <c r="D159" s="42">
        <v>459</v>
      </c>
      <c r="E159" s="42">
        <v>22</v>
      </c>
      <c r="F159" s="42">
        <v>100</v>
      </c>
      <c r="G159" s="42">
        <v>28</v>
      </c>
      <c r="H159" s="42">
        <v>105</v>
      </c>
      <c r="I159">
        <v>89</v>
      </c>
      <c r="J159" s="42">
        <v>101</v>
      </c>
      <c r="K159">
        <v>121</v>
      </c>
      <c r="L159">
        <v>508</v>
      </c>
      <c r="N159" s="42"/>
      <c r="P159" s="42"/>
      <c r="Q159" s="42"/>
      <c r="R159" s="42"/>
      <c r="S159" s="42"/>
      <c r="U159" s="42"/>
    </row>
    <row r="160" spans="1:33">
      <c r="A160" s="41" t="s">
        <v>2482</v>
      </c>
      <c r="B160" s="42">
        <v>0</v>
      </c>
      <c r="C160">
        <v>0</v>
      </c>
      <c r="D160">
        <v>0</v>
      </c>
      <c r="E160" s="42">
        <v>0</v>
      </c>
      <c r="F160" s="42">
        <v>0</v>
      </c>
      <c r="G160" s="42">
        <v>0</v>
      </c>
      <c r="H160" s="42">
        <v>0</v>
      </c>
      <c r="I160" s="42">
        <v>0</v>
      </c>
      <c r="J160" s="42">
        <v>0</v>
      </c>
      <c r="K160" s="42">
        <v>0</v>
      </c>
      <c r="L160" s="42">
        <v>0</v>
      </c>
    </row>
    <row r="161" spans="1:33">
      <c r="A161" s="41" t="s">
        <v>2483</v>
      </c>
      <c r="B161" s="42" t="s">
        <v>2549</v>
      </c>
      <c r="C161">
        <v>1.5972219999999999</v>
      </c>
      <c r="D161" s="42">
        <v>1.454545</v>
      </c>
      <c r="E161" s="42">
        <v>1.75</v>
      </c>
      <c r="F161" s="42">
        <v>2.125</v>
      </c>
      <c r="G161" s="177">
        <v>1</v>
      </c>
      <c r="H161" s="42">
        <v>2.3870969999999998</v>
      </c>
      <c r="I161" s="42">
        <v>2.7083330000000001</v>
      </c>
      <c r="J161">
        <v>2.6071430000000002</v>
      </c>
      <c r="K161" s="42">
        <v>2.558824</v>
      </c>
      <c r="L161">
        <v>1.3196349999999999</v>
      </c>
      <c r="N161" s="42"/>
      <c r="P161" s="42"/>
      <c r="Q161" s="42"/>
      <c r="R161" s="42"/>
      <c r="S161" s="42"/>
      <c r="T161" s="42"/>
      <c r="U161" s="42"/>
    </row>
    <row r="162" spans="1:33">
      <c r="A162" s="11" t="s">
        <v>2484</v>
      </c>
      <c r="B162" s="42">
        <v>3132</v>
      </c>
      <c r="C162" s="42">
        <v>187</v>
      </c>
      <c r="D162" s="42">
        <v>459</v>
      </c>
      <c r="E162" s="42">
        <v>22</v>
      </c>
      <c r="F162">
        <v>100</v>
      </c>
      <c r="G162" s="42">
        <v>28</v>
      </c>
      <c r="H162" s="42">
        <v>105</v>
      </c>
      <c r="I162" s="42">
        <v>89</v>
      </c>
      <c r="J162">
        <v>101</v>
      </c>
      <c r="K162">
        <v>121</v>
      </c>
      <c r="L162">
        <v>508</v>
      </c>
      <c r="U162" s="42"/>
    </row>
    <row r="163" spans="1:33">
      <c r="A163" s="11" t="s">
        <v>2485</v>
      </c>
      <c r="B163" s="42">
        <v>3.5250820000000002E-2</v>
      </c>
      <c r="C163" s="42">
        <v>1.510745E-2</v>
      </c>
      <c r="D163" s="42">
        <v>3.2601749999999999E-2</v>
      </c>
      <c r="E163" s="42">
        <v>1.260023E-2</v>
      </c>
      <c r="F163">
        <v>2.562132E-2</v>
      </c>
      <c r="G163" s="42">
        <v>8.5915929999999998E-3</v>
      </c>
      <c r="H163" s="42">
        <v>1.893939E-2</v>
      </c>
      <c r="I163" s="42">
        <v>1.486058E-2</v>
      </c>
      <c r="J163">
        <v>1.1706070000000001E-2</v>
      </c>
      <c r="K163">
        <v>1.3606210000000001E-2</v>
      </c>
      <c r="L163">
        <v>2.0794110000000001E-2</v>
      </c>
      <c r="U163" s="42"/>
    </row>
    <row r="164" spans="1:33">
      <c r="A164" s="68" t="s">
        <v>2489</v>
      </c>
      <c r="B164" s="68"/>
      <c r="C164" s="49" t="s">
        <v>2539</v>
      </c>
      <c r="D164" s="49" t="s">
        <v>2540</v>
      </c>
      <c r="E164" s="68" t="s">
        <v>2541</v>
      </c>
      <c r="F164" s="69" t="s">
        <v>2542</v>
      </c>
      <c r="G164" s="69" t="s">
        <v>2543</v>
      </c>
      <c r="H164" s="69" t="s">
        <v>2544</v>
      </c>
      <c r="I164" s="69" t="s">
        <v>2545</v>
      </c>
      <c r="J164" s="68" t="s">
        <v>2546</v>
      </c>
      <c r="K164" s="49" t="s">
        <v>2547</v>
      </c>
      <c r="L164" s="49" t="s">
        <v>2548</v>
      </c>
      <c r="M164" s="68"/>
      <c r="N164" s="69"/>
      <c r="O164" s="69"/>
      <c r="P164" s="69"/>
      <c r="Q164" s="69"/>
      <c r="R164" s="69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</row>
    <row r="165" spans="1:33">
      <c r="A165" s="41" t="s">
        <v>2481</v>
      </c>
      <c r="B165" s="233">
        <v>3132</v>
      </c>
      <c r="C165" s="233">
        <v>187</v>
      </c>
      <c r="D165" s="233">
        <v>459</v>
      </c>
      <c r="E165" s="233">
        <v>22</v>
      </c>
      <c r="F165" s="233">
        <v>100</v>
      </c>
      <c r="G165" s="233">
        <v>28</v>
      </c>
      <c r="H165" s="233">
        <v>105</v>
      </c>
      <c r="I165">
        <v>89</v>
      </c>
      <c r="J165" s="233">
        <v>101</v>
      </c>
      <c r="K165">
        <v>121</v>
      </c>
      <c r="L165">
        <v>508</v>
      </c>
      <c r="N165" s="42"/>
      <c r="P165" s="42"/>
      <c r="Q165" s="42"/>
      <c r="R165" s="42"/>
      <c r="S165" s="42"/>
      <c r="U165" s="42"/>
    </row>
    <row r="166" spans="1:33">
      <c r="A166" s="41" t="s">
        <v>2482</v>
      </c>
      <c r="B166" s="233">
        <v>0</v>
      </c>
      <c r="C166">
        <v>0</v>
      </c>
      <c r="D166">
        <v>0</v>
      </c>
      <c r="E166" s="233">
        <v>0</v>
      </c>
      <c r="F166" s="233">
        <v>0</v>
      </c>
      <c r="G166" s="233">
        <v>0</v>
      </c>
      <c r="H166" s="233">
        <v>0</v>
      </c>
      <c r="I166" s="233">
        <v>0</v>
      </c>
      <c r="J166" s="233">
        <v>0</v>
      </c>
      <c r="K166" s="233">
        <v>0</v>
      </c>
      <c r="L166" s="233">
        <v>0</v>
      </c>
    </row>
    <row r="167" spans="1:33">
      <c r="A167" s="41" t="s">
        <v>2483</v>
      </c>
      <c r="B167" s="233" t="s">
        <v>2549</v>
      </c>
      <c r="C167">
        <v>1.5972219999999999</v>
      </c>
      <c r="D167" s="233">
        <v>1.454545</v>
      </c>
      <c r="E167" s="233">
        <v>1.75</v>
      </c>
      <c r="F167" s="233">
        <v>2.125</v>
      </c>
      <c r="G167">
        <v>1</v>
      </c>
      <c r="H167" s="233">
        <v>2.3870969999999998</v>
      </c>
      <c r="I167" s="233">
        <v>2.7083330000000001</v>
      </c>
      <c r="J167">
        <v>2.6071430000000002</v>
      </c>
      <c r="K167" s="233">
        <v>2.558824</v>
      </c>
      <c r="L167">
        <v>1.3196349999999999</v>
      </c>
      <c r="N167" s="42"/>
      <c r="P167" s="42"/>
      <c r="Q167" s="42"/>
      <c r="R167" s="42"/>
      <c r="S167" s="42"/>
      <c r="T167" s="42"/>
      <c r="U167" s="42"/>
    </row>
    <row r="168" spans="1:33">
      <c r="A168" s="11" t="s">
        <v>2484</v>
      </c>
      <c r="B168" s="233">
        <v>3132</v>
      </c>
      <c r="C168" s="233">
        <v>187</v>
      </c>
      <c r="D168" s="233">
        <v>459</v>
      </c>
      <c r="E168" s="233">
        <v>22</v>
      </c>
      <c r="F168">
        <v>100</v>
      </c>
      <c r="G168" s="233">
        <v>28</v>
      </c>
      <c r="H168" s="233">
        <v>105</v>
      </c>
      <c r="I168" s="233">
        <v>89</v>
      </c>
      <c r="J168">
        <v>101</v>
      </c>
      <c r="K168">
        <v>121</v>
      </c>
      <c r="L168">
        <v>508</v>
      </c>
      <c r="U168" s="42"/>
    </row>
    <row r="169" spans="1:33">
      <c r="A169" s="11" t="s">
        <v>2485</v>
      </c>
      <c r="B169" s="233">
        <v>3.5250820000000002E-2</v>
      </c>
      <c r="C169" s="233">
        <v>1.510745E-2</v>
      </c>
      <c r="D169" s="233">
        <v>3.2601749999999999E-2</v>
      </c>
      <c r="E169" s="233">
        <v>1.260023E-2</v>
      </c>
      <c r="F169">
        <v>2.562132E-2</v>
      </c>
      <c r="G169" s="233">
        <v>8.5915929999999998E-3</v>
      </c>
      <c r="H169" s="233">
        <v>1.893939E-2</v>
      </c>
      <c r="I169" s="233">
        <v>1.486058E-2</v>
      </c>
      <c r="J169">
        <v>1.1706070000000001E-2</v>
      </c>
      <c r="K169">
        <v>1.3606210000000001E-2</v>
      </c>
      <c r="L169">
        <v>2.0794110000000001E-2</v>
      </c>
      <c r="U169" s="42"/>
    </row>
    <row r="170" spans="1:33">
      <c r="A170" s="68" t="s">
        <v>2490</v>
      </c>
      <c r="B170" s="68"/>
      <c r="C170" s="49" t="s">
        <v>2539</v>
      </c>
      <c r="D170" s="49" t="s">
        <v>2540</v>
      </c>
      <c r="E170" s="68" t="s">
        <v>2541</v>
      </c>
      <c r="F170" s="69" t="s">
        <v>2542</v>
      </c>
      <c r="G170" s="69" t="s">
        <v>2543</v>
      </c>
      <c r="H170" s="69" t="s">
        <v>2544</v>
      </c>
      <c r="I170" s="69" t="s">
        <v>2545</v>
      </c>
      <c r="J170" s="68" t="s">
        <v>2546</v>
      </c>
      <c r="K170" s="49" t="s">
        <v>2547</v>
      </c>
      <c r="L170" s="49" t="s">
        <v>2548</v>
      </c>
      <c r="M170" s="68"/>
      <c r="N170" s="69"/>
      <c r="O170" s="69"/>
      <c r="P170" s="69"/>
      <c r="Q170" s="69"/>
      <c r="R170" s="69"/>
      <c r="S170" s="68"/>
      <c r="T170" s="68"/>
      <c r="U170" s="68"/>
      <c r="V170" s="68"/>
      <c r="W170" s="68"/>
      <c r="X170" s="68"/>
      <c r="Y170" s="68"/>
      <c r="Z170" s="68"/>
      <c r="AA170" s="68"/>
      <c r="AB170" s="68"/>
      <c r="AC170" s="68"/>
      <c r="AD170" s="68"/>
      <c r="AE170" s="68"/>
      <c r="AF170" s="68"/>
      <c r="AG170" s="68"/>
    </row>
    <row r="171" spans="1:33">
      <c r="A171" s="41" t="s">
        <v>2481</v>
      </c>
      <c r="B171" s="233">
        <v>3132</v>
      </c>
      <c r="C171" s="233">
        <v>187</v>
      </c>
      <c r="D171" s="233">
        <v>459</v>
      </c>
      <c r="E171" s="233">
        <v>22</v>
      </c>
      <c r="F171" s="233">
        <v>100</v>
      </c>
      <c r="G171" s="233">
        <v>28</v>
      </c>
      <c r="H171" s="233">
        <v>105</v>
      </c>
      <c r="I171">
        <v>89</v>
      </c>
      <c r="J171" s="233">
        <v>101</v>
      </c>
      <c r="K171">
        <v>121</v>
      </c>
      <c r="L171">
        <v>508</v>
      </c>
      <c r="N171" s="42"/>
      <c r="P171" s="42"/>
      <c r="Q171" s="42"/>
      <c r="R171" s="42"/>
      <c r="S171" s="42"/>
      <c r="U171" s="42"/>
    </row>
    <row r="172" spans="1:33">
      <c r="A172" s="41" t="s">
        <v>2482</v>
      </c>
      <c r="B172" s="233">
        <v>0</v>
      </c>
      <c r="C172">
        <v>0</v>
      </c>
      <c r="D172">
        <v>0</v>
      </c>
      <c r="E172" s="233">
        <v>0</v>
      </c>
      <c r="F172" s="233">
        <v>0</v>
      </c>
      <c r="G172" s="233">
        <v>0</v>
      </c>
      <c r="H172" s="233">
        <v>0</v>
      </c>
      <c r="I172" s="233">
        <v>0</v>
      </c>
      <c r="J172" s="233">
        <v>0</v>
      </c>
      <c r="K172" s="233">
        <v>0</v>
      </c>
      <c r="L172" s="233">
        <v>0</v>
      </c>
    </row>
    <row r="173" spans="1:33">
      <c r="A173" s="41" t="s">
        <v>2483</v>
      </c>
      <c r="B173" s="233" t="s">
        <v>2549</v>
      </c>
      <c r="C173">
        <v>1.5972219999999999</v>
      </c>
      <c r="D173" s="233">
        <v>1.454545</v>
      </c>
      <c r="E173" s="233">
        <v>1.75</v>
      </c>
      <c r="F173" s="233">
        <v>2.125</v>
      </c>
      <c r="G173">
        <v>1</v>
      </c>
      <c r="H173" s="233">
        <v>2.3870969999999998</v>
      </c>
      <c r="I173" s="233">
        <v>2.7083330000000001</v>
      </c>
      <c r="J173">
        <v>2.6071430000000002</v>
      </c>
      <c r="K173" s="233">
        <v>2.558824</v>
      </c>
      <c r="L173">
        <v>1.3196349999999999</v>
      </c>
      <c r="N173" s="42"/>
      <c r="P173" s="42"/>
      <c r="Q173" s="42"/>
      <c r="R173" s="42"/>
      <c r="S173" s="42"/>
      <c r="T173" s="42"/>
      <c r="U173" s="42"/>
    </row>
    <row r="174" spans="1:33">
      <c r="A174" s="11" t="s">
        <v>2484</v>
      </c>
      <c r="B174" s="233">
        <v>3132</v>
      </c>
      <c r="C174" s="233">
        <v>187</v>
      </c>
      <c r="D174" s="233">
        <v>459</v>
      </c>
      <c r="E174" s="233">
        <v>22</v>
      </c>
      <c r="F174">
        <v>100</v>
      </c>
      <c r="G174" s="233">
        <v>28</v>
      </c>
      <c r="H174" s="233">
        <v>105</v>
      </c>
      <c r="I174" s="233">
        <v>89</v>
      </c>
      <c r="J174">
        <v>101</v>
      </c>
      <c r="K174">
        <v>121</v>
      </c>
      <c r="L174">
        <v>508</v>
      </c>
      <c r="U174" s="42"/>
    </row>
    <row r="175" spans="1:33">
      <c r="A175" s="11" t="s">
        <v>2485</v>
      </c>
      <c r="B175" s="233">
        <v>3.5250820000000002E-2</v>
      </c>
      <c r="C175" s="233">
        <v>1.510745E-2</v>
      </c>
      <c r="D175" s="233">
        <v>3.2601749999999999E-2</v>
      </c>
      <c r="E175" s="233">
        <v>1.260023E-2</v>
      </c>
      <c r="F175">
        <v>2.562132E-2</v>
      </c>
      <c r="G175" s="233">
        <v>8.5915929999999998E-3</v>
      </c>
      <c r="H175" s="233">
        <v>1.893939E-2</v>
      </c>
      <c r="I175" s="233">
        <v>1.486058E-2</v>
      </c>
      <c r="J175">
        <v>1.1706070000000001E-2</v>
      </c>
      <c r="K175">
        <v>1.3606210000000001E-2</v>
      </c>
      <c r="L175">
        <v>2.0794110000000001E-2</v>
      </c>
      <c r="U175" s="42"/>
    </row>
    <row r="176" spans="1:33">
      <c r="A176" s="70" t="s">
        <v>2550</v>
      </c>
      <c r="B176" s="59"/>
      <c r="C176" s="59"/>
      <c r="D176" s="60" t="s">
        <v>4</v>
      </c>
      <c r="E176" s="60"/>
      <c r="F176" s="60" t="s">
        <v>9</v>
      </c>
      <c r="G176" s="59"/>
      <c r="H176" s="60" t="s">
        <v>15</v>
      </c>
      <c r="I176" s="60"/>
      <c r="J176" s="60" t="s">
        <v>12</v>
      </c>
      <c r="K176" s="60"/>
      <c r="L176" s="60" t="s">
        <v>1010</v>
      </c>
      <c r="M176" s="59"/>
      <c r="N176" s="60"/>
      <c r="O176" s="60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</row>
    <row r="177" spans="1:33">
      <c r="A177" s="52" t="s">
        <v>2551</v>
      </c>
      <c r="B177" s="42">
        <v>2.7686190000000002</v>
      </c>
      <c r="D177" s="176">
        <v>10.82799</v>
      </c>
      <c r="F177">
        <v>19.667090000000002</v>
      </c>
      <c r="G177" s="52"/>
      <c r="H177">
        <v>12.416230000000001</v>
      </c>
      <c r="J177" s="176">
        <v>12.770619999999999</v>
      </c>
      <c r="L177">
        <v>15.7189</v>
      </c>
      <c r="M177" s="52"/>
      <c r="P177" s="52"/>
    </row>
    <row r="178" spans="1:33">
      <c r="A178" s="52" t="s">
        <v>2552</v>
      </c>
      <c r="B178">
        <v>8.8397780000000004E-4</v>
      </c>
      <c r="D178" s="176">
        <v>3.4572119999999999E-3</v>
      </c>
      <c r="F178">
        <v>6.2794039999999997E-3</v>
      </c>
      <c r="G178" s="52"/>
      <c r="H178">
        <v>3.9643129999999997E-3</v>
      </c>
      <c r="J178" s="176">
        <v>4.0774629999999999E-3</v>
      </c>
      <c r="L178">
        <v>5.0188050000000003E-3</v>
      </c>
      <c r="M178" s="52"/>
      <c r="P178" s="52"/>
    </row>
    <row r="179" spans="1:33">
      <c r="A179" s="52" t="s">
        <v>2308</v>
      </c>
      <c r="B179">
        <v>2.7686190000000002</v>
      </c>
      <c r="C179">
        <f>B179/B140</f>
        <v>3.1160947225067249E-5</v>
      </c>
      <c r="D179" s="176">
        <v>10.82799</v>
      </c>
      <c r="E179">
        <f>D179/B140</f>
        <v>1.21869576472442E-4</v>
      </c>
      <c r="F179">
        <v>19.667090000000002</v>
      </c>
      <c r="G179" s="176">
        <f>F179/B140</f>
        <v>2.2135409515019867E-4</v>
      </c>
      <c r="H179">
        <v>12.416230000000001</v>
      </c>
      <c r="I179">
        <f>H179/B140</f>
        <v>1.3974529820256842E-4</v>
      </c>
      <c r="J179" s="176">
        <v>12.770619999999999</v>
      </c>
      <c r="K179">
        <f>J179/B140</f>
        <v>1.4373397562156016E-4</v>
      </c>
      <c r="L179">
        <v>15.7189</v>
      </c>
      <c r="M179" s="176">
        <f>L179/B140</f>
        <v>1.7691701651115937E-4</v>
      </c>
      <c r="P179" s="52"/>
    </row>
    <row r="180" spans="1:33">
      <c r="A180" s="52" t="s">
        <v>2520</v>
      </c>
      <c r="B180" s="73">
        <v>1.1999999999999999E-6</v>
      </c>
      <c r="D180" s="176">
        <v>1.8199999999999999E-5</v>
      </c>
      <c r="F180" s="73">
        <v>6.0300000000000002E-5</v>
      </c>
      <c r="G180" s="52"/>
      <c r="H180" s="73">
        <v>2.3900000000000002E-5</v>
      </c>
      <c r="J180" s="176">
        <v>2.5299999999999998E-5</v>
      </c>
      <c r="L180" s="73">
        <v>3.8399999999999998E-5</v>
      </c>
      <c r="M180" s="52"/>
      <c r="P180" s="52"/>
    </row>
    <row r="181" spans="1:33">
      <c r="A181" s="38" t="s">
        <v>2553</v>
      </c>
      <c r="B181" s="40"/>
      <c r="C181" s="40"/>
      <c r="D181" s="60" t="s">
        <v>4</v>
      </c>
      <c r="E181" s="60"/>
      <c r="F181" s="60" t="s">
        <v>9</v>
      </c>
      <c r="G181" s="59"/>
      <c r="H181" s="60" t="s">
        <v>15</v>
      </c>
      <c r="I181" s="60"/>
      <c r="J181" s="60" t="s">
        <v>12</v>
      </c>
      <c r="K181" s="60"/>
      <c r="L181" s="60" t="s">
        <v>1010</v>
      </c>
      <c r="M181" s="59"/>
      <c r="N181" s="60"/>
      <c r="O181" s="60"/>
      <c r="P181" s="59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</row>
    <row r="182" spans="1:33">
      <c r="A182" s="11" t="s">
        <v>2493</v>
      </c>
      <c r="B182" s="42">
        <v>-2.7578330000000002</v>
      </c>
      <c r="C182" s="44"/>
      <c r="D182" s="11">
        <v>-2.8497309999999998</v>
      </c>
      <c r="E182" s="44"/>
      <c r="F182">
        <v>-2.8787880000000001</v>
      </c>
      <c r="G182" s="11"/>
      <c r="H182">
        <v>-2.8575780000000002</v>
      </c>
      <c r="I182" s="44"/>
      <c r="J182" s="11">
        <v>-2.8591220000000002</v>
      </c>
      <c r="L182">
        <v>-2.8696299999999999</v>
      </c>
      <c r="M182" s="11"/>
      <c r="N182" s="44"/>
      <c r="O182" s="44"/>
      <c r="P182" s="11"/>
    </row>
    <row r="183" spans="1:33">
      <c r="A183" s="11" t="s">
        <v>2504</v>
      </c>
      <c r="B183" s="42">
        <v>3132</v>
      </c>
      <c r="C183" s="72"/>
      <c r="D183" s="11">
        <v>3132</v>
      </c>
      <c r="E183" s="44"/>
      <c r="F183">
        <v>3132</v>
      </c>
      <c r="G183" s="11"/>
      <c r="H183">
        <v>3132</v>
      </c>
      <c r="I183" s="44"/>
      <c r="J183" s="11">
        <v>3132</v>
      </c>
      <c r="L183">
        <v>3132</v>
      </c>
      <c r="M183" s="11"/>
      <c r="N183" s="44"/>
      <c r="O183" s="44"/>
      <c r="P183" s="11"/>
    </row>
    <row r="184" spans="1:33">
      <c r="A184" s="42" t="s">
        <v>2497</v>
      </c>
      <c r="B184" s="42">
        <v>4.4198890000000002E-4</v>
      </c>
      <c r="C184" s="72"/>
      <c r="D184" s="11">
        <v>1.7286059999999999E-3</v>
      </c>
      <c r="E184" s="44"/>
      <c r="F184">
        <v>3.1397019999999999E-3</v>
      </c>
      <c r="G184" s="11"/>
      <c r="H184">
        <v>1.982157E-3</v>
      </c>
      <c r="I184" s="44"/>
      <c r="J184" s="11">
        <v>2.0387320000000001E-3</v>
      </c>
      <c r="L184">
        <v>2.509402E-3</v>
      </c>
      <c r="M184" s="11"/>
      <c r="N184" s="44"/>
      <c r="O184" s="44"/>
      <c r="P184" s="11"/>
    </row>
    <row r="185" spans="1:33">
      <c r="A185" s="11" t="s">
        <v>2505</v>
      </c>
      <c r="B185" s="42">
        <v>1.6790309999999999E-2</v>
      </c>
      <c r="C185" s="72"/>
      <c r="D185" s="11">
        <v>5.5308280000000001E-2</v>
      </c>
      <c r="E185" s="44"/>
      <c r="F185">
        <v>9.1878409999999994E-2</v>
      </c>
      <c r="G185" s="11"/>
      <c r="H185">
        <v>6.2192589999999999E-2</v>
      </c>
      <c r="I185" s="44"/>
      <c r="J185" s="11">
        <v>6.3706929999999995E-2</v>
      </c>
      <c r="L185">
        <v>7.6031909999999994E-2</v>
      </c>
      <c r="M185" s="11"/>
      <c r="N185" s="44"/>
      <c r="O185" s="44"/>
      <c r="P185" s="11"/>
    </row>
    <row r="186" spans="1:33">
      <c r="A186" s="11" t="s">
        <v>2506</v>
      </c>
      <c r="B186" s="42">
        <v>6.3156619999999997</v>
      </c>
      <c r="C186" s="72"/>
      <c r="D186" s="11">
        <v>5.1716170000000004</v>
      </c>
      <c r="E186" s="44"/>
      <c r="F186">
        <v>4.6410359999999997</v>
      </c>
      <c r="G186" s="11"/>
      <c r="H186">
        <v>5.0503770000000001</v>
      </c>
      <c r="I186" s="44"/>
      <c r="J186" s="11">
        <v>5.0253870000000003</v>
      </c>
      <c r="L186">
        <v>4.8405430000000003</v>
      </c>
      <c r="M186" s="11"/>
      <c r="N186" s="44"/>
      <c r="O186" s="44"/>
      <c r="P186" s="11"/>
    </row>
    <row r="187" spans="1:33">
      <c r="A187" s="42" t="s">
        <v>2507</v>
      </c>
      <c r="B187" s="42">
        <v>2.7686190000000002</v>
      </c>
      <c r="C187" s="72">
        <f>B187/B140</f>
        <v>3.1160947225067249E-5</v>
      </c>
      <c r="D187" s="11">
        <v>10.82799</v>
      </c>
      <c r="E187" s="44">
        <f>D187/B140</f>
        <v>1.21869576472442E-4</v>
      </c>
      <c r="F187">
        <v>19.667090000000002</v>
      </c>
      <c r="G187" s="11">
        <f>F187/B140</f>
        <v>2.2135409515019867E-4</v>
      </c>
      <c r="H187">
        <v>12.416230000000001</v>
      </c>
      <c r="I187" s="44">
        <f>H187/B140</f>
        <v>1.3974529820256842E-4</v>
      </c>
      <c r="J187" s="11">
        <v>12.770619999999999</v>
      </c>
      <c r="K187">
        <f>J187/B140</f>
        <v>1.4373397562156016E-4</v>
      </c>
      <c r="L187">
        <v>15.7189</v>
      </c>
      <c r="M187" s="11">
        <f>L187/B140</f>
        <v>1.7691701651115937E-4</v>
      </c>
      <c r="N187" s="44"/>
      <c r="O187" s="44"/>
      <c r="P187" s="11"/>
    </row>
    <row r="188" spans="1:33">
      <c r="A188" s="42" t="s">
        <v>2508</v>
      </c>
      <c r="B188" s="42">
        <v>348.22219999999999</v>
      </c>
      <c r="C188" s="72">
        <f>B188/B140</f>
        <v>3.9192585172596198E-3</v>
      </c>
      <c r="D188" s="42">
        <v>410.51159999999999</v>
      </c>
      <c r="E188" s="44">
        <f>D188/B140</f>
        <v>4.6203288725815712E-3</v>
      </c>
      <c r="F188">
        <v>445.41609999999997</v>
      </c>
      <c r="G188" s="42">
        <f>F188/B140</f>
        <v>5.0131807898794577E-3</v>
      </c>
      <c r="H188">
        <v>418.02120000000002</v>
      </c>
      <c r="I188" s="44">
        <f>H188/B140</f>
        <v>4.7048498013483554E-3</v>
      </c>
      <c r="J188" s="42">
        <v>419.59960000000001</v>
      </c>
      <c r="K188">
        <f>J188/B140</f>
        <v>4.722614773379554E-3</v>
      </c>
      <c r="L188">
        <v>431.63170000000002</v>
      </c>
      <c r="M188" s="42">
        <f>L188/B140</f>
        <v>4.8580366689551938E-3</v>
      </c>
      <c r="N188" s="44"/>
      <c r="O188" s="44"/>
      <c r="P188" s="42"/>
    </row>
    <row r="189" spans="1:33">
      <c r="A189" s="23" t="s">
        <v>2509</v>
      </c>
      <c r="B189" s="109">
        <v>6.0092189999999994E-8</v>
      </c>
      <c r="C189" s="72"/>
      <c r="D189" s="109">
        <v>1.155082E-7</v>
      </c>
      <c r="E189" s="44"/>
      <c r="F189" s="73">
        <v>1.2532950000000001E-7</v>
      </c>
      <c r="G189" s="42"/>
      <c r="H189" s="73">
        <v>1.176212E-7</v>
      </c>
      <c r="I189" s="44"/>
      <c r="J189" s="109">
        <v>1.180654E-7</v>
      </c>
      <c r="L189" s="73">
        <v>1.214509E-7</v>
      </c>
      <c r="M189" s="42"/>
      <c r="N189" s="44"/>
      <c r="O189" s="44"/>
      <c r="P189" s="42"/>
    </row>
    <row r="190" spans="1:33">
      <c r="A190" s="23" t="s">
        <v>2503</v>
      </c>
      <c r="B190" s="42"/>
      <c r="C190" s="72"/>
      <c r="D190" s="42"/>
      <c r="E190" s="44"/>
      <c r="G190" s="42"/>
      <c r="I190" s="44"/>
      <c r="J190" s="42"/>
      <c r="M190" s="42"/>
      <c r="N190" s="44"/>
      <c r="O190" s="44"/>
      <c r="P190" s="42"/>
    </row>
    <row r="191" spans="1:33">
      <c r="A191" s="37" t="s">
        <v>2555</v>
      </c>
      <c r="B191" s="38"/>
      <c r="C191" s="51"/>
      <c r="D191" s="39"/>
      <c r="E191" s="38" t="s">
        <v>2492</v>
      </c>
      <c r="F191" s="38"/>
      <c r="G191" s="40"/>
      <c r="H191" s="38"/>
      <c r="I191" s="40"/>
      <c r="J191" s="38"/>
      <c r="K191" s="40"/>
      <c r="L191" s="40"/>
      <c r="M191" s="40"/>
      <c r="N191" s="38"/>
      <c r="O191" s="38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</row>
    <row r="192" spans="1:33">
      <c r="A192" t="s">
        <v>2556</v>
      </c>
      <c r="B192" s="44"/>
      <c r="C192" s="72"/>
      <c r="D192" s="52"/>
      <c r="E192" s="44" t="s">
        <v>2455</v>
      </c>
      <c r="F192" t="s">
        <v>2459</v>
      </c>
      <c r="G192" s="44" t="s">
        <v>2460</v>
      </c>
      <c r="H192" t="s">
        <v>2461</v>
      </c>
      <c r="I192" s="44" t="s">
        <v>2462</v>
      </c>
      <c r="J192" t="s">
        <v>2463</v>
      </c>
      <c r="K192" t="s">
        <v>2464</v>
      </c>
      <c r="L192" t="s">
        <v>2465</v>
      </c>
      <c r="M192" t="s">
        <v>2468</v>
      </c>
      <c r="N192" s="44"/>
      <c r="O192" s="44"/>
    </row>
    <row r="193" spans="1:33">
      <c r="A193" t="s">
        <v>2558</v>
      </c>
      <c r="B193" s="44"/>
      <c r="C193" s="72"/>
      <c r="D193" s="52"/>
      <c r="E193">
        <v>1</v>
      </c>
      <c r="F193" s="42">
        <v>67</v>
      </c>
      <c r="G193" s="42">
        <v>187</v>
      </c>
      <c r="H193" s="42">
        <v>13</v>
      </c>
      <c r="I193" s="42">
        <v>187</v>
      </c>
      <c r="J193">
        <f>(F193/G193)/(H193/I193)</f>
        <v>5.1538461538461533</v>
      </c>
      <c r="K193">
        <f>1-J193</f>
        <v>-4.1538461538461533</v>
      </c>
      <c r="L193">
        <v>30.457999999999998</v>
      </c>
      <c r="M193" s="189">
        <v>4.9980000000000001E-4</v>
      </c>
      <c r="N193" s="44"/>
      <c r="O193" s="44"/>
    </row>
    <row r="194" spans="1:33">
      <c r="B194" s="44"/>
      <c r="E194">
        <v>2</v>
      </c>
      <c r="F194" s="42">
        <v>25</v>
      </c>
      <c r="G194" s="42">
        <v>459</v>
      </c>
      <c r="H194" s="42">
        <v>14</v>
      </c>
      <c r="I194" s="42">
        <v>459</v>
      </c>
      <c r="J194">
        <f t="shared" ref="J194:J203" si="18">(F194/G194)/(H194/I194)</f>
        <v>1.7857142857142858</v>
      </c>
      <c r="K194">
        <f t="shared" ref="K194:K202" si="19">1-J194</f>
        <v>-0.78571428571428581</v>
      </c>
      <c r="L194">
        <v>2.9765000000000001</v>
      </c>
      <c r="M194">
        <v>9.4450000000000006E-2</v>
      </c>
    </row>
    <row r="195" spans="1:33">
      <c r="A195" t="s">
        <v>2559</v>
      </c>
      <c r="B195" s="44"/>
      <c r="E195">
        <v>3</v>
      </c>
      <c r="F195" s="42">
        <v>266</v>
      </c>
      <c r="G195" s="42">
        <v>22</v>
      </c>
      <c r="H195">
        <v>72</v>
      </c>
      <c r="I195" s="42">
        <v>22</v>
      </c>
      <c r="J195">
        <f t="shared" si="18"/>
        <v>3.6944444444444446</v>
      </c>
      <c r="K195">
        <f t="shared" si="19"/>
        <v>-2.6944444444444446</v>
      </c>
      <c r="L195">
        <v>17.283000000000001</v>
      </c>
      <c r="M195" s="190">
        <v>4.9980000000000001E-4</v>
      </c>
    </row>
    <row r="196" spans="1:33">
      <c r="A196" t="s">
        <v>2560</v>
      </c>
      <c r="B196" s="44"/>
      <c r="E196">
        <v>4</v>
      </c>
      <c r="F196" s="42">
        <v>220</v>
      </c>
      <c r="G196" s="42">
        <v>100</v>
      </c>
      <c r="H196">
        <v>32</v>
      </c>
      <c r="I196" s="42">
        <v>100</v>
      </c>
      <c r="J196">
        <f t="shared" si="18"/>
        <v>6.875</v>
      </c>
      <c r="K196">
        <f t="shared" si="19"/>
        <v>-5.875</v>
      </c>
      <c r="L196" s="42">
        <v>75.040999999999997</v>
      </c>
      <c r="M196" s="189">
        <v>4.9980000000000001E-4</v>
      </c>
    </row>
    <row r="197" spans="1:33">
      <c r="B197" s="44"/>
      <c r="E197">
        <v>5</v>
      </c>
      <c r="F197" s="42">
        <v>27</v>
      </c>
      <c r="G197" s="42">
        <v>28</v>
      </c>
      <c r="H197" s="42">
        <v>4</v>
      </c>
      <c r="I197" s="42">
        <v>28</v>
      </c>
      <c r="J197">
        <f t="shared" si="18"/>
        <v>6.7500000000000009</v>
      </c>
      <c r="K197">
        <f t="shared" si="19"/>
        <v>-5.7500000000000009</v>
      </c>
      <c r="L197">
        <v>11.808999999999999</v>
      </c>
      <c r="M197" s="189">
        <v>9.9949999999999995E-4</v>
      </c>
    </row>
    <row r="198" spans="1:33">
      <c r="A198" t="s">
        <v>2561</v>
      </c>
      <c r="B198" s="44"/>
      <c r="E198">
        <v>6</v>
      </c>
      <c r="F198" s="43">
        <v>186</v>
      </c>
      <c r="G198" s="42">
        <v>105</v>
      </c>
      <c r="H198" s="13">
        <v>47</v>
      </c>
      <c r="I198" s="42">
        <v>105</v>
      </c>
      <c r="J198">
        <f t="shared" si="18"/>
        <v>3.957446808510638</v>
      </c>
      <c r="K198">
        <f t="shared" si="19"/>
        <v>-2.957446808510638</v>
      </c>
      <c r="L198" s="42">
        <v>43.600999999999999</v>
      </c>
      <c r="M198" s="189">
        <v>4.9980000000000001E-4</v>
      </c>
    </row>
    <row r="199" spans="1:33">
      <c r="A199" t="s">
        <v>2562</v>
      </c>
      <c r="B199" s="44"/>
      <c r="E199">
        <v>7</v>
      </c>
      <c r="F199" s="42">
        <v>149</v>
      </c>
      <c r="G199">
        <v>89</v>
      </c>
      <c r="H199" s="42">
        <v>99</v>
      </c>
      <c r="I199">
        <v>89</v>
      </c>
      <c r="J199">
        <f t="shared" si="18"/>
        <v>1.505050505050505</v>
      </c>
      <c r="K199">
        <f t="shared" si="19"/>
        <v>-0.50505050505050497</v>
      </c>
      <c r="L199" s="42">
        <v>4.2709000000000001</v>
      </c>
      <c r="M199">
        <v>4.598E-2</v>
      </c>
    </row>
    <row r="200" spans="1:33">
      <c r="E200">
        <v>8</v>
      </c>
      <c r="F200" s="42">
        <v>7</v>
      </c>
      <c r="G200" s="42">
        <v>101</v>
      </c>
      <c r="H200" s="42">
        <v>2</v>
      </c>
      <c r="I200" s="42">
        <v>101</v>
      </c>
      <c r="J200">
        <f t="shared" si="18"/>
        <v>3.5000000000000004</v>
      </c>
      <c r="K200">
        <f t="shared" si="19"/>
        <v>-2.5000000000000004</v>
      </c>
      <c r="L200">
        <v>2.6608000000000001</v>
      </c>
      <c r="M200" s="42">
        <v>0.16439999999999999</v>
      </c>
    </row>
    <row r="201" spans="1:33">
      <c r="E201">
        <v>9</v>
      </c>
      <c r="F201" s="42">
        <v>389</v>
      </c>
      <c r="G201">
        <v>121</v>
      </c>
      <c r="H201" s="42">
        <v>152</v>
      </c>
      <c r="I201">
        <v>121</v>
      </c>
      <c r="J201">
        <f t="shared" si="18"/>
        <v>2.5592105263157894</v>
      </c>
      <c r="K201">
        <f t="shared" si="19"/>
        <v>-1.5592105263157894</v>
      </c>
      <c r="L201" s="42">
        <v>35.325000000000003</v>
      </c>
      <c r="M201" s="189">
        <v>4.9980000000000001E-4</v>
      </c>
    </row>
    <row r="202" spans="1:33">
      <c r="E202">
        <v>10</v>
      </c>
      <c r="F202" s="42">
        <v>271</v>
      </c>
      <c r="G202">
        <v>508</v>
      </c>
      <c r="H202">
        <v>116</v>
      </c>
      <c r="I202">
        <v>508</v>
      </c>
      <c r="J202">
        <f t="shared" si="18"/>
        <v>2.3362068965517242</v>
      </c>
      <c r="K202">
        <f t="shared" si="19"/>
        <v>-1.3362068965517242</v>
      </c>
      <c r="L202">
        <v>45.512</v>
      </c>
      <c r="M202" s="189">
        <v>4.9980000000000001E-4</v>
      </c>
    </row>
    <row r="203" spans="1:33">
      <c r="E203" t="s">
        <v>2522</v>
      </c>
      <c r="F203" s="42">
        <v>1336</v>
      </c>
      <c r="G203" s="42">
        <v>3132</v>
      </c>
      <c r="H203" s="42">
        <v>435</v>
      </c>
      <c r="I203" s="42">
        <v>3132</v>
      </c>
      <c r="J203">
        <f t="shared" si="18"/>
        <v>3.0712643678160916</v>
      </c>
      <c r="K203">
        <f>1-J203</f>
        <v>-2.0712643678160916</v>
      </c>
      <c r="L203">
        <v>361.9</v>
      </c>
      <c r="M203" s="189">
        <v>4.9980000000000001E-4</v>
      </c>
    </row>
    <row r="204" spans="1:33">
      <c r="A204" s="59" t="s">
        <v>2563</v>
      </c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</row>
    <row r="205" spans="1:33">
      <c r="A205" s="44" t="s">
        <v>2455</v>
      </c>
      <c r="B205" t="s">
        <v>2459</v>
      </c>
      <c r="C205" s="44" t="s">
        <v>2460</v>
      </c>
      <c r="D205" t="s">
        <v>2461</v>
      </c>
      <c r="E205" s="44" t="s">
        <v>2462</v>
      </c>
      <c r="F205" t="s">
        <v>2463</v>
      </c>
      <c r="G205" t="s">
        <v>2464</v>
      </c>
      <c r="H205" t="s">
        <v>2465</v>
      </c>
      <c r="I205" t="s">
        <v>2468</v>
      </c>
    </row>
    <row r="206" spans="1:33">
      <c r="A206">
        <v>1</v>
      </c>
      <c r="B206">
        <v>38</v>
      </c>
      <c r="C206" s="42">
        <v>187</v>
      </c>
      <c r="D206">
        <v>13</v>
      </c>
      <c r="E206" s="42">
        <v>187</v>
      </c>
      <c r="F206">
        <f>(B206/C206)/(D206/E206)</f>
        <v>2.9230769230769234</v>
      </c>
      <c r="G206">
        <f>1-F206</f>
        <v>-1.9230769230769234</v>
      </c>
      <c r="H206">
        <v>10.821999999999999</v>
      </c>
      <c r="I206" s="190">
        <v>9.9949999999999995E-4</v>
      </c>
    </row>
    <row r="207" spans="1:33">
      <c r="A207">
        <v>2</v>
      </c>
      <c r="B207">
        <v>15</v>
      </c>
      <c r="C207" s="42">
        <v>459</v>
      </c>
      <c r="D207">
        <v>14</v>
      </c>
      <c r="E207" s="42">
        <v>459</v>
      </c>
      <c r="F207">
        <f t="shared" ref="F207:F216" si="20">(B207/C207)/(D207/E207)</f>
        <v>1.0714285714285714</v>
      </c>
      <c r="G207">
        <f t="shared" ref="G207:G216" si="21">1-F207</f>
        <v>-7.1428571428571397E-2</v>
      </c>
      <c r="H207">
        <v>3.3426999999999998E-2</v>
      </c>
      <c r="I207" s="188">
        <v>1</v>
      </c>
    </row>
    <row r="208" spans="1:33">
      <c r="A208">
        <v>3</v>
      </c>
      <c r="B208">
        <v>168</v>
      </c>
      <c r="C208" s="42">
        <v>22</v>
      </c>
      <c r="D208">
        <v>78</v>
      </c>
      <c r="E208" s="42">
        <v>22</v>
      </c>
      <c r="F208">
        <f t="shared" si="20"/>
        <v>2.1538461538461537</v>
      </c>
      <c r="G208">
        <f t="shared" si="21"/>
        <v>-1.1538461538461537</v>
      </c>
      <c r="H208">
        <v>5.5282</v>
      </c>
      <c r="I208" s="190">
        <v>2.1489999999999999E-2</v>
      </c>
    </row>
    <row r="209" spans="1:33">
      <c r="A209">
        <v>4</v>
      </c>
      <c r="B209">
        <v>120</v>
      </c>
      <c r="C209" s="42">
        <v>100</v>
      </c>
      <c r="D209">
        <v>32</v>
      </c>
      <c r="E209" s="42">
        <v>100</v>
      </c>
      <c r="F209">
        <f t="shared" si="20"/>
        <v>3.75</v>
      </c>
      <c r="G209">
        <f t="shared" si="21"/>
        <v>-2.75</v>
      </c>
      <c r="H209">
        <v>30.876999999999999</v>
      </c>
      <c r="I209" s="190">
        <v>4.9980000000000001E-4</v>
      </c>
    </row>
    <row r="210" spans="1:33">
      <c r="A210">
        <v>5</v>
      </c>
      <c r="B210">
        <v>19</v>
      </c>
      <c r="C210" s="42">
        <v>28</v>
      </c>
      <c r="D210">
        <v>4</v>
      </c>
      <c r="E210" s="42">
        <v>28</v>
      </c>
      <c r="F210">
        <f t="shared" si="20"/>
        <v>4.7500000000000009</v>
      </c>
      <c r="G210">
        <f t="shared" si="21"/>
        <v>-3.7500000000000009</v>
      </c>
      <c r="H210">
        <v>7.1939000000000002</v>
      </c>
      <c r="I210">
        <v>1.149E-2</v>
      </c>
    </row>
    <row r="211" spans="1:33">
      <c r="A211">
        <v>6</v>
      </c>
      <c r="B211">
        <v>122</v>
      </c>
      <c r="C211" s="42">
        <v>105</v>
      </c>
      <c r="D211">
        <v>47</v>
      </c>
      <c r="E211" s="42">
        <v>105</v>
      </c>
      <c r="F211">
        <f t="shared" si="20"/>
        <v>2.5957446808510638</v>
      </c>
      <c r="G211">
        <f t="shared" si="21"/>
        <v>-1.5957446808510638</v>
      </c>
      <c r="H211">
        <v>19.193999999999999</v>
      </c>
      <c r="I211" s="190">
        <v>4.9980000000000001E-4</v>
      </c>
    </row>
    <row r="212" spans="1:33">
      <c r="A212">
        <v>7</v>
      </c>
      <c r="B212">
        <v>121</v>
      </c>
      <c r="C212">
        <v>89</v>
      </c>
      <c r="D212">
        <v>101</v>
      </c>
      <c r="E212">
        <v>89</v>
      </c>
      <c r="F212">
        <f t="shared" si="20"/>
        <v>1.198019801980198</v>
      </c>
      <c r="G212">
        <f t="shared" si="21"/>
        <v>-0.19801980198019797</v>
      </c>
      <c r="H212">
        <v>0.80381000000000002</v>
      </c>
      <c r="I212">
        <v>0.41980000000000001</v>
      </c>
    </row>
    <row r="213" spans="1:33">
      <c r="A213">
        <v>8</v>
      </c>
      <c r="B213" s="42">
        <v>4</v>
      </c>
      <c r="C213" s="42">
        <v>101</v>
      </c>
      <c r="D213" s="42">
        <v>2</v>
      </c>
      <c r="E213" s="42">
        <v>101</v>
      </c>
      <c r="F213">
        <f t="shared" si="20"/>
        <v>2</v>
      </c>
      <c r="G213">
        <f t="shared" si="21"/>
        <v>-1</v>
      </c>
      <c r="H213">
        <v>0.64749999999999996</v>
      </c>
      <c r="I213">
        <v>0.68669999999999998</v>
      </c>
    </row>
    <row r="214" spans="1:33">
      <c r="A214">
        <v>9</v>
      </c>
      <c r="B214">
        <v>86</v>
      </c>
      <c r="C214">
        <v>121</v>
      </c>
      <c r="D214">
        <v>36</v>
      </c>
      <c r="E214">
        <v>121</v>
      </c>
      <c r="F214">
        <f t="shared" si="20"/>
        <v>2.3888888888888888</v>
      </c>
      <c r="G214">
        <f t="shared" si="21"/>
        <v>-1.3888888888888888</v>
      </c>
      <c r="H214">
        <v>13.885999999999999</v>
      </c>
      <c r="I214" s="190">
        <v>9.9949999999999995E-4</v>
      </c>
    </row>
    <row r="215" spans="1:33">
      <c r="A215">
        <v>10</v>
      </c>
      <c r="B215">
        <v>209</v>
      </c>
      <c r="C215">
        <v>508</v>
      </c>
      <c r="D215">
        <v>122</v>
      </c>
      <c r="E215">
        <v>508</v>
      </c>
      <c r="F215">
        <f t="shared" si="20"/>
        <v>1.7131147540983607</v>
      </c>
      <c r="G215">
        <f t="shared" si="21"/>
        <v>-0.71311475409836067</v>
      </c>
      <c r="H215">
        <v>17.32</v>
      </c>
      <c r="I215" s="190">
        <v>4.9980000000000001E-4</v>
      </c>
    </row>
    <row r="216" spans="1:33">
      <c r="A216" t="s">
        <v>2522</v>
      </c>
      <c r="B216">
        <v>902</v>
      </c>
      <c r="C216" s="42">
        <v>3132</v>
      </c>
      <c r="D216">
        <v>449</v>
      </c>
      <c r="E216" s="42">
        <v>3132</v>
      </c>
      <c r="F216">
        <f t="shared" si="20"/>
        <v>2.0089086859688194</v>
      </c>
      <c r="G216">
        <f t="shared" si="21"/>
        <v>-1.0089086859688194</v>
      </c>
      <c r="H216">
        <v>125.39</v>
      </c>
      <c r="I216" s="190">
        <v>4.9980000000000001E-4</v>
      </c>
    </row>
    <row r="217" spans="1:33">
      <c r="A217" s="59" t="s">
        <v>2564</v>
      </c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  <c r="AB217" s="59"/>
      <c r="AC217" s="59"/>
      <c r="AD217" s="59"/>
      <c r="AE217" s="59"/>
      <c r="AF217" s="59"/>
      <c r="AG217" s="59"/>
    </row>
    <row r="218" spans="1:33">
      <c r="A218" s="44" t="s">
        <v>2455</v>
      </c>
      <c r="B218" t="s">
        <v>2459</v>
      </c>
      <c r="C218" s="44" t="s">
        <v>2460</v>
      </c>
      <c r="D218" t="s">
        <v>2461</v>
      </c>
      <c r="E218" s="44" t="s">
        <v>2462</v>
      </c>
      <c r="F218" t="s">
        <v>2463</v>
      </c>
      <c r="G218" t="s">
        <v>2464</v>
      </c>
      <c r="H218" t="s">
        <v>2465</v>
      </c>
      <c r="I218" t="s">
        <v>2468</v>
      </c>
    </row>
    <row r="219" spans="1:33">
      <c r="A219">
        <v>1</v>
      </c>
      <c r="B219">
        <v>30</v>
      </c>
      <c r="C219" s="42">
        <v>187</v>
      </c>
      <c r="D219">
        <v>13</v>
      </c>
      <c r="E219" s="42">
        <v>187</v>
      </c>
      <c r="F219">
        <f>(B219/C219)/(D219/E219)</f>
        <v>2.3076923076923079</v>
      </c>
      <c r="G219">
        <f>1-F219</f>
        <v>-1.3076923076923079</v>
      </c>
      <c r="H219" s="42">
        <v>6.0378999999999996</v>
      </c>
      <c r="I219" s="74">
        <v>1.099E-2</v>
      </c>
    </row>
    <row r="220" spans="1:33">
      <c r="A220">
        <v>2</v>
      </c>
      <c r="B220">
        <v>18</v>
      </c>
      <c r="C220" s="42">
        <v>459</v>
      </c>
      <c r="D220">
        <v>14</v>
      </c>
      <c r="E220" s="42">
        <v>459</v>
      </c>
      <c r="F220">
        <f t="shared" ref="F220:F229" si="22">(B220/C220)/(D220/E220)</f>
        <v>1.2857142857142856</v>
      </c>
      <c r="G220">
        <f t="shared" ref="G220:G229" si="23">1-F220</f>
        <v>-0.28571428571428559</v>
      </c>
      <c r="H220">
        <v>0.48316999999999999</v>
      </c>
      <c r="I220">
        <v>0.57520000000000004</v>
      </c>
    </row>
    <row r="221" spans="1:33">
      <c r="A221">
        <v>3</v>
      </c>
      <c r="B221">
        <v>139</v>
      </c>
      <c r="C221" s="42">
        <v>22</v>
      </c>
      <c r="D221">
        <v>81</v>
      </c>
      <c r="E221" s="42">
        <v>22</v>
      </c>
      <c r="F221">
        <f t="shared" si="22"/>
        <v>1.7160493827160495</v>
      </c>
      <c r="G221">
        <f t="shared" si="23"/>
        <v>-0.71604938271604945</v>
      </c>
      <c r="H221">
        <v>2.6777000000000002</v>
      </c>
      <c r="I221">
        <v>0.12690000000000001</v>
      </c>
    </row>
    <row r="222" spans="1:33">
      <c r="A222">
        <v>4</v>
      </c>
      <c r="B222">
        <v>88</v>
      </c>
      <c r="C222" s="42">
        <v>100</v>
      </c>
      <c r="D222">
        <v>32</v>
      </c>
      <c r="E222" s="42">
        <v>100</v>
      </c>
      <c r="F222">
        <f t="shared" si="22"/>
        <v>2.75</v>
      </c>
      <c r="G222">
        <f t="shared" si="23"/>
        <v>-1.75</v>
      </c>
      <c r="H222" s="42">
        <v>16.849</v>
      </c>
      <c r="I222" s="189">
        <v>4.9980000000000001E-4</v>
      </c>
    </row>
    <row r="223" spans="1:33">
      <c r="A223">
        <v>5</v>
      </c>
      <c r="B223">
        <v>13</v>
      </c>
      <c r="C223" s="42">
        <v>28</v>
      </c>
      <c r="D223">
        <v>4</v>
      </c>
      <c r="E223" s="42">
        <v>28</v>
      </c>
      <c r="F223">
        <f t="shared" si="22"/>
        <v>3.2500000000000004</v>
      </c>
      <c r="G223">
        <f t="shared" si="23"/>
        <v>-2.2500000000000004</v>
      </c>
      <c r="H223">
        <v>3.7115</v>
      </c>
      <c r="I223" s="105">
        <v>9.4450000000000006E-2</v>
      </c>
    </row>
    <row r="224" spans="1:33">
      <c r="A224">
        <v>6</v>
      </c>
      <c r="B224">
        <v>104</v>
      </c>
      <c r="C224" s="42">
        <v>105</v>
      </c>
      <c r="D224">
        <v>48</v>
      </c>
      <c r="E224" s="42">
        <v>105</v>
      </c>
      <c r="F224">
        <f t="shared" si="22"/>
        <v>2.166666666666667</v>
      </c>
      <c r="G224">
        <f t="shared" si="23"/>
        <v>-1.166666666666667</v>
      </c>
      <c r="H224" s="42">
        <v>12.262</v>
      </c>
      <c r="I224" s="189">
        <v>1.9989999999999999E-3</v>
      </c>
    </row>
    <row r="225" spans="1:33">
      <c r="A225">
        <v>7</v>
      </c>
      <c r="B225">
        <v>117</v>
      </c>
      <c r="C225">
        <v>89</v>
      </c>
      <c r="D225">
        <v>102</v>
      </c>
      <c r="E225">
        <v>89</v>
      </c>
      <c r="F225">
        <f t="shared" si="22"/>
        <v>1.1470588235294119</v>
      </c>
      <c r="G225">
        <f t="shared" si="23"/>
        <v>-0.14705882352941191</v>
      </c>
      <c r="H225" s="42">
        <v>0.46131</v>
      </c>
      <c r="I225">
        <v>0.58220000000000005</v>
      </c>
    </row>
    <row r="226" spans="1:33">
      <c r="A226">
        <v>8</v>
      </c>
      <c r="B226" s="42">
        <v>3</v>
      </c>
      <c r="C226" s="42">
        <v>101</v>
      </c>
      <c r="D226" s="42">
        <v>2</v>
      </c>
      <c r="E226" s="42">
        <v>101</v>
      </c>
      <c r="F226">
        <f t="shared" si="22"/>
        <v>1.5</v>
      </c>
      <c r="G226">
        <f t="shared" si="23"/>
        <v>-0.5</v>
      </c>
      <c r="H226">
        <v>0.19517000000000001</v>
      </c>
      <c r="I226" s="42">
        <v>1</v>
      </c>
    </row>
    <row r="227" spans="1:33">
      <c r="A227">
        <v>9</v>
      </c>
      <c r="B227">
        <v>68</v>
      </c>
      <c r="C227">
        <v>121</v>
      </c>
      <c r="D227">
        <v>36</v>
      </c>
      <c r="E227">
        <v>121</v>
      </c>
      <c r="F227">
        <f t="shared" si="22"/>
        <v>1.8888888888888888</v>
      </c>
      <c r="G227">
        <f t="shared" si="23"/>
        <v>-0.88888888888888884</v>
      </c>
      <c r="H227" s="42">
        <v>6.9459999999999997</v>
      </c>
      <c r="I227" s="189">
        <v>1.149E-2</v>
      </c>
    </row>
    <row r="228" spans="1:33">
      <c r="A228">
        <v>10</v>
      </c>
      <c r="B228">
        <v>184</v>
      </c>
      <c r="C228">
        <v>508</v>
      </c>
      <c r="D228">
        <v>123</v>
      </c>
      <c r="E228">
        <v>508</v>
      </c>
      <c r="F228">
        <f t="shared" si="22"/>
        <v>1.4959349593495936</v>
      </c>
      <c r="G228">
        <f t="shared" si="23"/>
        <v>-0.49593495934959364</v>
      </c>
      <c r="H228">
        <v>9.3277999999999999</v>
      </c>
      <c r="I228" s="189">
        <v>2.4989999999999999E-3</v>
      </c>
    </row>
    <row r="229" spans="1:33">
      <c r="A229" t="s">
        <v>2522</v>
      </c>
      <c r="B229" s="42">
        <v>764</v>
      </c>
      <c r="C229" s="42">
        <v>3132</v>
      </c>
      <c r="D229" s="42">
        <v>455</v>
      </c>
      <c r="E229" s="42">
        <v>3132</v>
      </c>
      <c r="F229">
        <f t="shared" si="22"/>
        <v>1.6791208791208792</v>
      </c>
      <c r="G229">
        <f t="shared" si="23"/>
        <v>-0.67912087912087915</v>
      </c>
      <c r="H229">
        <v>65.680000000000007</v>
      </c>
      <c r="I229" s="42">
        <v>4.9980000000000001E-4</v>
      </c>
    </row>
    <row r="230" spans="1:33">
      <c r="A230" s="59" t="s">
        <v>2565</v>
      </c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59"/>
      <c r="AG230" s="59"/>
    </row>
    <row r="231" spans="1:33">
      <c r="A231" s="44" t="s">
        <v>2455</v>
      </c>
      <c r="B231" t="s">
        <v>2459</v>
      </c>
      <c r="C231" s="44" t="s">
        <v>2460</v>
      </c>
      <c r="D231" t="s">
        <v>2461</v>
      </c>
      <c r="E231" s="44" t="s">
        <v>2462</v>
      </c>
      <c r="F231" t="s">
        <v>2463</v>
      </c>
      <c r="G231" t="s">
        <v>2464</v>
      </c>
      <c r="H231" t="s">
        <v>2465</v>
      </c>
      <c r="I231" t="s">
        <v>2468</v>
      </c>
    </row>
    <row r="232" spans="1:33">
      <c r="A232">
        <v>1</v>
      </c>
      <c r="B232">
        <v>39</v>
      </c>
      <c r="C232" s="42">
        <v>187</v>
      </c>
      <c r="D232">
        <v>13</v>
      </c>
      <c r="E232" s="42">
        <v>187</v>
      </c>
      <c r="F232">
        <f>(B232/C232)/(D232/E232)</f>
        <v>3</v>
      </c>
      <c r="G232">
        <f>1-F232</f>
        <v>-2</v>
      </c>
      <c r="H232" s="42">
        <v>11.456</v>
      </c>
      <c r="I232" s="74">
        <v>9.9949999999999995E-4</v>
      </c>
    </row>
    <row r="233" spans="1:33">
      <c r="A233">
        <v>2</v>
      </c>
      <c r="B233">
        <v>15</v>
      </c>
      <c r="C233" s="42">
        <v>459</v>
      </c>
      <c r="D233">
        <v>14</v>
      </c>
      <c r="E233" s="42">
        <v>459</v>
      </c>
      <c r="F233">
        <f t="shared" ref="F233:F242" si="24">(B233/C233)/(D233/E233)</f>
        <v>1.0714285714285714</v>
      </c>
      <c r="G233">
        <f t="shared" ref="G233:G242" si="25">1-F233</f>
        <v>-7.1428571428571397E-2</v>
      </c>
      <c r="H233">
        <v>3.3426999999999998E-2</v>
      </c>
      <c r="I233">
        <v>1</v>
      </c>
    </row>
    <row r="234" spans="1:33">
      <c r="A234">
        <v>3</v>
      </c>
      <c r="B234">
        <v>158</v>
      </c>
      <c r="C234" s="42">
        <v>22</v>
      </c>
      <c r="D234">
        <v>83</v>
      </c>
      <c r="E234" s="42">
        <v>22</v>
      </c>
      <c r="F234">
        <f t="shared" si="24"/>
        <v>1.9036144578313252</v>
      </c>
      <c r="G234">
        <f t="shared" si="25"/>
        <v>-0.90361445783132521</v>
      </c>
      <c r="H234">
        <v>3.8715000000000002</v>
      </c>
      <c r="I234" s="234">
        <v>6.3469999999999999E-2</v>
      </c>
    </row>
    <row r="235" spans="1:33">
      <c r="A235">
        <v>4</v>
      </c>
      <c r="B235">
        <v>112</v>
      </c>
      <c r="C235" s="42">
        <v>100</v>
      </c>
      <c r="D235">
        <v>32</v>
      </c>
      <c r="E235" s="42">
        <v>100</v>
      </c>
      <c r="F235">
        <f t="shared" si="24"/>
        <v>3.5000000000000004</v>
      </c>
      <c r="G235">
        <f t="shared" si="25"/>
        <v>-2.5000000000000004</v>
      </c>
      <c r="H235" s="42">
        <v>27.317</v>
      </c>
      <c r="I235" s="189">
        <v>4.9980000000000001E-4</v>
      </c>
    </row>
    <row r="236" spans="1:33">
      <c r="A236">
        <v>5</v>
      </c>
      <c r="B236">
        <v>16</v>
      </c>
      <c r="C236" s="42">
        <v>28</v>
      </c>
      <c r="D236">
        <v>4</v>
      </c>
      <c r="E236" s="42">
        <v>28</v>
      </c>
      <c r="F236">
        <f t="shared" si="24"/>
        <v>4</v>
      </c>
      <c r="G236">
        <f t="shared" si="25"/>
        <v>-3</v>
      </c>
      <c r="H236">
        <v>5.4409000000000001</v>
      </c>
      <c r="I236" s="74">
        <v>3.0980000000000001E-2</v>
      </c>
    </row>
    <row r="237" spans="1:33">
      <c r="A237">
        <v>6</v>
      </c>
      <c r="B237">
        <v>115</v>
      </c>
      <c r="C237" s="42">
        <v>105</v>
      </c>
      <c r="D237">
        <v>49</v>
      </c>
      <c r="E237" s="42">
        <v>105</v>
      </c>
      <c r="F237">
        <f t="shared" si="24"/>
        <v>2.3469387755102042</v>
      </c>
      <c r="G237">
        <f t="shared" si="25"/>
        <v>-1.3469387755102042</v>
      </c>
      <c r="H237" s="42">
        <v>15.393000000000001</v>
      </c>
      <c r="I237" s="189">
        <v>4.9980000000000001E-4</v>
      </c>
    </row>
    <row r="238" spans="1:33">
      <c r="A238">
        <v>7</v>
      </c>
      <c r="B238">
        <v>122</v>
      </c>
      <c r="C238">
        <v>89</v>
      </c>
      <c r="D238">
        <v>101</v>
      </c>
      <c r="E238">
        <v>89</v>
      </c>
      <c r="F238">
        <f t="shared" si="24"/>
        <v>1.2079207920792079</v>
      </c>
      <c r="G238">
        <f t="shared" si="25"/>
        <v>-0.20792079207920788</v>
      </c>
      <c r="H238" s="42">
        <v>0.88024000000000002</v>
      </c>
      <c r="I238">
        <v>0.37630000000000002</v>
      </c>
    </row>
    <row r="239" spans="1:33">
      <c r="A239">
        <v>8</v>
      </c>
      <c r="B239" s="42">
        <v>4</v>
      </c>
      <c r="C239" s="42">
        <v>101</v>
      </c>
      <c r="D239">
        <v>2</v>
      </c>
      <c r="E239" s="42">
        <v>101</v>
      </c>
      <c r="F239">
        <f t="shared" si="24"/>
        <v>2</v>
      </c>
      <c r="G239">
        <f t="shared" si="25"/>
        <v>-1</v>
      </c>
      <c r="H239">
        <v>0.64749999999999996</v>
      </c>
      <c r="I239" s="42">
        <v>0.68369999999999997</v>
      </c>
    </row>
    <row r="240" spans="1:33">
      <c r="A240">
        <v>9</v>
      </c>
      <c r="B240">
        <v>71</v>
      </c>
      <c r="C240">
        <v>121</v>
      </c>
      <c r="D240">
        <v>36</v>
      </c>
      <c r="E240">
        <v>121</v>
      </c>
      <c r="F240">
        <f t="shared" si="24"/>
        <v>1.9722222222222223</v>
      </c>
      <c r="G240">
        <f t="shared" si="25"/>
        <v>-0.97222222222222232</v>
      </c>
      <c r="H240" s="42">
        <v>8.0191999999999997</v>
      </c>
      <c r="I240" s="189">
        <v>4.9979999999999998E-3</v>
      </c>
    </row>
    <row r="241" spans="1:33">
      <c r="A241">
        <v>10</v>
      </c>
      <c r="B241">
        <v>195</v>
      </c>
      <c r="C241">
        <v>508</v>
      </c>
      <c r="D241">
        <v>122</v>
      </c>
      <c r="E241">
        <v>508</v>
      </c>
      <c r="F241">
        <f t="shared" si="24"/>
        <v>1.598360655737705</v>
      </c>
      <c r="G241">
        <f t="shared" si="25"/>
        <v>-0.59836065573770503</v>
      </c>
      <c r="H241">
        <v>12.852</v>
      </c>
      <c r="I241" s="189">
        <v>1.9989999999999999E-3</v>
      </c>
    </row>
    <row r="242" spans="1:33">
      <c r="A242" t="s">
        <v>2522</v>
      </c>
      <c r="B242">
        <v>847</v>
      </c>
      <c r="C242" s="42">
        <v>3132</v>
      </c>
      <c r="D242">
        <v>456</v>
      </c>
      <c r="E242" s="42">
        <v>3132</v>
      </c>
      <c r="F242">
        <f t="shared" si="24"/>
        <v>1.8574561403508769</v>
      </c>
      <c r="G242">
        <f t="shared" si="25"/>
        <v>-0.85745614035087692</v>
      </c>
      <c r="H242">
        <v>97.385999999999996</v>
      </c>
      <c r="I242" s="189">
        <v>4.9980000000000001E-4</v>
      </c>
    </row>
    <row r="243" spans="1:33">
      <c r="A243" s="59" t="s">
        <v>2566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  <c r="AB243" s="59"/>
      <c r="AC243" s="59"/>
      <c r="AD243" s="59"/>
      <c r="AE243" s="59"/>
      <c r="AF243" s="59"/>
      <c r="AG243" s="59"/>
    </row>
    <row r="244" spans="1:33">
      <c r="A244" s="44" t="s">
        <v>2455</v>
      </c>
      <c r="B244" t="s">
        <v>2459</v>
      </c>
      <c r="C244" s="44" t="s">
        <v>2460</v>
      </c>
      <c r="D244" t="s">
        <v>2461</v>
      </c>
      <c r="E244" s="44" t="s">
        <v>2462</v>
      </c>
      <c r="F244" t="s">
        <v>2463</v>
      </c>
      <c r="G244" t="s">
        <v>2464</v>
      </c>
      <c r="H244" t="s">
        <v>2465</v>
      </c>
      <c r="I244" t="s">
        <v>2468</v>
      </c>
    </row>
    <row r="245" spans="1:33">
      <c r="A245">
        <v>1</v>
      </c>
      <c r="B245">
        <v>31</v>
      </c>
      <c r="C245" s="42">
        <v>187</v>
      </c>
      <c r="D245">
        <v>13</v>
      </c>
      <c r="E245" s="42">
        <v>187</v>
      </c>
      <c r="F245">
        <f>(B245/C245)/(D245/E245)</f>
        <v>2.3846153846153846</v>
      </c>
      <c r="G245">
        <f>1-F245</f>
        <v>-1.3846153846153846</v>
      </c>
      <c r="H245" s="42">
        <v>6.6007999999999996</v>
      </c>
      <c r="I245" s="74">
        <v>1.1990000000000001E-2</v>
      </c>
    </row>
    <row r="246" spans="1:33">
      <c r="A246">
        <v>2</v>
      </c>
      <c r="B246">
        <v>18</v>
      </c>
      <c r="C246" s="42">
        <v>459</v>
      </c>
      <c r="D246">
        <v>14</v>
      </c>
      <c r="E246" s="42">
        <v>459</v>
      </c>
      <c r="F246">
        <f t="shared" ref="F246:F255" si="26">(B246/C246)/(D246/E246)</f>
        <v>1.2857142857142856</v>
      </c>
      <c r="G246">
        <f t="shared" ref="G246:G255" si="27">1-F246</f>
        <v>-0.28571428571428559</v>
      </c>
      <c r="H246">
        <v>0.48316999999999999</v>
      </c>
      <c r="I246">
        <v>0.5917</v>
      </c>
    </row>
    <row r="247" spans="1:33">
      <c r="A247">
        <v>3</v>
      </c>
      <c r="B247">
        <v>135</v>
      </c>
      <c r="C247" s="42">
        <v>22</v>
      </c>
      <c r="D247">
        <v>84</v>
      </c>
      <c r="E247" s="42">
        <v>22</v>
      </c>
      <c r="F247">
        <f t="shared" si="26"/>
        <v>1.6071428571428572</v>
      </c>
      <c r="G247">
        <f t="shared" si="27"/>
        <v>-0.60714285714285721</v>
      </c>
      <c r="H247">
        <v>2.0646</v>
      </c>
      <c r="I247">
        <v>0.18590000000000001</v>
      </c>
    </row>
    <row r="248" spans="1:33">
      <c r="A248">
        <v>4</v>
      </c>
      <c r="B248">
        <v>100</v>
      </c>
      <c r="C248" s="42">
        <v>100</v>
      </c>
      <c r="D248">
        <v>32</v>
      </c>
      <c r="E248" s="42">
        <v>100</v>
      </c>
      <c r="F248">
        <f t="shared" si="26"/>
        <v>3.125</v>
      </c>
      <c r="G248">
        <f t="shared" si="27"/>
        <v>-2.125</v>
      </c>
      <c r="H248" s="42">
        <v>22.027000000000001</v>
      </c>
      <c r="I248" s="189">
        <v>4.9980000000000001E-4</v>
      </c>
    </row>
    <row r="249" spans="1:33">
      <c r="A249">
        <v>5</v>
      </c>
      <c r="B249">
        <v>9</v>
      </c>
      <c r="C249" s="42">
        <v>28</v>
      </c>
      <c r="D249">
        <v>4</v>
      </c>
      <c r="E249" s="42">
        <v>28</v>
      </c>
      <c r="F249">
        <f t="shared" si="26"/>
        <v>2.2500000000000004</v>
      </c>
      <c r="G249">
        <f t="shared" si="27"/>
        <v>-1.2500000000000004</v>
      </c>
      <c r="H249">
        <v>1.569</v>
      </c>
      <c r="I249" s="105">
        <v>0.2319</v>
      </c>
    </row>
    <row r="250" spans="1:33">
      <c r="A250">
        <v>6</v>
      </c>
      <c r="B250">
        <v>89</v>
      </c>
      <c r="C250" s="42">
        <v>105</v>
      </c>
      <c r="D250">
        <v>48</v>
      </c>
      <c r="E250" s="42">
        <v>105</v>
      </c>
      <c r="F250">
        <f t="shared" si="26"/>
        <v>1.8541666666666667</v>
      </c>
      <c r="G250">
        <f t="shared" si="27"/>
        <v>-0.85416666666666674</v>
      </c>
      <c r="H250" s="42">
        <v>7.5308000000000002</v>
      </c>
      <c r="I250" s="189">
        <v>9.9950000000000004E-3</v>
      </c>
    </row>
    <row r="251" spans="1:33">
      <c r="A251">
        <v>7</v>
      </c>
      <c r="B251">
        <v>116</v>
      </c>
      <c r="C251">
        <v>89</v>
      </c>
      <c r="D251">
        <v>101</v>
      </c>
      <c r="E251">
        <v>89</v>
      </c>
      <c r="F251">
        <f t="shared" si="26"/>
        <v>1.1485148514851484</v>
      </c>
      <c r="G251">
        <f t="shared" si="27"/>
        <v>-0.14851485148514842</v>
      </c>
      <c r="H251" s="42">
        <v>0.46792</v>
      </c>
      <c r="I251">
        <v>0.54220000000000002</v>
      </c>
    </row>
    <row r="252" spans="1:33">
      <c r="A252">
        <v>8</v>
      </c>
      <c r="B252">
        <v>3</v>
      </c>
      <c r="C252" s="42">
        <v>101</v>
      </c>
      <c r="D252">
        <v>2</v>
      </c>
      <c r="E252" s="42">
        <v>101</v>
      </c>
      <c r="F252">
        <f t="shared" si="26"/>
        <v>1.5</v>
      </c>
      <c r="G252">
        <f t="shared" si="27"/>
        <v>-0.5</v>
      </c>
      <c r="H252">
        <v>0.19517000000000001</v>
      </c>
      <c r="I252" s="42">
        <v>1</v>
      </c>
    </row>
    <row r="253" spans="1:33">
      <c r="A253">
        <v>9</v>
      </c>
      <c r="B253">
        <v>70</v>
      </c>
      <c r="C253">
        <v>121</v>
      </c>
      <c r="D253">
        <v>36</v>
      </c>
      <c r="E253">
        <v>121</v>
      </c>
      <c r="F253">
        <f t="shared" si="26"/>
        <v>1.9444444444444442</v>
      </c>
      <c r="G253">
        <f t="shared" si="27"/>
        <v>-0.9444444444444442</v>
      </c>
      <c r="H253" s="42">
        <v>7.6569000000000003</v>
      </c>
      <c r="I253" s="189">
        <v>7.4960000000000001E-3</v>
      </c>
    </row>
    <row r="254" spans="1:33">
      <c r="A254">
        <v>10</v>
      </c>
      <c r="B254">
        <v>175</v>
      </c>
      <c r="C254">
        <v>508</v>
      </c>
      <c r="D254">
        <v>124</v>
      </c>
      <c r="E254">
        <v>508</v>
      </c>
      <c r="F254">
        <f t="shared" si="26"/>
        <v>1.411290322580645</v>
      </c>
      <c r="G254">
        <f t="shared" si="27"/>
        <v>-0.41129032258064502</v>
      </c>
      <c r="H254">
        <v>6.7312000000000003</v>
      </c>
      <c r="I254" s="189">
        <v>8.9960000000000005E-3</v>
      </c>
    </row>
    <row r="255" spans="1:33">
      <c r="A255" t="s">
        <v>2522</v>
      </c>
      <c r="B255">
        <v>746</v>
      </c>
      <c r="C255" s="42">
        <v>3132</v>
      </c>
      <c r="D255">
        <v>458</v>
      </c>
      <c r="E255" s="42">
        <v>3132</v>
      </c>
      <c r="F255">
        <f t="shared" si="26"/>
        <v>1.6288209606986899</v>
      </c>
      <c r="G255">
        <f t="shared" si="27"/>
        <v>-0.62882096069868987</v>
      </c>
      <c r="H255">
        <v>57.87</v>
      </c>
      <c r="I255" s="189">
        <v>4.9980000000000001E-4</v>
      </c>
    </row>
    <row r="256" spans="1:33">
      <c r="A256" s="59" t="s">
        <v>2567</v>
      </c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</row>
    <row r="257" spans="1:9">
      <c r="A257" s="44" t="s">
        <v>2455</v>
      </c>
      <c r="B257" t="s">
        <v>2459</v>
      </c>
      <c r="C257" s="44" t="s">
        <v>2460</v>
      </c>
      <c r="D257" t="s">
        <v>2461</v>
      </c>
      <c r="E257" s="44" t="s">
        <v>2462</v>
      </c>
      <c r="F257" t="s">
        <v>2463</v>
      </c>
      <c r="G257" t="s">
        <v>2464</v>
      </c>
      <c r="H257" t="s">
        <v>2465</v>
      </c>
      <c r="I257" t="s">
        <v>2468</v>
      </c>
    </row>
    <row r="258" spans="1:9">
      <c r="A258">
        <v>1</v>
      </c>
      <c r="B258">
        <v>36</v>
      </c>
      <c r="C258" s="42">
        <v>187</v>
      </c>
      <c r="D258">
        <v>13</v>
      </c>
      <c r="E258" s="42">
        <v>187</v>
      </c>
      <c r="F258">
        <f>(B258/C258)/(D258/E258)</f>
        <v>2.7692307692307692</v>
      </c>
      <c r="G258">
        <f>1-F258</f>
        <v>-1.7692307692307692</v>
      </c>
      <c r="H258" s="42">
        <v>9.5736000000000008</v>
      </c>
      <c r="I258" s="74">
        <v>1.4989999999999999E-3</v>
      </c>
    </row>
    <row r="259" spans="1:9">
      <c r="A259">
        <v>2</v>
      </c>
      <c r="B259">
        <v>19</v>
      </c>
      <c r="C259" s="42">
        <v>459</v>
      </c>
      <c r="D259">
        <v>14</v>
      </c>
      <c r="E259" s="42">
        <v>459</v>
      </c>
      <c r="F259">
        <f t="shared" ref="F259:F268" si="28">(B259/C259)/(D259/E259)</f>
        <v>1.3571428571428572</v>
      </c>
      <c r="G259">
        <f t="shared" ref="G259:G268" si="29">1-F259</f>
        <v>-0.35714285714285721</v>
      </c>
      <c r="H259">
        <v>0.73131000000000002</v>
      </c>
      <c r="I259">
        <v>0.49380000000000002</v>
      </c>
    </row>
    <row r="260" spans="1:9">
      <c r="A260">
        <v>3</v>
      </c>
      <c r="B260">
        <v>130</v>
      </c>
      <c r="C260" s="42">
        <v>22</v>
      </c>
      <c r="D260">
        <v>82</v>
      </c>
      <c r="E260" s="42">
        <v>22</v>
      </c>
      <c r="F260">
        <f t="shared" si="28"/>
        <v>1.5853658536585367</v>
      </c>
      <c r="G260">
        <f t="shared" si="29"/>
        <v>-0.58536585365853666</v>
      </c>
      <c r="H260">
        <v>1.9359999999999999</v>
      </c>
      <c r="I260">
        <v>0.18940000000000001</v>
      </c>
    </row>
    <row r="261" spans="1:9">
      <c r="A261">
        <v>4</v>
      </c>
      <c r="B261">
        <v>80</v>
      </c>
      <c r="C261" s="42">
        <v>100</v>
      </c>
      <c r="D261">
        <v>32</v>
      </c>
      <c r="E261" s="42">
        <v>100</v>
      </c>
      <c r="F261">
        <f t="shared" si="28"/>
        <v>2.5</v>
      </c>
      <c r="G261">
        <f t="shared" si="29"/>
        <v>-1.5</v>
      </c>
      <c r="H261" s="42">
        <v>13.506</v>
      </c>
      <c r="I261" s="189">
        <v>1.9989999999999999E-3</v>
      </c>
    </row>
    <row r="262" spans="1:9">
      <c r="A262">
        <v>5</v>
      </c>
      <c r="B262">
        <v>9</v>
      </c>
      <c r="C262" s="42">
        <v>28</v>
      </c>
      <c r="D262">
        <v>4</v>
      </c>
      <c r="E262" s="42">
        <v>28</v>
      </c>
      <c r="F262">
        <f t="shared" si="28"/>
        <v>2.2500000000000004</v>
      </c>
      <c r="G262">
        <f t="shared" si="29"/>
        <v>-1.2500000000000004</v>
      </c>
      <c r="H262">
        <v>1.569</v>
      </c>
      <c r="I262" s="105">
        <v>0.2414</v>
      </c>
    </row>
    <row r="263" spans="1:9">
      <c r="A263">
        <v>6</v>
      </c>
      <c r="B263">
        <v>91</v>
      </c>
      <c r="C263" s="42">
        <v>105</v>
      </c>
      <c r="D263">
        <v>50</v>
      </c>
      <c r="E263" s="42">
        <v>105</v>
      </c>
      <c r="F263">
        <f t="shared" si="28"/>
        <v>1.82</v>
      </c>
      <c r="G263">
        <f t="shared" si="29"/>
        <v>-0.82000000000000006</v>
      </c>
      <c r="H263" s="42">
        <v>7.2314999999999996</v>
      </c>
      <c r="I263" s="189">
        <v>1.0489999999999999E-2</v>
      </c>
    </row>
    <row r="264" spans="1:9">
      <c r="A264">
        <v>7</v>
      </c>
      <c r="B264">
        <v>122</v>
      </c>
      <c r="C264">
        <v>89</v>
      </c>
      <c r="D264">
        <v>102</v>
      </c>
      <c r="E264">
        <v>89</v>
      </c>
      <c r="F264">
        <f t="shared" si="28"/>
        <v>1.1960784313725492</v>
      </c>
      <c r="G264">
        <f t="shared" si="29"/>
        <v>-0.19607843137254921</v>
      </c>
      <c r="H264" s="42">
        <v>0.79264999999999997</v>
      </c>
      <c r="I264">
        <v>0.43230000000000002</v>
      </c>
    </row>
    <row r="265" spans="1:9">
      <c r="A265">
        <v>8</v>
      </c>
      <c r="B265">
        <v>4</v>
      </c>
      <c r="C265" s="42">
        <v>101</v>
      </c>
      <c r="D265">
        <v>2</v>
      </c>
      <c r="E265" s="42">
        <v>101</v>
      </c>
      <c r="F265">
        <f t="shared" si="28"/>
        <v>2</v>
      </c>
      <c r="G265">
        <f t="shared" si="29"/>
        <v>-1</v>
      </c>
      <c r="H265">
        <v>0.64749999999999996</v>
      </c>
      <c r="I265" s="42">
        <v>0.69869999999999999</v>
      </c>
    </row>
    <row r="266" spans="1:9">
      <c r="A266">
        <v>9</v>
      </c>
      <c r="B266">
        <v>68</v>
      </c>
      <c r="C266">
        <v>121</v>
      </c>
      <c r="D266">
        <v>36</v>
      </c>
      <c r="E266">
        <v>121</v>
      </c>
      <c r="F266">
        <f t="shared" si="28"/>
        <v>1.8888888888888888</v>
      </c>
      <c r="G266">
        <f t="shared" si="29"/>
        <v>-0.88888888888888884</v>
      </c>
      <c r="H266" s="42">
        <v>6.9459999999999997</v>
      </c>
      <c r="I266" s="189">
        <v>8.9960000000000005E-3</v>
      </c>
    </row>
    <row r="267" spans="1:9">
      <c r="A267">
        <v>10</v>
      </c>
      <c r="B267">
        <v>188</v>
      </c>
      <c r="C267">
        <v>508</v>
      </c>
      <c r="D267">
        <v>125</v>
      </c>
      <c r="E267">
        <v>508</v>
      </c>
      <c r="F267">
        <f t="shared" si="28"/>
        <v>1.504</v>
      </c>
      <c r="G267">
        <f t="shared" si="29"/>
        <v>-0.504</v>
      </c>
      <c r="H267">
        <v>9.7158999999999995</v>
      </c>
      <c r="I267" s="189">
        <v>9.9949999999999995E-4</v>
      </c>
    </row>
    <row r="268" spans="1:9">
      <c r="A268" t="s">
        <v>2522</v>
      </c>
      <c r="B268">
        <v>747</v>
      </c>
      <c r="C268" s="42">
        <v>3132</v>
      </c>
      <c r="D268">
        <v>460</v>
      </c>
      <c r="E268" s="42">
        <v>3132</v>
      </c>
      <c r="F268">
        <f t="shared" si="28"/>
        <v>1.6239130434782607</v>
      </c>
      <c r="G268">
        <f t="shared" si="29"/>
        <v>-0.62391304347826071</v>
      </c>
      <c r="H268">
        <v>57.302</v>
      </c>
      <c r="I268" s="190">
        <v>4.9980000000000001E-4</v>
      </c>
    </row>
  </sheetData>
  <pageMargins left="0.7" right="0.7" top="0.75" bottom="0.75" header="0.51180555555555496" footer="0.51180555555555496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8"/>
  <sheetViews>
    <sheetView topLeftCell="A18" workbookViewId="0">
      <selection activeCell="C39" sqref="C39"/>
    </sheetView>
  </sheetViews>
  <sheetFormatPr baseColWidth="10" defaultColWidth="8.83203125" defaultRowHeight="14" x14ac:dyDescent="0"/>
  <cols>
    <col min="1" max="1" width="18" customWidth="1"/>
    <col min="2" max="2" width="8.83203125" customWidth="1"/>
    <col min="3" max="3" width="16" customWidth="1"/>
    <col min="4" max="4" width="8.83203125" customWidth="1"/>
    <col min="5" max="5" width="13.5" customWidth="1"/>
    <col min="6" max="6" width="8.83203125" customWidth="1"/>
    <col min="7" max="7" width="15.33203125" customWidth="1"/>
    <col min="8" max="8" width="8.83203125" customWidth="1"/>
    <col min="9" max="9" width="12.83203125" customWidth="1"/>
    <col min="10" max="10" width="8.83203125" customWidth="1"/>
    <col min="11" max="11" width="11.5" customWidth="1"/>
    <col min="12" max="12" width="8.83203125" customWidth="1"/>
    <col min="13" max="13" width="13" customWidth="1"/>
    <col min="14" max="1025" width="8.83203125" customWidth="1"/>
  </cols>
  <sheetData>
    <row r="1" spans="1:33">
      <c r="A1" s="115" t="s">
        <v>2627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17"/>
      <c r="O1" s="118"/>
      <c r="P1" s="119"/>
      <c r="Q1" s="117"/>
      <c r="R1" s="120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  <c r="AG1" s="155"/>
    </row>
    <row r="2" spans="1:33">
      <c r="A2" s="151" t="s">
        <v>2628</v>
      </c>
      <c r="B2" s="146"/>
      <c r="C2" s="152" t="s">
        <v>4</v>
      </c>
      <c r="D2" s="153" t="s">
        <v>9</v>
      </c>
      <c r="E2" s="146" t="s">
        <v>15</v>
      </c>
      <c r="F2" s="25" t="s">
        <v>12</v>
      </c>
      <c r="G2" s="146" t="s">
        <v>1010</v>
      </c>
      <c r="H2" s="156" t="s">
        <v>2629</v>
      </c>
      <c r="I2" s="25"/>
      <c r="J2" s="25"/>
      <c r="K2" s="25"/>
      <c r="L2" s="25"/>
      <c r="M2" s="151"/>
      <c r="N2" s="146"/>
      <c r="O2" s="146"/>
      <c r="P2" s="156"/>
      <c r="Q2" s="146"/>
      <c r="R2" s="152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</row>
    <row r="3" spans="1:33">
      <c r="A3" s="127" t="s">
        <v>2307</v>
      </c>
      <c r="B3">
        <v>40357</v>
      </c>
      <c r="C3">
        <v>40357</v>
      </c>
      <c r="D3">
        <v>40357</v>
      </c>
      <c r="E3">
        <v>40357</v>
      </c>
      <c r="F3">
        <v>40357</v>
      </c>
      <c r="G3">
        <v>40357</v>
      </c>
      <c r="H3" s="128"/>
      <c r="M3" s="23"/>
      <c r="N3" s="14"/>
      <c r="O3" s="14"/>
      <c r="P3" s="128"/>
      <c r="Q3" s="14"/>
      <c r="R3" s="29"/>
    </row>
    <row r="4" spans="1:33">
      <c r="A4" s="127" t="s">
        <v>2481</v>
      </c>
      <c r="B4" s="5">
        <v>1789</v>
      </c>
      <c r="C4" s="5">
        <v>1260</v>
      </c>
      <c r="D4" s="4">
        <v>997</v>
      </c>
      <c r="E4" s="5">
        <v>1101</v>
      </c>
      <c r="F4" s="5">
        <v>978</v>
      </c>
      <c r="G4" s="5">
        <v>917</v>
      </c>
      <c r="H4" s="128"/>
      <c r="M4" s="23"/>
      <c r="N4" s="14"/>
      <c r="O4" s="14"/>
      <c r="P4" s="128"/>
      <c r="Q4" s="14"/>
      <c r="R4" s="29"/>
    </row>
    <row r="5" spans="1:33">
      <c r="A5" s="127" t="s">
        <v>2482</v>
      </c>
      <c r="B5" s="5">
        <v>19</v>
      </c>
      <c r="C5" s="5">
        <v>12</v>
      </c>
      <c r="D5" s="4">
        <v>8</v>
      </c>
      <c r="E5" s="4">
        <v>9</v>
      </c>
      <c r="F5" s="4">
        <v>5</v>
      </c>
      <c r="G5" s="4">
        <v>7</v>
      </c>
      <c r="H5" s="128"/>
      <c r="M5" s="23"/>
      <c r="N5" s="14"/>
      <c r="O5" s="14"/>
      <c r="P5" s="128"/>
      <c r="Q5" s="14"/>
      <c r="R5" s="29"/>
    </row>
    <row r="6" spans="1:33">
      <c r="A6" s="127" t="s">
        <v>2483</v>
      </c>
      <c r="B6" s="267">
        <v>2.171986</v>
      </c>
      <c r="C6" s="4">
        <v>2.0882350000000001</v>
      </c>
      <c r="D6" s="5">
        <v>2.0212119999999998</v>
      </c>
      <c r="E6" s="5">
        <v>2.1014080000000002</v>
      </c>
      <c r="F6" s="5">
        <v>1.9726440000000001</v>
      </c>
      <c r="G6" s="4">
        <v>2.0465119999999999</v>
      </c>
      <c r="H6" s="128"/>
      <c r="M6" s="23"/>
      <c r="N6" s="14"/>
      <c r="O6" s="14"/>
      <c r="P6" s="129"/>
      <c r="R6" s="29"/>
    </row>
    <row r="7" spans="1:33">
      <c r="A7" s="23" t="s">
        <v>2484</v>
      </c>
      <c r="B7">
        <v>528</v>
      </c>
      <c r="C7" s="5">
        <v>545</v>
      </c>
      <c r="D7" s="5">
        <v>556</v>
      </c>
      <c r="E7" s="5">
        <v>550</v>
      </c>
      <c r="F7" s="5">
        <v>572</v>
      </c>
      <c r="G7" s="4">
        <v>572</v>
      </c>
      <c r="H7" s="128"/>
      <c r="M7" s="23"/>
      <c r="P7" s="129"/>
      <c r="R7" s="29"/>
    </row>
    <row r="8" spans="1:33">
      <c r="A8" s="23" t="s">
        <v>2485</v>
      </c>
      <c r="B8" s="5">
        <v>1.308323E-2</v>
      </c>
      <c r="C8" s="5">
        <v>1.3504469999999999E-2</v>
      </c>
      <c r="D8" s="5">
        <v>1.3777040000000001E-2</v>
      </c>
      <c r="E8" s="5">
        <v>1.3628370000000001E-2</v>
      </c>
      <c r="F8" s="5">
        <v>1.41735E-2</v>
      </c>
      <c r="G8" s="5">
        <v>1.41735E-2</v>
      </c>
      <c r="H8" s="128" t="s">
        <v>2630</v>
      </c>
      <c r="M8" s="23"/>
      <c r="P8" s="129"/>
      <c r="R8" s="29"/>
    </row>
    <row r="9" spans="1:33">
      <c r="A9" s="25" t="s">
        <v>2553</v>
      </c>
      <c r="B9" s="25"/>
      <c r="C9" s="25"/>
      <c r="D9" s="153" t="s">
        <v>2631</v>
      </c>
      <c r="E9" s="146"/>
      <c r="F9" s="25"/>
      <c r="G9" s="146"/>
      <c r="H9" s="156"/>
      <c r="I9" s="25"/>
      <c r="J9" s="25"/>
      <c r="K9" s="25"/>
      <c r="L9" s="25"/>
      <c r="M9" s="151"/>
      <c r="N9" s="146"/>
      <c r="O9" s="146"/>
      <c r="P9" s="157"/>
      <c r="Q9" s="25"/>
      <c r="R9" s="152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</row>
    <row r="10" spans="1:33">
      <c r="A10" s="26"/>
      <c r="B10" s="26" t="s">
        <v>2522</v>
      </c>
      <c r="C10" s="26"/>
      <c r="D10" s="158" t="s">
        <v>4</v>
      </c>
      <c r="E10" s="26"/>
      <c r="F10" s="27" t="s">
        <v>9</v>
      </c>
      <c r="G10" s="26"/>
      <c r="H10" s="26" t="s">
        <v>15</v>
      </c>
      <c r="I10" s="26"/>
      <c r="J10" s="27" t="s">
        <v>12</v>
      </c>
      <c r="K10" s="26"/>
      <c r="L10" s="159" t="s">
        <v>1010</v>
      </c>
      <c r="M10" s="28"/>
      <c r="N10" s="27"/>
      <c r="O10" s="27"/>
      <c r="P10" s="160"/>
      <c r="Q10" s="26"/>
      <c r="R10" s="161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</row>
    <row r="11" spans="1:33">
      <c r="A11" s="23" t="s">
        <v>2493</v>
      </c>
      <c r="B11" s="5">
        <v>-2.1384919999999998</v>
      </c>
      <c r="C11" s="162"/>
      <c r="D11" s="5">
        <v>-1.8151459999999999</v>
      </c>
      <c r="E11" s="14"/>
      <c r="F11" s="5">
        <v>-2.149759</v>
      </c>
      <c r="G11" s="14"/>
      <c r="H11" s="5">
        <v>-2.2589250000000001</v>
      </c>
      <c r="I11" s="14"/>
      <c r="J11" s="5">
        <v>-1.9815179999999999</v>
      </c>
      <c r="K11" s="14"/>
      <c r="L11" s="5">
        <v>-2.0063059999999999</v>
      </c>
      <c r="M11" s="163"/>
      <c r="N11" s="14" t="s">
        <v>2632</v>
      </c>
      <c r="O11" s="14"/>
      <c r="R11" s="29"/>
    </row>
    <row r="12" spans="1:33">
      <c r="A12" s="23" t="s">
        <v>2504</v>
      </c>
      <c r="B12" s="5">
        <v>1783</v>
      </c>
      <c r="C12" s="162"/>
      <c r="D12" s="5">
        <v>1256</v>
      </c>
      <c r="E12" s="15"/>
      <c r="F12" s="5">
        <v>995</v>
      </c>
      <c r="G12" s="15"/>
      <c r="H12" s="5">
        <v>1098</v>
      </c>
      <c r="I12" s="15"/>
      <c r="J12" s="5">
        <v>977</v>
      </c>
      <c r="K12" s="15"/>
      <c r="L12" s="5">
        <v>916</v>
      </c>
      <c r="M12" s="15"/>
      <c r="N12" s="15"/>
      <c r="O12" s="15"/>
      <c r="P12" s="15"/>
      <c r="Q12" s="15"/>
      <c r="R12" s="15"/>
      <c r="S12" s="15"/>
      <c r="T12" s="15"/>
      <c r="U12" s="15"/>
    </row>
    <row r="13" spans="1:33">
      <c r="A13" s="5" t="s">
        <v>2497</v>
      </c>
      <c r="B13" s="5">
        <v>1.2690389999999999E-2</v>
      </c>
      <c r="C13" s="162"/>
      <c r="D13" s="5">
        <v>2.4638319999999998E-2</v>
      </c>
      <c r="E13" s="15"/>
      <c r="F13" s="5">
        <v>1.9983870000000001E-2</v>
      </c>
      <c r="G13" s="15"/>
      <c r="H13" s="5">
        <v>1.5190439999999999E-2</v>
      </c>
      <c r="I13" s="15"/>
      <c r="J13" s="5">
        <v>2.1628990000000001E-2</v>
      </c>
      <c r="K13" s="15"/>
      <c r="L13" s="5">
        <v>2.2107689999999999E-2</v>
      </c>
      <c r="M13" s="15"/>
      <c r="N13" s="15"/>
      <c r="O13" s="15"/>
      <c r="P13" s="15"/>
      <c r="Q13" s="15"/>
      <c r="R13" s="15"/>
      <c r="S13" s="15"/>
      <c r="T13" s="15"/>
      <c r="U13" s="15"/>
    </row>
    <row r="14" spans="1:33">
      <c r="A14" s="23" t="s">
        <v>2505</v>
      </c>
      <c r="B14" s="5">
        <v>-4.9915349999999998</v>
      </c>
      <c r="C14" s="162"/>
      <c r="D14" s="5">
        <v>-1.837526</v>
      </c>
      <c r="E14" s="163"/>
      <c r="F14" s="5">
        <v>-1.1445110000000001</v>
      </c>
      <c r="G14" s="164"/>
      <c r="H14" s="18">
        <v>-2.5576690000000002</v>
      </c>
      <c r="I14" s="17"/>
      <c r="J14" s="18">
        <v>-2.008067</v>
      </c>
      <c r="K14" s="14"/>
      <c r="L14" s="18">
        <v>-1.4684429999999999</v>
      </c>
      <c r="M14" s="162"/>
      <c r="N14" s="14"/>
      <c r="O14" s="14"/>
      <c r="R14" s="29"/>
    </row>
    <row r="15" spans="1:33">
      <c r="A15" s="23" t="s">
        <v>2506</v>
      </c>
      <c r="B15" s="5">
        <v>-9.7860309999999995</v>
      </c>
      <c r="C15" s="162"/>
      <c r="D15" s="5">
        <v>-1.307941</v>
      </c>
      <c r="E15" s="163"/>
      <c r="F15" s="5">
        <v>0.70823729999999996</v>
      </c>
      <c r="G15" s="164"/>
      <c r="H15" s="18">
        <v>-2.2508689999999998</v>
      </c>
      <c r="I15" s="17"/>
      <c r="J15" s="18">
        <v>-1.4215500000000001</v>
      </c>
      <c r="K15" s="14"/>
      <c r="L15" s="18">
        <v>-0.17231650000000001</v>
      </c>
      <c r="M15" s="162"/>
      <c r="N15" s="14"/>
      <c r="O15" s="14"/>
      <c r="R15" s="29"/>
    </row>
    <row r="16" spans="1:33">
      <c r="A16" s="5" t="s">
        <v>2507</v>
      </c>
      <c r="B16" s="5">
        <v>45.477600000000002</v>
      </c>
      <c r="C16" s="162">
        <f>B16/B3</f>
        <v>1.1268825730356567E-3</v>
      </c>
      <c r="D16" s="5">
        <v>62.245019999999997</v>
      </c>
      <c r="E16" s="165">
        <f>D16/B3</f>
        <v>1.542359937557301E-3</v>
      </c>
      <c r="F16" s="5">
        <v>0.70823729999999996</v>
      </c>
      <c r="G16" s="166">
        <f>F16/B3</f>
        <v>1.7549304953291868E-5</v>
      </c>
      <c r="H16" s="18">
        <v>33.752549999999999</v>
      </c>
      <c r="I16" s="167">
        <f>H16/B3</f>
        <v>8.3634933221002556E-4</v>
      </c>
      <c r="J16" s="18">
        <v>42.577179999999998</v>
      </c>
      <c r="K16" s="162">
        <f>J16/B3</f>
        <v>1.0550135044725822E-3</v>
      </c>
      <c r="L16" s="18">
        <v>40.82338</v>
      </c>
      <c r="M16" s="162">
        <f>L16/B3</f>
        <v>1.0115563594915379E-3</v>
      </c>
      <c r="N16" s="14" t="s">
        <v>2633</v>
      </c>
      <c r="O16" s="14"/>
    </row>
    <row r="17" spans="1:33">
      <c r="A17" s="5" t="s">
        <v>2508</v>
      </c>
      <c r="B17" s="5">
        <v>198.90479999999999</v>
      </c>
      <c r="C17" s="162">
        <f>B17/B3</f>
        <v>4.928631959759149E-3</v>
      </c>
      <c r="D17" s="5">
        <v>165.14850000000001</v>
      </c>
      <c r="E17" s="165">
        <f>D17/B3</f>
        <v>4.0921897068662196E-3</v>
      </c>
      <c r="F17" s="5">
        <v>141.7884</v>
      </c>
      <c r="G17" s="166">
        <f>F17/B3</f>
        <v>3.5133533216046781E-3</v>
      </c>
      <c r="H17" s="18">
        <v>146.94820000000001</v>
      </c>
      <c r="I17" s="167">
        <f>H17/B3</f>
        <v>3.6412072255123029E-3</v>
      </c>
      <c r="J17" s="18">
        <v>131.02449999999999</v>
      </c>
      <c r="K17" s="162">
        <f>J17/B3</f>
        <v>3.246636271278836E-3</v>
      </c>
      <c r="L17" s="18">
        <v>126.3755</v>
      </c>
      <c r="M17" s="162">
        <f>L17/B3</f>
        <v>3.1314394033253217E-3</v>
      </c>
      <c r="N17" s="14" t="s">
        <v>2630</v>
      </c>
      <c r="O17" s="14"/>
    </row>
    <row r="18" spans="1:33">
      <c r="A18" s="23" t="s">
        <v>2509</v>
      </c>
      <c r="B18" s="73">
        <v>1.232158E-7</v>
      </c>
      <c r="C18" s="4"/>
      <c r="D18" s="73">
        <v>1.023047E-7</v>
      </c>
      <c r="E18" s="4"/>
      <c r="F18" s="73">
        <v>8.783382E-8</v>
      </c>
      <c r="G18" s="4"/>
      <c r="H18" s="73">
        <v>9.1030209999999996E-8</v>
      </c>
      <c r="I18" s="4"/>
      <c r="J18" s="73">
        <v>8.1165929999999998E-8</v>
      </c>
      <c r="K18" s="4"/>
      <c r="L18" s="73">
        <v>7.8286000000000004E-8</v>
      </c>
      <c r="M18" s="4"/>
      <c r="N18" s="14" t="s">
        <v>2634</v>
      </c>
      <c r="O18" s="14"/>
    </row>
    <row r="19" spans="1:33">
      <c r="A19" s="25" t="s">
        <v>2550</v>
      </c>
      <c r="B19" s="25"/>
      <c r="C19" s="25"/>
      <c r="D19" s="25" t="s">
        <v>2635</v>
      </c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</row>
    <row r="20" spans="1:33">
      <c r="A20" s="26"/>
      <c r="B20" s="26" t="s">
        <v>2522</v>
      </c>
      <c r="C20" s="26"/>
      <c r="D20" s="158" t="s">
        <v>4</v>
      </c>
      <c r="E20" s="26"/>
      <c r="F20" s="27" t="s">
        <v>9</v>
      </c>
      <c r="G20" s="26"/>
      <c r="H20" s="26" t="s">
        <v>15</v>
      </c>
      <c r="I20" s="26"/>
      <c r="J20" s="27" t="s">
        <v>12</v>
      </c>
      <c r="K20" s="26"/>
      <c r="L20" s="159" t="s">
        <v>1010</v>
      </c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</row>
    <row r="21" spans="1:33">
      <c r="A21" s="4" t="s">
        <v>2517</v>
      </c>
      <c r="B21" s="5">
        <v>45.477600000000002</v>
      </c>
      <c r="C21" s="4">
        <f>B21/B3</f>
        <v>1.1268825730356567E-3</v>
      </c>
      <c r="D21" s="5">
        <v>62.245019999999997</v>
      </c>
      <c r="E21" s="4">
        <f>D21/B3</f>
        <v>1.542359937557301E-3</v>
      </c>
      <c r="F21" s="5">
        <v>40.128610000000002</v>
      </c>
      <c r="G21" s="4">
        <f>F21/B3</f>
        <v>9.9434075872834949E-4</v>
      </c>
      <c r="H21" s="5">
        <v>33.752549999999999</v>
      </c>
      <c r="I21" s="4">
        <f>H21/B3</f>
        <v>8.3634933221002556E-4</v>
      </c>
      <c r="J21" s="5">
        <v>42.577179999999998</v>
      </c>
      <c r="K21" s="4">
        <f>J21/B3</f>
        <v>1.0550135044725822E-3</v>
      </c>
      <c r="L21" s="5">
        <v>40.82338</v>
      </c>
      <c r="M21" s="4">
        <f>L21/B3</f>
        <v>1.0115563594915379E-3</v>
      </c>
    </row>
    <row r="22" spans="1:33">
      <c r="A22" s="4" t="s">
        <v>2518</v>
      </c>
      <c r="B22" s="5">
        <v>0.99978809999999996</v>
      </c>
      <c r="D22" s="5">
        <v>1.001288</v>
      </c>
      <c r="F22" s="5">
        <v>1.011514</v>
      </c>
      <c r="H22" s="5">
        <v>0.98758489999999999</v>
      </c>
      <c r="J22" s="5">
        <v>0.99907239999999997</v>
      </c>
      <c r="L22" s="5">
        <v>1.02121</v>
      </c>
    </row>
    <row r="23" spans="1:33">
      <c r="A23" s="5" t="s">
        <v>2308</v>
      </c>
      <c r="B23" s="5">
        <v>46.157130000000002</v>
      </c>
      <c r="C23" s="4">
        <f>B23/B3</f>
        <v>1.1437205441435191E-3</v>
      </c>
      <c r="D23" s="5">
        <v>64.42022</v>
      </c>
      <c r="E23" s="4">
        <f>D23/B3</f>
        <v>1.596258889411998E-3</v>
      </c>
      <c r="F23" s="5">
        <v>44.678170000000001</v>
      </c>
      <c r="G23" s="4">
        <f>F23/B3</f>
        <v>1.1070736179597095E-3</v>
      </c>
      <c r="H23" s="5">
        <v>36.235590000000002</v>
      </c>
      <c r="I23" s="4">
        <f>H23/B3</f>
        <v>8.9787620487152169E-4</v>
      </c>
      <c r="J23" s="5">
        <v>45.15157</v>
      </c>
      <c r="K23" s="4">
        <f>J23/B3</f>
        <v>1.1188039249696458E-3</v>
      </c>
      <c r="L23" s="5">
        <v>44.672800000000002</v>
      </c>
      <c r="M23" s="4">
        <f>L23/B3</f>
        <v>1.1069405555417895E-3</v>
      </c>
    </row>
    <row r="24" spans="1:33">
      <c r="A24" s="4" t="s">
        <v>2636</v>
      </c>
      <c r="B24">
        <v>1.1144E-3</v>
      </c>
      <c r="C24" s="5"/>
      <c r="D24">
        <v>1.4940000000000001E-3</v>
      </c>
      <c r="E24" s="5"/>
      <c r="F24">
        <v>9.0200000000000002E-4</v>
      </c>
      <c r="G24" s="5"/>
      <c r="H24">
        <v>7.7769999999999998E-4</v>
      </c>
      <c r="I24" s="5"/>
      <c r="J24">
        <v>9.9500000000000001E-4</v>
      </c>
      <c r="K24" s="4"/>
      <c r="L24">
        <v>9.3820000000000004E-4</v>
      </c>
      <c r="M24" s="5"/>
      <c r="N24" s="4" t="s">
        <v>2630</v>
      </c>
    </row>
    <row r="25" spans="1:33">
      <c r="A25" s="25" t="s">
        <v>2444</v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</row>
    <row r="26" spans="1:33">
      <c r="A26" s="26" t="s">
        <v>2445</v>
      </c>
      <c r="B26" s="26" t="s">
        <v>2446</v>
      </c>
      <c r="C26" s="27" t="s">
        <v>2447</v>
      </c>
      <c r="D26" s="26" t="s">
        <v>2448</v>
      </c>
      <c r="E26" s="26" t="s">
        <v>2449</v>
      </c>
      <c r="F26" s="28" t="s">
        <v>2450</v>
      </c>
      <c r="G26" s="26" t="s">
        <v>2451</v>
      </c>
      <c r="H26" s="26" t="s">
        <v>2452</v>
      </c>
      <c r="I26" s="26" t="s">
        <v>2453</v>
      </c>
      <c r="J26" s="26" t="s">
        <v>2454</v>
      </c>
      <c r="K26" s="26" t="s">
        <v>2523</v>
      </c>
      <c r="L26" s="26" t="s">
        <v>2524</v>
      </c>
      <c r="M26" s="26" t="s">
        <v>2525</v>
      </c>
      <c r="N26" s="26" t="s">
        <v>2526</v>
      </c>
      <c r="O26" s="26" t="s">
        <v>2527</v>
      </c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</row>
    <row r="27" spans="1:33">
      <c r="A27" s="5">
        <v>0.12946750000000001</v>
      </c>
      <c r="B27" s="5">
        <v>0.14484130000000001</v>
      </c>
      <c r="C27" s="5">
        <v>0.1439898</v>
      </c>
      <c r="D27" s="5">
        <v>9.3736340000000001E-2</v>
      </c>
      <c r="E27" s="5">
        <v>2.1079170000000001E-2</v>
      </c>
      <c r="F27" s="5">
        <v>1.285735E-2</v>
      </c>
      <c r="G27" s="5">
        <v>3.3126629999999997E-2</v>
      </c>
      <c r="H27" s="5">
        <v>5.7670100000000002E-2</v>
      </c>
      <c r="I27" s="5">
        <v>3.3842219999999999E-2</v>
      </c>
      <c r="J27" s="5">
        <v>4.2510890000000003E-2</v>
      </c>
      <c r="K27" s="5">
        <v>0.1282161</v>
      </c>
      <c r="L27" s="5">
        <v>5.8078970000000001E-2</v>
      </c>
      <c r="M27" s="5">
        <v>7.3529750000000005E-2</v>
      </c>
      <c r="N27" s="5">
        <v>7.3045700000000005E-2</v>
      </c>
      <c r="O27" s="5">
        <v>5.5053270000000001E-2</v>
      </c>
      <c r="P27" s="4" t="s">
        <v>2637</v>
      </c>
    </row>
    <row r="28" spans="1:33">
      <c r="A28" s="140" t="s">
        <v>2538</v>
      </c>
      <c r="B28" s="155"/>
      <c r="C28" s="155"/>
      <c r="D28" s="141"/>
      <c r="E28" s="117"/>
      <c r="F28" s="155"/>
      <c r="G28" s="117"/>
      <c r="H28" s="155"/>
      <c r="I28" s="117"/>
      <c r="J28" s="155"/>
      <c r="K28" s="155"/>
      <c r="L28" s="155"/>
      <c r="M28" s="155"/>
      <c r="N28" s="117"/>
      <c r="O28" s="117"/>
      <c r="P28" s="155"/>
      <c r="Q28" s="155"/>
      <c r="R28" s="155"/>
      <c r="S28" s="155"/>
      <c r="T28" s="155"/>
      <c r="U28" s="155"/>
      <c r="V28" s="155"/>
      <c r="W28" s="155"/>
      <c r="X28" s="155"/>
      <c r="Y28" s="155"/>
      <c r="Z28" s="155"/>
      <c r="AA28" s="155"/>
      <c r="AB28" s="155"/>
      <c r="AC28" s="155"/>
      <c r="AD28" s="155"/>
      <c r="AE28" s="155"/>
      <c r="AF28" s="155"/>
      <c r="AG28" s="155"/>
    </row>
    <row r="29" spans="1:33">
      <c r="A29" s="144" t="s">
        <v>2628</v>
      </c>
      <c r="B29" s="144"/>
      <c r="C29" s="152" t="s">
        <v>4</v>
      </c>
      <c r="D29" s="153" t="s">
        <v>9</v>
      </c>
      <c r="E29" s="146" t="s">
        <v>15</v>
      </c>
      <c r="F29" s="25" t="s">
        <v>12</v>
      </c>
      <c r="G29" s="146" t="s">
        <v>1010</v>
      </c>
      <c r="H29" s="144"/>
      <c r="I29" s="145"/>
      <c r="J29" s="144"/>
      <c r="K29" s="144"/>
      <c r="L29" s="144"/>
      <c r="M29" s="144"/>
      <c r="N29" s="145"/>
      <c r="O29" s="145"/>
      <c r="P29" s="144"/>
      <c r="Q29" s="144"/>
      <c r="R29" s="144"/>
      <c r="S29" s="144"/>
      <c r="T29" s="144"/>
      <c r="U29" s="144"/>
      <c r="V29" s="144"/>
      <c r="W29" s="144"/>
      <c r="X29" s="144"/>
      <c r="Y29" s="144"/>
      <c r="Z29" s="144"/>
      <c r="AA29" s="144"/>
      <c r="AB29" s="144"/>
      <c r="AC29" s="144"/>
      <c r="AD29" s="144"/>
      <c r="AE29" s="144"/>
      <c r="AF29" s="144"/>
      <c r="AG29" s="144"/>
    </row>
    <row r="30" spans="1:33">
      <c r="A30" s="127" t="s">
        <v>2307</v>
      </c>
      <c r="B30">
        <v>56627</v>
      </c>
      <c r="C30">
        <v>56627</v>
      </c>
      <c r="D30">
        <v>56627</v>
      </c>
      <c r="E30">
        <v>56627</v>
      </c>
      <c r="F30">
        <v>56627</v>
      </c>
      <c r="G30">
        <v>56627</v>
      </c>
      <c r="I30" s="14"/>
      <c r="N30" s="14"/>
      <c r="O30" s="14"/>
    </row>
    <row r="31" spans="1:33">
      <c r="A31" s="127" t="s">
        <v>2481</v>
      </c>
      <c r="B31" s="5">
        <v>2937</v>
      </c>
      <c r="C31" s="5">
        <v>2179</v>
      </c>
      <c r="D31" s="5">
        <v>1918</v>
      </c>
      <c r="E31" s="5">
        <v>2017</v>
      </c>
      <c r="F31" s="5">
        <v>1894</v>
      </c>
      <c r="G31" s="5">
        <v>1892</v>
      </c>
      <c r="I31" s="14"/>
      <c r="N31" s="14"/>
      <c r="O31" s="14"/>
    </row>
    <row r="32" spans="1:33">
      <c r="A32" s="127" t="s">
        <v>2482</v>
      </c>
      <c r="B32" s="5">
        <v>37</v>
      </c>
      <c r="C32" s="4">
        <v>18</v>
      </c>
      <c r="D32" s="4">
        <v>5</v>
      </c>
      <c r="E32" s="4">
        <v>13</v>
      </c>
      <c r="F32" s="5">
        <v>10</v>
      </c>
      <c r="G32" s="4">
        <v>10</v>
      </c>
      <c r="I32" s="14"/>
      <c r="N32" s="14"/>
      <c r="O32" s="14"/>
    </row>
    <row r="33" spans="1:33">
      <c r="A33" s="127" t="s">
        <v>2483</v>
      </c>
      <c r="B33" s="5" t="s">
        <v>2549</v>
      </c>
      <c r="C33" s="4" t="s">
        <v>2549</v>
      </c>
      <c r="D33" s="5" t="s">
        <v>2579</v>
      </c>
      <c r="E33" s="4" t="s">
        <v>2549</v>
      </c>
      <c r="F33" s="5" t="s">
        <v>2549</v>
      </c>
      <c r="G33" s="5" t="s">
        <v>2549</v>
      </c>
      <c r="I33" s="14"/>
      <c r="N33" s="14"/>
      <c r="O33" s="14"/>
    </row>
    <row r="34" spans="1:33">
      <c r="A34" s="23" t="s">
        <v>2484</v>
      </c>
      <c r="B34" s="5">
        <v>1306</v>
      </c>
      <c r="C34" s="5">
        <v>1349</v>
      </c>
      <c r="D34" s="15">
        <v>1382</v>
      </c>
      <c r="E34" s="4">
        <v>1371</v>
      </c>
      <c r="F34" s="4">
        <v>1379</v>
      </c>
      <c r="G34" s="4">
        <v>1381</v>
      </c>
      <c r="I34" s="14"/>
      <c r="N34" s="14"/>
      <c r="O34" s="14"/>
    </row>
    <row r="35" spans="1:33">
      <c r="A35" s="23" t="s">
        <v>2485</v>
      </c>
      <c r="B35" s="4">
        <v>2.3063199999999999E-2</v>
      </c>
      <c r="C35" s="4">
        <v>2.382256E-2</v>
      </c>
      <c r="D35" s="4">
        <v>2.4405320000000001E-2</v>
      </c>
      <c r="E35" s="4">
        <v>2.4211070000000001E-2</v>
      </c>
      <c r="F35" s="4">
        <v>2.435234E-2</v>
      </c>
      <c r="G35" s="4">
        <v>2.4387659999999999E-2</v>
      </c>
      <c r="I35" s="14"/>
      <c r="N35" s="14"/>
      <c r="O35" s="14"/>
    </row>
    <row r="36" spans="1:33">
      <c r="A36" s="149" t="s">
        <v>2550</v>
      </c>
      <c r="B36" s="145"/>
      <c r="C36" s="25"/>
      <c r="D36" s="152" t="s">
        <v>4</v>
      </c>
      <c r="E36" s="25"/>
      <c r="F36" s="153" t="s">
        <v>9</v>
      </c>
      <c r="G36" s="25"/>
      <c r="H36" s="146" t="s">
        <v>15</v>
      </c>
      <c r="I36" s="25"/>
      <c r="J36" s="25" t="s">
        <v>12</v>
      </c>
      <c r="K36" s="25"/>
      <c r="L36" s="146" t="s">
        <v>1010</v>
      </c>
      <c r="M36" s="25"/>
      <c r="N36" s="146"/>
      <c r="O36" s="146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</row>
    <row r="37" spans="1:33">
      <c r="A37" s="15" t="s">
        <v>2551</v>
      </c>
      <c r="B37" s="5">
        <v>57.073740000000001</v>
      </c>
      <c r="C37">
        <f>B37/B30</f>
        <v>1.0078891694774578E-3</v>
      </c>
      <c r="D37" s="5">
        <v>67.293329999999997</v>
      </c>
      <c r="E37">
        <f>D37/B30</f>
        <v>1.1883612057852261E-3</v>
      </c>
      <c r="F37" s="5">
        <v>54.86112</v>
      </c>
      <c r="G37">
        <f>F37/B30</f>
        <v>9.6881558267257668E-4</v>
      </c>
      <c r="H37" s="5">
        <v>57.962789999999998</v>
      </c>
      <c r="I37" s="14">
        <f>H37/B30</f>
        <v>1.0235892771999222E-3</v>
      </c>
      <c r="J37">
        <v>53.846299999999999</v>
      </c>
      <c r="K37">
        <f>J37/B30</f>
        <v>9.508944496441627E-4</v>
      </c>
      <c r="L37" s="5">
        <v>55.557519999999997</v>
      </c>
      <c r="M37">
        <f>L37/B30</f>
        <v>9.8111360305154775E-4</v>
      </c>
      <c r="N37" s="14"/>
      <c r="O37" s="14"/>
    </row>
    <row r="38" spans="1:33">
      <c r="A38" s="15" t="s">
        <v>2552</v>
      </c>
      <c r="B38" s="5">
        <v>1.000297</v>
      </c>
      <c r="D38" s="5">
        <v>1.0019169999999999</v>
      </c>
      <c r="F38" s="5">
        <v>1.002739</v>
      </c>
      <c r="H38" s="5">
        <v>1.003298</v>
      </c>
      <c r="I38" s="14"/>
      <c r="J38">
        <v>1.0015719999999999</v>
      </c>
      <c r="L38" s="5">
        <v>1.003865</v>
      </c>
      <c r="N38" s="14"/>
      <c r="O38" s="14"/>
    </row>
    <row r="39" spans="1:33">
      <c r="A39" s="15" t="s">
        <v>2308</v>
      </c>
      <c r="B39" s="5">
        <v>58.320050000000002</v>
      </c>
      <c r="C39" s="4">
        <f>B39/B30</f>
        <v>1.0298982817383935E-3</v>
      </c>
      <c r="D39" s="5">
        <v>72.204710000000006</v>
      </c>
      <c r="E39" s="4">
        <f>D39/B30</f>
        <v>1.2750933300369083E-3</v>
      </c>
      <c r="F39" s="5">
        <v>63.873840000000001</v>
      </c>
      <c r="G39" s="4">
        <f>F39/B30</f>
        <v>1.1279749942606884E-3</v>
      </c>
      <c r="H39" s="5">
        <v>63.643270000000001</v>
      </c>
      <c r="I39" s="14">
        <f>H39/B30</f>
        <v>1.1239032616949512E-3</v>
      </c>
      <c r="J39">
        <v>59.66771</v>
      </c>
      <c r="K39" s="4">
        <f>J39/B30</f>
        <v>1.0536971762586751E-3</v>
      </c>
      <c r="L39" s="5">
        <v>62.754429999999999</v>
      </c>
      <c r="M39" s="4">
        <f>L39/B30</f>
        <v>1.1082068624507745E-3</v>
      </c>
      <c r="N39" s="14"/>
      <c r="O39" s="14"/>
    </row>
    <row r="40" spans="1:33">
      <c r="A40" s="15" t="s">
        <v>2636</v>
      </c>
      <c r="B40" s="5">
        <v>9.8649999999999996E-4</v>
      </c>
      <c r="C40" s="5"/>
      <c r="D40" s="264">
        <v>1.1039999999999999E-3</v>
      </c>
      <c r="E40" s="5"/>
      <c r="F40" s="14">
        <v>8.1329999999999998E-4</v>
      </c>
      <c r="G40" s="5"/>
      <c r="H40">
        <v>9.2599999999999996E-4</v>
      </c>
      <c r="I40" s="5"/>
      <c r="J40">
        <v>8.5039999999999996E-4</v>
      </c>
      <c r="K40" s="5"/>
      <c r="L40">
        <v>8.5709999999999996E-4</v>
      </c>
      <c r="M40" s="5"/>
      <c r="N40" s="14"/>
      <c r="O40" s="14"/>
    </row>
    <row r="41" spans="1:33">
      <c r="A41" s="146" t="s">
        <v>2553</v>
      </c>
      <c r="B41" s="25"/>
      <c r="C41" s="25"/>
      <c r="D41" s="153" t="s">
        <v>4</v>
      </c>
      <c r="E41" s="25"/>
      <c r="F41" s="146" t="s">
        <v>9</v>
      </c>
      <c r="G41" s="25"/>
      <c r="H41" s="25" t="s">
        <v>15</v>
      </c>
      <c r="I41" s="25"/>
      <c r="J41" s="146" t="s">
        <v>12</v>
      </c>
      <c r="K41" s="25"/>
      <c r="L41" s="156" t="s">
        <v>1010</v>
      </c>
      <c r="M41" s="25"/>
      <c r="N41" s="146"/>
      <c r="O41" s="146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</row>
    <row r="42" spans="1:33">
      <c r="A42" s="23" t="s">
        <v>2493</v>
      </c>
      <c r="B42" s="5">
        <v>-2.2261829999999998</v>
      </c>
      <c r="C42" s="14"/>
      <c r="D42" s="5">
        <v>-2.1706729999999999</v>
      </c>
      <c r="E42" s="14"/>
      <c r="F42" s="5">
        <v>-2.367111</v>
      </c>
      <c r="G42" s="23"/>
      <c r="H42" s="5">
        <v>-2.2642289999999998</v>
      </c>
      <c r="I42" s="14"/>
      <c r="J42" s="5">
        <v>-2.2829169999999999</v>
      </c>
      <c r="L42" s="5">
        <v>-2.3017669999999999</v>
      </c>
      <c r="N42" s="14"/>
      <c r="O42" s="14"/>
    </row>
    <row r="43" spans="1:33">
      <c r="A43" s="23" t="s">
        <v>2504</v>
      </c>
      <c r="B43" s="5">
        <v>2582</v>
      </c>
      <c r="C43" s="29"/>
      <c r="D43" s="5">
        <v>1993</v>
      </c>
      <c r="E43" s="14"/>
      <c r="F43" s="5">
        <v>1810</v>
      </c>
      <c r="G43" s="14"/>
      <c r="H43" s="5">
        <v>1886</v>
      </c>
      <c r="I43" s="14"/>
      <c r="J43" s="5">
        <v>1788</v>
      </c>
      <c r="L43" s="5">
        <v>1783</v>
      </c>
      <c r="N43" s="14"/>
      <c r="O43" s="14"/>
    </row>
    <row r="44" spans="1:33">
      <c r="A44" s="23" t="s">
        <v>2497</v>
      </c>
      <c r="B44" s="5">
        <v>1.099749E-2</v>
      </c>
      <c r="C44" s="29"/>
      <c r="D44" s="5">
        <v>1.679319E-2</v>
      </c>
      <c r="E44" s="14"/>
      <c r="F44" s="5">
        <v>1.500751E-2</v>
      </c>
      <c r="G44" s="14"/>
      <c r="H44" s="5">
        <v>1.5232590000000001E-2</v>
      </c>
      <c r="I44" s="14"/>
      <c r="J44" s="5">
        <v>1.494003E-2</v>
      </c>
      <c r="L44" s="5">
        <v>1.54393E-2</v>
      </c>
      <c r="N44" s="14"/>
      <c r="O44" s="14"/>
    </row>
    <row r="45" spans="1:33">
      <c r="A45" s="23" t="s">
        <v>2505</v>
      </c>
      <c r="B45" s="5">
        <v>-3.2965170000000001</v>
      </c>
      <c r="C45" s="29"/>
      <c r="D45" s="5">
        <v>-0.74916749999999999</v>
      </c>
      <c r="E45" s="14"/>
      <c r="F45" s="5">
        <v>-0.65283769999999997</v>
      </c>
      <c r="G45" s="14"/>
      <c r="H45" s="5">
        <v>-1.2009730000000001</v>
      </c>
      <c r="I45" s="14"/>
      <c r="J45">
        <v>-1.0184869999999999</v>
      </c>
      <c r="L45" s="5">
        <v>-0.81533169999999999</v>
      </c>
      <c r="N45" s="14"/>
      <c r="O45" s="14"/>
    </row>
    <row r="46" spans="1:33">
      <c r="A46" s="23" t="s">
        <v>2506</v>
      </c>
      <c r="B46" s="5">
        <v>-4.7648659999999996</v>
      </c>
      <c r="C46" s="29"/>
      <c r="D46" s="5">
        <v>1.9532290000000001</v>
      </c>
      <c r="E46" s="14"/>
      <c r="F46" s="5">
        <v>2.157095</v>
      </c>
      <c r="G46" s="14"/>
      <c r="H46" s="5">
        <v>0.96141279999999996</v>
      </c>
      <c r="I46" s="14"/>
      <c r="J46" s="5">
        <v>1.4111119999999999</v>
      </c>
      <c r="L46" s="5">
        <v>1.814954</v>
      </c>
      <c r="N46" s="14"/>
      <c r="O46" s="14"/>
    </row>
    <row r="47" spans="1:33">
      <c r="A47" s="5" t="s">
        <v>2507</v>
      </c>
      <c r="B47" s="5">
        <v>57.073740000000001</v>
      </c>
      <c r="C47" s="29">
        <f>B47/B30</f>
        <v>1.0078891694774578E-3</v>
      </c>
      <c r="D47" s="5">
        <v>67.293329999999997</v>
      </c>
      <c r="E47" s="14">
        <f>D47/B30</f>
        <v>1.1883612057852261E-3</v>
      </c>
      <c r="F47" s="5">
        <v>54.86112</v>
      </c>
      <c r="G47" s="14">
        <f>F47/B30</f>
        <v>9.6881558267257668E-4</v>
      </c>
      <c r="H47" s="5">
        <v>57.962789999999998</v>
      </c>
      <c r="I47" s="14">
        <f>H47/B30</f>
        <v>1.0235892771999222E-3</v>
      </c>
      <c r="J47" s="5">
        <v>53.846299999999999</v>
      </c>
      <c r="K47" s="4">
        <f>J47/B30</f>
        <v>9.508944496441627E-4</v>
      </c>
      <c r="L47" s="5">
        <v>55.557519999999997</v>
      </c>
      <c r="M47" s="4">
        <f>L47/B30</f>
        <v>9.8111360305154775E-4</v>
      </c>
      <c r="N47" s="14"/>
      <c r="O47" s="14"/>
    </row>
    <row r="48" spans="1:33">
      <c r="A48" s="5" t="s">
        <v>2508</v>
      </c>
      <c r="B48" s="5">
        <v>326.54360000000003</v>
      </c>
      <c r="C48" s="29">
        <f>B48/B30</f>
        <v>5.7665707171490636E-3</v>
      </c>
      <c r="D48" s="5">
        <v>285.60730000000001</v>
      </c>
      <c r="E48" s="14">
        <f>D48/B30</f>
        <v>5.0436593850989812E-3</v>
      </c>
      <c r="F48" s="5">
        <v>272.77449999999999</v>
      </c>
      <c r="G48" s="14">
        <f>F46/B30</f>
        <v>3.80930474861815E-5</v>
      </c>
      <c r="H48" s="5">
        <v>269.20920000000001</v>
      </c>
      <c r="I48" s="14">
        <f>H48/B30</f>
        <v>4.7540784431454961E-3</v>
      </c>
      <c r="J48" s="5">
        <v>253.7465</v>
      </c>
      <c r="K48" s="4">
        <f>J48/B30</f>
        <v>4.4810161230508412E-3</v>
      </c>
      <c r="L48" s="5">
        <v>260.7482</v>
      </c>
      <c r="M48" s="4">
        <f>L48/B30</f>
        <v>4.6046620869903045E-3</v>
      </c>
      <c r="N48" s="14"/>
      <c r="O48" s="14"/>
    </row>
    <row r="49" spans="1:33">
      <c r="A49" s="5" t="s">
        <v>2509</v>
      </c>
      <c r="B49" s="73">
        <v>1.441643E-7</v>
      </c>
      <c r="C49" s="5"/>
      <c r="D49" s="266">
        <v>1.260915E-7</v>
      </c>
      <c r="E49" s="5"/>
      <c r="F49" s="266">
        <v>1.20426E-7</v>
      </c>
      <c r="G49" s="5"/>
      <c r="H49" s="266">
        <v>1.18852E-7</v>
      </c>
      <c r="I49" s="5"/>
      <c r="J49" s="266">
        <v>1.1202539999999999E-7</v>
      </c>
      <c r="K49" s="5"/>
      <c r="L49" s="266">
        <v>1.151166E-7</v>
      </c>
      <c r="M49" s="5"/>
      <c r="N49" s="14" t="s">
        <v>2638</v>
      </c>
      <c r="O49" s="14"/>
    </row>
    <row r="50" spans="1:33">
      <c r="A50" s="151" t="s">
        <v>2578</v>
      </c>
      <c r="B50" s="146"/>
      <c r="C50" s="152"/>
      <c r="D50" s="153"/>
      <c r="E50" s="146"/>
      <c r="F50" s="40" t="s">
        <v>2522</v>
      </c>
      <c r="G50" s="25" t="s">
        <v>4</v>
      </c>
      <c r="H50" s="146" t="s">
        <v>9</v>
      </c>
      <c r="I50" s="25" t="s">
        <v>15</v>
      </c>
      <c r="J50" s="25" t="s">
        <v>12</v>
      </c>
      <c r="K50" s="25" t="s">
        <v>1010</v>
      </c>
      <c r="L50" s="25"/>
      <c r="M50" s="156"/>
      <c r="N50" s="146"/>
      <c r="O50" s="146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</row>
    <row r="51" spans="1:33">
      <c r="A51" s="4" t="s">
        <v>2556</v>
      </c>
      <c r="B51" s="14"/>
      <c r="C51" s="29"/>
      <c r="D51" s="15"/>
      <c r="E51" s="14" t="s">
        <v>2639</v>
      </c>
      <c r="F51" s="5">
        <v>1789</v>
      </c>
      <c r="G51" s="5">
        <v>1260</v>
      </c>
      <c r="H51" s="4">
        <v>997</v>
      </c>
      <c r="I51" s="5">
        <v>1101</v>
      </c>
      <c r="J51" s="5">
        <v>978</v>
      </c>
      <c r="K51" s="5">
        <v>917</v>
      </c>
      <c r="M51" s="4"/>
      <c r="N51" s="14"/>
      <c r="O51" s="1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>
      <c r="A52" s="4" t="s">
        <v>2558</v>
      </c>
      <c r="B52" s="14"/>
      <c r="C52" s="29"/>
      <c r="D52" s="15"/>
      <c r="E52" s="4" t="s">
        <v>2640</v>
      </c>
      <c r="F52" s="5">
        <v>2937</v>
      </c>
      <c r="G52" s="5">
        <v>2179</v>
      </c>
      <c r="H52" s="5">
        <v>1918</v>
      </c>
      <c r="I52" s="5">
        <v>2017</v>
      </c>
      <c r="J52" s="5">
        <v>1894</v>
      </c>
      <c r="K52" s="5">
        <v>1892</v>
      </c>
      <c r="M52" s="4"/>
      <c r="N52" s="14"/>
      <c r="O52" s="1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>
      <c r="B53" s="14"/>
      <c r="E53" s="14" t="s">
        <v>2641</v>
      </c>
      <c r="F53">
        <v>528</v>
      </c>
      <c r="G53" s="5">
        <v>545</v>
      </c>
      <c r="H53" s="5">
        <v>556</v>
      </c>
      <c r="I53" s="5">
        <v>550</v>
      </c>
      <c r="J53" s="5">
        <v>572</v>
      </c>
      <c r="K53" s="4">
        <v>572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>
      <c r="A54" s="4" t="s">
        <v>2559</v>
      </c>
      <c r="B54" s="14"/>
      <c r="E54" s="4" t="s">
        <v>2642</v>
      </c>
      <c r="F54" s="5">
        <v>1306</v>
      </c>
      <c r="G54" s="5">
        <v>1349</v>
      </c>
      <c r="H54" s="15">
        <v>1382</v>
      </c>
      <c r="I54" s="4">
        <v>1371</v>
      </c>
      <c r="J54" s="4">
        <v>1379</v>
      </c>
      <c r="K54" s="4">
        <v>1381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>
      <c r="A55" s="4" t="s">
        <v>2560</v>
      </c>
      <c r="B55" s="14"/>
      <c r="E55" s="4" t="s">
        <v>2463</v>
      </c>
      <c r="F55" s="4">
        <f>(F51/F52)/(F53/F54)</f>
        <v>1.5066613530607402</v>
      </c>
      <c r="G55" s="4">
        <f t="shared" ref="G55:K55" si="0">(G51/G52)/(G53/G54)</f>
        <v>1.4312937085019219</v>
      </c>
      <c r="H55" s="4">
        <f t="shared" si="0"/>
        <v>1.2920514474760127</v>
      </c>
      <c r="I55" s="4">
        <f t="shared" si="0"/>
        <v>1.3606805787172669</v>
      </c>
      <c r="J55" s="4">
        <f t="shared" si="0"/>
        <v>1.2448789331049099</v>
      </c>
      <c r="K55" s="4">
        <f t="shared" si="0"/>
        <v>1.1701616301246323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>
      <c r="B56" s="14"/>
      <c r="E56" s="4" t="s">
        <v>2464</v>
      </c>
      <c r="F56" s="4">
        <f>1-F55</f>
        <v>-0.50666135306074023</v>
      </c>
      <c r="G56" s="4">
        <f t="shared" ref="G56:K56" si="1">1-G55</f>
        <v>-0.43129370850192195</v>
      </c>
      <c r="H56" s="4">
        <f t="shared" si="1"/>
        <v>-0.29205144747601275</v>
      </c>
      <c r="I56" s="4">
        <f t="shared" si="1"/>
        <v>-0.36068057871726689</v>
      </c>
      <c r="J56" s="4">
        <f t="shared" si="1"/>
        <v>-0.24487893310490993</v>
      </c>
      <c r="K56" s="4">
        <f t="shared" si="1"/>
        <v>-0.17016163012463226</v>
      </c>
      <c r="L56" s="4" t="s">
        <v>2643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>
      <c r="A57" s="4" t="s">
        <v>2561</v>
      </c>
      <c r="B57" s="14"/>
      <c r="E57" s="4" t="s">
        <v>2465</v>
      </c>
      <c r="F57" s="42">
        <v>47.524999999999999</v>
      </c>
      <c r="G57" s="42">
        <v>33.728999999999999</v>
      </c>
      <c r="H57" s="42">
        <v>16.259</v>
      </c>
      <c r="I57" s="42">
        <v>24.079000000000001</v>
      </c>
      <c r="J57" s="4">
        <v>11.941000000000001</v>
      </c>
      <c r="K57" s="4">
        <v>6.0401999999999996</v>
      </c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>
      <c r="A58" s="4" t="s">
        <v>2562</v>
      </c>
      <c r="B58" s="14"/>
      <c r="E58" s="4" t="s">
        <v>2644</v>
      </c>
      <c r="F58" s="189">
        <v>4.9980000000000001E-4</v>
      </c>
      <c r="G58" s="189">
        <v>4.9980000000000001E-4</v>
      </c>
      <c r="H58" s="189">
        <v>4.9980000000000001E-4</v>
      </c>
      <c r="I58" s="189">
        <v>4.9980000000000001E-4</v>
      </c>
      <c r="J58" s="189">
        <v>9.9949999999999995E-4</v>
      </c>
      <c r="K58" s="189">
        <v>1.299E-2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>
      <c r="A60" s="168"/>
      <c r="B60" s="14"/>
      <c r="C60" s="29"/>
      <c r="D60" s="1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>
      <c r="A61" s="4" t="s">
        <v>2610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>
      <c r="B62" s="4" t="s">
        <v>2611</v>
      </c>
      <c r="C62" s="4" t="s">
        <v>2612</v>
      </c>
      <c r="D62" s="4" t="s">
        <v>2613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>
      <c r="A63" s="4" t="s">
        <v>2614</v>
      </c>
      <c r="B63" s="5"/>
      <c r="C63" s="5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>
      <c r="A64" s="4" t="s">
        <v>2615</v>
      </c>
      <c r="B64" s="5"/>
      <c r="C64" s="5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>
      <c r="A65" s="4" t="s">
        <v>2613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>
      <c r="A67" s="4" t="s">
        <v>2624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>
      <c r="A69" s="30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>
      <c r="A71" s="4" t="s">
        <v>2645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>
      <c r="A89" s="169"/>
      <c r="B89" s="170"/>
      <c r="C89" s="171"/>
      <c r="D89" s="172"/>
      <c r="E89" s="172"/>
      <c r="F89" s="173"/>
      <c r="G89" s="173"/>
      <c r="H89" s="173"/>
      <c r="I89" s="173"/>
      <c r="J89" s="169"/>
      <c r="K89" s="169"/>
      <c r="L89" s="169"/>
      <c r="M89" s="169"/>
      <c r="N89" s="170"/>
      <c r="O89" s="170"/>
    </row>
    <row r="90" spans="1:33">
      <c r="B90" s="170"/>
      <c r="E90" s="169"/>
      <c r="F90" s="173"/>
      <c r="G90" s="173"/>
      <c r="H90" s="169"/>
      <c r="I90" s="173"/>
      <c r="J90" s="169"/>
      <c r="K90" s="169"/>
      <c r="L90" s="173"/>
      <c r="M90" s="174"/>
    </row>
    <row r="91" spans="1:33">
      <c r="A91" s="169"/>
      <c r="B91" s="170"/>
      <c r="E91" s="169"/>
      <c r="F91" s="169"/>
      <c r="G91" s="173"/>
      <c r="H91" s="169"/>
      <c r="I91" s="173"/>
      <c r="J91" s="169"/>
      <c r="K91" s="169"/>
      <c r="L91" s="173"/>
      <c r="M91" s="174"/>
    </row>
    <row r="92" spans="1:33">
      <c r="A92" s="169"/>
      <c r="B92" s="170"/>
      <c r="E92" s="169"/>
      <c r="F92" s="173"/>
      <c r="G92" s="173"/>
      <c r="H92" s="173"/>
      <c r="I92" s="173"/>
      <c r="J92" s="169"/>
      <c r="K92" s="169"/>
      <c r="L92" s="173"/>
      <c r="M92" s="173"/>
    </row>
    <row r="93" spans="1:33">
      <c r="B93" s="170"/>
      <c r="I93" s="170"/>
    </row>
    <row r="94" spans="1:33">
      <c r="A94" s="169"/>
      <c r="B94" s="170"/>
    </row>
    <row r="95" spans="1:33">
      <c r="A95" s="169"/>
      <c r="B95" s="170"/>
    </row>
    <row r="98" spans="1:4">
      <c r="A98" s="175"/>
      <c r="B98" s="170"/>
      <c r="C98" s="171"/>
      <c r="D98" s="172"/>
    </row>
  </sheetData>
  <pageMargins left="0.7" right="0.7" top="0.75" bottom="0.75" header="0.51180555555555496" footer="0.51180555555555496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7"/>
  <sheetViews>
    <sheetView topLeftCell="F135" workbookViewId="0">
      <selection activeCell="L162" sqref="L162"/>
    </sheetView>
  </sheetViews>
  <sheetFormatPr baseColWidth="10" defaultColWidth="8.83203125" defaultRowHeight="14" x14ac:dyDescent="0"/>
  <cols>
    <col min="1" max="1" width="20.83203125" customWidth="1"/>
    <col min="2" max="2" width="8.83203125" customWidth="1"/>
    <col min="3" max="3" width="12" customWidth="1"/>
    <col min="4" max="4" width="16.6640625" customWidth="1"/>
    <col min="5" max="5" width="12" customWidth="1"/>
    <col min="6" max="6" width="11.83203125" customWidth="1"/>
    <col min="7" max="7" width="16.6640625" customWidth="1"/>
    <col min="8" max="9" width="8.83203125" customWidth="1"/>
    <col min="10" max="10" width="10.5" customWidth="1"/>
    <col min="11" max="11" width="8.83203125" customWidth="1"/>
    <col min="12" max="12" width="16.1640625" customWidth="1"/>
    <col min="13" max="13" width="15.5" customWidth="1"/>
    <col min="14" max="14" width="15.1640625" customWidth="1"/>
    <col min="15" max="1025" width="8.83203125" customWidth="1"/>
  </cols>
  <sheetData>
    <row r="1" spans="1:34">
      <c r="A1" s="31" t="s">
        <v>2469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3"/>
      <c r="O1" s="34"/>
      <c r="P1" s="35"/>
      <c r="Q1" s="33"/>
      <c r="R1" s="36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</row>
    <row r="2" spans="1:34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38" t="s">
        <v>2475</v>
      </c>
      <c r="H2" s="38"/>
      <c r="I2" s="38"/>
      <c r="J2" s="40"/>
      <c r="K2" s="39"/>
      <c r="L2" s="38"/>
      <c r="M2" s="40"/>
      <c r="N2" s="38"/>
      <c r="O2" s="38"/>
      <c r="P2" s="38"/>
      <c r="Q2" s="38"/>
      <c r="R2" s="40"/>
      <c r="S2" s="38"/>
      <c r="T2" s="40"/>
      <c r="U2" s="38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</row>
    <row r="3" spans="1:34">
      <c r="A3" s="41" t="s">
        <v>2307</v>
      </c>
      <c r="B3" s="42">
        <f>SUM('chr19'!C3:G3)</f>
        <v>48207</v>
      </c>
      <c r="C3">
        <v>11564</v>
      </c>
      <c r="D3">
        <v>16805</v>
      </c>
      <c r="E3">
        <v>6247</v>
      </c>
      <c r="F3">
        <v>7293</v>
      </c>
      <c r="G3">
        <v>6298</v>
      </c>
      <c r="H3" s="43"/>
      <c r="I3" s="42"/>
      <c r="J3" s="42"/>
      <c r="K3" s="42"/>
      <c r="L3" s="42"/>
      <c r="M3" s="42"/>
      <c r="N3" s="44"/>
      <c r="O3" s="44"/>
      <c r="P3" s="88"/>
      <c r="Q3" s="44"/>
      <c r="R3" s="72"/>
    </row>
    <row r="4" spans="1:34">
      <c r="A4" s="41" t="s">
        <v>2481</v>
      </c>
      <c r="B4" s="42">
        <v>1989</v>
      </c>
      <c r="C4" s="42">
        <v>535</v>
      </c>
      <c r="D4" s="42">
        <v>737</v>
      </c>
      <c r="E4" s="42">
        <v>295</v>
      </c>
      <c r="F4" s="42">
        <v>224</v>
      </c>
      <c r="G4" s="42">
        <v>198</v>
      </c>
      <c r="H4" s="43"/>
      <c r="J4" s="42"/>
      <c r="L4" s="42"/>
      <c r="M4" s="42"/>
      <c r="N4" s="44"/>
      <c r="O4" s="44"/>
      <c r="P4" s="88"/>
      <c r="Q4" s="44"/>
      <c r="R4" s="72"/>
    </row>
    <row r="5" spans="1:34">
      <c r="A5" s="41" t="s">
        <v>2482</v>
      </c>
      <c r="B5" s="42">
        <v>18</v>
      </c>
      <c r="C5">
        <v>4</v>
      </c>
      <c r="D5">
        <v>7</v>
      </c>
      <c r="E5">
        <v>4</v>
      </c>
      <c r="F5">
        <v>1</v>
      </c>
      <c r="G5">
        <v>1</v>
      </c>
      <c r="H5" s="13"/>
      <c r="M5" s="11"/>
      <c r="N5" s="44"/>
      <c r="O5" s="44"/>
      <c r="P5" s="88"/>
      <c r="Q5" s="44"/>
      <c r="R5" s="72"/>
    </row>
    <row r="6" spans="1:34">
      <c r="A6" s="41" t="s">
        <v>2483</v>
      </c>
      <c r="B6" s="42">
        <v>2.342857</v>
      </c>
      <c r="C6" s="42">
        <v>2.2228919999999999</v>
      </c>
      <c r="D6" s="42">
        <v>2.5951219999999999</v>
      </c>
      <c r="E6" s="42">
        <v>2.2417579999999999</v>
      </c>
      <c r="F6" s="42">
        <v>1.8</v>
      </c>
      <c r="G6" s="42">
        <v>2.735849</v>
      </c>
      <c r="H6" s="43"/>
      <c r="I6" s="42"/>
      <c r="J6" s="42"/>
      <c r="K6" s="42"/>
      <c r="L6" s="42"/>
      <c r="M6" s="42"/>
      <c r="N6" s="44"/>
      <c r="O6" s="44"/>
      <c r="P6" s="89"/>
      <c r="R6" s="72"/>
    </row>
    <row r="7" spans="1:34">
      <c r="A7" s="11" t="s">
        <v>2484</v>
      </c>
      <c r="B7" s="42">
        <v>524</v>
      </c>
      <c r="C7">
        <v>149</v>
      </c>
      <c r="D7" s="42">
        <v>181</v>
      </c>
      <c r="E7" s="42">
        <v>87</v>
      </c>
      <c r="F7" s="42">
        <v>54</v>
      </c>
      <c r="G7" s="42">
        <v>53</v>
      </c>
      <c r="H7" s="43"/>
      <c r="I7" s="42"/>
      <c r="J7" s="42"/>
      <c r="K7" s="42"/>
      <c r="L7" s="42"/>
      <c r="M7" s="11"/>
      <c r="P7" s="89"/>
      <c r="R7" s="57"/>
    </row>
    <row r="8" spans="1:34">
      <c r="A8" s="11" t="s">
        <v>2485</v>
      </c>
      <c r="B8" s="42">
        <v>1.0869790000000001E-2</v>
      </c>
      <c r="C8">
        <v>1.288481E-2</v>
      </c>
      <c r="D8" s="42">
        <v>1.07706E-2</v>
      </c>
      <c r="E8" s="42">
        <v>1.392668E-2</v>
      </c>
      <c r="F8" s="42">
        <v>7.4043599999999996E-3</v>
      </c>
      <c r="G8" s="42">
        <v>8.4153700000000001E-3</v>
      </c>
      <c r="H8" s="43"/>
      <c r="I8" s="42"/>
      <c r="J8" s="42"/>
      <c r="K8" s="42"/>
      <c r="L8" s="42"/>
      <c r="M8" s="11"/>
      <c r="P8" s="89"/>
      <c r="R8" s="57"/>
    </row>
    <row r="9" spans="1:34">
      <c r="A9" s="90" t="s">
        <v>2486</v>
      </c>
      <c r="B9" s="91"/>
      <c r="C9" s="92" t="s">
        <v>2471</v>
      </c>
      <c r="D9" s="91" t="s">
        <v>2472</v>
      </c>
      <c r="E9" s="86" t="s">
        <v>2473</v>
      </c>
      <c r="F9" s="91" t="s">
        <v>2474</v>
      </c>
      <c r="G9" s="91" t="s">
        <v>2475</v>
      </c>
      <c r="H9" s="112"/>
      <c r="I9" s="113"/>
      <c r="J9" s="113"/>
      <c r="K9" s="113"/>
      <c r="L9" s="113"/>
      <c r="M9" s="90"/>
      <c r="N9" s="107"/>
      <c r="O9" s="107"/>
      <c r="P9" s="95"/>
      <c r="Q9" s="107"/>
      <c r="R9" s="94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</row>
    <row r="10" spans="1:34">
      <c r="A10" s="41" t="s">
        <v>2481</v>
      </c>
      <c r="B10" s="42">
        <v>1336</v>
      </c>
      <c r="C10" s="42">
        <v>384</v>
      </c>
      <c r="D10" s="42">
        <v>479</v>
      </c>
      <c r="E10">
        <v>210</v>
      </c>
      <c r="F10" s="42">
        <v>128</v>
      </c>
      <c r="G10" s="42">
        <v>134</v>
      </c>
      <c r="H10" s="43"/>
      <c r="I10" s="42"/>
      <c r="J10" s="42"/>
      <c r="K10" s="42"/>
      <c r="L10" s="42"/>
      <c r="M10" s="11"/>
      <c r="P10" s="89"/>
      <c r="R10" s="57"/>
    </row>
    <row r="11" spans="1:34">
      <c r="A11" s="41" t="s">
        <v>2482</v>
      </c>
      <c r="B11" s="42">
        <v>10</v>
      </c>
      <c r="C11">
        <v>3</v>
      </c>
      <c r="D11" s="42">
        <v>3</v>
      </c>
      <c r="E11" s="42">
        <v>2</v>
      </c>
      <c r="F11" s="42">
        <v>1</v>
      </c>
      <c r="G11" s="42">
        <v>1</v>
      </c>
      <c r="H11" s="44"/>
      <c r="I11" s="44"/>
      <c r="J11" s="71"/>
      <c r="K11" s="52"/>
      <c r="L11" s="44"/>
      <c r="M11" s="71"/>
      <c r="N11" s="44"/>
      <c r="O11" s="44"/>
      <c r="P11" s="44"/>
      <c r="Q11" s="44"/>
      <c r="R11" s="71"/>
      <c r="S11" s="44"/>
      <c r="T11" s="71"/>
      <c r="U11" s="44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</row>
    <row r="12" spans="1:34">
      <c r="A12" s="41" t="s">
        <v>2483</v>
      </c>
      <c r="B12" s="42">
        <v>2.1658770000000001</v>
      </c>
      <c r="C12" s="42">
        <v>2.0967739999999999</v>
      </c>
      <c r="D12">
        <v>2.2585030000000001</v>
      </c>
      <c r="E12" s="42">
        <v>2.4426230000000002</v>
      </c>
      <c r="F12" s="42">
        <v>1.5098039999999999</v>
      </c>
      <c r="G12" s="42">
        <v>2.526316</v>
      </c>
      <c r="H12" s="43"/>
      <c r="I12" s="42"/>
      <c r="J12" s="42"/>
      <c r="K12" s="42"/>
      <c r="L12" s="42"/>
      <c r="M12" s="11"/>
      <c r="P12" s="89"/>
      <c r="R12" s="57"/>
    </row>
    <row r="13" spans="1:34">
      <c r="A13" s="11" t="s">
        <v>2484</v>
      </c>
      <c r="B13" s="42">
        <v>550</v>
      </c>
      <c r="C13">
        <v>157</v>
      </c>
      <c r="D13" s="42">
        <v>188</v>
      </c>
      <c r="E13" s="42">
        <v>92</v>
      </c>
      <c r="F13" s="42">
        <v>55</v>
      </c>
      <c r="G13" s="42">
        <v>57</v>
      </c>
      <c r="H13" s="43"/>
      <c r="I13" s="42"/>
      <c r="J13" s="42"/>
      <c r="K13" s="42"/>
      <c r="L13" s="42"/>
      <c r="M13" s="11"/>
      <c r="P13" s="89"/>
      <c r="R13" s="57"/>
    </row>
    <row r="14" spans="1:34">
      <c r="A14" s="11" t="s">
        <v>2485</v>
      </c>
      <c r="B14" s="42">
        <v>1.140913E-2</v>
      </c>
      <c r="C14">
        <v>1.3576619999999999E-2</v>
      </c>
      <c r="D14" s="42">
        <v>1.118715E-2</v>
      </c>
      <c r="E14" s="42">
        <v>1.472707E-2</v>
      </c>
      <c r="F14" s="42">
        <v>7.5414779999999999E-3</v>
      </c>
      <c r="G14" s="42">
        <v>9.0504920000000003E-3</v>
      </c>
      <c r="H14" s="43"/>
      <c r="I14" s="42"/>
      <c r="J14" s="42"/>
      <c r="K14" s="42"/>
      <c r="L14" s="42"/>
      <c r="M14" s="11"/>
      <c r="P14" s="89"/>
      <c r="R14" s="57"/>
    </row>
    <row r="15" spans="1:34">
      <c r="A15" s="90" t="s">
        <v>2487</v>
      </c>
      <c r="B15" s="91"/>
      <c r="C15" s="92" t="s">
        <v>2471</v>
      </c>
      <c r="D15" s="91" t="s">
        <v>2472</v>
      </c>
      <c r="E15" s="86" t="s">
        <v>2473</v>
      </c>
      <c r="F15" s="91" t="s">
        <v>2474</v>
      </c>
      <c r="G15" s="91" t="s">
        <v>2475</v>
      </c>
      <c r="H15" s="112"/>
      <c r="I15" s="113"/>
      <c r="J15" s="113"/>
      <c r="K15" s="113"/>
      <c r="L15" s="113"/>
      <c r="M15" s="90"/>
      <c r="N15" s="107"/>
      <c r="O15" s="107"/>
      <c r="P15" s="95"/>
      <c r="Q15" s="107"/>
      <c r="R15" s="94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</row>
    <row r="16" spans="1:34">
      <c r="A16" s="41" t="s">
        <v>2481</v>
      </c>
      <c r="B16" s="42">
        <v>1143</v>
      </c>
      <c r="C16" s="42">
        <v>346</v>
      </c>
      <c r="D16" s="42">
        <v>392</v>
      </c>
      <c r="E16">
        <v>186</v>
      </c>
      <c r="F16" s="42">
        <v>108</v>
      </c>
      <c r="G16" s="42">
        <v>110</v>
      </c>
      <c r="H16" s="44"/>
      <c r="I16" s="44"/>
      <c r="J16" s="71"/>
      <c r="K16" s="52"/>
      <c r="L16" s="44"/>
      <c r="M16" s="71"/>
      <c r="N16" s="44"/>
      <c r="O16" s="44"/>
      <c r="P16" s="44"/>
      <c r="Q16" s="44"/>
      <c r="R16" s="71"/>
      <c r="S16" s="44"/>
      <c r="T16" s="71"/>
      <c r="U16" s="44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</row>
    <row r="17" spans="1:34">
      <c r="A17" s="41" t="s">
        <v>2482</v>
      </c>
      <c r="B17" s="42">
        <v>9</v>
      </c>
      <c r="C17">
        <v>2</v>
      </c>
      <c r="D17" s="42">
        <v>3</v>
      </c>
      <c r="E17" s="42">
        <v>2</v>
      </c>
      <c r="F17" s="42">
        <v>1</v>
      </c>
      <c r="G17" s="42">
        <v>1</v>
      </c>
      <c r="H17" s="44"/>
      <c r="I17" s="44"/>
      <c r="J17" s="71"/>
      <c r="K17" s="52"/>
      <c r="L17" s="44"/>
      <c r="M17" s="71"/>
      <c r="N17" s="44"/>
      <c r="O17" s="44"/>
      <c r="P17" s="44"/>
      <c r="Q17" s="44"/>
      <c r="R17" s="71"/>
      <c r="S17" s="44"/>
      <c r="T17" s="71"/>
      <c r="U17" s="44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</row>
    <row r="18" spans="1:34">
      <c r="A18" s="41" t="s">
        <v>2483</v>
      </c>
      <c r="B18" s="42">
        <v>2.2844829999999998</v>
      </c>
      <c r="C18" s="42">
        <v>2.1171169999999999</v>
      </c>
      <c r="D18">
        <v>2.266667</v>
      </c>
      <c r="E18" s="42">
        <v>3.0434779999999999</v>
      </c>
      <c r="F18" s="42">
        <v>1.769231</v>
      </c>
      <c r="G18" s="42">
        <v>2.548387</v>
      </c>
      <c r="H18" s="44"/>
      <c r="I18" s="44"/>
      <c r="J18" s="71"/>
      <c r="K18" s="52"/>
      <c r="L18" s="44"/>
      <c r="M18" s="71"/>
      <c r="N18" s="44"/>
      <c r="O18" s="44"/>
      <c r="P18" s="44"/>
      <c r="Q18" s="44"/>
      <c r="R18" s="71"/>
      <c r="S18" s="44"/>
      <c r="T18" s="71"/>
      <c r="U18" s="44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</row>
    <row r="19" spans="1:34">
      <c r="A19" s="11" t="s">
        <v>2484</v>
      </c>
      <c r="B19" s="42">
        <v>560</v>
      </c>
      <c r="C19">
        <v>160</v>
      </c>
      <c r="D19" s="42">
        <v>194</v>
      </c>
      <c r="E19" s="42">
        <v>92</v>
      </c>
      <c r="F19" s="42">
        <v>56</v>
      </c>
      <c r="G19" s="42">
        <v>57</v>
      </c>
      <c r="H19" s="44"/>
      <c r="I19" s="44"/>
      <c r="J19" s="71"/>
      <c r="K19" s="52"/>
      <c r="L19" s="44"/>
      <c r="M19" s="71"/>
      <c r="N19" s="44"/>
      <c r="O19" s="44"/>
      <c r="P19" s="44"/>
      <c r="Q19" s="44"/>
      <c r="R19" s="71"/>
      <c r="S19" s="44"/>
      <c r="T19" s="71"/>
      <c r="U19" s="44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</row>
    <row r="20" spans="1:34">
      <c r="A20" s="11" t="s">
        <v>2485</v>
      </c>
      <c r="B20" s="42">
        <v>1.161657E-2</v>
      </c>
      <c r="C20">
        <v>1.3836040000000001E-2</v>
      </c>
      <c r="D20" s="42">
        <v>1.1544179999999999E-2</v>
      </c>
      <c r="E20" s="42">
        <v>1.472707E-2</v>
      </c>
      <c r="F20" s="42">
        <v>7.6785960000000002E-3</v>
      </c>
      <c r="G20" s="42">
        <v>9.0504920000000003E-3</v>
      </c>
      <c r="H20" s="44"/>
      <c r="I20" s="44"/>
      <c r="J20" s="71"/>
      <c r="K20" s="52"/>
      <c r="L20" s="44"/>
      <c r="M20" s="71"/>
      <c r="N20" s="44"/>
      <c r="O20" s="44"/>
      <c r="P20" s="44"/>
      <c r="Q20" s="44"/>
      <c r="R20" s="71"/>
      <c r="S20" s="44"/>
      <c r="T20" s="71"/>
      <c r="U20" s="44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</row>
    <row r="21" spans="1:34">
      <c r="A21" s="90" t="s">
        <v>2488</v>
      </c>
      <c r="B21" s="91"/>
      <c r="C21" s="92" t="s">
        <v>2471</v>
      </c>
      <c r="D21" s="91" t="s">
        <v>2472</v>
      </c>
      <c r="E21" s="86" t="s">
        <v>2473</v>
      </c>
      <c r="F21" s="91" t="s">
        <v>2474</v>
      </c>
      <c r="G21" s="91" t="s">
        <v>2475</v>
      </c>
      <c r="H21" s="91"/>
      <c r="I21" s="91"/>
      <c r="J21" s="86"/>
      <c r="K21" s="92"/>
      <c r="L21" s="91"/>
      <c r="M21" s="86"/>
      <c r="N21" s="91"/>
      <c r="O21" s="91"/>
      <c r="P21" s="91"/>
      <c r="Q21" s="91"/>
      <c r="R21" s="86"/>
      <c r="S21" s="91"/>
      <c r="T21" s="86"/>
      <c r="U21" s="91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</row>
    <row r="22" spans="1:34">
      <c r="A22" s="41" t="s">
        <v>2481</v>
      </c>
      <c r="B22" s="42">
        <v>1179</v>
      </c>
      <c r="C22" s="42">
        <v>346</v>
      </c>
      <c r="D22" s="42">
        <v>414</v>
      </c>
      <c r="E22">
        <v>181</v>
      </c>
      <c r="F22" s="42">
        <v>119</v>
      </c>
      <c r="G22" s="42">
        <v>118</v>
      </c>
      <c r="H22" s="44"/>
      <c r="I22" s="44"/>
      <c r="J22" s="71"/>
      <c r="K22" s="52"/>
      <c r="L22" s="44"/>
      <c r="M22" s="71"/>
      <c r="N22" s="44"/>
      <c r="O22" s="44"/>
      <c r="P22" s="44"/>
      <c r="Q22" s="44"/>
      <c r="R22" s="71"/>
      <c r="S22" s="44"/>
      <c r="T22" s="71"/>
      <c r="U22" s="44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</row>
    <row r="23" spans="1:34">
      <c r="A23" s="41" t="s">
        <v>2482</v>
      </c>
      <c r="B23" s="42">
        <v>8</v>
      </c>
      <c r="C23">
        <v>2</v>
      </c>
      <c r="D23" s="42">
        <v>2</v>
      </c>
      <c r="E23" s="42">
        <v>2</v>
      </c>
      <c r="F23" s="42">
        <v>1</v>
      </c>
      <c r="G23" s="42">
        <v>1</v>
      </c>
      <c r="H23" s="44"/>
      <c r="I23" s="44"/>
      <c r="J23" s="71"/>
      <c r="K23" s="52"/>
      <c r="L23" s="44"/>
      <c r="M23" s="71"/>
      <c r="N23" s="44"/>
      <c r="O23" s="44"/>
      <c r="P23" s="44"/>
      <c r="Q23" s="44"/>
      <c r="R23" s="71"/>
      <c r="S23" s="44"/>
      <c r="T23" s="71"/>
      <c r="U23" s="44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</row>
    <row r="24" spans="1:34">
      <c r="A24" s="41" t="s">
        <v>2483</v>
      </c>
      <c r="B24" s="42">
        <v>2.3211270000000002</v>
      </c>
      <c r="C24" s="42">
        <v>2.1171169999999999</v>
      </c>
      <c r="D24">
        <v>2.4789919999999999</v>
      </c>
      <c r="E24" s="42">
        <v>2.9347829999999999</v>
      </c>
      <c r="F24" s="42">
        <v>1.586957</v>
      </c>
      <c r="G24" s="42">
        <v>2.6875</v>
      </c>
      <c r="H24" s="44"/>
      <c r="I24" s="44"/>
      <c r="J24" s="71"/>
      <c r="K24" s="52"/>
      <c r="L24" s="44"/>
      <c r="M24" s="71"/>
      <c r="N24" s="44"/>
      <c r="O24" s="44"/>
      <c r="P24" s="44"/>
      <c r="Q24" s="44"/>
      <c r="R24" s="71"/>
      <c r="S24" s="44"/>
      <c r="T24" s="71"/>
      <c r="U24" s="44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</row>
    <row r="25" spans="1:34">
      <c r="A25" s="11" t="s">
        <v>2484</v>
      </c>
      <c r="B25" s="42">
        <v>555</v>
      </c>
      <c r="C25">
        <v>160</v>
      </c>
      <c r="D25" s="42">
        <v>191</v>
      </c>
      <c r="E25" s="42">
        <v>91</v>
      </c>
      <c r="F25" s="42">
        <v>57</v>
      </c>
      <c r="G25" s="42">
        <v>55</v>
      </c>
      <c r="H25" s="44"/>
      <c r="I25" s="44"/>
      <c r="J25" s="71"/>
      <c r="K25" s="52"/>
      <c r="L25" s="44"/>
      <c r="M25" s="71"/>
      <c r="N25" s="44"/>
      <c r="O25" s="44"/>
      <c r="P25" s="44"/>
      <c r="Q25" s="44"/>
      <c r="R25" s="71"/>
      <c r="S25" s="44"/>
      <c r="T25" s="71"/>
      <c r="U25" s="44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</row>
    <row r="26" spans="1:34">
      <c r="A26" s="11" t="s">
        <v>2485</v>
      </c>
      <c r="B26" s="42">
        <v>1.151285E-2</v>
      </c>
      <c r="C26">
        <v>1.3836040000000001E-2</v>
      </c>
      <c r="D26" s="42">
        <v>1.136566E-2</v>
      </c>
      <c r="E26" s="42">
        <v>1.456699E-2</v>
      </c>
      <c r="F26" s="42">
        <v>7.8157139999999996E-3</v>
      </c>
      <c r="G26" s="42">
        <v>8.7329309999999993E-3</v>
      </c>
      <c r="H26" s="43"/>
      <c r="I26" s="42"/>
      <c r="J26" s="42"/>
      <c r="K26" s="42"/>
      <c r="L26" s="42"/>
      <c r="M26" s="11"/>
      <c r="P26" s="89"/>
      <c r="R26" s="57"/>
    </row>
    <row r="27" spans="1:34">
      <c r="A27" s="90" t="s">
        <v>2489</v>
      </c>
      <c r="B27" s="91"/>
      <c r="C27" s="92" t="s">
        <v>2471</v>
      </c>
      <c r="D27" s="91" t="s">
        <v>2472</v>
      </c>
      <c r="E27" s="86" t="s">
        <v>2473</v>
      </c>
      <c r="F27" s="91" t="s">
        <v>2474</v>
      </c>
      <c r="G27" s="91" t="s">
        <v>2475</v>
      </c>
      <c r="H27" s="112"/>
      <c r="I27" s="113"/>
      <c r="J27" s="113"/>
      <c r="K27" s="113"/>
      <c r="L27" s="113"/>
      <c r="M27" s="90"/>
      <c r="N27" s="107"/>
      <c r="O27" s="107"/>
      <c r="P27" s="95"/>
      <c r="Q27" s="107"/>
      <c r="R27" s="94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</row>
    <row r="28" spans="1:34">
      <c r="A28" s="41" t="s">
        <v>2481</v>
      </c>
      <c r="B28" s="42">
        <v>1068</v>
      </c>
      <c r="C28" s="42">
        <v>301</v>
      </c>
      <c r="D28" s="42">
        <v>382</v>
      </c>
      <c r="E28">
        <v>175</v>
      </c>
      <c r="F28" s="42">
        <v>107</v>
      </c>
      <c r="G28" s="42">
        <v>102</v>
      </c>
      <c r="H28" s="43"/>
      <c r="I28" s="42"/>
      <c r="J28" s="42"/>
      <c r="K28" s="42"/>
      <c r="L28" s="42"/>
      <c r="M28" s="11"/>
      <c r="P28" s="89"/>
      <c r="R28" s="57"/>
    </row>
    <row r="29" spans="1:34">
      <c r="A29" s="41" t="s">
        <v>2482</v>
      </c>
      <c r="B29" s="42">
        <v>8</v>
      </c>
      <c r="C29">
        <v>1</v>
      </c>
      <c r="D29" s="42">
        <v>4</v>
      </c>
      <c r="E29" s="42">
        <v>1</v>
      </c>
      <c r="F29" s="42">
        <v>1</v>
      </c>
      <c r="G29" s="42">
        <v>1</v>
      </c>
      <c r="H29" s="43"/>
      <c r="I29" s="42"/>
      <c r="J29" s="42"/>
      <c r="K29" s="42"/>
      <c r="L29" s="42"/>
      <c r="M29" s="11"/>
      <c r="P29" s="89"/>
      <c r="R29" s="57"/>
    </row>
    <row r="30" spans="1:34">
      <c r="A30" s="41" t="s">
        <v>2483</v>
      </c>
      <c r="B30" s="42">
        <v>2.2660550000000002</v>
      </c>
      <c r="C30" s="42">
        <v>2.0099999999999998</v>
      </c>
      <c r="D30">
        <v>2.321739</v>
      </c>
      <c r="E30" s="42">
        <v>2.7234039999999999</v>
      </c>
      <c r="F30" s="42">
        <v>1.8157890000000001</v>
      </c>
      <c r="G30" s="42">
        <v>2.9230770000000001</v>
      </c>
      <c r="H30" s="44"/>
      <c r="I30" s="44"/>
      <c r="J30" s="71"/>
      <c r="K30" s="52"/>
      <c r="L30" s="44"/>
      <c r="M30" s="71"/>
      <c r="N30" s="44"/>
      <c r="O30" s="44"/>
      <c r="P30" s="44"/>
      <c r="Q30" s="44"/>
      <c r="R30" s="71"/>
      <c r="S30" s="44"/>
      <c r="T30" s="71"/>
      <c r="U30" s="44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</row>
    <row r="31" spans="1:34">
      <c r="A31" s="11" t="s">
        <v>2484</v>
      </c>
      <c r="B31" s="42">
        <v>558</v>
      </c>
      <c r="C31">
        <v>160</v>
      </c>
      <c r="D31" s="42">
        <v>191</v>
      </c>
      <c r="E31" s="42">
        <v>94</v>
      </c>
      <c r="F31" s="42">
        <v>55</v>
      </c>
      <c r="G31" s="42">
        <v>57</v>
      </c>
      <c r="H31" s="43"/>
      <c r="I31" s="42"/>
      <c r="J31" s="42"/>
      <c r="K31" s="42"/>
      <c r="L31" s="42"/>
      <c r="M31" s="11"/>
      <c r="P31" s="89"/>
      <c r="R31" s="57"/>
    </row>
    <row r="32" spans="1:34">
      <c r="A32" s="11" t="s">
        <v>2485</v>
      </c>
      <c r="B32" s="42">
        <v>1.157508E-2</v>
      </c>
      <c r="C32">
        <v>1.3836040000000001E-2</v>
      </c>
      <c r="D32" s="42">
        <v>1.136566E-2</v>
      </c>
      <c r="E32" s="42">
        <v>1.504722E-2</v>
      </c>
      <c r="F32" s="42">
        <v>7.5414779999999999E-3</v>
      </c>
      <c r="G32" s="42">
        <v>9.0504920000000003E-3</v>
      </c>
      <c r="H32" s="43"/>
      <c r="I32" s="42"/>
      <c r="J32" s="42"/>
      <c r="K32" s="42"/>
      <c r="L32" s="42"/>
      <c r="M32" s="11"/>
      <c r="P32" s="89"/>
      <c r="R32" s="57"/>
    </row>
    <row r="33" spans="1:34">
      <c r="A33" s="90" t="s">
        <v>2490</v>
      </c>
      <c r="B33" s="91"/>
      <c r="C33" s="92" t="s">
        <v>2471</v>
      </c>
      <c r="D33" s="91" t="s">
        <v>2472</v>
      </c>
      <c r="E33" s="86" t="s">
        <v>2473</v>
      </c>
      <c r="F33" s="91" t="s">
        <v>2474</v>
      </c>
      <c r="G33" s="91" t="s">
        <v>2475</v>
      </c>
      <c r="H33" s="112"/>
      <c r="I33" s="113"/>
      <c r="J33" s="113"/>
      <c r="K33" s="113"/>
      <c r="L33" s="113"/>
      <c r="M33" s="90"/>
      <c r="N33" s="107"/>
      <c r="O33" s="107"/>
      <c r="P33" s="95"/>
      <c r="Q33" s="107"/>
      <c r="R33" s="94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</row>
    <row r="34" spans="1:34">
      <c r="A34" s="41" t="s">
        <v>2481</v>
      </c>
      <c r="B34" s="42">
        <v>1056</v>
      </c>
      <c r="C34" s="42">
        <v>296</v>
      </c>
      <c r="D34" s="42">
        <v>374</v>
      </c>
      <c r="E34">
        <v>180</v>
      </c>
      <c r="F34" s="42">
        <v>108</v>
      </c>
      <c r="G34" s="42">
        <v>98</v>
      </c>
      <c r="H34" s="43"/>
      <c r="I34" s="42"/>
      <c r="J34" s="42"/>
      <c r="K34" s="42"/>
      <c r="L34" s="42"/>
      <c r="M34" s="11"/>
      <c r="P34" s="89"/>
      <c r="R34" s="57"/>
    </row>
    <row r="35" spans="1:34">
      <c r="A35" s="41" t="s">
        <v>2482</v>
      </c>
      <c r="B35" s="42">
        <v>7</v>
      </c>
      <c r="C35">
        <v>2</v>
      </c>
      <c r="D35" s="42">
        <v>1</v>
      </c>
      <c r="E35" s="42">
        <v>2</v>
      </c>
      <c r="F35" s="42">
        <v>0</v>
      </c>
      <c r="G35" s="42">
        <v>1</v>
      </c>
      <c r="H35" s="44"/>
      <c r="I35" s="44"/>
      <c r="J35" s="71"/>
      <c r="K35" s="52"/>
      <c r="L35" s="44"/>
      <c r="M35" s="71"/>
      <c r="N35" s="44"/>
      <c r="O35" s="44"/>
      <c r="P35" s="44"/>
      <c r="Q35" s="44"/>
      <c r="R35" s="71"/>
      <c r="S35" s="44"/>
      <c r="T35" s="71"/>
      <c r="U35" s="44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</row>
    <row r="36" spans="1:34">
      <c r="A36" s="41" t="s">
        <v>2483</v>
      </c>
      <c r="B36" s="42">
        <v>2.2592590000000001</v>
      </c>
      <c r="C36" s="42">
        <v>2.1157889999999999</v>
      </c>
      <c r="D36">
        <v>2.1965810000000001</v>
      </c>
      <c r="E36" s="42">
        <v>2.75</v>
      </c>
      <c r="F36" s="42">
        <v>1.7</v>
      </c>
      <c r="G36" s="42">
        <v>3.0833330000000001</v>
      </c>
      <c r="H36" s="43"/>
      <c r="I36" s="42"/>
      <c r="J36" s="42"/>
      <c r="K36" s="42"/>
      <c r="L36" s="42"/>
      <c r="M36" s="11"/>
      <c r="P36" s="89"/>
      <c r="R36" s="57"/>
    </row>
    <row r="37" spans="1:34">
      <c r="A37" s="11" t="s">
        <v>2484</v>
      </c>
      <c r="B37" s="42">
        <v>576</v>
      </c>
      <c r="C37">
        <v>171</v>
      </c>
      <c r="D37" s="42">
        <v>195</v>
      </c>
      <c r="E37" s="42">
        <v>95</v>
      </c>
      <c r="F37" s="42">
        <v>57</v>
      </c>
      <c r="G37" s="42">
        <v>58</v>
      </c>
      <c r="H37" s="43"/>
      <c r="I37" s="42"/>
      <c r="J37" s="42"/>
      <c r="K37" s="42"/>
      <c r="L37" s="42"/>
      <c r="M37" s="11"/>
      <c r="P37" s="89"/>
      <c r="R37" s="57"/>
    </row>
    <row r="38" spans="1:34">
      <c r="A38" s="11" t="s">
        <v>2485</v>
      </c>
      <c r="B38" s="42">
        <v>1.1948469999999999E-2</v>
      </c>
      <c r="C38">
        <v>1.478727E-2</v>
      </c>
      <c r="D38" s="42">
        <v>1.160369E-2</v>
      </c>
      <c r="E38" s="42">
        <v>1.52073E-2</v>
      </c>
      <c r="F38" s="42">
        <v>7.8157139999999996E-3</v>
      </c>
      <c r="G38" s="42">
        <v>9.2092730000000005E-3</v>
      </c>
      <c r="H38" s="43"/>
      <c r="I38" s="42"/>
      <c r="J38" s="42"/>
      <c r="K38" s="42"/>
      <c r="L38" s="42"/>
      <c r="M38" s="11"/>
      <c r="P38" s="89"/>
      <c r="R38" s="57"/>
    </row>
    <row r="39" spans="1:34">
      <c r="A39" s="40" t="s">
        <v>2553</v>
      </c>
      <c r="B39" s="40"/>
      <c r="C39" s="40"/>
      <c r="D39" s="38" t="s">
        <v>2511</v>
      </c>
      <c r="E39" s="38"/>
      <c r="F39" s="38"/>
      <c r="G39" s="40"/>
      <c r="H39" s="38"/>
      <c r="I39" s="50"/>
      <c r="J39" s="40"/>
      <c r="K39" s="40"/>
      <c r="L39" s="40"/>
      <c r="M39" s="40"/>
      <c r="N39" s="37"/>
      <c r="O39" s="38"/>
      <c r="P39" s="38"/>
      <c r="Q39" s="77"/>
      <c r="R39" s="40"/>
      <c r="S39" s="51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</row>
    <row r="40" spans="1:34">
      <c r="A40" s="11" t="s">
        <v>2493</v>
      </c>
      <c r="B40" s="42">
        <v>-2.0116399999999999</v>
      </c>
      <c r="D40" s="71" t="s">
        <v>2313</v>
      </c>
      <c r="E40" s="71"/>
      <c r="F40" t="s">
        <v>2307</v>
      </c>
      <c r="G40" s="11" t="s">
        <v>2493</v>
      </c>
      <c r="H40" s="11" t="s">
        <v>2504</v>
      </c>
      <c r="I40" s="42" t="s">
        <v>2497</v>
      </c>
      <c r="J40" s="11" t="s">
        <v>2505</v>
      </c>
      <c r="K40" s="11" t="s">
        <v>2506</v>
      </c>
      <c r="L40" s="42" t="s">
        <v>2507</v>
      </c>
      <c r="N40" s="42" t="s">
        <v>2508</v>
      </c>
      <c r="P40" s="23" t="s">
        <v>2509</v>
      </c>
      <c r="Q40" s="23" t="s">
        <v>2503</v>
      </c>
      <c r="R40" s="44"/>
    </row>
    <row r="41" spans="1:34">
      <c r="A41" s="11" t="s">
        <v>2504</v>
      </c>
      <c r="B41" s="42">
        <v>1949</v>
      </c>
      <c r="D41">
        <v>16120965</v>
      </c>
      <c r="E41">
        <v>16155513</v>
      </c>
      <c r="F41">
        <v>11564</v>
      </c>
      <c r="G41">
        <v>-1.879977</v>
      </c>
      <c r="H41">
        <v>505</v>
      </c>
      <c r="I41">
        <v>1.749355E-2</v>
      </c>
      <c r="J41">
        <v>-3.834219</v>
      </c>
      <c r="K41" s="44">
        <v>-6.1739110000000004</v>
      </c>
      <c r="L41">
        <v>17.724218</v>
      </c>
      <c r="M41">
        <f>L41/F41</f>
        <v>1.5327065029401591E-3</v>
      </c>
      <c r="N41">
        <v>59.482559999999999</v>
      </c>
      <c r="O41">
        <f>N41/F41</f>
        <v>5.1437703216879972E-3</v>
      </c>
      <c r="P41" s="73">
        <v>1.285943E-7</v>
      </c>
    </row>
    <row r="42" spans="1:34">
      <c r="A42" s="42" t="s">
        <v>2497</v>
      </c>
      <c r="B42" s="42">
        <v>1.5245649999999999E-2</v>
      </c>
      <c r="D42">
        <v>19848827</v>
      </c>
      <c r="E42">
        <v>19869819</v>
      </c>
      <c r="F42">
        <v>16805</v>
      </c>
      <c r="G42" s="45">
        <v>-2.0329839999999999</v>
      </c>
      <c r="H42" s="45">
        <v>727</v>
      </c>
      <c r="I42" s="44">
        <v>1.4566010000000001E-2</v>
      </c>
      <c r="J42">
        <v>-4.9018110000000004</v>
      </c>
      <c r="K42" s="44">
        <v>-9.0023940000000007</v>
      </c>
      <c r="L42">
        <v>21.269711999999998</v>
      </c>
      <c r="M42">
        <f t="shared" ref="M42:M45" si="0">L42/F42</f>
        <v>1.2656775959535851E-3</v>
      </c>
      <c r="N42">
        <v>81.941230000000004</v>
      </c>
      <c r="O42">
        <f t="shared" ref="O42:O45" si="1">N42/F42</f>
        <v>4.8760029753049687E-3</v>
      </c>
      <c r="P42" s="73">
        <v>1.2190009999999999E-7</v>
      </c>
    </row>
    <row r="43" spans="1:34">
      <c r="A43" s="11" t="s">
        <v>2505</v>
      </c>
      <c r="B43" s="42">
        <v>-4.7446929999999998</v>
      </c>
      <c r="D43">
        <v>22928738</v>
      </c>
      <c r="E43">
        <v>22935512</v>
      </c>
      <c r="F43">
        <v>6247</v>
      </c>
      <c r="G43" s="45">
        <v>-2.044562</v>
      </c>
      <c r="H43" s="45">
        <v>295</v>
      </c>
      <c r="I43" s="44">
        <v>1.3758380000000001E-2</v>
      </c>
      <c r="J43">
        <v>-4.0555750000000002</v>
      </c>
      <c r="K43" s="44">
        <v>-5.9173439999999999</v>
      </c>
      <c r="L43">
        <v>8.1466440000000002</v>
      </c>
      <c r="M43">
        <f t="shared" si="0"/>
        <v>1.3040890027213063E-3</v>
      </c>
      <c r="N43">
        <v>32.79871</v>
      </c>
      <c r="O43">
        <f t="shared" si="1"/>
        <v>5.250313750600288E-3</v>
      </c>
      <c r="P43" s="73">
        <v>1.3125780000000001E-7</v>
      </c>
    </row>
    <row r="44" spans="1:34">
      <c r="A44" s="11" t="s">
        <v>2506</v>
      </c>
      <c r="B44" s="42">
        <v>-9.3994330000000001</v>
      </c>
      <c r="D44">
        <v>35374879</v>
      </c>
      <c r="E44">
        <v>35387799</v>
      </c>
      <c r="F44">
        <v>7293</v>
      </c>
      <c r="G44" s="45">
        <v>-1.9478040000000001</v>
      </c>
      <c r="H44" s="45">
        <v>224</v>
      </c>
      <c r="I44" s="44">
        <v>1.542459E-2</v>
      </c>
      <c r="J44">
        <v>-5.4628870000000003</v>
      </c>
      <c r="K44" s="44">
        <v>-8.8437190000000001</v>
      </c>
      <c r="L44">
        <v>6.9396639999999996</v>
      </c>
      <c r="M44">
        <f t="shared" si="0"/>
        <v>9.5155135061017406E-4</v>
      </c>
      <c r="N44">
        <v>24.904779999999999</v>
      </c>
      <c r="O44">
        <f t="shared" si="1"/>
        <v>3.4148882490058958E-3</v>
      </c>
      <c r="P44" s="73">
        <v>8.5372209999999999E-8</v>
      </c>
    </row>
    <row r="45" spans="1:34">
      <c r="A45" s="42" t="s">
        <v>2507</v>
      </c>
      <c r="B45" s="42">
        <v>59.671129999999998</v>
      </c>
      <c r="C45">
        <f>B45/B3</f>
        <v>1.2378104839546123E-3</v>
      </c>
      <c r="D45">
        <v>35391755</v>
      </c>
      <c r="E45">
        <v>35403584</v>
      </c>
      <c r="F45">
        <v>6298</v>
      </c>
      <c r="G45" s="45">
        <v>-2.006437</v>
      </c>
      <c r="H45" s="45">
        <v>198</v>
      </c>
      <c r="I45" s="44">
        <v>1.4066459999999999E-2</v>
      </c>
      <c r="J45">
        <v>-4.4158860000000004</v>
      </c>
      <c r="K45" s="44">
        <v>-6.3425039999999999</v>
      </c>
      <c r="L45">
        <v>5.5908889999999998</v>
      </c>
      <c r="M45">
        <f t="shared" si="0"/>
        <v>8.8772451571927588E-4</v>
      </c>
      <c r="N45">
        <v>22.014050000000001</v>
      </c>
      <c r="O45">
        <f t="shared" si="1"/>
        <v>3.4954033026357574E-3</v>
      </c>
      <c r="P45" s="73">
        <v>8.738507E-8</v>
      </c>
    </row>
    <row r="46" spans="1:34">
      <c r="A46" s="42" t="s">
        <v>2508</v>
      </c>
      <c r="B46" s="42">
        <v>221.1413</v>
      </c>
      <c r="C46">
        <f>B46/B3</f>
        <v>4.58732756653598E-3</v>
      </c>
      <c r="D46" s="11"/>
      <c r="E46" s="11"/>
      <c r="F46" s="43"/>
      <c r="G46" s="100"/>
      <c r="H46" s="101"/>
      <c r="I46" s="79"/>
      <c r="J46" s="44"/>
      <c r="L46" s="44"/>
      <c r="P46" s="44"/>
    </row>
    <row r="47" spans="1:34">
      <c r="A47" s="23" t="s">
        <v>2509</v>
      </c>
      <c r="B47" s="109">
        <v>1.1468320000000001E-7</v>
      </c>
      <c r="D47" s="52"/>
      <c r="E47" s="52"/>
      <c r="F47" s="11"/>
      <c r="G47" s="11"/>
      <c r="H47" s="11"/>
      <c r="I47" s="100"/>
      <c r="J47" s="101"/>
      <c r="K47" s="54"/>
      <c r="L47" s="79"/>
      <c r="M47" s="44"/>
      <c r="N47" s="79"/>
      <c r="P47" s="44"/>
      <c r="Q47" s="44"/>
    </row>
    <row r="48" spans="1:34">
      <c r="A48" s="23" t="s">
        <v>2503</v>
      </c>
      <c r="B48" s="42"/>
      <c r="D48" s="52"/>
      <c r="E48" s="52"/>
      <c r="F48" s="11"/>
      <c r="G48" s="11"/>
      <c r="H48" s="11"/>
      <c r="I48" s="100"/>
      <c r="J48" s="101"/>
      <c r="K48" s="54"/>
      <c r="L48" s="79"/>
      <c r="M48" s="44"/>
      <c r="N48" s="79"/>
      <c r="P48" s="44"/>
      <c r="Q48" s="44"/>
    </row>
    <row r="49" spans="1:34">
      <c r="A49" s="86" t="s">
        <v>2569</v>
      </c>
      <c r="B49" s="86"/>
      <c r="C49" s="86"/>
      <c r="D49" s="91" t="s">
        <v>2511</v>
      </c>
      <c r="E49" s="91"/>
      <c r="F49" s="91"/>
      <c r="G49" s="86"/>
      <c r="H49" s="91"/>
      <c r="I49" s="93"/>
      <c r="J49" s="86"/>
      <c r="K49" s="86"/>
      <c r="L49" s="86"/>
      <c r="M49" s="86"/>
      <c r="N49" s="90"/>
      <c r="O49" s="91"/>
      <c r="P49" s="91"/>
      <c r="Q49" s="95"/>
      <c r="R49" s="86"/>
      <c r="S49" s="94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</row>
    <row r="50" spans="1:34">
      <c r="A50" s="11" t="s">
        <v>2493</v>
      </c>
      <c r="B50" s="42">
        <v>-1.7043429999999999</v>
      </c>
      <c r="D50" s="71" t="s">
        <v>2313</v>
      </c>
      <c r="E50" s="71"/>
      <c r="F50" t="s">
        <v>2307</v>
      </c>
      <c r="G50" s="11" t="s">
        <v>2493</v>
      </c>
      <c r="H50" s="11" t="s">
        <v>2504</v>
      </c>
      <c r="I50" s="42" t="s">
        <v>2497</v>
      </c>
      <c r="J50" s="11" t="s">
        <v>2505</v>
      </c>
      <c r="K50" s="11" t="s">
        <v>2506</v>
      </c>
      <c r="L50" s="42" t="s">
        <v>2507</v>
      </c>
      <c r="N50" s="42" t="s">
        <v>2508</v>
      </c>
      <c r="P50" s="23" t="s">
        <v>2509</v>
      </c>
      <c r="Q50" s="23" t="s">
        <v>2503</v>
      </c>
      <c r="R50" s="44"/>
    </row>
    <row r="51" spans="1:34">
      <c r="A51" s="11" t="s">
        <v>2504</v>
      </c>
      <c r="B51" s="42">
        <v>1310</v>
      </c>
      <c r="D51">
        <v>16120965</v>
      </c>
      <c r="E51">
        <v>16155513</v>
      </c>
      <c r="F51">
        <v>11564</v>
      </c>
      <c r="G51">
        <v>-1.4722120000000001</v>
      </c>
      <c r="H51">
        <v>365</v>
      </c>
      <c r="I51">
        <v>3.1980370000000001E-2</v>
      </c>
      <c r="J51">
        <v>-0.94140179999999996</v>
      </c>
      <c r="K51" s="44">
        <v>0.1670365</v>
      </c>
      <c r="L51">
        <v>23.426525000000002</v>
      </c>
      <c r="M51">
        <f>L51/F51</f>
        <v>2.0258150294015912E-3</v>
      </c>
      <c r="N51">
        <v>50.331490000000002</v>
      </c>
      <c r="O51">
        <f>N51/F51</f>
        <v>4.3524290902801797E-3</v>
      </c>
      <c r="P51" s="73">
        <v>1.088107E-7</v>
      </c>
    </row>
    <row r="52" spans="1:34">
      <c r="A52" s="42" t="s">
        <v>2497</v>
      </c>
      <c r="B52" s="42">
        <v>2.7136090000000002E-2</v>
      </c>
      <c r="D52">
        <v>19848827</v>
      </c>
      <c r="E52">
        <v>19869819</v>
      </c>
      <c r="F52">
        <v>16805</v>
      </c>
      <c r="G52" s="45">
        <v>-1.824584</v>
      </c>
      <c r="H52" s="45">
        <v>472</v>
      </c>
      <c r="I52" s="44">
        <v>2.4080250000000001E-2</v>
      </c>
      <c r="J52">
        <v>-2.1913054000000001</v>
      </c>
      <c r="K52" s="44">
        <v>-2.0483568000000001</v>
      </c>
      <c r="L52">
        <v>22.880838000000001</v>
      </c>
      <c r="M52">
        <f t="shared" ref="M52:M55" si="2">L52/F52</f>
        <v>1.3615494198155312E-3</v>
      </c>
      <c r="N52">
        <v>62.782789999999999</v>
      </c>
      <c r="O52">
        <f t="shared" ref="O52:O55" si="3">N52/F52</f>
        <v>3.735958940791431E-3</v>
      </c>
      <c r="P52" s="73">
        <v>9.3398979999999995E-8</v>
      </c>
    </row>
    <row r="53" spans="1:34">
      <c r="A53" s="11" t="s">
        <v>2505</v>
      </c>
      <c r="B53" s="42">
        <v>-1.675724</v>
      </c>
      <c r="D53">
        <v>22928738</v>
      </c>
      <c r="E53">
        <v>22935512</v>
      </c>
      <c r="F53">
        <v>6247</v>
      </c>
      <c r="G53" s="45">
        <v>-1.7713719999999999</v>
      </c>
      <c r="H53" s="45">
        <v>211</v>
      </c>
      <c r="I53" s="44">
        <v>2.4695450000000001E-2</v>
      </c>
      <c r="J53">
        <v>-1.4960152</v>
      </c>
      <c r="K53" s="44">
        <v>-0.60896950000000005</v>
      </c>
      <c r="L53">
        <v>10.471012</v>
      </c>
      <c r="M53">
        <f t="shared" si="2"/>
        <v>1.6761664799103569E-3</v>
      </c>
      <c r="N53">
        <v>27.65579</v>
      </c>
      <c r="O53">
        <f t="shared" si="3"/>
        <v>4.4270513846646391E-3</v>
      </c>
      <c r="P53" s="73">
        <v>1.101518E-7</v>
      </c>
    </row>
    <row r="54" spans="1:34">
      <c r="A54" s="11" t="s">
        <v>2506</v>
      </c>
      <c r="B54" s="42">
        <v>-1.1101019999999999</v>
      </c>
      <c r="D54">
        <v>35374879</v>
      </c>
      <c r="E54">
        <v>35387799</v>
      </c>
      <c r="F54">
        <v>7293</v>
      </c>
      <c r="G54" s="45">
        <v>-1.503868</v>
      </c>
      <c r="H54" s="45">
        <v>128</v>
      </c>
      <c r="I54" s="44">
        <v>3.0226099999999999E-2</v>
      </c>
      <c r="J54">
        <v>-1.4376336999999999</v>
      </c>
      <c r="K54" s="44">
        <v>-0.85437220000000003</v>
      </c>
      <c r="L54">
        <v>7.769603</v>
      </c>
      <c r="M54">
        <f t="shared" si="2"/>
        <v>1.0653507472919237E-3</v>
      </c>
      <c r="N54">
        <v>16.776979999999998</v>
      </c>
      <c r="O54">
        <f t="shared" si="3"/>
        <v>2.3004223227752639E-3</v>
      </c>
      <c r="P54" s="73">
        <v>5.7510539999999997E-8</v>
      </c>
    </row>
    <row r="55" spans="1:34">
      <c r="A55" s="42" t="s">
        <v>2507</v>
      </c>
      <c r="B55" s="42">
        <v>71.460710000000006</v>
      </c>
      <c r="C55">
        <f>B55/B3</f>
        <v>1.4823720621486508E-3</v>
      </c>
      <c r="D55">
        <v>35391755</v>
      </c>
      <c r="E55">
        <v>35403584</v>
      </c>
      <c r="F55">
        <v>6298</v>
      </c>
      <c r="G55" s="45">
        <v>-1.7019550000000001</v>
      </c>
      <c r="H55" s="45">
        <v>134</v>
      </c>
      <c r="I55" s="44">
        <v>2.5685079999999999E-2</v>
      </c>
      <c r="J55">
        <v>-1.4706058</v>
      </c>
      <c r="K55" s="44">
        <v>-0.67314229999999997</v>
      </c>
      <c r="L55">
        <v>6.9127369999999999</v>
      </c>
      <c r="M55">
        <f t="shared" si="2"/>
        <v>1.0976082883455065E-3</v>
      </c>
      <c r="N55">
        <v>17.563400000000001</v>
      </c>
      <c r="O55">
        <f t="shared" si="3"/>
        <v>2.7887265798666244E-3</v>
      </c>
      <c r="P55" s="73">
        <v>6.9718150000000004E-8</v>
      </c>
    </row>
    <row r="56" spans="1:34">
      <c r="A56" s="42" t="s">
        <v>2508</v>
      </c>
      <c r="B56" s="42">
        <v>175.1105</v>
      </c>
      <c r="C56">
        <f>B56/B3</f>
        <v>3.6324703881179081E-3</v>
      </c>
      <c r="D56" s="11"/>
      <c r="E56" s="11"/>
      <c r="F56" s="43"/>
      <c r="G56" s="100"/>
      <c r="H56" s="101"/>
      <c r="I56" s="79"/>
      <c r="J56" s="44"/>
      <c r="L56" s="44"/>
      <c r="P56" s="44"/>
    </row>
    <row r="57" spans="1:34">
      <c r="A57" s="23" t="s">
        <v>2509</v>
      </c>
      <c r="B57" s="109">
        <v>9.0811730000000006E-8</v>
      </c>
      <c r="D57" s="52"/>
      <c r="E57" s="52"/>
      <c r="F57" s="11"/>
      <c r="G57" s="11"/>
      <c r="H57" s="11"/>
      <c r="I57" s="100"/>
      <c r="J57" s="101"/>
      <c r="K57" s="54"/>
      <c r="L57" s="79"/>
      <c r="M57" s="44"/>
      <c r="N57" s="79"/>
      <c r="P57" s="44"/>
      <c r="Q57" s="44"/>
    </row>
    <row r="58" spans="1:34">
      <c r="A58" s="23" t="s">
        <v>2503</v>
      </c>
      <c r="B58" s="42"/>
      <c r="D58" s="52"/>
      <c r="E58" s="52"/>
      <c r="F58" s="11"/>
      <c r="G58" s="11"/>
      <c r="H58" s="11"/>
      <c r="I58" s="100"/>
      <c r="J58" s="101"/>
      <c r="K58" s="54"/>
      <c r="L58" s="79"/>
      <c r="M58" s="44"/>
      <c r="N58" s="79"/>
      <c r="P58" s="44"/>
      <c r="Q58" s="44"/>
    </row>
    <row r="59" spans="1:34">
      <c r="A59" s="86" t="s">
        <v>2570</v>
      </c>
      <c r="B59" s="86"/>
      <c r="C59" s="86"/>
      <c r="D59" s="91" t="s">
        <v>2511</v>
      </c>
      <c r="E59" s="91"/>
      <c r="F59" s="91"/>
      <c r="G59" s="91"/>
      <c r="H59" s="86"/>
      <c r="I59" s="91"/>
      <c r="J59" s="93"/>
      <c r="K59" s="86"/>
      <c r="L59" s="86"/>
      <c r="M59" s="86"/>
      <c r="N59" s="86"/>
      <c r="O59" s="90"/>
      <c r="P59" s="91"/>
      <c r="Q59" s="91"/>
      <c r="R59" s="95"/>
      <c r="S59" s="86"/>
      <c r="T59" s="94"/>
      <c r="U59" s="86"/>
      <c r="V59" s="86"/>
      <c r="W59" s="86"/>
      <c r="X59" s="86"/>
      <c r="Y59" s="86"/>
      <c r="Z59" s="86"/>
      <c r="AA59" s="86"/>
      <c r="AB59" s="86"/>
      <c r="AC59" s="86"/>
      <c r="AD59" s="86"/>
      <c r="AE59" s="86"/>
      <c r="AF59" s="86"/>
      <c r="AG59" s="86"/>
      <c r="AH59" s="86"/>
    </row>
    <row r="60" spans="1:34">
      <c r="A60" s="11" t="s">
        <v>2493</v>
      </c>
      <c r="B60" s="42">
        <v>-1.9846349999999999</v>
      </c>
      <c r="D60" s="71" t="s">
        <v>2313</v>
      </c>
      <c r="E60" s="71"/>
      <c r="F60" t="s">
        <v>2307</v>
      </c>
      <c r="G60" s="11" t="s">
        <v>2493</v>
      </c>
      <c r="H60" s="11" t="s">
        <v>2504</v>
      </c>
      <c r="I60" s="42" t="s">
        <v>2497</v>
      </c>
      <c r="J60" s="11" t="s">
        <v>2505</v>
      </c>
      <c r="K60" s="11" t="s">
        <v>2506</v>
      </c>
      <c r="L60" s="42" t="s">
        <v>2507</v>
      </c>
      <c r="N60" s="42" t="s">
        <v>2508</v>
      </c>
      <c r="P60" s="23" t="s">
        <v>2509</v>
      </c>
      <c r="Q60" s="23" t="s">
        <v>2503</v>
      </c>
      <c r="R60" s="44"/>
    </row>
    <row r="61" spans="1:34">
      <c r="A61" s="11" t="s">
        <v>2504</v>
      </c>
      <c r="B61" s="42">
        <v>1122</v>
      </c>
      <c r="D61">
        <v>16120965</v>
      </c>
      <c r="E61">
        <v>16155513</v>
      </c>
      <c r="F61">
        <v>11564</v>
      </c>
      <c r="G61">
        <v>-1.976885</v>
      </c>
      <c r="H61">
        <v>331</v>
      </c>
      <c r="I61">
        <v>2.3482780000000002E-2</v>
      </c>
      <c r="J61">
        <v>-1.6100281999999999</v>
      </c>
      <c r="K61" s="44">
        <v>-0.58707520000000002</v>
      </c>
      <c r="L61">
        <v>15.714662000000001</v>
      </c>
      <c r="M61">
        <f>L61/F61</f>
        <v>1.3589296091317885E-3</v>
      </c>
      <c r="N61">
        <v>49.2072</v>
      </c>
      <c r="O61">
        <f>N61/F61</f>
        <v>4.2552058111380141E-3</v>
      </c>
      <c r="P61" s="73">
        <v>1.063801E-7</v>
      </c>
    </row>
    <row r="62" spans="1:34">
      <c r="A62" s="42" t="s">
        <v>2497</v>
      </c>
      <c r="B62" s="42">
        <v>2.3836420000000001E-2</v>
      </c>
      <c r="D62">
        <v>19848827</v>
      </c>
      <c r="E62">
        <v>19869819</v>
      </c>
      <c r="F62">
        <v>16805</v>
      </c>
      <c r="G62" s="45">
        <v>-1.8425940000000001</v>
      </c>
      <c r="H62" s="45">
        <v>386</v>
      </c>
      <c r="I62" s="44">
        <v>2.6779600000000001E-2</v>
      </c>
      <c r="J62">
        <v>-1.8571032999999999</v>
      </c>
      <c r="K62" s="44">
        <v>-1.2705656999999999</v>
      </c>
      <c r="L62">
        <v>20.891128999999999</v>
      </c>
      <c r="M62">
        <f t="shared" ref="M62:M65" si="4">L62/F62</f>
        <v>1.2431495983338291E-3</v>
      </c>
      <c r="N62">
        <v>55.7485</v>
      </c>
      <c r="O62">
        <f t="shared" ref="O62:O65" si="5">N62/F62</f>
        <v>3.3173757810175545E-3</v>
      </c>
      <c r="P62" s="73">
        <v>8.2934390000000005E-8</v>
      </c>
    </row>
    <row r="63" spans="1:34">
      <c r="A63" s="11" t="s">
        <v>2505</v>
      </c>
      <c r="B63" s="42">
        <v>-1.8170660000000001</v>
      </c>
      <c r="D63">
        <v>22928738</v>
      </c>
      <c r="E63">
        <v>22935512</v>
      </c>
      <c r="F63">
        <v>6247</v>
      </c>
      <c r="G63" s="45">
        <v>-2.1167370000000001</v>
      </c>
      <c r="H63" s="45">
        <v>187</v>
      </c>
      <c r="I63" s="44">
        <v>1.9598460000000002E-2</v>
      </c>
      <c r="J63">
        <v>-2.1920796</v>
      </c>
      <c r="K63" s="44">
        <v>-1.5503198</v>
      </c>
      <c r="L63">
        <v>7.381335</v>
      </c>
      <c r="M63">
        <f t="shared" si="4"/>
        <v>1.1815807587642068E-3</v>
      </c>
      <c r="N63">
        <v>26.59413</v>
      </c>
      <c r="O63">
        <f t="shared" si="5"/>
        <v>4.25710421002081E-3</v>
      </c>
      <c r="P63" s="73">
        <v>1.0585849999999999E-7</v>
      </c>
    </row>
    <row r="64" spans="1:34">
      <c r="A64" s="11" t="s">
        <v>2506</v>
      </c>
      <c r="B64" s="42">
        <v>-0.99331749999999996</v>
      </c>
      <c r="D64">
        <v>35374879</v>
      </c>
      <c r="E64">
        <v>35387799</v>
      </c>
      <c r="F64">
        <v>7293</v>
      </c>
      <c r="G64" s="45">
        <v>-1.820152</v>
      </c>
      <c r="H64" s="45">
        <v>108</v>
      </c>
      <c r="I64" s="44">
        <v>2.5870239999999999E-2</v>
      </c>
      <c r="J64">
        <v>-0.97857110000000003</v>
      </c>
      <c r="K64" s="44">
        <v>0.27990619999999999</v>
      </c>
      <c r="L64">
        <v>5.6209030000000002</v>
      </c>
      <c r="M64">
        <f t="shared" si="4"/>
        <v>7.7072576443164677E-4</v>
      </c>
      <c r="N64">
        <v>15.359170000000001</v>
      </c>
      <c r="O64">
        <f t="shared" si="5"/>
        <v>2.1060153571918279E-3</v>
      </c>
      <c r="P64" s="73">
        <v>5.26504E-8</v>
      </c>
    </row>
    <row r="65" spans="1:34">
      <c r="A65" s="42" t="s">
        <v>2507</v>
      </c>
      <c r="B65" s="42">
        <v>54.100940000000001</v>
      </c>
      <c r="C65">
        <f>B65/B3</f>
        <v>1.1222631568029539E-3</v>
      </c>
      <c r="D65">
        <v>35391755</v>
      </c>
      <c r="E65">
        <v>35403584</v>
      </c>
      <c r="F65">
        <v>6298</v>
      </c>
      <c r="G65" s="45">
        <v>-2.0480139999999998</v>
      </c>
      <c r="H65" s="45">
        <v>110</v>
      </c>
      <c r="I65" s="44">
        <v>2.023896E-2</v>
      </c>
      <c r="J65">
        <v>-1.4375914000000001</v>
      </c>
      <c r="K65" s="44">
        <v>-0.27564860000000002</v>
      </c>
      <c r="L65">
        <v>4.4929129999999997</v>
      </c>
      <c r="M65">
        <f t="shared" si="4"/>
        <v>7.1338726579866618E-4</v>
      </c>
      <c r="N65">
        <v>15.643599999999999</v>
      </c>
      <c r="O65">
        <f t="shared" si="5"/>
        <v>2.4838996506827563E-3</v>
      </c>
      <c r="P65" s="73">
        <v>6.2097510000000001E-8</v>
      </c>
    </row>
    <row r="66" spans="1:34">
      <c r="A66" s="42" t="s">
        <v>2508</v>
      </c>
      <c r="B66" s="42">
        <v>162.55260000000001</v>
      </c>
      <c r="C66">
        <f>B66/B3</f>
        <v>3.3719708755989798E-3</v>
      </c>
      <c r="D66" s="11"/>
      <c r="E66" s="11"/>
      <c r="F66" s="43"/>
      <c r="G66" s="100"/>
      <c r="H66" s="101"/>
      <c r="I66" s="79"/>
      <c r="J66" s="44"/>
      <c r="L66" s="44"/>
      <c r="P66" s="44"/>
    </row>
    <row r="67" spans="1:34">
      <c r="A67" s="23" t="s">
        <v>2509</v>
      </c>
      <c r="B67" s="109">
        <v>8.4299270000000006E-8</v>
      </c>
      <c r="D67" s="52"/>
      <c r="E67" s="52"/>
      <c r="F67" s="11"/>
      <c r="G67" s="11"/>
      <c r="H67" s="11"/>
      <c r="I67" s="100"/>
      <c r="J67" s="101"/>
      <c r="K67" s="54"/>
      <c r="L67" s="79"/>
      <c r="M67" s="44"/>
      <c r="N67" s="79"/>
      <c r="P67" s="44"/>
      <c r="Q67" s="44"/>
    </row>
    <row r="68" spans="1:34">
      <c r="A68" s="23" t="s">
        <v>2503</v>
      </c>
      <c r="B68" s="42"/>
      <c r="D68" s="52"/>
      <c r="E68" s="52"/>
      <c r="F68" s="11"/>
      <c r="G68" s="11"/>
      <c r="H68" s="11"/>
      <c r="I68" s="100"/>
      <c r="J68" s="101"/>
      <c r="K68" s="54"/>
      <c r="L68" s="79"/>
      <c r="M68" s="44"/>
      <c r="N68" s="79"/>
      <c r="P68" s="44"/>
      <c r="Q68" s="44"/>
    </row>
    <row r="69" spans="1:34">
      <c r="A69" s="86" t="s">
        <v>2571</v>
      </c>
      <c r="B69" s="86"/>
      <c r="C69" s="86"/>
      <c r="D69" s="91" t="s">
        <v>2511</v>
      </c>
      <c r="E69" s="91"/>
      <c r="F69" s="91"/>
      <c r="G69" s="91"/>
      <c r="H69" s="86"/>
      <c r="I69" s="91"/>
      <c r="J69" s="93"/>
      <c r="K69" s="86"/>
      <c r="L69" s="86"/>
      <c r="M69" s="86"/>
      <c r="N69" s="86"/>
      <c r="O69" s="90"/>
      <c r="P69" s="91"/>
      <c r="Q69" s="91"/>
      <c r="R69" s="95"/>
      <c r="S69" s="86"/>
      <c r="T69" s="94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  <c r="AH69" s="86"/>
    </row>
    <row r="70" spans="1:34">
      <c r="A70" s="11" t="s">
        <v>2493</v>
      </c>
      <c r="B70" s="42">
        <v>-1.976278</v>
      </c>
      <c r="D70" s="71" t="s">
        <v>2313</v>
      </c>
      <c r="E70" s="71"/>
      <c r="F70" t="s">
        <v>2307</v>
      </c>
      <c r="G70" s="11" t="s">
        <v>2493</v>
      </c>
      <c r="H70" s="11" t="s">
        <v>2504</v>
      </c>
      <c r="I70" s="42" t="s">
        <v>2497</v>
      </c>
      <c r="J70" s="11" t="s">
        <v>2505</v>
      </c>
      <c r="K70" s="11" t="s">
        <v>2506</v>
      </c>
      <c r="L70" s="42" t="s">
        <v>2507</v>
      </c>
      <c r="N70" s="42" t="s">
        <v>2508</v>
      </c>
      <c r="P70" s="23" t="s">
        <v>2509</v>
      </c>
      <c r="Q70" s="23" t="s">
        <v>2503</v>
      </c>
      <c r="R70" s="44"/>
    </row>
    <row r="71" spans="1:34">
      <c r="A71" s="11" t="s">
        <v>2504</v>
      </c>
      <c r="B71" s="42">
        <v>1162</v>
      </c>
      <c r="D71">
        <v>16120965</v>
      </c>
      <c r="E71">
        <v>16155513</v>
      </c>
      <c r="F71">
        <v>11564</v>
      </c>
      <c r="G71">
        <v>-2.0331519999999998</v>
      </c>
      <c r="H71">
        <v>334</v>
      </c>
      <c r="I71">
        <v>1.9806939999999999E-2</v>
      </c>
      <c r="J71">
        <v>-1.3662179999999999</v>
      </c>
      <c r="K71" s="44">
        <v>5.5134379999999997E-2</v>
      </c>
      <c r="L71">
        <v>13.315007</v>
      </c>
      <c r="M71">
        <f>L71/F71</f>
        <v>1.1514187997232791E-3</v>
      </c>
      <c r="N71">
        <v>46.180289999999999</v>
      </c>
      <c r="O71">
        <f>N71/F71</f>
        <v>3.9934529574541678E-3</v>
      </c>
      <c r="P71" s="73">
        <v>9.9836320000000004E-8</v>
      </c>
    </row>
    <row r="72" spans="1:34">
      <c r="A72" s="42" t="s">
        <v>2497</v>
      </c>
      <c r="B72" s="42">
        <v>2.1639970000000001E-2</v>
      </c>
      <c r="D72">
        <v>19848827</v>
      </c>
      <c r="E72">
        <v>19869819</v>
      </c>
      <c r="F72">
        <v>16805</v>
      </c>
      <c r="G72" s="45">
        <v>-1.838166</v>
      </c>
      <c r="H72" s="45">
        <v>409</v>
      </c>
      <c r="I72" s="44">
        <v>2.4382109999999999E-2</v>
      </c>
      <c r="J72">
        <v>-2.0176400000000001</v>
      </c>
      <c r="K72" s="44">
        <v>-1.6244690399999999</v>
      </c>
      <c r="L72">
        <v>20.088080999999999</v>
      </c>
      <c r="M72">
        <f t="shared" ref="M72:M75" si="6">L72/F72</f>
        <v>1.1953633442427847E-3</v>
      </c>
      <c r="N72">
        <v>55.255850000000002</v>
      </c>
      <c r="O72">
        <f t="shared" ref="O72:O75" si="7">N72/F72</f>
        <v>3.2880601011603689E-3</v>
      </c>
      <c r="P72" s="73">
        <v>8.2201510000000006E-8</v>
      </c>
    </row>
    <row r="73" spans="1:34">
      <c r="A73" s="11" t="s">
        <v>2505</v>
      </c>
      <c r="B73" s="42">
        <v>-2.0864280000000002</v>
      </c>
      <c r="D73">
        <v>22928738</v>
      </c>
      <c r="E73">
        <v>22935512</v>
      </c>
      <c r="F73">
        <v>6247</v>
      </c>
      <c r="G73" s="45">
        <v>-1.9300580000000001</v>
      </c>
      <c r="H73" s="45">
        <v>182</v>
      </c>
      <c r="I73" s="44">
        <v>2.156872E-2</v>
      </c>
      <c r="J73">
        <v>-2.1179559999999999</v>
      </c>
      <c r="K73" s="44">
        <v>-1.6360113000000001</v>
      </c>
      <c r="L73">
        <v>7.8835300000000004</v>
      </c>
      <c r="M73">
        <f t="shared" si="6"/>
        <v>1.2619705458620139E-3</v>
      </c>
      <c r="N73">
        <v>24.291139999999999</v>
      </c>
      <c r="O73">
        <f t="shared" si="7"/>
        <v>3.8884488554506162E-3</v>
      </c>
      <c r="P73" s="73">
        <v>9.6677100000000005E-8</v>
      </c>
    </row>
    <row r="74" spans="1:34">
      <c r="A74" s="11" t="s">
        <v>2506</v>
      </c>
      <c r="B74" s="42">
        <v>-1.6188359999999999</v>
      </c>
      <c r="D74">
        <v>35374879</v>
      </c>
      <c r="E74">
        <v>35387799</v>
      </c>
      <c r="F74">
        <v>7293</v>
      </c>
      <c r="G74" s="45">
        <v>-1.856778</v>
      </c>
      <c r="H74" s="45">
        <v>119</v>
      </c>
      <c r="I74" s="44">
        <v>2.249282E-2</v>
      </c>
      <c r="J74">
        <v>-2.346422</v>
      </c>
      <c r="K74" s="44">
        <v>-2.1071256699999998</v>
      </c>
      <c r="L74">
        <v>5.3932529999999996</v>
      </c>
      <c r="M74">
        <f t="shared" si="6"/>
        <v>7.3951090086384194E-4</v>
      </c>
      <c r="N74">
        <v>15.882669999999999</v>
      </c>
      <c r="O74">
        <f t="shared" si="7"/>
        <v>2.1777965172082819E-3</v>
      </c>
      <c r="P74" s="73">
        <v>5.444491E-8</v>
      </c>
    </row>
    <row r="75" spans="1:34">
      <c r="A75" s="42" t="s">
        <v>2507</v>
      </c>
      <c r="B75" s="42">
        <v>50.689900000000002</v>
      </c>
      <c r="C75">
        <f>B75/B3</f>
        <v>1.0515049681581513E-3</v>
      </c>
      <c r="D75">
        <v>35391755</v>
      </c>
      <c r="E75">
        <v>35403584</v>
      </c>
      <c r="F75">
        <v>6298</v>
      </c>
      <c r="G75" s="45">
        <v>-2.0947939999999998</v>
      </c>
      <c r="H75" s="45">
        <v>118</v>
      </c>
      <c r="I75" s="44">
        <v>1.6871170000000001E-2</v>
      </c>
      <c r="J75">
        <v>-2.6370279999999999</v>
      </c>
      <c r="K75" s="44">
        <v>-2.35712842</v>
      </c>
      <c r="L75">
        <v>4.010033</v>
      </c>
      <c r="M75">
        <f t="shared" si="6"/>
        <v>6.3671530644649095E-4</v>
      </c>
      <c r="N75">
        <v>15.7492</v>
      </c>
      <c r="O75">
        <f t="shared" si="7"/>
        <v>2.5006668783740869E-3</v>
      </c>
      <c r="P75" s="73">
        <v>6.2516679999999994E-8</v>
      </c>
    </row>
    <row r="76" spans="1:34">
      <c r="A76" s="42" t="s">
        <v>2508</v>
      </c>
      <c r="B76" s="42">
        <v>157.35919999999999</v>
      </c>
      <c r="C76">
        <f>B76/B3</f>
        <v>3.2642396332482832E-3</v>
      </c>
      <c r="D76" s="11"/>
      <c r="E76" s="11"/>
      <c r="F76" s="43"/>
      <c r="G76" s="100"/>
      <c r="H76" s="101"/>
      <c r="I76" s="79"/>
      <c r="J76" s="44"/>
      <c r="L76" s="44"/>
      <c r="P76" s="44"/>
    </row>
    <row r="77" spans="1:34">
      <c r="A77" s="23" t="s">
        <v>2509</v>
      </c>
      <c r="B77" s="109">
        <v>8.1605969999999993E-8</v>
      </c>
      <c r="D77" s="52"/>
      <c r="E77" s="52"/>
      <c r="F77" s="11"/>
      <c r="G77" s="11"/>
      <c r="H77" s="11"/>
      <c r="I77" s="100"/>
      <c r="J77" s="101"/>
      <c r="K77" s="54"/>
      <c r="L77" s="79"/>
      <c r="M77" s="44"/>
      <c r="N77" s="79"/>
      <c r="P77" s="44"/>
      <c r="Q77" s="44"/>
    </row>
    <row r="78" spans="1:34">
      <c r="A78" s="23" t="s">
        <v>2503</v>
      </c>
      <c r="B78" s="42"/>
      <c r="D78" s="52"/>
      <c r="E78" s="52"/>
      <c r="F78" s="11"/>
      <c r="G78" s="11"/>
      <c r="H78" s="11"/>
      <c r="I78" s="100"/>
      <c r="J78" s="101"/>
      <c r="K78" s="54"/>
      <c r="L78" s="79"/>
      <c r="M78" s="44"/>
      <c r="N78" s="79"/>
      <c r="P78" s="44"/>
      <c r="Q78" s="44"/>
    </row>
    <row r="79" spans="1:34">
      <c r="A79" s="86" t="s">
        <v>2581</v>
      </c>
      <c r="B79" s="86"/>
      <c r="C79" s="86"/>
      <c r="D79" s="91" t="s">
        <v>2511</v>
      </c>
      <c r="E79" s="91"/>
      <c r="F79" s="91"/>
      <c r="G79" s="91"/>
      <c r="H79" s="86"/>
      <c r="I79" s="91"/>
      <c r="J79" s="93"/>
      <c r="K79" s="86"/>
      <c r="L79" s="86"/>
      <c r="M79" s="86"/>
      <c r="N79" s="86"/>
      <c r="O79" s="90"/>
      <c r="P79" s="91"/>
      <c r="Q79" s="91"/>
      <c r="R79" s="95"/>
      <c r="S79" s="86"/>
      <c r="T79" s="94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</row>
    <row r="80" spans="1:34">
      <c r="A80" s="11" t="s">
        <v>2493</v>
      </c>
      <c r="B80" s="42">
        <v>-1.8331489999999999</v>
      </c>
      <c r="D80" s="71" t="s">
        <v>2313</v>
      </c>
      <c r="E80" s="71"/>
      <c r="F80" t="s">
        <v>2307</v>
      </c>
      <c r="G80" s="11" t="s">
        <v>2493</v>
      </c>
      <c r="H80" s="11" t="s">
        <v>2504</v>
      </c>
      <c r="I80" s="42" t="s">
        <v>2497</v>
      </c>
      <c r="J80" s="11" t="s">
        <v>2505</v>
      </c>
      <c r="K80" s="11" t="s">
        <v>2506</v>
      </c>
      <c r="L80" s="42" t="s">
        <v>2507</v>
      </c>
      <c r="N80" s="42" t="s">
        <v>2508</v>
      </c>
      <c r="P80" s="23" t="s">
        <v>2509</v>
      </c>
      <c r="Q80" s="23" t="s">
        <v>2503</v>
      </c>
      <c r="R80" s="44"/>
    </row>
    <row r="81" spans="1:34">
      <c r="A81" s="11" t="s">
        <v>2504</v>
      </c>
      <c r="B81" s="42">
        <v>1053</v>
      </c>
      <c r="D81">
        <v>16120965</v>
      </c>
      <c r="E81">
        <v>16155513</v>
      </c>
      <c r="F81">
        <v>11564</v>
      </c>
      <c r="G81">
        <v>-1.782292</v>
      </c>
      <c r="H81">
        <v>291</v>
      </c>
      <c r="I81">
        <v>2.5623670000000001E-2</v>
      </c>
      <c r="J81">
        <v>-1.363688</v>
      </c>
      <c r="K81" s="44">
        <v>-0.31600709999999999</v>
      </c>
      <c r="L81">
        <v>14.989896999999999</v>
      </c>
      <c r="M81">
        <f>L81/F81</f>
        <v>1.2962553614666204E-3</v>
      </c>
      <c r="N81">
        <v>40.325879999999998</v>
      </c>
      <c r="O81">
        <f>N81/F81</f>
        <v>3.4871912832929782E-3</v>
      </c>
      <c r="P81" s="73">
        <v>8.7179770000000003E-8</v>
      </c>
    </row>
    <row r="82" spans="1:34">
      <c r="A82" s="42" t="s">
        <v>2497</v>
      </c>
      <c r="B82" s="42">
        <v>2.5015079999999999E-2</v>
      </c>
      <c r="D82">
        <v>19848827</v>
      </c>
      <c r="E82">
        <v>19869819</v>
      </c>
      <c r="F82">
        <v>16805</v>
      </c>
      <c r="G82" s="45">
        <v>-1.7078409999999999</v>
      </c>
      <c r="H82" s="45">
        <v>377</v>
      </c>
      <c r="I82" s="44">
        <v>2.7467930000000002E-2</v>
      </c>
      <c r="J82">
        <v>-2.2601059999999999</v>
      </c>
      <c r="K82" s="44">
        <v>-2.3287176999999999</v>
      </c>
      <c r="L82">
        <v>20.854053</v>
      </c>
      <c r="M82">
        <f t="shared" ref="M82:M85" si="8">L82/F82</f>
        <v>1.2409433501933949E-3</v>
      </c>
      <c r="N82">
        <v>51.177410000000002</v>
      </c>
      <c r="O82">
        <f t="shared" ref="O82:O84" si="9">N82/F82</f>
        <v>3.0453680452246358E-3</v>
      </c>
      <c r="P82" s="73">
        <v>7.6134199999999996E-8</v>
      </c>
    </row>
    <row r="83" spans="1:34">
      <c r="A83" s="11" t="s">
        <v>2505</v>
      </c>
      <c r="B83" s="42">
        <v>-1.9614320000000001</v>
      </c>
      <c r="D83">
        <v>22928738</v>
      </c>
      <c r="E83">
        <v>22935512</v>
      </c>
      <c r="F83">
        <v>6247</v>
      </c>
      <c r="G83" s="45">
        <v>-2.0159389999999999</v>
      </c>
      <c r="H83" s="45">
        <v>176</v>
      </c>
      <c r="I83" s="44">
        <v>1.9620499999999999E-2</v>
      </c>
      <c r="J83">
        <v>-1.5281480000000001</v>
      </c>
      <c r="K83" s="44">
        <v>-0.37728509999999998</v>
      </c>
      <c r="L83">
        <v>6.9496260000000003</v>
      </c>
      <c r="M83">
        <f t="shared" si="8"/>
        <v>1.1124741475908436E-3</v>
      </c>
      <c r="N83">
        <v>23.579039999999999</v>
      </c>
      <c r="O83">
        <f t="shared" si="9"/>
        <v>3.7744581399071554E-3</v>
      </c>
      <c r="P83" s="73">
        <v>9.3825290000000001E-8</v>
      </c>
    </row>
    <row r="84" spans="1:34">
      <c r="A84" s="11" t="s">
        <v>2506</v>
      </c>
      <c r="B84" s="42">
        <v>-1.5573429999999999</v>
      </c>
      <c r="D84">
        <v>35374879</v>
      </c>
      <c r="E84">
        <v>35387799</v>
      </c>
      <c r="F84">
        <v>7293</v>
      </c>
      <c r="G84" s="45">
        <v>-1.687565</v>
      </c>
      <c r="H84" s="45">
        <v>107</v>
      </c>
      <c r="I84" s="44">
        <v>2.649083E-2</v>
      </c>
      <c r="J84">
        <v>-2.027479</v>
      </c>
      <c r="K84" s="44">
        <v>-1.7114889</v>
      </c>
      <c r="L84">
        <v>5.6989739999999998</v>
      </c>
      <c r="M84">
        <f t="shared" si="8"/>
        <v>7.8143068696009867E-4</v>
      </c>
      <c r="N84">
        <v>14.33498</v>
      </c>
      <c r="O84">
        <f t="shared" si="9"/>
        <v>1.9655806938159879E-3</v>
      </c>
      <c r="P84" s="73">
        <v>4.9139520000000001E-8</v>
      </c>
    </row>
    <row r="85" spans="1:34">
      <c r="A85" s="42" t="s">
        <v>2507</v>
      </c>
      <c r="B85" s="42">
        <v>53.056289999999997</v>
      </c>
      <c r="C85">
        <f>B85/B3</f>
        <v>1.1005930673968511E-3</v>
      </c>
      <c r="D85">
        <v>35391755</v>
      </c>
      <c r="E85">
        <v>35403584</v>
      </c>
      <c r="F85">
        <v>6298</v>
      </c>
      <c r="G85" s="45">
        <v>-1.8610800000000001</v>
      </c>
      <c r="H85" s="45">
        <v>102</v>
      </c>
      <c r="I85" s="44">
        <v>2.2239990000000001E-2</v>
      </c>
      <c r="J85">
        <v>-1.8705780000000001</v>
      </c>
      <c r="K85" s="44">
        <v>-1.2311635000000001</v>
      </c>
      <c r="L85">
        <v>4.563739</v>
      </c>
      <c r="M85">
        <f t="shared" si="8"/>
        <v>7.2463305811368685E-4</v>
      </c>
      <c r="N85">
        <v>13.66512</v>
      </c>
      <c r="O85">
        <f>N85/F85</f>
        <v>2.1697554779295013E-3</v>
      </c>
      <c r="P85" s="73">
        <v>5.42439E-8</v>
      </c>
    </row>
    <row r="86" spans="1:34">
      <c r="A86" s="42" t="s">
        <v>2508</v>
      </c>
      <c r="B86" s="42">
        <v>143.08240000000001</v>
      </c>
      <c r="C86">
        <f>B86/B3</f>
        <v>2.9680834733544922E-3</v>
      </c>
      <c r="D86" s="11"/>
      <c r="E86" s="11"/>
      <c r="F86" s="43"/>
      <c r="G86" s="100"/>
      <c r="H86" s="101"/>
      <c r="I86" s="79"/>
      <c r="J86" s="44"/>
      <c r="L86" s="44"/>
      <c r="P86" s="44"/>
    </row>
    <row r="87" spans="1:34">
      <c r="A87" s="23" t="s">
        <v>2509</v>
      </c>
      <c r="B87" s="109">
        <v>7.4202099999999997E-8</v>
      </c>
      <c r="D87" s="52"/>
      <c r="E87" s="52"/>
      <c r="F87" s="11"/>
      <c r="G87" s="11"/>
      <c r="H87" s="11"/>
      <c r="I87" s="100"/>
      <c r="J87" s="101"/>
      <c r="K87" s="54"/>
      <c r="L87" s="79"/>
      <c r="M87" s="44"/>
      <c r="N87" s="79"/>
      <c r="P87" s="44"/>
      <c r="Q87" s="44"/>
    </row>
    <row r="88" spans="1:34">
      <c r="A88" s="23" t="s">
        <v>2503</v>
      </c>
      <c r="B88" s="42"/>
      <c r="D88" s="52"/>
      <c r="E88" s="52"/>
      <c r="F88" s="11"/>
      <c r="G88" s="11"/>
      <c r="H88" s="11"/>
      <c r="I88" s="100"/>
      <c r="J88" s="101"/>
      <c r="K88" s="54"/>
      <c r="L88" s="79"/>
      <c r="M88" s="44"/>
      <c r="N88" s="79"/>
      <c r="P88" s="44"/>
      <c r="Q88" s="44"/>
    </row>
    <row r="89" spans="1:34">
      <c r="A89" s="86" t="s">
        <v>2582</v>
      </c>
      <c r="B89" s="86"/>
      <c r="C89" s="86"/>
      <c r="D89" s="91" t="s">
        <v>2511</v>
      </c>
      <c r="E89" s="91"/>
      <c r="F89" s="91"/>
      <c r="G89" s="91"/>
      <c r="H89" s="86"/>
      <c r="I89" s="91"/>
      <c r="J89" s="93"/>
      <c r="K89" s="86"/>
      <c r="L89" s="86"/>
      <c r="M89" s="86"/>
      <c r="N89" s="86"/>
      <c r="O89" s="90"/>
      <c r="P89" s="91"/>
      <c r="Q89" s="91"/>
      <c r="R89" s="95"/>
      <c r="S89" s="86"/>
      <c r="T89" s="94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</row>
    <row r="90" spans="1:34">
      <c r="A90" s="11" t="s">
        <v>2493</v>
      </c>
      <c r="B90" s="42">
        <v>-1.8582700000000001</v>
      </c>
      <c r="D90" s="71" t="s">
        <v>2313</v>
      </c>
      <c r="E90" s="71"/>
      <c r="F90" t="s">
        <v>2307</v>
      </c>
      <c r="G90" s="11" t="s">
        <v>2493</v>
      </c>
      <c r="H90" s="11" t="s">
        <v>2504</v>
      </c>
      <c r="I90" s="42" t="s">
        <v>2497</v>
      </c>
      <c r="J90" s="11" t="s">
        <v>2505</v>
      </c>
      <c r="K90" s="11" t="s">
        <v>2506</v>
      </c>
      <c r="L90" s="42" t="s">
        <v>2507</v>
      </c>
      <c r="N90" s="42" t="s">
        <v>2508</v>
      </c>
      <c r="P90" s="23" t="s">
        <v>2509</v>
      </c>
      <c r="Q90" s="23" t="s">
        <v>2503</v>
      </c>
      <c r="R90" s="44"/>
    </row>
    <row r="91" spans="1:34">
      <c r="A91" s="11" t="s">
        <v>2504</v>
      </c>
      <c r="B91" s="42">
        <v>1044</v>
      </c>
      <c r="D91">
        <v>16120965</v>
      </c>
      <c r="E91">
        <v>16155513</v>
      </c>
      <c r="F91">
        <v>11564</v>
      </c>
      <c r="G91">
        <v>-1.8870290000000001</v>
      </c>
      <c r="H91">
        <v>289</v>
      </c>
      <c r="I91">
        <v>2.432724E-2</v>
      </c>
      <c r="J91">
        <v>-0.88191549999999996</v>
      </c>
      <c r="K91" s="44">
        <v>0.78861170000000003</v>
      </c>
      <c r="L91">
        <v>14.138404</v>
      </c>
      <c r="M91">
        <f>L91/F91</f>
        <v>1.2226222760290555E-3</v>
      </c>
      <c r="N91">
        <v>40.793109999999999</v>
      </c>
      <c r="O91">
        <f>N91/F91</f>
        <v>3.5275951227948807E-3</v>
      </c>
      <c r="P91" s="73">
        <v>8.8189879999999999E-8</v>
      </c>
    </row>
    <row r="92" spans="1:34">
      <c r="A92" s="42" t="s">
        <v>2497</v>
      </c>
      <c r="B92" s="42">
        <v>2.5564679999999999E-2</v>
      </c>
      <c r="D92">
        <v>19848827</v>
      </c>
      <c r="E92">
        <v>19869819</v>
      </c>
      <c r="F92">
        <v>16805</v>
      </c>
      <c r="G92" s="45">
        <v>-1.7481899999999999</v>
      </c>
      <c r="H92" s="45">
        <v>369</v>
      </c>
      <c r="I92" s="44">
        <v>2.7709419999999998E-2</v>
      </c>
      <c r="J92">
        <v>-1.5447268999999999</v>
      </c>
      <c r="K92" s="44">
        <v>-0.74897190000000002</v>
      </c>
      <c r="L92">
        <v>20.59442</v>
      </c>
      <c r="M92">
        <f t="shared" ref="M92:M95" si="10">L92/F92</f>
        <v>1.2254936030943171E-3</v>
      </c>
      <c r="N92">
        <v>51.542459999999998</v>
      </c>
      <c r="O92">
        <f t="shared" ref="O92:O95" si="11">N92/F92</f>
        <v>3.067090746801547E-3</v>
      </c>
      <c r="P92" s="73">
        <v>7.6677270000000006E-8</v>
      </c>
    </row>
    <row r="93" spans="1:34">
      <c r="A93" s="11" t="s">
        <v>2505</v>
      </c>
      <c r="B93" s="42">
        <v>-1.5788819999999999</v>
      </c>
      <c r="D93">
        <v>22928738</v>
      </c>
      <c r="E93">
        <v>22935512</v>
      </c>
      <c r="F93">
        <v>6247</v>
      </c>
      <c r="G93" s="45">
        <v>-2.0422630000000002</v>
      </c>
      <c r="H93" s="45">
        <v>180</v>
      </c>
      <c r="I93" s="44">
        <v>2.0134579999999999E-2</v>
      </c>
      <c r="J93">
        <v>-2.0428956</v>
      </c>
      <c r="K93" s="44">
        <v>-1.3512641000000001</v>
      </c>
      <c r="L93">
        <v>7.2842960000000003</v>
      </c>
      <c r="M93">
        <f t="shared" si="10"/>
        <v>1.1660470625900433E-3</v>
      </c>
      <c r="N93">
        <v>24.806419999999999</v>
      </c>
      <c r="O93">
        <f t="shared" si="11"/>
        <v>3.9709332479590199E-3</v>
      </c>
      <c r="P93" s="73">
        <v>9.9273320000000001E-8</v>
      </c>
    </row>
    <row r="94" spans="1:34">
      <c r="A94" s="11" t="s">
        <v>2506</v>
      </c>
      <c r="B94" s="42">
        <v>-0.6466035</v>
      </c>
      <c r="D94">
        <v>35374879</v>
      </c>
      <c r="E94">
        <v>35387799</v>
      </c>
      <c r="F94">
        <v>7293</v>
      </c>
      <c r="G94" s="45">
        <v>-1.6090180000000001</v>
      </c>
      <c r="H94" s="45">
        <v>108</v>
      </c>
      <c r="I94" s="44">
        <v>2.9571239999999999E-2</v>
      </c>
      <c r="J94">
        <v>-1.8716518</v>
      </c>
      <c r="K94" s="44">
        <v>-1.5253665999999999</v>
      </c>
      <c r="L94">
        <v>6.4342439999999996</v>
      </c>
      <c r="M94">
        <f t="shared" si="10"/>
        <v>8.8224928013163305E-4</v>
      </c>
      <c r="N94">
        <v>14.883850000000001</v>
      </c>
      <c r="O94">
        <f t="shared" si="11"/>
        <v>2.0408405320170029E-3</v>
      </c>
      <c r="P94" s="73">
        <v>5.1021019999999997E-8</v>
      </c>
    </row>
    <row r="95" spans="1:34">
      <c r="A95" s="42" t="s">
        <v>2507</v>
      </c>
      <c r="B95" s="42">
        <v>53.782429999999998</v>
      </c>
      <c r="C95">
        <f>B95/B3</f>
        <v>1.1156560250586015E-3</v>
      </c>
      <c r="D95">
        <v>35391755</v>
      </c>
      <c r="E95">
        <v>35403584</v>
      </c>
      <c r="F95">
        <v>6298</v>
      </c>
      <c r="G95" s="45">
        <v>-1.707022</v>
      </c>
      <c r="H95" s="45">
        <v>98</v>
      </c>
      <c r="I95" s="44">
        <v>2.7041820000000001E-2</v>
      </c>
      <c r="J95">
        <v>-1.3943481</v>
      </c>
      <c r="K95" s="44">
        <v>-0.57235559999999996</v>
      </c>
      <c r="L95">
        <v>5.331061</v>
      </c>
      <c r="M95">
        <f t="shared" si="10"/>
        <v>8.4646887900920924E-4</v>
      </c>
      <c r="N95">
        <v>13.50572</v>
      </c>
      <c r="O95">
        <f t="shared" si="11"/>
        <v>2.1444458558272468E-3</v>
      </c>
      <c r="P95" s="73">
        <v>5.3611129999999998E-8</v>
      </c>
    </row>
    <row r="96" spans="1:34">
      <c r="A96" s="42" t="s">
        <v>2508</v>
      </c>
      <c r="B96" s="42">
        <v>145.5316</v>
      </c>
      <c r="C96">
        <f>B96/B3</f>
        <v>3.0188893729126477E-3</v>
      </c>
      <c r="D96" s="11"/>
      <c r="E96" s="11"/>
      <c r="F96" s="43"/>
      <c r="G96" s="100"/>
      <c r="H96" s="101"/>
      <c r="I96" s="79"/>
      <c r="J96" s="44"/>
      <c r="L96" s="44"/>
      <c r="P96" s="44"/>
    </row>
    <row r="97" spans="1:34">
      <c r="A97" s="23" t="s">
        <v>2509</v>
      </c>
      <c r="B97" s="109">
        <v>7.5472209999999997E-8</v>
      </c>
      <c r="D97" s="52"/>
      <c r="E97" s="52"/>
      <c r="F97" s="11"/>
      <c r="G97" s="11"/>
      <c r="H97" s="11"/>
      <c r="I97" s="100"/>
      <c r="J97" s="101"/>
      <c r="K97" s="54"/>
      <c r="L97" s="79"/>
      <c r="M97" s="44"/>
      <c r="N97" s="79"/>
      <c r="P97" s="44"/>
      <c r="Q97" s="44"/>
    </row>
    <row r="98" spans="1:34">
      <c r="A98" s="23" t="s">
        <v>2503</v>
      </c>
      <c r="B98" s="42"/>
      <c r="D98" s="52"/>
      <c r="E98" s="52"/>
      <c r="F98" s="11"/>
      <c r="G98" s="11"/>
      <c r="H98" s="11"/>
      <c r="I98" s="100"/>
      <c r="J98" s="101"/>
      <c r="K98" s="54"/>
      <c r="L98" s="79"/>
      <c r="M98" s="44"/>
      <c r="N98" s="79"/>
      <c r="P98" s="44"/>
      <c r="Q98" s="44"/>
    </row>
    <row r="99" spans="1:34" ht="15">
      <c r="A99" s="58" t="s">
        <v>2516</v>
      </c>
      <c r="B99" s="40"/>
      <c r="C99" s="82" t="s">
        <v>2522</v>
      </c>
      <c r="D99" s="40"/>
      <c r="E99" s="40"/>
      <c r="F99" s="40"/>
      <c r="G99" s="59"/>
      <c r="H99" s="82" t="s">
        <v>4</v>
      </c>
      <c r="I99" s="40"/>
      <c r="J99" s="40"/>
      <c r="K99" s="40"/>
      <c r="L99" s="40"/>
      <c r="M99" s="82" t="s">
        <v>9</v>
      </c>
      <c r="N99" s="40"/>
      <c r="O99" s="40"/>
      <c r="P99" s="40"/>
      <c r="Q99" s="40"/>
      <c r="R99" s="82" t="s">
        <v>15</v>
      </c>
      <c r="S99" s="82"/>
      <c r="T99" s="82"/>
      <c r="U99" s="82"/>
      <c r="V99" s="40"/>
      <c r="W99" s="82" t="s">
        <v>12</v>
      </c>
      <c r="X99" s="82"/>
      <c r="Y99" s="82"/>
      <c r="Z99" s="40"/>
      <c r="AA99" s="40"/>
      <c r="AB99" s="82" t="s">
        <v>1010</v>
      </c>
      <c r="AC99" s="40"/>
      <c r="AD99" s="40"/>
      <c r="AE99" s="40"/>
      <c r="AF99" s="40"/>
      <c r="AG99" s="40"/>
      <c r="AH99" s="40"/>
    </row>
    <row r="100" spans="1:34">
      <c r="A100" s="61" t="s">
        <v>2313</v>
      </c>
      <c r="B100" s="61"/>
      <c r="C100" s="61" t="s">
        <v>2517</v>
      </c>
      <c r="D100" s="61" t="s">
        <v>2518</v>
      </c>
      <c r="E100" s="61" t="s">
        <v>2308</v>
      </c>
      <c r="F100" s="61"/>
      <c r="G100" s="61" t="s">
        <v>2583</v>
      </c>
      <c r="H100" s="61" t="s">
        <v>2517</v>
      </c>
      <c r="I100" s="61" t="s">
        <v>2518</v>
      </c>
      <c r="J100" s="61" t="s">
        <v>2308</v>
      </c>
      <c r="K100" s="61"/>
      <c r="L100" s="61" t="s">
        <v>2583</v>
      </c>
      <c r="M100" s="61" t="s">
        <v>2517</v>
      </c>
      <c r="N100" s="61" t="s">
        <v>2518</v>
      </c>
      <c r="O100" s="61" t="s">
        <v>2308</v>
      </c>
      <c r="P100" s="61"/>
      <c r="Q100" s="61" t="s">
        <v>2583</v>
      </c>
      <c r="R100" s="61" t="s">
        <v>2517</v>
      </c>
      <c r="S100" s="61" t="s">
        <v>2518</v>
      </c>
      <c r="T100" s="61" t="s">
        <v>2308</v>
      </c>
      <c r="U100" s="61"/>
      <c r="V100" s="61" t="s">
        <v>2583</v>
      </c>
      <c r="W100" s="61" t="s">
        <v>2517</v>
      </c>
      <c r="X100" s="61" t="s">
        <v>2518</v>
      </c>
      <c r="Y100" s="61" t="s">
        <v>2308</v>
      </c>
      <c r="Z100" s="61"/>
      <c r="AA100" s="61" t="s">
        <v>2583</v>
      </c>
      <c r="AB100" s="61" t="s">
        <v>2517</v>
      </c>
      <c r="AC100" s="61" t="s">
        <v>2518</v>
      </c>
      <c r="AD100" s="61" t="s">
        <v>2308</v>
      </c>
      <c r="AE100" s="61"/>
      <c r="AF100" s="61" t="s">
        <v>2583</v>
      </c>
      <c r="AG100" s="61"/>
      <c r="AH100" s="61"/>
    </row>
    <row r="101" spans="1:34">
      <c r="A101">
        <v>16120965</v>
      </c>
      <c r="B101">
        <v>16155513</v>
      </c>
      <c r="C101">
        <v>17.724218</v>
      </c>
      <c r="D101">
        <v>0.96976039999999997</v>
      </c>
      <c r="E101">
        <v>17.889168999999999</v>
      </c>
      <c r="F101">
        <f>E101/F91</f>
        <v>1.5469706848841231E-3</v>
      </c>
      <c r="G101">
        <v>1.5200999999999999E-3</v>
      </c>
      <c r="H101">
        <v>23.426525000000002</v>
      </c>
      <c r="I101">
        <v>0.99649790000000005</v>
      </c>
      <c r="J101">
        <v>24.075838000000001</v>
      </c>
      <c r="K101">
        <f>J101/F91</f>
        <v>2.0819645451400901E-3</v>
      </c>
      <c r="L101">
        <v>1.9761000000000002E-3</v>
      </c>
      <c r="M101">
        <v>15.714662000000001</v>
      </c>
      <c r="N101">
        <v>0.93826569999999998</v>
      </c>
      <c r="O101">
        <v>16.896716999999999</v>
      </c>
      <c r="P101">
        <f>O101/F91</f>
        <v>1.4611481321342096E-3</v>
      </c>
      <c r="Q101">
        <v>1.2629E-3</v>
      </c>
      <c r="R101">
        <v>13.315007</v>
      </c>
      <c r="S101">
        <v>0.94180419999999998</v>
      </c>
      <c r="T101">
        <v>14.061908000000001</v>
      </c>
      <c r="U101">
        <f>T101/F91</f>
        <v>1.2160072639225182E-3</v>
      </c>
      <c r="V101">
        <v>1.0903E-3</v>
      </c>
      <c r="W101" s="23">
        <v>14.989896999999999</v>
      </c>
      <c r="X101" s="23">
        <v>0.92387070000000004</v>
      </c>
      <c r="Y101">
        <v>15.764176000000001</v>
      </c>
      <c r="Z101">
        <f>Y101/F91</f>
        <v>1.3632113455551713E-3</v>
      </c>
      <c r="AA101">
        <v>1.2333000000000001E-3</v>
      </c>
      <c r="AB101">
        <v>14.138404</v>
      </c>
      <c r="AC101">
        <v>0.96018139999999996</v>
      </c>
      <c r="AD101">
        <v>15.085110999999999</v>
      </c>
      <c r="AE101">
        <f>AD101/F91</f>
        <v>1.3044890176409547E-3</v>
      </c>
      <c r="AF101">
        <v>1.1455E-3</v>
      </c>
    </row>
    <row r="102" spans="1:34">
      <c r="A102">
        <v>19848827</v>
      </c>
      <c r="B102">
        <v>19869819</v>
      </c>
      <c r="C102">
        <v>21.269711999999998</v>
      </c>
      <c r="D102">
        <v>0.99225909999999995</v>
      </c>
      <c r="E102">
        <v>21.457756</v>
      </c>
      <c r="F102">
        <f t="shared" ref="F102:F105" si="12">E102/F92</f>
        <v>1.2768673609044926E-3</v>
      </c>
      <c r="G102">
        <v>1.256E-3</v>
      </c>
      <c r="H102">
        <v>22.880838000000001</v>
      </c>
      <c r="I102">
        <v>0.99644540000000004</v>
      </c>
      <c r="J102">
        <v>23.627652999999999</v>
      </c>
      <c r="K102">
        <f t="shared" ref="K102:K105" si="13">J102/F92</f>
        <v>1.4059894674204106E-3</v>
      </c>
      <c r="L102">
        <v>1.3217000000000001E-3</v>
      </c>
      <c r="M102">
        <v>20.891128999999999</v>
      </c>
      <c r="N102">
        <v>0.98235530000000004</v>
      </c>
      <c r="O102">
        <v>22.240038999999999</v>
      </c>
      <c r="P102">
        <f t="shared" ref="P102:P105" si="14">O102/F92</f>
        <v>1.3234179708420113E-3</v>
      </c>
      <c r="Q102">
        <v>1.1697999999999999E-3</v>
      </c>
      <c r="R102">
        <v>20.088080999999999</v>
      </c>
      <c r="S102">
        <v>0.98185520000000004</v>
      </c>
      <c r="T102">
        <v>20.942095999999999</v>
      </c>
      <c r="U102">
        <f t="shared" ref="U102:U105" si="15">T102/F92</f>
        <v>1.2461824457006842E-3</v>
      </c>
      <c r="V102">
        <v>1.1489E-3</v>
      </c>
      <c r="W102">
        <v>20.854053</v>
      </c>
      <c r="X102">
        <v>0.97041129999999998</v>
      </c>
      <c r="Y102">
        <v>21.721782000000001</v>
      </c>
      <c r="Z102">
        <f t="shared" ref="Z102:Z105" si="16">Y102/F92</f>
        <v>1.2925785182981255E-3</v>
      </c>
      <c r="AA102">
        <v>1.194E-3</v>
      </c>
      <c r="AB102">
        <v>20.59442</v>
      </c>
      <c r="AC102">
        <v>0.99505069999999995</v>
      </c>
      <c r="AD102">
        <v>21.682832000000001</v>
      </c>
      <c r="AE102">
        <f t="shared" ref="AE102:AE105" si="17">AD102/F92</f>
        <v>1.2902607557274621E-3</v>
      </c>
      <c r="AF102">
        <v>1.1659999999999999E-3</v>
      </c>
    </row>
    <row r="103" spans="1:34">
      <c r="A103">
        <v>22928738</v>
      </c>
      <c r="B103">
        <v>22935512</v>
      </c>
      <c r="C103">
        <v>8.1466440000000002</v>
      </c>
      <c r="D103">
        <v>0.76344160000000005</v>
      </c>
      <c r="E103">
        <v>8.1466440000000002</v>
      </c>
      <c r="F103">
        <f t="shared" si="12"/>
        <v>1.3040890027213063E-3</v>
      </c>
      <c r="G103">
        <v>1.2907999999999999E-3</v>
      </c>
      <c r="H103">
        <v>10.471012</v>
      </c>
      <c r="I103">
        <v>0.89476180000000005</v>
      </c>
      <c r="J103">
        <v>10.471012</v>
      </c>
      <c r="K103">
        <f t="shared" si="13"/>
        <v>1.6761664799103569E-3</v>
      </c>
      <c r="L103">
        <v>1.6218000000000001E-3</v>
      </c>
      <c r="M103">
        <v>7.381335</v>
      </c>
      <c r="N103">
        <v>0.70392220000000005</v>
      </c>
      <c r="O103">
        <v>7.381335</v>
      </c>
      <c r="P103">
        <f t="shared" si="14"/>
        <v>1.1815807587642068E-3</v>
      </c>
      <c r="Q103">
        <v>1.0782000000000001E-3</v>
      </c>
      <c r="R103">
        <v>7.8835300000000004</v>
      </c>
      <c r="S103">
        <v>0.63837460000000001</v>
      </c>
      <c r="T103">
        <v>7.8835300000000004</v>
      </c>
      <c r="U103">
        <f t="shared" si="15"/>
        <v>1.2619705458620139E-3</v>
      </c>
      <c r="V103">
        <v>1.1976000000000001E-3</v>
      </c>
      <c r="W103">
        <v>6.9496260000000003</v>
      </c>
      <c r="X103">
        <v>0.70619120000000002</v>
      </c>
      <c r="Y103">
        <v>6.9496260000000003</v>
      </c>
      <c r="Z103">
        <f t="shared" si="16"/>
        <v>1.1124741475908436E-3</v>
      </c>
      <c r="AA103">
        <v>1.0459E-3</v>
      </c>
      <c r="AB103">
        <v>7.2842960000000003</v>
      </c>
      <c r="AC103">
        <v>0.61969909999999995</v>
      </c>
      <c r="AD103">
        <v>7.2842960000000003</v>
      </c>
      <c r="AE103">
        <f t="shared" si="17"/>
        <v>1.1660470625900433E-3</v>
      </c>
      <c r="AF103">
        <v>1.0845E-3</v>
      </c>
    </row>
    <row r="104" spans="1:34">
      <c r="A104">
        <v>35374879</v>
      </c>
      <c r="B104">
        <v>35387799</v>
      </c>
      <c r="C104">
        <v>6.9396639999999996</v>
      </c>
      <c r="D104">
        <v>0.81613049999999998</v>
      </c>
      <c r="E104">
        <v>6.9396639999999996</v>
      </c>
      <c r="F104">
        <f t="shared" si="12"/>
        <v>9.5155135061017406E-4</v>
      </c>
      <c r="G104">
        <v>9.4470000000000003E-4</v>
      </c>
      <c r="H104">
        <v>7.769603</v>
      </c>
      <c r="I104">
        <v>0.86285889999999998</v>
      </c>
      <c r="J104">
        <v>7.769603</v>
      </c>
      <c r="K104">
        <f t="shared" si="13"/>
        <v>1.0653507472919237E-3</v>
      </c>
      <c r="L104">
        <v>1.0387E-3</v>
      </c>
      <c r="M104">
        <v>5.6209030000000002</v>
      </c>
      <c r="N104">
        <v>0.71321749999999995</v>
      </c>
      <c r="O104">
        <v>5.6209030000000002</v>
      </c>
      <c r="P104">
        <f t="shared" si="14"/>
        <v>7.7072576443164677E-4</v>
      </c>
      <c r="Q104">
        <v>7.1940000000000003E-4</v>
      </c>
      <c r="R104">
        <v>5.3932529999999996</v>
      </c>
      <c r="S104">
        <v>0.67885119999999999</v>
      </c>
      <c r="T104">
        <v>5.3932529999999996</v>
      </c>
      <c r="U104">
        <f t="shared" si="15"/>
        <v>7.3951090086384194E-4</v>
      </c>
      <c r="V104">
        <v>7.071E-4</v>
      </c>
      <c r="W104">
        <v>5.6989739999999998</v>
      </c>
      <c r="X104">
        <v>0.77837860000000003</v>
      </c>
      <c r="Y104">
        <v>5.6989739999999998</v>
      </c>
      <c r="Z104">
        <f t="shared" si="16"/>
        <v>7.8143068696009867E-4</v>
      </c>
      <c r="AA104">
        <v>7.4810000000000002E-4</v>
      </c>
      <c r="AB104">
        <v>6.4342439999999996</v>
      </c>
      <c r="AC104">
        <v>0.8041623</v>
      </c>
      <c r="AD104">
        <v>6.4342439999999996</v>
      </c>
      <c r="AE104">
        <f t="shared" si="17"/>
        <v>8.8224928013163305E-4</v>
      </c>
      <c r="AF104">
        <v>8.4210000000000003E-4</v>
      </c>
    </row>
    <row r="105" spans="1:34">
      <c r="A105">
        <v>35391755</v>
      </c>
      <c r="B105">
        <v>35403584</v>
      </c>
      <c r="C105">
        <v>5.5908889999999998</v>
      </c>
      <c r="D105">
        <v>0.77723030000000004</v>
      </c>
      <c r="E105">
        <v>5.5908889999999998</v>
      </c>
      <c r="F105">
        <f t="shared" si="12"/>
        <v>8.8772451571927588E-4</v>
      </c>
      <c r="G105">
        <v>8.7969999999999997E-4</v>
      </c>
      <c r="H105">
        <v>6.9127369999999999</v>
      </c>
      <c r="I105">
        <v>0.94491979999999998</v>
      </c>
      <c r="J105">
        <v>6.9127369999999999</v>
      </c>
      <c r="K105">
        <f t="shared" si="13"/>
        <v>1.0976082883455065E-3</v>
      </c>
      <c r="L105">
        <v>1.0665E-3</v>
      </c>
      <c r="M105">
        <v>4.4929129999999997</v>
      </c>
      <c r="N105">
        <v>0.58536129999999997</v>
      </c>
      <c r="O105">
        <v>4.4929129999999997</v>
      </c>
      <c r="P105">
        <f t="shared" si="14"/>
        <v>7.1338726579866618E-4</v>
      </c>
      <c r="Q105">
        <v>6.5450000000000003E-4</v>
      </c>
      <c r="R105">
        <v>4.010033</v>
      </c>
      <c r="S105">
        <v>0.59533659999999999</v>
      </c>
      <c r="T105">
        <v>4.010033</v>
      </c>
      <c r="U105">
        <f t="shared" si="15"/>
        <v>6.3671530644649095E-4</v>
      </c>
      <c r="V105">
        <v>5.9949999999999999E-4</v>
      </c>
      <c r="W105">
        <v>4.563739</v>
      </c>
      <c r="X105">
        <v>0.64962580000000003</v>
      </c>
      <c r="Y105">
        <v>4.563739</v>
      </c>
      <c r="Z105">
        <f t="shared" si="16"/>
        <v>7.2463305811368685E-4</v>
      </c>
      <c r="AA105">
        <v>6.8659999999999999E-4</v>
      </c>
      <c r="AB105">
        <v>5.331061</v>
      </c>
      <c r="AC105">
        <v>0.72394360000000002</v>
      </c>
      <c r="AD105">
        <v>5.331061</v>
      </c>
      <c r="AE105">
        <f t="shared" si="17"/>
        <v>8.4646887900920924E-4</v>
      </c>
      <c r="AF105">
        <v>8.0020000000000004E-4</v>
      </c>
    </row>
    <row r="106" spans="1:34">
      <c r="A106" t="s">
        <v>2521</v>
      </c>
      <c r="C106">
        <v>59.671129999999998</v>
      </c>
      <c r="D106">
        <v>1.00085</v>
      </c>
      <c r="E106">
        <v>60.232520000000001</v>
      </c>
      <c r="F106">
        <f>E106/B3</f>
        <v>1.249455888149024E-3</v>
      </c>
      <c r="G106">
        <v>1.2275999999999999E-3</v>
      </c>
      <c r="H106">
        <v>71.460710000000006</v>
      </c>
      <c r="I106">
        <v>1.00346</v>
      </c>
      <c r="J106">
        <v>73.677459999999996</v>
      </c>
      <c r="K106">
        <f>J106/B3</f>
        <v>1.5283560478768642E-3</v>
      </c>
      <c r="L106">
        <v>1.4414E-3</v>
      </c>
      <c r="M106">
        <v>54.100940000000001</v>
      </c>
      <c r="N106">
        <v>1.006086</v>
      </c>
      <c r="O106">
        <v>58.126980000000003</v>
      </c>
      <c r="P106">
        <f>O106/B3</f>
        <v>1.2057788288007967E-3</v>
      </c>
      <c r="Q106">
        <v>1.0448E-3</v>
      </c>
      <c r="R106">
        <v>50.689900000000002</v>
      </c>
      <c r="S106">
        <v>1.003803</v>
      </c>
      <c r="T106">
        <v>53.23274</v>
      </c>
      <c r="U106">
        <f>T106/B3</f>
        <v>1.1042533242060283E-3</v>
      </c>
      <c r="V106">
        <v>1.0026E-3</v>
      </c>
      <c r="W106">
        <v>53.056289999999997</v>
      </c>
      <c r="X106">
        <v>1.0039689999999999</v>
      </c>
      <c r="Y106">
        <v>55.665939999999999</v>
      </c>
      <c r="Z106">
        <f>Y106/B3</f>
        <v>1.1547273217582508E-3</v>
      </c>
      <c r="AA106">
        <v>1.0505E-3</v>
      </c>
      <c r="AB106">
        <v>53.782429999999998</v>
      </c>
      <c r="AC106">
        <v>1.0050159999999999</v>
      </c>
      <c r="AD106">
        <v>57.004620000000003</v>
      </c>
      <c r="AE106">
        <f>AD106/B3</f>
        <v>1.1824967328396292E-3</v>
      </c>
      <c r="AF106">
        <v>1.0537999999999999E-3</v>
      </c>
    </row>
    <row r="107" spans="1:34">
      <c r="A107" s="40" t="s">
        <v>2444</v>
      </c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</row>
    <row r="108" spans="1:34">
      <c r="A108" s="61" t="s">
        <v>2522</v>
      </c>
      <c r="B108" s="61" t="s">
        <v>2445</v>
      </c>
      <c r="C108" s="61" t="s">
        <v>2446</v>
      </c>
      <c r="D108" s="62" t="s">
        <v>2447</v>
      </c>
      <c r="E108" s="61" t="s">
        <v>2448</v>
      </c>
      <c r="F108" s="61" t="s">
        <v>2449</v>
      </c>
      <c r="G108" s="63" t="s">
        <v>2450</v>
      </c>
      <c r="H108" s="61" t="s">
        <v>2451</v>
      </c>
      <c r="I108" s="61" t="s">
        <v>2452</v>
      </c>
      <c r="J108" s="61" t="s">
        <v>2453</v>
      </c>
      <c r="K108" s="61" t="s">
        <v>2454</v>
      </c>
      <c r="L108" s="26" t="s">
        <v>2523</v>
      </c>
      <c r="M108" s="26" t="s">
        <v>2524</v>
      </c>
      <c r="N108" s="26" t="s">
        <v>2525</v>
      </c>
      <c r="O108" s="26" t="s">
        <v>2526</v>
      </c>
      <c r="P108" s="26" t="s">
        <v>2527</v>
      </c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</row>
    <row r="109" spans="1:34">
      <c r="B109">
        <v>0.14880090000000001</v>
      </c>
      <c r="C109">
        <v>0.17156460000000001</v>
      </c>
      <c r="D109">
        <v>0.14582500000000001</v>
      </c>
      <c r="E109">
        <v>0.12784319999999999</v>
      </c>
      <c r="F109">
        <v>4.7249869999999999E-2</v>
      </c>
      <c r="G109">
        <v>1.4854050000000001E-2</v>
      </c>
      <c r="H109">
        <v>2.3672120000000001E-2</v>
      </c>
      <c r="I109">
        <v>6.0907660000000002E-2</v>
      </c>
      <c r="J109">
        <v>5.183376E-2</v>
      </c>
      <c r="K109">
        <v>1.6772410000000001E-2</v>
      </c>
      <c r="L109">
        <v>0.148613</v>
      </c>
      <c r="M109">
        <v>6.6274340000000001E-2</v>
      </c>
      <c r="N109">
        <v>9.0355260000000007E-2</v>
      </c>
      <c r="O109">
        <v>6.6886429999999997E-2</v>
      </c>
      <c r="P109">
        <v>6.0692610000000001E-2</v>
      </c>
    </row>
    <row r="110" spans="1:34">
      <c r="A110" s="63" t="s">
        <v>2455</v>
      </c>
      <c r="B110" s="61" t="s">
        <v>2445</v>
      </c>
      <c r="C110" s="61" t="s">
        <v>2446</v>
      </c>
      <c r="D110" s="62" t="s">
        <v>2447</v>
      </c>
      <c r="E110" s="61" t="s">
        <v>2448</v>
      </c>
      <c r="F110" s="61" t="s">
        <v>2449</v>
      </c>
      <c r="G110" s="63" t="s">
        <v>2450</v>
      </c>
      <c r="H110" s="61" t="s">
        <v>2451</v>
      </c>
      <c r="I110" s="61" t="s">
        <v>2452</v>
      </c>
      <c r="J110" s="61" t="s">
        <v>2453</v>
      </c>
      <c r="K110" s="61" t="s">
        <v>2454</v>
      </c>
      <c r="L110" s="26" t="s">
        <v>2523</v>
      </c>
      <c r="M110" s="26" t="s">
        <v>2524</v>
      </c>
      <c r="N110" s="26" t="s">
        <v>2525</v>
      </c>
      <c r="O110" s="26" t="s">
        <v>2526</v>
      </c>
      <c r="P110" s="26" t="s">
        <v>2527</v>
      </c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</row>
    <row r="111" spans="1:34">
      <c r="A111" t="s">
        <v>2528</v>
      </c>
      <c r="B111">
        <v>0.15524389</v>
      </c>
      <c r="C111">
        <v>0.21018065</v>
      </c>
      <c r="D111">
        <v>0.15272110999999999</v>
      </c>
      <c r="E111">
        <v>0.14677182999999999</v>
      </c>
      <c r="F111">
        <v>0.112530767</v>
      </c>
      <c r="G111">
        <v>9.9811559999999997E-3</v>
      </c>
      <c r="H111">
        <v>1.6788713E-2</v>
      </c>
      <c r="I111">
        <v>0.136985199</v>
      </c>
      <c r="J111">
        <v>9.3221139999999994E-2</v>
      </c>
      <c r="K111">
        <v>1.3493421300000001E-2</v>
      </c>
      <c r="L111">
        <v>0.1663377</v>
      </c>
      <c r="M111">
        <v>8.3468799999999996E-2</v>
      </c>
      <c r="N111">
        <v>0.1466539</v>
      </c>
      <c r="O111">
        <v>8.7751930000000006E-2</v>
      </c>
      <c r="P111">
        <v>7.6640899999999998E-2</v>
      </c>
    </row>
    <row r="112" spans="1:34">
      <c r="A112" t="s">
        <v>2572</v>
      </c>
      <c r="B112">
        <v>5.7809810000000003E-2</v>
      </c>
      <c r="C112">
        <v>6.8848999999999994E-2</v>
      </c>
      <c r="D112">
        <v>8.1781039999999999E-2</v>
      </c>
      <c r="E112">
        <v>7.2898679999999993E-2</v>
      </c>
      <c r="F112">
        <v>3.3384920999999998E-2</v>
      </c>
      <c r="G112">
        <v>2.1245202000000001E-2</v>
      </c>
      <c r="H112">
        <v>1.9312632999999999E-2</v>
      </c>
      <c r="I112">
        <v>4.0946397000000002E-2</v>
      </c>
      <c r="J112">
        <v>3.1269579999999998E-2</v>
      </c>
      <c r="K112">
        <v>2.1815901799999999E-2</v>
      </c>
      <c r="L112">
        <v>7.042677E-2</v>
      </c>
      <c r="M112">
        <v>3.3536700000000003E-2</v>
      </c>
      <c r="N112">
        <v>4.4220679999999998E-2</v>
      </c>
      <c r="O112">
        <v>4.268628E-2</v>
      </c>
      <c r="P112">
        <v>3.7346959999999998E-2</v>
      </c>
    </row>
    <row r="113" spans="1:34">
      <c r="A113" t="s">
        <v>2573</v>
      </c>
      <c r="B113">
        <v>0.11474105</v>
      </c>
      <c r="C113">
        <v>7.2605450000000002E-2</v>
      </c>
      <c r="D113">
        <v>0.10920615</v>
      </c>
      <c r="E113">
        <v>0.13127812999999999</v>
      </c>
      <c r="F113">
        <v>9.0139850000000004E-3</v>
      </c>
      <c r="G113">
        <v>1.1344549999999999E-3</v>
      </c>
      <c r="H113">
        <v>2.377232E-3</v>
      </c>
      <c r="I113">
        <v>7.4154520000000003E-3</v>
      </c>
      <c r="J113">
        <v>1.2689010000000001E-2</v>
      </c>
      <c r="K113">
        <v>5.0443370000000001E-4</v>
      </c>
      <c r="L113">
        <v>0.10648580000000001</v>
      </c>
      <c r="M113">
        <v>3.9707159999999998E-2</v>
      </c>
      <c r="N113">
        <v>2.930899E-2</v>
      </c>
      <c r="O113">
        <v>3.7058019999999997E-2</v>
      </c>
      <c r="P113">
        <v>4.6127939999999999E-2</v>
      </c>
    </row>
    <row r="114" spans="1:34">
      <c r="A114" t="s">
        <v>2574</v>
      </c>
      <c r="B114">
        <v>0.29671368999999997</v>
      </c>
      <c r="C114">
        <v>0.32502117000000003</v>
      </c>
      <c r="D114">
        <v>0.26611453000000002</v>
      </c>
      <c r="E114">
        <v>0.19208971999999999</v>
      </c>
      <c r="F114">
        <v>2.434753E-3</v>
      </c>
      <c r="G114">
        <v>2.0117533999999999E-2</v>
      </c>
      <c r="H114">
        <v>5.4216047000000003E-2</v>
      </c>
      <c r="I114">
        <v>1.6534055999999998E-2</v>
      </c>
      <c r="J114">
        <v>5.4238170000000002E-2</v>
      </c>
      <c r="K114">
        <v>1.96810002E-2</v>
      </c>
      <c r="L114">
        <v>0.27144469999999998</v>
      </c>
      <c r="M114">
        <v>0.12292690000000001</v>
      </c>
      <c r="N114">
        <v>0.1341128</v>
      </c>
      <c r="O114">
        <v>0.10478800000000001</v>
      </c>
      <c r="P114">
        <v>9.0969809999999998E-2</v>
      </c>
    </row>
    <row r="115" spans="1:34">
      <c r="A115" t="s">
        <v>2575</v>
      </c>
      <c r="B115">
        <v>0.26432770999999999</v>
      </c>
      <c r="C115">
        <v>0.30718002</v>
      </c>
      <c r="D115">
        <v>0.22940625000000001</v>
      </c>
      <c r="E115">
        <v>0.16456918000000001</v>
      </c>
      <c r="F115">
        <v>2.5854720000000001E-3</v>
      </c>
      <c r="G115">
        <v>1.4069511999999999E-2</v>
      </c>
      <c r="H115">
        <v>5.0208849999999999E-2</v>
      </c>
      <c r="I115">
        <v>2.9902827E-2</v>
      </c>
      <c r="J115">
        <v>7.0297520000000002E-2</v>
      </c>
      <c r="K115">
        <v>2.2189515399999998E-2</v>
      </c>
      <c r="L115">
        <v>0.2421719</v>
      </c>
      <c r="M115">
        <v>0.1109885</v>
      </c>
      <c r="N115">
        <v>0.13669039999999999</v>
      </c>
      <c r="O115">
        <v>9.4914860000000004E-2</v>
      </c>
      <c r="P115">
        <v>8.5944779999999998E-2</v>
      </c>
    </row>
    <row r="116" spans="1:34">
      <c r="A116" s="64" t="s">
        <v>2538</v>
      </c>
      <c r="B116" s="32"/>
      <c r="C116" s="32"/>
      <c r="D116" s="65"/>
      <c r="E116" s="33"/>
      <c r="F116" s="33"/>
      <c r="G116" s="32"/>
      <c r="H116" s="33"/>
      <c r="I116" s="32"/>
      <c r="J116" s="33"/>
      <c r="K116" s="32"/>
      <c r="L116" s="32"/>
      <c r="M116" s="32"/>
      <c r="N116" s="32"/>
      <c r="O116" s="33"/>
      <c r="P116" s="33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</row>
    <row r="117" spans="1:34">
      <c r="A117" s="66" t="s">
        <v>2470</v>
      </c>
      <c r="B117" s="66"/>
      <c r="C117" s="40" t="s">
        <v>2539</v>
      </c>
      <c r="D117" s="40" t="s">
        <v>2540</v>
      </c>
      <c r="E117" s="66" t="s">
        <v>2541</v>
      </c>
      <c r="F117" s="67" t="s">
        <v>2542</v>
      </c>
      <c r="G117" s="67" t="s">
        <v>2543</v>
      </c>
      <c r="H117" s="59"/>
      <c r="I117" s="67"/>
      <c r="J117" s="66"/>
      <c r="K117" s="66"/>
      <c r="L117" s="66"/>
      <c r="M117" s="66"/>
      <c r="N117" s="66"/>
      <c r="O117" s="67"/>
      <c r="P117" s="67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</row>
    <row r="118" spans="1:34">
      <c r="A118" s="41" t="s">
        <v>2307</v>
      </c>
      <c r="B118" s="42">
        <f>SUM('chr19'!C118:G118)</f>
        <v>46240</v>
      </c>
      <c r="C118">
        <v>11134</v>
      </c>
      <c r="D118">
        <v>4920</v>
      </c>
      <c r="E118">
        <v>2525</v>
      </c>
      <c r="F118">
        <v>17043</v>
      </c>
      <c r="G118">
        <v>10618</v>
      </c>
      <c r="H118" s="42"/>
      <c r="N118" s="44"/>
      <c r="O118" s="44"/>
    </row>
    <row r="119" spans="1:34" ht="56">
      <c r="A119" s="41" t="s">
        <v>2481</v>
      </c>
      <c r="B119" s="42">
        <v>2809</v>
      </c>
      <c r="C119" s="42">
        <v>223</v>
      </c>
      <c r="D119" s="42">
        <v>64</v>
      </c>
      <c r="E119" s="42">
        <v>38</v>
      </c>
      <c r="F119" s="42">
        <v>204</v>
      </c>
      <c r="G119">
        <v>334</v>
      </c>
      <c r="H119" s="189" t="s">
        <v>2685</v>
      </c>
      <c r="N119" s="44"/>
      <c r="O119" s="44"/>
    </row>
    <row r="120" spans="1:34">
      <c r="A120" s="41" t="s">
        <v>2482</v>
      </c>
      <c r="B120" s="42">
        <v>0</v>
      </c>
      <c r="C120" s="42">
        <v>0</v>
      </c>
      <c r="D120" s="42">
        <v>0</v>
      </c>
      <c r="E120" s="42">
        <v>0</v>
      </c>
      <c r="F120" s="42">
        <v>0</v>
      </c>
      <c r="G120" s="42">
        <v>0</v>
      </c>
      <c r="N120" s="44"/>
      <c r="O120" s="44"/>
    </row>
    <row r="121" spans="1:34">
      <c r="A121" s="41" t="s">
        <v>2483</v>
      </c>
      <c r="B121" s="42" t="s">
        <v>2549</v>
      </c>
      <c r="C121" s="42">
        <v>2.3787880000000001</v>
      </c>
      <c r="D121">
        <v>1.7826090000000001</v>
      </c>
      <c r="E121" s="42">
        <v>1.5333330000000001</v>
      </c>
      <c r="F121" s="42">
        <v>2.457627</v>
      </c>
      <c r="G121" s="42">
        <v>1.1830069999999999</v>
      </c>
      <c r="H121" s="42"/>
      <c r="N121" s="44"/>
      <c r="O121" s="44"/>
    </row>
    <row r="122" spans="1:34">
      <c r="A122" s="11" t="s">
        <v>2484</v>
      </c>
      <c r="B122" s="42">
        <v>2809</v>
      </c>
      <c r="C122" s="42">
        <v>223</v>
      </c>
      <c r="D122">
        <v>64</v>
      </c>
      <c r="E122" s="42">
        <v>38</v>
      </c>
      <c r="F122" s="42">
        <v>204</v>
      </c>
      <c r="G122" s="42">
        <v>334</v>
      </c>
      <c r="H122" s="42"/>
      <c r="N122" s="44"/>
      <c r="O122" s="44"/>
    </row>
    <row r="123" spans="1:34">
      <c r="A123" s="11" t="s">
        <v>2485</v>
      </c>
      <c r="B123" s="42">
        <v>6.074827E-2</v>
      </c>
      <c r="C123" s="42">
        <v>2.002874E-2</v>
      </c>
      <c r="D123">
        <v>1.300813E-2</v>
      </c>
      <c r="E123" s="42">
        <v>1.50495E-2</v>
      </c>
      <c r="F123" s="42">
        <v>1.196972E-2</v>
      </c>
      <c r="G123" s="42">
        <v>3.1456020000000001E-2</v>
      </c>
      <c r="H123" s="42"/>
      <c r="N123" s="44"/>
      <c r="O123" s="44"/>
    </row>
    <row r="124" spans="1:34">
      <c r="A124" s="96" t="s">
        <v>2486</v>
      </c>
      <c r="B124" s="96"/>
      <c r="C124" s="86" t="s">
        <v>2539</v>
      </c>
      <c r="D124" s="86" t="s">
        <v>2540</v>
      </c>
      <c r="E124" s="96" t="s">
        <v>2541</v>
      </c>
      <c r="F124" s="97" t="s">
        <v>2542</v>
      </c>
      <c r="G124" s="97" t="s">
        <v>2543</v>
      </c>
      <c r="H124" s="97"/>
      <c r="I124" s="97"/>
      <c r="J124" s="96"/>
      <c r="K124" s="96"/>
      <c r="L124" s="96"/>
      <c r="M124" s="97"/>
      <c r="N124" s="97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</row>
    <row r="125" spans="1:34">
      <c r="A125" s="41" t="s">
        <v>2481</v>
      </c>
      <c r="B125" s="42">
        <v>2809</v>
      </c>
      <c r="C125" s="42">
        <v>223</v>
      </c>
      <c r="D125" s="42">
        <v>64</v>
      </c>
      <c r="E125" s="42">
        <v>38</v>
      </c>
      <c r="F125" s="42">
        <v>204</v>
      </c>
      <c r="G125">
        <v>334</v>
      </c>
      <c r="H125" s="42"/>
      <c r="N125" s="44"/>
      <c r="O125" s="44"/>
    </row>
    <row r="126" spans="1:34">
      <c r="A126" s="41" t="s">
        <v>2482</v>
      </c>
      <c r="B126" s="42">
        <v>0</v>
      </c>
      <c r="C126" s="42">
        <v>0</v>
      </c>
      <c r="D126" s="42">
        <v>0</v>
      </c>
      <c r="E126" s="42">
        <v>0</v>
      </c>
      <c r="F126" s="42">
        <v>0</v>
      </c>
      <c r="G126" s="42">
        <v>0</v>
      </c>
      <c r="H126" s="42"/>
      <c r="N126" s="44"/>
      <c r="O126" s="44"/>
    </row>
    <row r="127" spans="1:34">
      <c r="A127" s="41" t="s">
        <v>2483</v>
      </c>
      <c r="B127" s="42" t="s">
        <v>2549</v>
      </c>
      <c r="C127" s="42">
        <v>2.3787880000000001</v>
      </c>
      <c r="D127">
        <v>1.7826090000000001</v>
      </c>
      <c r="E127" s="42">
        <v>1.5333330000000001</v>
      </c>
      <c r="F127" s="42">
        <v>2.457627</v>
      </c>
      <c r="G127" s="42">
        <v>1.1830069999999999</v>
      </c>
      <c r="H127" s="42"/>
      <c r="N127" s="44"/>
      <c r="O127" s="44"/>
    </row>
    <row r="128" spans="1:34">
      <c r="A128" s="11" t="s">
        <v>2484</v>
      </c>
      <c r="B128" s="42">
        <v>2809</v>
      </c>
      <c r="C128" s="42">
        <v>223</v>
      </c>
      <c r="D128">
        <v>64</v>
      </c>
      <c r="E128" s="42">
        <v>38</v>
      </c>
      <c r="F128" s="42">
        <v>204</v>
      </c>
      <c r="G128" s="42">
        <v>334</v>
      </c>
      <c r="H128" s="42"/>
      <c r="N128" s="44"/>
      <c r="O128" s="44"/>
    </row>
    <row r="129" spans="1:34">
      <c r="A129" s="11" t="s">
        <v>2485</v>
      </c>
      <c r="B129" s="42">
        <v>6.074827E-2</v>
      </c>
      <c r="C129" s="42">
        <v>2.002874E-2</v>
      </c>
      <c r="D129">
        <v>1.300813E-2</v>
      </c>
      <c r="E129" s="42">
        <v>1.50495E-2</v>
      </c>
      <c r="F129" s="42">
        <v>1.196972E-2</v>
      </c>
      <c r="G129" s="42">
        <v>3.1456020000000001E-2</v>
      </c>
      <c r="H129" s="42"/>
      <c r="N129" s="44"/>
      <c r="O129" s="44"/>
    </row>
    <row r="130" spans="1:34">
      <c r="A130" s="96" t="s">
        <v>2487</v>
      </c>
      <c r="B130" s="96"/>
      <c r="C130" s="86" t="s">
        <v>2539</v>
      </c>
      <c r="D130" s="86" t="s">
        <v>2540</v>
      </c>
      <c r="E130" s="96" t="s">
        <v>2541</v>
      </c>
      <c r="F130" s="97" t="s">
        <v>2542</v>
      </c>
      <c r="G130" s="97" t="s">
        <v>2543</v>
      </c>
      <c r="H130" s="97"/>
      <c r="I130" s="97"/>
      <c r="J130" s="96"/>
      <c r="K130" s="96"/>
      <c r="L130" s="96"/>
      <c r="M130" s="97"/>
      <c r="N130" s="97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</row>
    <row r="131" spans="1:34">
      <c r="A131" s="41" t="s">
        <v>2481</v>
      </c>
      <c r="B131" s="42">
        <v>2809</v>
      </c>
      <c r="C131" s="42">
        <v>223</v>
      </c>
      <c r="D131" s="42">
        <v>64</v>
      </c>
      <c r="E131" s="42">
        <v>38</v>
      </c>
      <c r="F131" s="42">
        <v>204</v>
      </c>
      <c r="G131">
        <v>334</v>
      </c>
      <c r="H131" s="42"/>
      <c r="N131" s="44"/>
      <c r="O131" s="44"/>
    </row>
    <row r="132" spans="1:34">
      <c r="A132" s="41" t="s">
        <v>2482</v>
      </c>
      <c r="B132" s="42">
        <v>0</v>
      </c>
      <c r="C132" s="42">
        <v>0</v>
      </c>
      <c r="D132" s="42">
        <v>0</v>
      </c>
      <c r="E132" s="42">
        <v>0</v>
      </c>
      <c r="F132" s="42">
        <v>0</v>
      </c>
      <c r="G132" s="42">
        <v>0</v>
      </c>
      <c r="H132" s="42"/>
      <c r="N132" s="44"/>
      <c r="O132" s="44"/>
    </row>
    <row r="133" spans="1:34">
      <c r="A133" s="41" t="s">
        <v>2483</v>
      </c>
      <c r="B133" s="42" t="s">
        <v>2549</v>
      </c>
      <c r="C133" s="42">
        <v>2.3787880000000001</v>
      </c>
      <c r="D133">
        <v>1.7826090000000001</v>
      </c>
      <c r="E133" s="42">
        <v>1.5333330000000001</v>
      </c>
      <c r="F133" s="42">
        <v>2.457627</v>
      </c>
      <c r="G133" s="42">
        <v>1.1830069999999999</v>
      </c>
      <c r="H133" s="42"/>
      <c r="N133" s="44"/>
      <c r="O133" s="44"/>
    </row>
    <row r="134" spans="1:34">
      <c r="A134" s="11" t="s">
        <v>2484</v>
      </c>
      <c r="B134" s="42">
        <v>2809</v>
      </c>
      <c r="C134" s="42">
        <v>223</v>
      </c>
      <c r="D134">
        <v>64</v>
      </c>
      <c r="E134" s="42">
        <v>38</v>
      </c>
      <c r="F134" s="42">
        <v>204</v>
      </c>
      <c r="G134" s="42">
        <v>334</v>
      </c>
      <c r="H134" s="42"/>
      <c r="N134" s="44"/>
      <c r="O134" s="44"/>
    </row>
    <row r="135" spans="1:34">
      <c r="A135" s="11" t="s">
        <v>2485</v>
      </c>
      <c r="B135" s="42">
        <v>6.074827E-2</v>
      </c>
      <c r="C135" s="42">
        <v>2.002874E-2</v>
      </c>
      <c r="D135">
        <v>1.300813E-2</v>
      </c>
      <c r="E135" s="42">
        <v>1.50495E-2</v>
      </c>
      <c r="F135" s="42">
        <v>1.196972E-2</v>
      </c>
      <c r="G135" s="42">
        <v>3.1456020000000001E-2</v>
      </c>
      <c r="H135" s="42"/>
      <c r="N135" s="44"/>
      <c r="O135" s="44"/>
    </row>
    <row r="136" spans="1:34">
      <c r="A136" s="96" t="s">
        <v>2488</v>
      </c>
      <c r="B136" s="96"/>
      <c r="C136" s="86" t="s">
        <v>2539</v>
      </c>
      <c r="D136" s="86" t="s">
        <v>2540</v>
      </c>
      <c r="E136" s="96" t="s">
        <v>2541</v>
      </c>
      <c r="F136" s="97" t="s">
        <v>2542</v>
      </c>
      <c r="G136" s="97" t="s">
        <v>2543</v>
      </c>
      <c r="H136" s="97"/>
      <c r="I136" s="97"/>
      <c r="J136" s="96"/>
      <c r="K136" s="96"/>
      <c r="L136" s="96"/>
      <c r="M136" s="97"/>
      <c r="N136" s="97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</row>
    <row r="137" spans="1:34">
      <c r="A137" s="41" t="s">
        <v>2481</v>
      </c>
      <c r="B137" s="42">
        <v>2809</v>
      </c>
      <c r="C137" s="42">
        <v>223</v>
      </c>
      <c r="D137" s="42">
        <v>64</v>
      </c>
      <c r="E137" s="42">
        <v>38</v>
      </c>
      <c r="F137" s="42">
        <v>204</v>
      </c>
      <c r="G137">
        <v>334</v>
      </c>
      <c r="H137" s="42"/>
      <c r="N137" s="44"/>
      <c r="O137" s="44"/>
    </row>
    <row r="138" spans="1:34">
      <c r="A138" s="41" t="s">
        <v>2482</v>
      </c>
      <c r="B138" s="42">
        <v>0</v>
      </c>
      <c r="C138" s="42">
        <v>0</v>
      </c>
      <c r="D138" s="42">
        <v>0</v>
      </c>
      <c r="E138" s="42">
        <v>0</v>
      </c>
      <c r="F138" s="42">
        <v>0</v>
      </c>
      <c r="G138" s="42">
        <v>0</v>
      </c>
      <c r="H138" s="42"/>
      <c r="N138" s="44"/>
      <c r="O138" s="44"/>
    </row>
    <row r="139" spans="1:34">
      <c r="A139" s="41" t="s">
        <v>2483</v>
      </c>
      <c r="B139" s="42" t="s">
        <v>2549</v>
      </c>
      <c r="C139" s="42">
        <v>2.3787880000000001</v>
      </c>
      <c r="D139">
        <v>1.7826090000000001</v>
      </c>
      <c r="E139" s="42">
        <v>1.5333330000000001</v>
      </c>
      <c r="F139" s="42">
        <v>2.457627</v>
      </c>
      <c r="G139" s="42">
        <v>1.1830069999999999</v>
      </c>
      <c r="H139" s="42"/>
      <c r="N139" s="44"/>
      <c r="O139" s="44"/>
    </row>
    <row r="140" spans="1:34">
      <c r="A140" s="11" t="s">
        <v>2484</v>
      </c>
      <c r="B140" s="42">
        <v>2809</v>
      </c>
      <c r="C140" s="42">
        <v>223</v>
      </c>
      <c r="D140">
        <v>64</v>
      </c>
      <c r="E140" s="42">
        <v>38</v>
      </c>
      <c r="F140" s="42">
        <v>204</v>
      </c>
      <c r="G140" s="42">
        <v>334</v>
      </c>
      <c r="H140" s="42"/>
      <c r="N140" s="44"/>
      <c r="O140" s="44"/>
    </row>
    <row r="141" spans="1:34">
      <c r="A141" s="11" t="s">
        <v>2485</v>
      </c>
      <c r="B141" s="42">
        <v>6.074827E-2</v>
      </c>
      <c r="C141" s="42">
        <v>2.002874E-2</v>
      </c>
      <c r="D141">
        <v>1.300813E-2</v>
      </c>
      <c r="E141" s="42">
        <v>1.50495E-2</v>
      </c>
      <c r="F141" s="42">
        <v>1.196972E-2</v>
      </c>
      <c r="G141" s="42">
        <v>3.1456020000000001E-2</v>
      </c>
      <c r="H141" s="42"/>
      <c r="N141" s="44"/>
      <c r="O141" s="44"/>
    </row>
    <row r="142" spans="1:34">
      <c r="A142" s="96" t="s">
        <v>2489</v>
      </c>
      <c r="B142" s="96"/>
      <c r="C142" s="86" t="s">
        <v>2539</v>
      </c>
      <c r="D142" s="86" t="s">
        <v>2540</v>
      </c>
      <c r="E142" s="96" t="s">
        <v>2541</v>
      </c>
      <c r="F142" s="97" t="s">
        <v>2542</v>
      </c>
      <c r="G142" s="97" t="s">
        <v>2543</v>
      </c>
      <c r="H142" s="97"/>
      <c r="I142" s="97"/>
      <c r="J142" s="96"/>
      <c r="K142" s="96"/>
      <c r="L142" s="96"/>
      <c r="M142" s="97"/>
      <c r="N142" s="97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</row>
    <row r="143" spans="1:34">
      <c r="A143" s="41" t="s">
        <v>2481</v>
      </c>
      <c r="B143" s="42">
        <v>2809</v>
      </c>
      <c r="C143" s="42">
        <v>223</v>
      </c>
      <c r="D143" s="42">
        <v>64</v>
      </c>
      <c r="E143" s="42">
        <v>38</v>
      </c>
      <c r="F143" s="42">
        <v>204</v>
      </c>
      <c r="G143">
        <v>334</v>
      </c>
      <c r="H143" s="42"/>
      <c r="N143" s="44"/>
      <c r="O143" s="44"/>
    </row>
    <row r="144" spans="1:34">
      <c r="A144" s="41" t="s">
        <v>2482</v>
      </c>
      <c r="B144" s="42">
        <v>0</v>
      </c>
      <c r="C144" s="42">
        <v>0</v>
      </c>
      <c r="D144" s="42">
        <v>0</v>
      </c>
      <c r="E144" s="42">
        <v>0</v>
      </c>
      <c r="F144" s="42">
        <v>0</v>
      </c>
      <c r="G144" s="42">
        <v>0</v>
      </c>
      <c r="H144" s="42"/>
      <c r="N144" s="44"/>
      <c r="O144" s="44"/>
    </row>
    <row r="145" spans="1:34">
      <c r="A145" s="41" t="s">
        <v>2483</v>
      </c>
      <c r="B145" s="42" t="s">
        <v>2549</v>
      </c>
      <c r="C145" s="42">
        <v>2.3787880000000001</v>
      </c>
      <c r="D145">
        <v>1.7826090000000001</v>
      </c>
      <c r="E145" s="42">
        <v>1.5333330000000001</v>
      </c>
      <c r="F145" s="42">
        <v>2.457627</v>
      </c>
      <c r="G145" s="42">
        <v>1.1830069999999999</v>
      </c>
      <c r="H145" s="42"/>
      <c r="N145" s="44"/>
      <c r="O145" s="44"/>
    </row>
    <row r="146" spans="1:34">
      <c r="A146" s="11" t="s">
        <v>2484</v>
      </c>
      <c r="B146" s="42">
        <v>2809</v>
      </c>
      <c r="C146" s="42">
        <v>223</v>
      </c>
      <c r="D146">
        <v>64</v>
      </c>
      <c r="E146" s="42">
        <v>38</v>
      </c>
      <c r="F146" s="42">
        <v>204</v>
      </c>
      <c r="G146" s="42">
        <v>334</v>
      </c>
      <c r="H146" s="42"/>
      <c r="N146" s="44"/>
      <c r="O146" s="44"/>
    </row>
    <row r="147" spans="1:34">
      <c r="A147" s="11" t="s">
        <v>2485</v>
      </c>
      <c r="B147" s="42">
        <v>6.074827E-2</v>
      </c>
      <c r="C147" s="42">
        <v>2.002874E-2</v>
      </c>
      <c r="D147">
        <v>1.300813E-2</v>
      </c>
      <c r="E147" s="42">
        <v>1.50495E-2</v>
      </c>
      <c r="F147" s="42">
        <v>1.196972E-2</v>
      </c>
      <c r="G147" s="42">
        <v>3.1456020000000001E-2</v>
      </c>
      <c r="H147" s="42"/>
      <c r="N147" s="44"/>
      <c r="O147" s="44"/>
    </row>
    <row r="148" spans="1:34">
      <c r="A148" s="96" t="s">
        <v>2490</v>
      </c>
      <c r="B148" s="96"/>
      <c r="C148" s="86" t="s">
        <v>2539</v>
      </c>
      <c r="D148" s="86" t="s">
        <v>2540</v>
      </c>
      <c r="E148" s="96" t="s">
        <v>2541</v>
      </c>
      <c r="F148" s="97" t="s">
        <v>2542</v>
      </c>
      <c r="G148" s="97" t="s">
        <v>2543</v>
      </c>
      <c r="H148" s="97"/>
      <c r="I148" s="97"/>
      <c r="J148" s="96"/>
      <c r="K148" s="96"/>
      <c r="L148" s="96"/>
      <c r="M148" s="97"/>
      <c r="N148" s="97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</row>
    <row r="149" spans="1:34">
      <c r="A149" s="41" t="s">
        <v>2481</v>
      </c>
      <c r="B149" s="42">
        <v>2809</v>
      </c>
      <c r="C149" s="42">
        <v>223</v>
      </c>
      <c r="D149" s="42">
        <v>64</v>
      </c>
      <c r="E149" s="42">
        <v>38</v>
      </c>
      <c r="F149" s="42">
        <v>204</v>
      </c>
      <c r="G149">
        <v>334</v>
      </c>
      <c r="H149" s="42"/>
      <c r="N149" s="44"/>
      <c r="O149" s="44"/>
    </row>
    <row r="150" spans="1:34">
      <c r="A150" s="41" t="s">
        <v>2482</v>
      </c>
      <c r="B150" s="42">
        <v>0</v>
      </c>
      <c r="C150" s="42">
        <v>0</v>
      </c>
      <c r="D150" s="42">
        <v>0</v>
      </c>
      <c r="E150" s="42">
        <v>0</v>
      </c>
      <c r="F150" s="42">
        <v>0</v>
      </c>
      <c r="G150" s="42">
        <v>0</v>
      </c>
      <c r="H150" s="42"/>
      <c r="N150" s="44"/>
      <c r="O150" s="44"/>
    </row>
    <row r="151" spans="1:34">
      <c r="A151" s="41" t="s">
        <v>2483</v>
      </c>
      <c r="B151" s="42" t="s">
        <v>2549</v>
      </c>
      <c r="C151" s="42">
        <v>2.3787880000000001</v>
      </c>
      <c r="D151">
        <v>1.7826090000000001</v>
      </c>
      <c r="E151" s="42">
        <v>1.5333330000000001</v>
      </c>
      <c r="F151" s="42">
        <v>2.457627</v>
      </c>
      <c r="G151" s="42">
        <v>1.1830069999999999</v>
      </c>
      <c r="H151" s="42"/>
      <c r="N151" s="44"/>
      <c r="O151" s="44"/>
    </row>
    <row r="152" spans="1:34">
      <c r="A152" s="11" t="s">
        <v>2484</v>
      </c>
      <c r="B152" s="42">
        <v>2809</v>
      </c>
      <c r="C152" s="42">
        <v>223</v>
      </c>
      <c r="D152">
        <v>64</v>
      </c>
      <c r="E152" s="42">
        <v>38</v>
      </c>
      <c r="F152" s="42">
        <v>204</v>
      </c>
      <c r="G152" s="42">
        <v>334</v>
      </c>
      <c r="H152" s="42"/>
      <c r="N152" s="44"/>
      <c r="O152" s="44"/>
    </row>
    <row r="153" spans="1:34">
      <c r="A153" s="11" t="s">
        <v>2485</v>
      </c>
      <c r="B153" s="42">
        <v>6.074827E-2</v>
      </c>
      <c r="C153" s="42">
        <v>2.002874E-2</v>
      </c>
      <c r="D153">
        <v>1.300813E-2</v>
      </c>
      <c r="E153" s="42">
        <v>1.50495E-2</v>
      </c>
      <c r="F153" s="42">
        <v>1.196972E-2</v>
      </c>
      <c r="G153" s="42">
        <v>3.1456020000000001E-2</v>
      </c>
      <c r="H153" s="42"/>
      <c r="N153" s="44"/>
      <c r="O153" s="44"/>
    </row>
    <row r="154" spans="1:34">
      <c r="A154" s="70" t="s">
        <v>2550</v>
      </c>
      <c r="B154" s="59"/>
      <c r="C154" s="59"/>
      <c r="D154" s="60" t="s">
        <v>4</v>
      </c>
      <c r="E154" s="60"/>
      <c r="F154" s="60" t="s">
        <v>9</v>
      </c>
      <c r="G154" s="59"/>
      <c r="H154" s="60" t="s">
        <v>15</v>
      </c>
      <c r="I154" s="60"/>
      <c r="J154" s="60" t="s">
        <v>12</v>
      </c>
      <c r="K154" s="60"/>
      <c r="L154" s="60" t="s">
        <v>1010</v>
      </c>
      <c r="M154" s="59"/>
      <c r="N154" s="60"/>
      <c r="O154" s="60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</row>
    <row r="155" spans="1:34">
      <c r="A155" s="52" t="s">
        <v>2551</v>
      </c>
      <c r="B155" s="42">
        <v>2.4830939999999999</v>
      </c>
      <c r="D155" s="176">
        <v>9.7113080000000007</v>
      </c>
      <c r="F155">
        <v>17.638850000000001</v>
      </c>
      <c r="G155" s="52"/>
      <c r="H155">
        <v>11.135759999999999</v>
      </c>
      <c r="J155" s="176">
        <v>11.45359</v>
      </c>
      <c r="L155">
        <v>14.09782</v>
      </c>
      <c r="M155" s="52"/>
      <c r="P155" s="52"/>
    </row>
    <row r="156" spans="1:34">
      <c r="A156" s="52" t="s">
        <v>2552</v>
      </c>
      <c r="B156">
        <v>8.8397780000000004E-4</v>
      </c>
      <c r="D156" s="176">
        <v>3.4572119999999999E-3</v>
      </c>
      <c r="F156">
        <v>6.2794039999999997E-3</v>
      </c>
      <c r="G156" s="52"/>
      <c r="H156">
        <v>3.9643129999999997E-3</v>
      </c>
      <c r="J156" s="176">
        <v>4.0774629999999999E-3</v>
      </c>
      <c r="L156">
        <v>5.0188050000000003E-3</v>
      </c>
      <c r="M156" s="52"/>
      <c r="P156" s="52"/>
    </row>
    <row r="157" spans="1:34">
      <c r="A157" s="52" t="s">
        <v>2308</v>
      </c>
      <c r="B157">
        <v>2.4830939999999999</v>
      </c>
      <c r="C157">
        <f>B157/B118</f>
        <v>5.3700129757785467E-5</v>
      </c>
      <c r="D157" s="176">
        <v>9.7113080000000007</v>
      </c>
      <c r="E157">
        <f>D157/B118</f>
        <v>2.100196366782007E-4</v>
      </c>
      <c r="F157">
        <v>17.638850000000001</v>
      </c>
      <c r="G157" s="176">
        <f>F157/B118</f>
        <v>3.8146301903114191E-4</v>
      </c>
      <c r="H157">
        <v>11.135759999999999</v>
      </c>
      <c r="I157">
        <f>H157/B118</f>
        <v>2.4082525951557091E-4</v>
      </c>
      <c r="J157" s="176">
        <v>11.45359</v>
      </c>
      <c r="K157">
        <f>J157/B118</f>
        <v>2.4769874567474051E-4</v>
      </c>
      <c r="L157">
        <v>14.09782</v>
      </c>
      <c r="M157" s="176">
        <f>L157/B118</f>
        <v>3.0488365051903115E-4</v>
      </c>
      <c r="P157" s="52"/>
    </row>
    <row r="158" spans="1:34">
      <c r="A158" s="52" t="s">
        <v>2520</v>
      </c>
      <c r="B158" s="73">
        <v>3.4000000000000001E-6</v>
      </c>
      <c r="D158" s="176">
        <v>5.1600000000000001E-5</v>
      </c>
      <c r="F158">
        <v>1.7100000000000001E-4</v>
      </c>
      <c r="G158" s="52"/>
      <c r="H158" s="73">
        <v>6.7899999999999997E-5</v>
      </c>
      <c r="J158" s="176">
        <v>7.1799999999999997E-5</v>
      </c>
      <c r="L158">
        <v>1.0900000000000001E-4</v>
      </c>
      <c r="M158" s="52"/>
      <c r="P158" s="52"/>
    </row>
    <row r="159" spans="1:34">
      <c r="A159" s="38" t="s">
        <v>2553</v>
      </c>
      <c r="B159" s="40"/>
      <c r="C159" s="40"/>
      <c r="D159" s="60" t="s">
        <v>4</v>
      </c>
      <c r="E159" s="60"/>
      <c r="F159" s="60" t="s">
        <v>9</v>
      </c>
      <c r="G159" s="59"/>
      <c r="H159" s="60" t="s">
        <v>15</v>
      </c>
      <c r="I159" s="60"/>
      <c r="J159" s="60" t="s">
        <v>12</v>
      </c>
      <c r="K159" s="60"/>
      <c r="L159" s="60" t="s">
        <v>1010</v>
      </c>
      <c r="M159" s="59"/>
      <c r="N159" s="60"/>
      <c r="O159" s="60"/>
      <c r="P159" s="59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</row>
    <row r="160" spans="1:34">
      <c r="A160" s="11" t="s">
        <v>2493</v>
      </c>
      <c r="B160" s="42">
        <v>-2.757101</v>
      </c>
      <c r="C160" s="44"/>
      <c r="D160" s="11">
        <v>-2.8490899999999999</v>
      </c>
      <c r="E160" s="44"/>
      <c r="F160">
        <v>-2.878193</v>
      </c>
      <c r="G160" s="11"/>
      <c r="H160" s="44">
        <v>-2.8569469999999999</v>
      </c>
      <c r="I160" s="44"/>
      <c r="J160" s="11">
        <v>-2.8584930000000002</v>
      </c>
      <c r="L160">
        <v>-2.8690169999999999</v>
      </c>
      <c r="M160" s="11"/>
      <c r="N160" s="44"/>
      <c r="O160" s="44"/>
      <c r="P160" s="11"/>
    </row>
    <row r="161" spans="1:34">
      <c r="A161" s="11" t="s">
        <v>2504</v>
      </c>
      <c r="B161" s="42">
        <v>2809</v>
      </c>
      <c r="C161" s="72"/>
      <c r="D161" s="11">
        <v>2809</v>
      </c>
      <c r="E161" s="44"/>
      <c r="F161">
        <v>2809</v>
      </c>
      <c r="G161" s="11"/>
      <c r="H161">
        <v>2809</v>
      </c>
      <c r="I161" s="44"/>
      <c r="J161" s="11">
        <v>2809</v>
      </c>
      <c r="L161">
        <v>2809</v>
      </c>
      <c r="M161" s="11"/>
      <c r="N161" s="44"/>
      <c r="O161" s="44"/>
      <c r="P161" s="11"/>
    </row>
    <row r="162" spans="1:34">
      <c r="A162" s="42" t="s">
        <v>2497</v>
      </c>
      <c r="B162" s="42">
        <v>4.4198890000000002E-4</v>
      </c>
      <c r="C162" s="72"/>
      <c r="D162" s="11">
        <v>1.7286059999999999E-3</v>
      </c>
      <c r="E162" s="44"/>
      <c r="F162">
        <v>3.1397019999999999E-3</v>
      </c>
      <c r="G162" s="11"/>
      <c r="H162">
        <v>1.982157E-3</v>
      </c>
      <c r="I162" s="44"/>
      <c r="J162" s="11">
        <v>2.0387320000000001E-3</v>
      </c>
      <c r="L162">
        <v>2.509402E-3</v>
      </c>
      <c r="M162" s="11"/>
      <c r="N162" s="44"/>
      <c r="O162" s="44"/>
      <c r="P162" s="11"/>
    </row>
    <row r="163" spans="1:34">
      <c r="A163" s="11" t="s">
        <v>2505</v>
      </c>
      <c r="B163" s="42">
        <v>1.6774230000000001E-2</v>
      </c>
      <c r="C163" s="72"/>
      <c r="D163" s="11">
        <v>5.5264569999999999E-2</v>
      </c>
      <c r="E163" s="44"/>
      <c r="F163">
        <v>9.1813259999999994E-2</v>
      </c>
      <c r="G163" s="11"/>
      <c r="H163">
        <v>6.2144560000000001E-2</v>
      </c>
      <c r="I163" s="44"/>
      <c r="J163" s="11">
        <v>6.3657969999999994E-2</v>
      </c>
      <c r="L163">
        <v>7.5975619999999994E-2</v>
      </c>
      <c r="M163" s="11"/>
      <c r="N163" s="44"/>
      <c r="O163" s="44"/>
      <c r="P163" s="11"/>
    </row>
    <row r="164" spans="1:34">
      <c r="A164" s="11" t="s">
        <v>2506</v>
      </c>
      <c r="B164" s="42">
        <v>6.2791170000000003</v>
      </c>
      <c r="C164" s="72"/>
      <c r="D164" s="11">
        <v>5.154954</v>
      </c>
      <c r="E164" s="44"/>
      <c r="F164">
        <v>4.6300879999999998</v>
      </c>
      <c r="G164" s="11"/>
      <c r="H164">
        <v>5.0351819999999998</v>
      </c>
      <c r="I164" s="44"/>
      <c r="J164" s="11">
        <v>5.0104810000000004</v>
      </c>
      <c r="L164">
        <v>4.8276539999999999</v>
      </c>
      <c r="M164" s="11"/>
      <c r="N164" s="44"/>
      <c r="O164" s="44"/>
      <c r="P164" s="11"/>
    </row>
    <row r="165" spans="1:34">
      <c r="A165" s="42" t="s">
        <v>2507</v>
      </c>
      <c r="B165" s="42">
        <v>2.4830939999999999</v>
      </c>
      <c r="C165" s="72">
        <f>B165/B118</f>
        <v>5.3700129757785467E-5</v>
      </c>
      <c r="D165" s="11">
        <v>9.7113080000000007</v>
      </c>
      <c r="E165" s="44">
        <f>D165/B118</f>
        <v>2.100196366782007E-4</v>
      </c>
      <c r="F165">
        <v>17.638850000000001</v>
      </c>
      <c r="G165" s="11">
        <f>F165/B118</f>
        <v>3.8146301903114191E-4</v>
      </c>
      <c r="H165">
        <v>11.135759999999999</v>
      </c>
      <c r="I165" s="44">
        <f>H165/B118</f>
        <v>2.4082525951557091E-4</v>
      </c>
      <c r="J165" s="11">
        <v>11.45359</v>
      </c>
      <c r="K165">
        <f>J165/B118</f>
        <v>2.4769874567474051E-4</v>
      </c>
      <c r="L165">
        <v>14.09782</v>
      </c>
      <c r="M165" s="11">
        <f>L165/B118</f>
        <v>3.0488365051903115E-4</v>
      </c>
      <c r="N165" s="44"/>
      <c r="O165" s="44"/>
      <c r="P165" s="11"/>
    </row>
    <row r="166" spans="1:34">
      <c r="A166" s="42" t="s">
        <v>2508</v>
      </c>
      <c r="B166" s="42">
        <v>312.31040000000002</v>
      </c>
      <c r="C166" s="72">
        <f>B166/B118</f>
        <v>6.7541176470588236E-3</v>
      </c>
      <c r="D166" s="42">
        <v>368.17599999999999</v>
      </c>
      <c r="E166" s="44">
        <f>D166/B118</f>
        <v>7.9622837370242217E-3</v>
      </c>
      <c r="F166">
        <v>399.48079999999999</v>
      </c>
      <c r="G166" s="42">
        <f>F166/B118</f>
        <v>8.6392906574394458E-3</v>
      </c>
      <c r="H166">
        <v>374.91109999999998</v>
      </c>
      <c r="I166" s="44">
        <f>H166/B118</f>
        <v>8.1079390138408293E-3</v>
      </c>
      <c r="J166" s="42">
        <v>376.32679999999999</v>
      </c>
      <c r="K166">
        <f>J166/B118</f>
        <v>8.1385553633217984E-3</v>
      </c>
      <c r="L166">
        <v>387.11790000000002</v>
      </c>
      <c r="M166" s="42">
        <f>L166/B118</f>
        <v>8.3719269031141876E-3</v>
      </c>
      <c r="N166" s="44"/>
      <c r="O166" s="44"/>
      <c r="P166" s="42"/>
    </row>
    <row r="167" spans="1:34">
      <c r="A167" s="23" t="s">
        <v>2509</v>
      </c>
      <c r="B167" s="109">
        <v>1.6885289999999999E-7</v>
      </c>
      <c r="C167" s="72"/>
      <c r="D167" s="109">
        <v>1.990571E-7</v>
      </c>
      <c r="E167" s="44"/>
      <c r="F167" s="73">
        <v>2.1598219999999999E-7</v>
      </c>
      <c r="G167" s="42"/>
      <c r="H167" s="73">
        <v>2.0269849999999999E-7</v>
      </c>
      <c r="I167" s="44"/>
      <c r="J167" s="109">
        <v>2.0346390000000001E-7</v>
      </c>
      <c r="L167" s="73">
        <v>2.0929820000000001E-7</v>
      </c>
      <c r="M167" s="42"/>
      <c r="N167" s="44"/>
      <c r="O167" s="44"/>
      <c r="P167" s="42"/>
    </row>
    <row r="168" spans="1:34">
      <c r="A168" s="23" t="s">
        <v>2503</v>
      </c>
      <c r="B168" s="42"/>
      <c r="C168" s="72"/>
      <c r="D168" s="42"/>
      <c r="E168" s="44"/>
      <c r="G168" s="42"/>
      <c r="I168" s="44"/>
      <c r="J168" s="42"/>
      <c r="M168" s="42"/>
      <c r="N168" s="44"/>
      <c r="O168" s="44"/>
      <c r="P168" s="42"/>
    </row>
    <row r="169" spans="1:34">
      <c r="A169" s="37" t="s">
        <v>2555</v>
      </c>
      <c r="B169" s="38"/>
      <c r="C169" s="51"/>
      <c r="D169" s="39"/>
      <c r="E169" s="38" t="s">
        <v>2492</v>
      </c>
      <c r="F169" s="38"/>
      <c r="G169" s="40"/>
      <c r="H169" s="38"/>
      <c r="I169" s="40"/>
      <c r="J169" s="38"/>
      <c r="K169" s="40"/>
      <c r="L169" s="40"/>
      <c r="M169" s="40"/>
      <c r="N169" s="40"/>
      <c r="O169" s="38"/>
      <c r="P169" s="38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</row>
    <row r="170" spans="1:34">
      <c r="A170" t="s">
        <v>2556</v>
      </c>
      <c r="B170" s="44"/>
      <c r="C170" s="72"/>
      <c r="D170" s="52"/>
      <c r="E170" s="44" t="s">
        <v>2455</v>
      </c>
      <c r="F170" t="s">
        <v>2459</v>
      </c>
      <c r="G170" s="44" t="s">
        <v>2460</v>
      </c>
      <c r="H170" t="s">
        <v>2461</v>
      </c>
      <c r="I170" s="44" t="s">
        <v>2462</v>
      </c>
      <c r="J170" t="s">
        <v>2463</v>
      </c>
      <c r="K170" t="s">
        <v>2464</v>
      </c>
      <c r="L170" t="s">
        <v>2465</v>
      </c>
      <c r="M170" t="s">
        <v>2468</v>
      </c>
      <c r="O170" s="44"/>
      <c r="P170" s="44"/>
    </row>
    <row r="171" spans="1:34">
      <c r="A171" t="s">
        <v>2558</v>
      </c>
      <c r="B171" s="44"/>
      <c r="C171" s="72"/>
      <c r="D171" s="52"/>
      <c r="E171">
        <v>1</v>
      </c>
      <c r="F171" s="42">
        <v>535</v>
      </c>
      <c r="G171" s="42">
        <v>223</v>
      </c>
      <c r="H171">
        <v>149</v>
      </c>
      <c r="I171" s="42">
        <v>223</v>
      </c>
      <c r="J171">
        <f>(F171/G171)/(H171/I171)</f>
        <v>3.5906040268456376</v>
      </c>
      <c r="K171">
        <f>1-J171</f>
        <v>-2.5906040268456376</v>
      </c>
      <c r="L171" s="42">
        <v>97.332999999999998</v>
      </c>
      <c r="M171" s="189">
        <v>4.9980000000000001E-4</v>
      </c>
      <c r="O171" s="44"/>
      <c r="P171" s="44"/>
    </row>
    <row r="172" spans="1:34">
      <c r="B172" s="44"/>
      <c r="E172">
        <v>2</v>
      </c>
      <c r="F172" s="42">
        <v>737</v>
      </c>
      <c r="G172" s="42">
        <v>64</v>
      </c>
      <c r="H172" s="42">
        <v>181</v>
      </c>
      <c r="I172" s="42">
        <v>64</v>
      </c>
      <c r="J172">
        <f t="shared" ref="J172:J176" si="18">(F172/G172)/(H172/I172)</f>
        <v>4.0718232044198892</v>
      </c>
      <c r="K172">
        <f t="shared" ref="K172:K176" si="19">1-J172</f>
        <v>-3.0718232044198892</v>
      </c>
      <c r="L172" s="42">
        <v>329.84</v>
      </c>
      <c r="M172" s="189">
        <v>4.9980000000000001E-4</v>
      </c>
    </row>
    <row r="173" spans="1:34">
      <c r="A173" t="s">
        <v>2559</v>
      </c>
      <c r="B173" s="44"/>
      <c r="E173">
        <v>3</v>
      </c>
      <c r="F173" s="42">
        <v>295</v>
      </c>
      <c r="G173" s="42">
        <v>38</v>
      </c>
      <c r="H173" s="42">
        <v>87</v>
      </c>
      <c r="I173" s="42">
        <v>38</v>
      </c>
      <c r="J173">
        <f t="shared" si="18"/>
        <v>3.3908045977011501</v>
      </c>
      <c r="K173">
        <f t="shared" si="19"/>
        <v>-2.3908045977011501</v>
      </c>
      <c r="L173" s="42">
        <v>243.88</v>
      </c>
      <c r="M173" s="190">
        <v>4.9980000000000001E-4</v>
      </c>
    </row>
    <row r="174" spans="1:34">
      <c r="A174" t="s">
        <v>2560</v>
      </c>
      <c r="B174" s="44"/>
      <c r="E174">
        <v>4</v>
      </c>
      <c r="F174" s="42">
        <v>224</v>
      </c>
      <c r="G174" s="42">
        <v>204</v>
      </c>
      <c r="H174" s="42">
        <v>54</v>
      </c>
      <c r="I174" s="42">
        <v>204</v>
      </c>
      <c r="J174">
        <f t="shared" si="18"/>
        <v>4.1481481481481488</v>
      </c>
      <c r="K174">
        <f t="shared" si="19"/>
        <v>-3.1481481481481488</v>
      </c>
      <c r="L174" s="42">
        <v>65.873999999999995</v>
      </c>
      <c r="M174" s="189">
        <v>4.9980000000000001E-4</v>
      </c>
    </row>
    <row r="175" spans="1:34">
      <c r="B175" s="44"/>
      <c r="E175">
        <v>5</v>
      </c>
      <c r="F175" s="42">
        <v>198</v>
      </c>
      <c r="G175">
        <v>334</v>
      </c>
      <c r="H175" s="42">
        <v>53</v>
      </c>
      <c r="I175">
        <v>334</v>
      </c>
      <c r="J175">
        <f t="shared" si="18"/>
        <v>3.7358490566037736</v>
      </c>
      <c r="K175">
        <f t="shared" si="19"/>
        <v>-2.7358490566037736</v>
      </c>
      <c r="L175">
        <v>62.441000000000003</v>
      </c>
      <c r="M175" s="189">
        <v>4.9980000000000001E-4</v>
      </c>
    </row>
    <row r="176" spans="1:34">
      <c r="A176" t="s">
        <v>2561</v>
      </c>
      <c r="B176" s="44"/>
      <c r="E176" t="s">
        <v>2522</v>
      </c>
      <c r="F176" s="42">
        <v>1989</v>
      </c>
      <c r="G176" s="42">
        <v>2809</v>
      </c>
      <c r="H176" s="42">
        <v>524</v>
      </c>
      <c r="I176" s="42">
        <v>2809</v>
      </c>
      <c r="J176">
        <f t="shared" si="18"/>
        <v>3.7958015267175571</v>
      </c>
      <c r="K176">
        <f t="shared" si="19"/>
        <v>-2.7958015267175571</v>
      </c>
      <c r="L176">
        <v>609.89</v>
      </c>
      <c r="M176" s="190">
        <v>4.9980000000000001E-4</v>
      </c>
    </row>
    <row r="177" spans="1:34">
      <c r="A177" t="s">
        <v>2562</v>
      </c>
      <c r="B177" s="44"/>
    </row>
    <row r="178" spans="1:34">
      <c r="A178" s="86" t="s">
        <v>2563</v>
      </c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  <c r="AG178" s="86"/>
      <c r="AH178" s="86"/>
    </row>
    <row r="179" spans="1:34">
      <c r="A179" s="44" t="s">
        <v>2455</v>
      </c>
      <c r="B179" t="s">
        <v>2459</v>
      </c>
      <c r="C179" s="44" t="s">
        <v>2460</v>
      </c>
      <c r="D179" t="s">
        <v>2461</v>
      </c>
      <c r="E179" s="44" t="s">
        <v>2462</v>
      </c>
      <c r="F179" t="s">
        <v>2463</v>
      </c>
      <c r="G179" t="s">
        <v>2464</v>
      </c>
      <c r="H179" t="s">
        <v>2465</v>
      </c>
      <c r="I179" t="s">
        <v>2468</v>
      </c>
    </row>
    <row r="180" spans="1:34">
      <c r="A180">
        <v>1</v>
      </c>
      <c r="B180" s="42">
        <v>384</v>
      </c>
      <c r="C180" s="42">
        <v>223</v>
      </c>
      <c r="D180">
        <v>157</v>
      </c>
      <c r="E180" s="42">
        <v>223</v>
      </c>
      <c r="F180">
        <f>(B180/C180)/(D180/E180)</f>
        <v>2.4458598726114649</v>
      </c>
      <c r="G180">
        <f>1-F180</f>
        <v>-1.4458598726114649</v>
      </c>
      <c r="H180">
        <v>45.444000000000003</v>
      </c>
      <c r="I180" s="189">
        <v>4.9980000000000001E-4</v>
      </c>
    </row>
    <row r="181" spans="1:34">
      <c r="A181">
        <v>2</v>
      </c>
      <c r="B181" s="42">
        <v>479</v>
      </c>
      <c r="C181" s="42">
        <v>64</v>
      </c>
      <c r="D181" s="42">
        <v>188</v>
      </c>
      <c r="E181" s="42">
        <v>64</v>
      </c>
      <c r="F181">
        <f t="shared" ref="F181:F185" si="20">(B181/C181)/(D181/E181)</f>
        <v>2.5478723404255321</v>
      </c>
      <c r="G181">
        <f t="shared" ref="G181:G185" si="21">1-F181</f>
        <v>-1.5478723404255321</v>
      </c>
      <c r="H181" s="42">
        <v>23.603999999999999</v>
      </c>
      <c r="I181" s="189">
        <v>4.9980000000000001E-4</v>
      </c>
    </row>
    <row r="182" spans="1:34">
      <c r="A182">
        <v>3</v>
      </c>
      <c r="B182">
        <v>210</v>
      </c>
      <c r="C182" s="42">
        <v>38</v>
      </c>
      <c r="D182" s="42">
        <v>92</v>
      </c>
      <c r="E182" s="42">
        <v>38</v>
      </c>
      <c r="F182">
        <f t="shared" si="20"/>
        <v>2.2826086956521738</v>
      </c>
      <c r="G182">
        <f t="shared" si="21"/>
        <v>-1.2826086956521738</v>
      </c>
      <c r="H182" s="42">
        <v>10.271000000000001</v>
      </c>
      <c r="I182" s="190">
        <v>2.4989999999999999E-3</v>
      </c>
    </row>
    <row r="183" spans="1:34">
      <c r="A183">
        <v>4</v>
      </c>
      <c r="B183" s="42">
        <v>128</v>
      </c>
      <c r="C183" s="42">
        <v>204</v>
      </c>
      <c r="D183" s="42">
        <v>55</v>
      </c>
      <c r="E183" s="42">
        <v>204</v>
      </c>
      <c r="F183">
        <f t="shared" si="20"/>
        <v>2.3272727272727272</v>
      </c>
      <c r="G183">
        <f t="shared" si="21"/>
        <v>-1.3272727272727272</v>
      </c>
      <c r="H183" s="42">
        <v>20.414999999999999</v>
      </c>
      <c r="I183" s="189">
        <v>4.9980000000000001E-4</v>
      </c>
    </row>
    <row r="184" spans="1:34">
      <c r="A184">
        <v>5</v>
      </c>
      <c r="B184" s="42">
        <v>134</v>
      </c>
      <c r="C184">
        <v>334</v>
      </c>
      <c r="D184" s="42">
        <v>57</v>
      </c>
      <c r="E184">
        <v>334</v>
      </c>
      <c r="F184">
        <f t="shared" si="20"/>
        <v>2.3508771929824559</v>
      </c>
      <c r="G184">
        <f t="shared" si="21"/>
        <v>-1.3508771929824559</v>
      </c>
      <c r="H184">
        <v>24.335000000000001</v>
      </c>
      <c r="I184" s="189">
        <v>4.9980000000000001E-4</v>
      </c>
    </row>
    <row r="185" spans="1:34">
      <c r="A185" s="71" t="s">
        <v>2522</v>
      </c>
      <c r="B185" s="42">
        <v>1336</v>
      </c>
      <c r="C185" s="42">
        <v>2809</v>
      </c>
      <c r="D185" s="42">
        <v>550</v>
      </c>
      <c r="E185" s="42">
        <v>2809</v>
      </c>
      <c r="F185">
        <f t="shared" si="20"/>
        <v>2.4290909090909092</v>
      </c>
      <c r="G185">
        <f t="shared" si="21"/>
        <v>-1.4290909090909092</v>
      </c>
      <c r="H185">
        <v>247.96</v>
      </c>
      <c r="I185" s="190">
        <v>4.9980000000000001E-4</v>
      </c>
    </row>
    <row r="186" spans="1:34">
      <c r="A186" s="86" t="s">
        <v>2564</v>
      </c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  <c r="AG186" s="86"/>
      <c r="AH186" s="86"/>
    </row>
    <row r="187" spans="1:34">
      <c r="A187" s="44" t="s">
        <v>2455</v>
      </c>
      <c r="B187" t="s">
        <v>2459</v>
      </c>
      <c r="C187" s="44" t="s">
        <v>2460</v>
      </c>
      <c r="D187" t="s">
        <v>2461</v>
      </c>
      <c r="E187" s="44" t="s">
        <v>2462</v>
      </c>
      <c r="F187" t="s">
        <v>2463</v>
      </c>
      <c r="G187" t="s">
        <v>2464</v>
      </c>
      <c r="H187" t="s">
        <v>2465</v>
      </c>
      <c r="I187" t="s">
        <v>2468</v>
      </c>
    </row>
    <row r="188" spans="1:34">
      <c r="A188">
        <v>1</v>
      </c>
      <c r="B188" s="42">
        <v>346</v>
      </c>
      <c r="C188" s="42">
        <v>223</v>
      </c>
      <c r="D188">
        <v>160</v>
      </c>
      <c r="E188" s="42">
        <v>223</v>
      </c>
      <c r="F188">
        <f>(B188/C188)/(D188/E188)</f>
        <v>2.1625000000000001</v>
      </c>
      <c r="G188">
        <f>1-F188</f>
        <v>-1.1625000000000001</v>
      </c>
      <c r="H188" s="42">
        <v>33.302</v>
      </c>
      <c r="I188" s="189">
        <v>4.9980000000000001E-4</v>
      </c>
    </row>
    <row r="189" spans="1:34">
      <c r="A189">
        <v>2</v>
      </c>
      <c r="B189" s="42">
        <v>392</v>
      </c>
      <c r="C189" s="42">
        <v>64</v>
      </c>
      <c r="D189" s="42">
        <v>194</v>
      </c>
      <c r="E189" s="42">
        <v>64</v>
      </c>
      <c r="F189">
        <f t="shared" ref="F189:F193" si="22">(B189/C189)/(D189/E189)</f>
        <v>2.0206185567010309</v>
      </c>
      <c r="G189">
        <f t="shared" ref="G189:G193" si="23">1-F189</f>
        <v>-1.0206185567010309</v>
      </c>
      <c r="H189" s="42">
        <v>12.993</v>
      </c>
      <c r="I189" s="189">
        <v>4.9980000000000001E-4</v>
      </c>
    </row>
    <row r="190" spans="1:34">
      <c r="A190">
        <v>3</v>
      </c>
      <c r="B190">
        <v>186</v>
      </c>
      <c r="C190" s="42">
        <v>38</v>
      </c>
      <c r="D190" s="42">
        <v>92</v>
      </c>
      <c r="E190" s="42">
        <v>38</v>
      </c>
      <c r="F190">
        <f t="shared" si="22"/>
        <v>2.0217391304347827</v>
      </c>
      <c r="G190">
        <f t="shared" si="23"/>
        <v>-1.0217391304347827</v>
      </c>
      <c r="H190" s="42">
        <v>7.3414000000000001</v>
      </c>
      <c r="I190" s="190">
        <v>8.9960000000000005E-3</v>
      </c>
    </row>
    <row r="191" spans="1:34">
      <c r="A191">
        <v>4</v>
      </c>
      <c r="B191" s="42">
        <v>108</v>
      </c>
      <c r="C191" s="42">
        <v>204</v>
      </c>
      <c r="D191" s="42">
        <v>56</v>
      </c>
      <c r="E191" s="42">
        <v>204</v>
      </c>
      <c r="F191">
        <f t="shared" si="22"/>
        <v>1.9285714285714284</v>
      </c>
      <c r="G191">
        <f t="shared" si="23"/>
        <v>-0.92857142857142838</v>
      </c>
      <c r="H191" s="42">
        <v>11.859</v>
      </c>
      <c r="I191" s="189">
        <v>1.4989999999999999E-3</v>
      </c>
    </row>
    <row r="192" spans="1:34">
      <c r="A192">
        <v>5</v>
      </c>
      <c r="B192" s="42">
        <v>110</v>
      </c>
      <c r="C192">
        <v>334</v>
      </c>
      <c r="D192" s="42">
        <v>57</v>
      </c>
      <c r="E192">
        <v>334</v>
      </c>
      <c r="F192">
        <f t="shared" si="22"/>
        <v>1.9298245614035086</v>
      </c>
      <c r="G192">
        <f t="shared" si="23"/>
        <v>-0.92982456140350855</v>
      </c>
      <c r="H192">
        <v>13.510999999999999</v>
      </c>
      <c r="I192" s="189">
        <v>4.9980000000000001E-4</v>
      </c>
    </row>
    <row r="193" spans="1:34">
      <c r="A193" t="s">
        <v>2522</v>
      </c>
      <c r="B193" s="42">
        <v>1143</v>
      </c>
      <c r="C193" s="42">
        <v>2809</v>
      </c>
      <c r="D193" s="42">
        <v>560</v>
      </c>
      <c r="E193" s="42">
        <v>2809</v>
      </c>
      <c r="F193">
        <f t="shared" si="22"/>
        <v>2.0410714285714282</v>
      </c>
      <c r="G193">
        <f t="shared" si="23"/>
        <v>-1.0410714285714282</v>
      </c>
      <c r="H193">
        <v>154.13</v>
      </c>
      <c r="I193" s="189">
        <v>4.9980000000000001E-4</v>
      </c>
    </row>
    <row r="194" spans="1:34">
      <c r="A194" s="86" t="s">
        <v>2565</v>
      </c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</row>
    <row r="195" spans="1:34">
      <c r="A195" s="44" t="s">
        <v>2455</v>
      </c>
      <c r="B195" t="s">
        <v>2459</v>
      </c>
      <c r="C195" s="44" t="s">
        <v>2460</v>
      </c>
      <c r="D195" t="s">
        <v>2461</v>
      </c>
      <c r="E195" s="44" t="s">
        <v>2462</v>
      </c>
      <c r="F195" t="s">
        <v>2463</v>
      </c>
      <c r="G195" t="s">
        <v>2464</v>
      </c>
      <c r="H195" t="s">
        <v>2465</v>
      </c>
      <c r="I195" t="s">
        <v>2468</v>
      </c>
    </row>
    <row r="196" spans="1:34">
      <c r="A196">
        <v>1</v>
      </c>
      <c r="B196" s="42">
        <v>346</v>
      </c>
      <c r="C196" s="42">
        <v>223</v>
      </c>
      <c r="D196">
        <v>160</v>
      </c>
      <c r="E196" s="42">
        <v>223</v>
      </c>
      <c r="F196">
        <f>(B196/C196)/(D196/E196)</f>
        <v>2.1625000000000001</v>
      </c>
      <c r="G196">
        <f>1-F196</f>
        <v>-1.1625000000000001</v>
      </c>
      <c r="H196" s="42">
        <v>33.302</v>
      </c>
      <c r="I196" s="189">
        <v>4.9980000000000001E-4</v>
      </c>
    </row>
    <row r="197" spans="1:34">
      <c r="A197">
        <v>2</v>
      </c>
      <c r="B197" s="42">
        <v>414</v>
      </c>
      <c r="C197" s="42">
        <v>64</v>
      </c>
      <c r="D197" s="42">
        <v>191</v>
      </c>
      <c r="E197" s="42">
        <v>64</v>
      </c>
      <c r="F197">
        <f t="shared" ref="F197:F201" si="24">(B197/C197)/(D197/E197)</f>
        <v>2.167539267015707</v>
      </c>
      <c r="G197">
        <f t="shared" ref="G197:G201" si="25">1-F197</f>
        <v>-1.167539267015707</v>
      </c>
      <c r="H197" s="42">
        <v>15.818</v>
      </c>
      <c r="I197" s="189">
        <v>9.9949999999999995E-4</v>
      </c>
    </row>
    <row r="198" spans="1:34">
      <c r="A198">
        <v>3</v>
      </c>
      <c r="B198">
        <v>181</v>
      </c>
      <c r="C198" s="42">
        <v>38</v>
      </c>
      <c r="D198" s="42">
        <v>91</v>
      </c>
      <c r="E198" s="42">
        <v>38</v>
      </c>
      <c r="F198">
        <f t="shared" si="24"/>
        <v>1.9890109890109891</v>
      </c>
      <c r="G198">
        <f t="shared" si="25"/>
        <v>-0.98901098901098905</v>
      </c>
      <c r="H198" s="42">
        <v>6.9696999999999996</v>
      </c>
      <c r="I198" s="190">
        <v>8.4960000000000001E-3</v>
      </c>
    </row>
    <row r="199" spans="1:34">
      <c r="A199">
        <v>4</v>
      </c>
      <c r="B199" s="42">
        <v>119</v>
      </c>
      <c r="C199" s="42">
        <v>204</v>
      </c>
      <c r="D199" s="42">
        <v>57</v>
      </c>
      <c r="E199" s="42">
        <v>204</v>
      </c>
      <c r="F199">
        <f t="shared" si="24"/>
        <v>2.0877192982456143</v>
      </c>
      <c r="G199">
        <f t="shared" si="25"/>
        <v>-1.0877192982456143</v>
      </c>
      <c r="H199" s="42">
        <v>15.433</v>
      </c>
      <c r="I199" s="189">
        <v>4.9980000000000001E-4</v>
      </c>
    </row>
    <row r="200" spans="1:34">
      <c r="A200">
        <v>5</v>
      </c>
      <c r="B200" s="42">
        <v>118</v>
      </c>
      <c r="C200">
        <v>334</v>
      </c>
      <c r="D200" s="42">
        <v>55</v>
      </c>
      <c r="E200">
        <v>334</v>
      </c>
      <c r="F200">
        <f t="shared" si="24"/>
        <v>2.1454545454545455</v>
      </c>
      <c r="G200">
        <f t="shared" si="25"/>
        <v>-1.1454545454545455</v>
      </c>
      <c r="H200">
        <v>18.326000000000001</v>
      </c>
      <c r="I200" s="189">
        <v>4.9980000000000001E-4</v>
      </c>
    </row>
    <row r="201" spans="1:34">
      <c r="A201" t="s">
        <v>2522</v>
      </c>
      <c r="B201" s="42">
        <v>1179</v>
      </c>
      <c r="C201" s="42">
        <v>2809</v>
      </c>
      <c r="D201" s="42">
        <v>555</v>
      </c>
      <c r="E201" s="42">
        <v>2809</v>
      </c>
      <c r="F201">
        <f t="shared" si="24"/>
        <v>2.1243243243243244</v>
      </c>
      <c r="G201">
        <f t="shared" si="25"/>
        <v>-1.1243243243243244</v>
      </c>
      <c r="H201">
        <v>172.84</v>
      </c>
      <c r="I201" s="189">
        <v>4.9980000000000001E-4</v>
      </c>
    </row>
    <row r="202" spans="1:34">
      <c r="A202" s="86" t="s">
        <v>2566</v>
      </c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  <c r="AG202" s="86"/>
      <c r="AH202" s="86"/>
    </row>
    <row r="203" spans="1:34">
      <c r="A203" s="44" t="s">
        <v>2455</v>
      </c>
      <c r="B203" t="s">
        <v>2459</v>
      </c>
      <c r="C203" s="44" t="s">
        <v>2460</v>
      </c>
      <c r="D203" t="s">
        <v>2461</v>
      </c>
      <c r="E203" s="44" t="s">
        <v>2462</v>
      </c>
      <c r="F203" t="s">
        <v>2463</v>
      </c>
      <c r="G203" t="s">
        <v>2464</v>
      </c>
      <c r="H203" t="s">
        <v>2465</v>
      </c>
      <c r="I203" t="s">
        <v>2468</v>
      </c>
    </row>
    <row r="204" spans="1:34">
      <c r="A204">
        <v>1</v>
      </c>
      <c r="B204" s="42">
        <v>301</v>
      </c>
      <c r="C204" s="42">
        <v>223</v>
      </c>
      <c r="D204">
        <v>160</v>
      </c>
      <c r="E204" s="42">
        <v>223</v>
      </c>
      <c r="F204">
        <f>(B204/C204)/(D204/E204)</f>
        <v>1.8812499999999999</v>
      </c>
      <c r="G204">
        <f>1-F204</f>
        <v>-0.88124999999999987</v>
      </c>
      <c r="H204" s="42">
        <v>21.731000000000002</v>
      </c>
      <c r="I204" s="189">
        <v>4.9980000000000001E-4</v>
      </c>
    </row>
    <row r="205" spans="1:34">
      <c r="A205">
        <v>2</v>
      </c>
      <c r="B205" s="42">
        <v>382</v>
      </c>
      <c r="C205" s="42">
        <v>64</v>
      </c>
      <c r="D205" s="42">
        <v>191</v>
      </c>
      <c r="E205" s="42">
        <v>64</v>
      </c>
      <c r="F205">
        <f t="shared" ref="F205:F209" si="26">(B205/C205)/(D205/E205)</f>
        <v>2</v>
      </c>
      <c r="G205">
        <f t="shared" ref="G205:G209" si="27">1-F205</f>
        <v>-1</v>
      </c>
      <c r="H205" s="42">
        <v>12.558</v>
      </c>
      <c r="I205" s="189">
        <v>9.9949999999999995E-4</v>
      </c>
    </row>
    <row r="206" spans="1:34">
      <c r="A206">
        <v>3</v>
      </c>
      <c r="B206">
        <v>175</v>
      </c>
      <c r="C206" s="42">
        <v>38</v>
      </c>
      <c r="D206" s="42">
        <v>94</v>
      </c>
      <c r="E206" s="42">
        <v>38</v>
      </c>
      <c r="F206">
        <f t="shared" si="26"/>
        <v>1.8617021276595744</v>
      </c>
      <c r="G206">
        <f t="shared" si="27"/>
        <v>-0.86170212765957444</v>
      </c>
      <c r="H206" s="42">
        <v>5.6863999999999999</v>
      </c>
      <c r="I206" s="190">
        <v>2.0990000000000002E-2</v>
      </c>
    </row>
    <row r="207" spans="1:34">
      <c r="A207">
        <v>4</v>
      </c>
      <c r="B207" s="42">
        <v>107</v>
      </c>
      <c r="C207" s="42">
        <v>204</v>
      </c>
      <c r="D207" s="42">
        <v>55</v>
      </c>
      <c r="E207" s="42">
        <v>204</v>
      </c>
      <c r="F207">
        <f t="shared" si="26"/>
        <v>1.9454545454545455</v>
      </c>
      <c r="G207">
        <f t="shared" si="27"/>
        <v>-0.94545454545454555</v>
      </c>
      <c r="H207" s="42">
        <v>12.048</v>
      </c>
      <c r="I207" s="189">
        <v>4.9980000000000001E-4</v>
      </c>
    </row>
    <row r="208" spans="1:34">
      <c r="A208">
        <v>5</v>
      </c>
      <c r="B208" s="42">
        <v>102</v>
      </c>
      <c r="C208">
        <v>334</v>
      </c>
      <c r="D208" s="42">
        <v>57</v>
      </c>
      <c r="E208">
        <v>334</v>
      </c>
      <c r="F208">
        <f t="shared" si="26"/>
        <v>1.7894736842105263</v>
      </c>
      <c r="G208">
        <f t="shared" si="27"/>
        <v>-0.78947368421052633</v>
      </c>
      <c r="H208">
        <v>10.318</v>
      </c>
      <c r="I208" s="189">
        <v>1.9989999999999999E-3</v>
      </c>
    </row>
    <row r="209" spans="1:34">
      <c r="A209" t="s">
        <v>2522</v>
      </c>
      <c r="B209" s="42">
        <v>1068</v>
      </c>
      <c r="C209" s="42">
        <v>2809</v>
      </c>
      <c r="D209" s="42">
        <v>558</v>
      </c>
      <c r="E209" s="42">
        <v>2809</v>
      </c>
      <c r="F209">
        <f t="shared" si="26"/>
        <v>1.9139784946236558</v>
      </c>
      <c r="G209">
        <f t="shared" si="27"/>
        <v>-0.91397849462365577</v>
      </c>
      <c r="H209">
        <v>124.68</v>
      </c>
      <c r="I209" s="189">
        <v>4.9980000000000001E-4</v>
      </c>
    </row>
    <row r="210" spans="1:34">
      <c r="A210" s="86" t="s">
        <v>2567</v>
      </c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  <c r="AG210" s="86"/>
      <c r="AH210" s="86"/>
    </row>
    <row r="211" spans="1:34">
      <c r="A211" s="44" t="s">
        <v>2455</v>
      </c>
      <c r="B211" t="s">
        <v>2459</v>
      </c>
      <c r="C211" s="44" t="s">
        <v>2460</v>
      </c>
      <c r="D211" t="s">
        <v>2461</v>
      </c>
      <c r="E211" s="44" t="s">
        <v>2462</v>
      </c>
      <c r="F211" t="s">
        <v>2463</v>
      </c>
      <c r="G211" t="s">
        <v>2464</v>
      </c>
      <c r="H211" t="s">
        <v>2465</v>
      </c>
      <c r="I211" t="s">
        <v>2468</v>
      </c>
    </row>
    <row r="212" spans="1:34">
      <c r="A212">
        <v>1</v>
      </c>
      <c r="B212" s="42">
        <v>296</v>
      </c>
      <c r="C212" s="42">
        <v>223</v>
      </c>
      <c r="D212">
        <v>171</v>
      </c>
      <c r="E212" s="42">
        <v>223</v>
      </c>
      <c r="F212">
        <f>(B212/C212)/(D212/E212)</f>
        <v>1.7309941520467838</v>
      </c>
      <c r="G212">
        <f>1-F212</f>
        <v>-0.73099415204678375</v>
      </c>
      <c r="H212" s="42">
        <v>16.657</v>
      </c>
      <c r="I212" s="189">
        <v>4.9980000000000001E-4</v>
      </c>
    </row>
    <row r="213" spans="1:34">
      <c r="A213">
        <v>2</v>
      </c>
      <c r="B213" s="42">
        <v>374</v>
      </c>
      <c r="C213" s="42">
        <v>64</v>
      </c>
      <c r="D213" s="42">
        <v>195</v>
      </c>
      <c r="E213" s="42">
        <v>64</v>
      </c>
      <c r="F213">
        <f t="shared" ref="F213:F217" si="28">(B213/C213)/(D213/E213)</f>
        <v>1.917948717948718</v>
      </c>
      <c r="G213">
        <f t="shared" ref="G213:G217" si="29">1-F213</f>
        <v>-0.91794871794871802</v>
      </c>
      <c r="H213" s="42">
        <v>11.071</v>
      </c>
      <c r="I213" s="189">
        <v>4.4980000000000003E-3</v>
      </c>
    </row>
    <row r="214" spans="1:34">
      <c r="A214">
        <v>3</v>
      </c>
      <c r="B214">
        <v>180</v>
      </c>
      <c r="C214" s="42">
        <v>38</v>
      </c>
      <c r="D214" s="42">
        <v>95</v>
      </c>
      <c r="E214" s="42">
        <v>38</v>
      </c>
      <c r="F214">
        <f t="shared" si="28"/>
        <v>1.8947368421052631</v>
      </c>
      <c r="G214">
        <f t="shared" si="29"/>
        <v>-0.89473684210526305</v>
      </c>
      <c r="H214" s="42">
        <v>6.0430999999999999</v>
      </c>
      <c r="I214" s="190">
        <v>2.1489999999999999E-2</v>
      </c>
    </row>
    <row r="215" spans="1:34">
      <c r="A215">
        <v>4</v>
      </c>
      <c r="B215" s="42">
        <v>108</v>
      </c>
      <c r="C215" s="42">
        <v>204</v>
      </c>
      <c r="D215" s="42">
        <v>57</v>
      </c>
      <c r="E215" s="42">
        <v>204</v>
      </c>
      <c r="F215">
        <f t="shared" si="28"/>
        <v>1.8947368421052631</v>
      </c>
      <c r="G215">
        <f t="shared" si="29"/>
        <v>-0.89473684210526305</v>
      </c>
      <c r="H215" s="42">
        <v>11.314</v>
      </c>
      <c r="I215" s="189">
        <v>9.9949999999999995E-4</v>
      </c>
    </row>
    <row r="216" spans="1:34">
      <c r="A216">
        <v>5</v>
      </c>
      <c r="B216" s="42">
        <v>98</v>
      </c>
      <c r="C216">
        <v>334</v>
      </c>
      <c r="D216" s="42">
        <v>58</v>
      </c>
      <c r="E216">
        <v>334</v>
      </c>
      <c r="F216">
        <f t="shared" si="28"/>
        <v>1.6896551724137929</v>
      </c>
      <c r="G216">
        <f t="shared" si="29"/>
        <v>-0.68965517241379293</v>
      </c>
      <c r="H216">
        <v>8.3343000000000007</v>
      </c>
      <c r="I216" s="189">
        <v>2.9989999999999999E-3</v>
      </c>
    </row>
    <row r="217" spans="1:34">
      <c r="A217" t="s">
        <v>2522</v>
      </c>
      <c r="B217" s="42">
        <v>1056</v>
      </c>
      <c r="C217" s="42">
        <v>2809</v>
      </c>
      <c r="D217" s="42">
        <v>576</v>
      </c>
      <c r="E217" s="42">
        <v>2809</v>
      </c>
      <c r="F217">
        <f t="shared" si="28"/>
        <v>1.8333333333333333</v>
      </c>
      <c r="G217">
        <f t="shared" si="29"/>
        <v>-0.83333333333333326</v>
      </c>
      <c r="H217">
        <v>109.88</v>
      </c>
      <c r="I217" s="190">
        <v>4.9980000000000001E-4</v>
      </c>
    </row>
  </sheetData>
  <pageMargins left="0.7" right="0.7" top="0.75" bottom="0.75" header="0.51180555555555496" footer="0.51180555555555496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5"/>
  <sheetViews>
    <sheetView topLeftCell="E135" workbookViewId="0">
      <selection activeCell="L160" sqref="L160"/>
    </sheetView>
  </sheetViews>
  <sheetFormatPr baseColWidth="10" defaultColWidth="8.83203125" defaultRowHeight="14" x14ac:dyDescent="0"/>
  <cols>
    <col min="1" max="1" width="20.6640625" customWidth="1"/>
    <col min="2" max="2" width="14.1640625" customWidth="1"/>
    <col min="3" max="3" width="10.5" customWidth="1"/>
    <col min="4" max="4" width="14" customWidth="1"/>
    <col min="5" max="5" width="12" customWidth="1"/>
    <col min="6" max="6" width="12.6640625" customWidth="1"/>
    <col min="7" max="7" width="10.6640625" customWidth="1"/>
    <col min="8" max="8" width="13" customWidth="1"/>
    <col min="9" max="9" width="8.83203125" customWidth="1"/>
    <col min="10" max="10" width="13.5" customWidth="1"/>
    <col min="11" max="11" width="9.6640625" customWidth="1"/>
    <col min="12" max="12" width="8.83203125" customWidth="1"/>
    <col min="13" max="13" width="12.6640625" customWidth="1"/>
    <col min="14" max="15" width="8.83203125" customWidth="1"/>
    <col min="16" max="16" width="12.5" customWidth="1"/>
    <col min="17" max="1025" width="8.83203125" customWidth="1"/>
  </cols>
  <sheetData>
    <row r="1" spans="1:34">
      <c r="A1" s="31" t="s">
        <v>2469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3"/>
      <c r="O1" s="34"/>
      <c r="P1" s="35"/>
      <c r="Q1" s="33"/>
      <c r="R1" s="36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</row>
    <row r="2" spans="1:34">
      <c r="A2" s="37" t="s">
        <v>2470</v>
      </c>
      <c r="B2" s="38"/>
      <c r="C2" s="39" t="s">
        <v>2471</v>
      </c>
      <c r="D2" s="38" t="s">
        <v>2472</v>
      </c>
      <c r="E2" s="40" t="s">
        <v>2473</v>
      </c>
      <c r="F2" s="38" t="s">
        <v>2474</v>
      </c>
      <c r="G2" s="59"/>
      <c r="H2" s="50"/>
      <c r="I2" s="40"/>
      <c r="J2" s="40"/>
      <c r="K2" s="40"/>
      <c r="L2" s="40"/>
      <c r="M2" s="37"/>
      <c r="N2" s="38"/>
      <c r="O2" s="38"/>
      <c r="P2" s="50"/>
      <c r="Q2" s="38"/>
      <c r="R2" s="51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</row>
    <row r="3" spans="1:34">
      <c r="A3" s="41" t="s">
        <v>2307</v>
      </c>
      <c r="B3" s="42">
        <f>SUM('chr20'!C3:F3)</f>
        <v>15795</v>
      </c>
      <c r="C3">
        <v>1095</v>
      </c>
      <c r="D3">
        <v>5154</v>
      </c>
      <c r="E3">
        <v>2364</v>
      </c>
      <c r="F3">
        <v>7182</v>
      </c>
      <c r="H3" s="88"/>
      <c r="M3" s="11"/>
      <c r="N3" s="44"/>
      <c r="O3" s="44"/>
      <c r="P3" s="88"/>
      <c r="Q3" s="44"/>
      <c r="R3" s="72"/>
    </row>
    <row r="4" spans="1:34">
      <c r="A4" s="41" t="s">
        <v>2481</v>
      </c>
      <c r="B4" s="42">
        <v>617</v>
      </c>
      <c r="C4" s="42">
        <v>44</v>
      </c>
      <c r="D4" s="42">
        <v>157</v>
      </c>
      <c r="E4" s="42">
        <v>80</v>
      </c>
      <c r="F4" s="42">
        <v>336</v>
      </c>
      <c r="H4" s="88"/>
      <c r="M4" s="11"/>
      <c r="N4" s="44"/>
      <c r="O4" s="44"/>
      <c r="P4" s="88"/>
      <c r="Q4" s="44"/>
      <c r="R4" s="72"/>
    </row>
    <row r="5" spans="1:34">
      <c r="A5" s="41" t="s">
        <v>2482</v>
      </c>
      <c r="B5" s="42">
        <v>7</v>
      </c>
      <c r="C5">
        <v>0</v>
      </c>
      <c r="D5">
        <v>1</v>
      </c>
      <c r="E5">
        <v>2</v>
      </c>
      <c r="F5" s="42">
        <v>4</v>
      </c>
      <c r="H5" s="88"/>
      <c r="M5" s="11"/>
      <c r="N5" s="44"/>
      <c r="O5" s="44"/>
      <c r="P5" s="88"/>
      <c r="Q5" s="44"/>
      <c r="R5" s="72"/>
    </row>
    <row r="6" spans="1:34">
      <c r="A6" s="41" t="s">
        <v>2483</v>
      </c>
      <c r="B6" s="184">
        <v>2.2473679999999998</v>
      </c>
      <c r="C6" s="42">
        <v>1.4444440000000001</v>
      </c>
      <c r="D6" s="42">
        <v>2.019231</v>
      </c>
      <c r="E6" s="42">
        <v>1.3529409999999999</v>
      </c>
      <c r="F6" s="42">
        <v>2.9069769999999999</v>
      </c>
      <c r="H6" s="88"/>
      <c r="M6" s="11"/>
      <c r="N6" s="44"/>
      <c r="O6" s="44"/>
      <c r="P6" s="89"/>
      <c r="R6" s="72"/>
    </row>
    <row r="7" spans="1:34">
      <c r="A7" s="11" t="s">
        <v>2484</v>
      </c>
      <c r="B7" s="42">
        <v>152</v>
      </c>
      <c r="C7">
        <v>11</v>
      </c>
      <c r="D7" s="42">
        <v>56</v>
      </c>
      <c r="E7" s="42">
        <v>22</v>
      </c>
      <c r="F7" s="42">
        <v>63</v>
      </c>
      <c r="H7" s="88"/>
      <c r="M7" s="11"/>
      <c r="P7" s="89"/>
      <c r="R7" s="57"/>
    </row>
    <row r="8" spans="1:34">
      <c r="A8" s="11" t="s">
        <v>2485</v>
      </c>
      <c r="B8">
        <v>9.6232990000000001E-3</v>
      </c>
      <c r="C8" s="42">
        <v>1.004566E-2</v>
      </c>
      <c r="D8" s="42">
        <v>1.0865349999999999E-2</v>
      </c>
      <c r="E8" s="42">
        <v>9.3062609999999997E-3</v>
      </c>
      <c r="F8" s="42">
        <v>8.7719300000000007E-3</v>
      </c>
      <c r="H8" s="88"/>
      <c r="M8" s="11"/>
      <c r="P8" s="89"/>
      <c r="R8" s="57"/>
    </row>
    <row r="9" spans="1:34">
      <c r="A9" s="90" t="s">
        <v>2486</v>
      </c>
      <c r="B9" s="91"/>
      <c r="C9" s="92" t="s">
        <v>2471</v>
      </c>
      <c r="D9" s="91" t="s">
        <v>2472</v>
      </c>
      <c r="E9" s="86" t="s">
        <v>2473</v>
      </c>
      <c r="F9" s="91" t="s">
        <v>2474</v>
      </c>
      <c r="G9" s="107"/>
      <c r="H9" s="93"/>
      <c r="I9" s="86"/>
      <c r="J9" s="86"/>
      <c r="K9" s="86"/>
      <c r="L9" s="86"/>
      <c r="M9" s="90"/>
      <c r="N9" s="91"/>
      <c r="O9" s="91"/>
      <c r="P9" s="93"/>
      <c r="Q9" s="91"/>
      <c r="R9" s="94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</row>
    <row r="10" spans="1:34" s="204" customFormat="1">
      <c r="A10" s="41" t="s">
        <v>2481</v>
      </c>
      <c r="B10" s="42">
        <v>417</v>
      </c>
      <c r="C10" s="199">
        <v>28</v>
      </c>
      <c r="D10" s="213">
        <v>118</v>
      </c>
      <c r="E10" s="200">
        <v>58</v>
      </c>
      <c r="F10" s="213">
        <v>213</v>
      </c>
      <c r="H10" s="231"/>
      <c r="I10" s="200"/>
      <c r="J10" s="200"/>
      <c r="K10" s="200"/>
      <c r="L10" s="200"/>
      <c r="M10" s="201"/>
      <c r="N10" s="203"/>
      <c r="O10" s="203"/>
      <c r="P10" s="231"/>
      <c r="Q10" s="203"/>
      <c r="R10" s="206"/>
      <c r="S10" s="200"/>
      <c r="T10" s="200"/>
      <c r="U10" s="200"/>
      <c r="V10" s="200"/>
      <c r="W10" s="200"/>
      <c r="X10" s="200"/>
      <c r="Y10" s="200"/>
      <c r="Z10" s="200"/>
      <c r="AA10" s="200"/>
      <c r="AB10" s="200"/>
      <c r="AC10" s="200"/>
      <c r="AD10" s="200"/>
      <c r="AE10" s="200"/>
      <c r="AF10" s="200"/>
      <c r="AG10" s="200"/>
      <c r="AH10" s="200"/>
    </row>
    <row r="11" spans="1:34">
      <c r="A11" s="41" t="s">
        <v>2482</v>
      </c>
      <c r="B11" s="42">
        <v>1</v>
      </c>
      <c r="C11" s="42">
        <v>0</v>
      </c>
      <c r="D11" s="42">
        <v>0</v>
      </c>
      <c r="E11" s="42">
        <v>0</v>
      </c>
      <c r="F11" s="42">
        <v>1</v>
      </c>
      <c r="H11" s="42"/>
      <c r="M11" s="11"/>
      <c r="P11" s="89"/>
      <c r="R11" s="57"/>
    </row>
    <row r="12" spans="1:34">
      <c r="A12" s="41" t="s">
        <v>2483</v>
      </c>
      <c r="B12" s="42">
        <v>2.1832060000000002</v>
      </c>
      <c r="C12" s="42">
        <v>1.545455</v>
      </c>
      <c r="D12" s="42">
        <v>1.95</v>
      </c>
      <c r="E12" s="42">
        <v>1.230769</v>
      </c>
      <c r="F12" s="42">
        <v>2.9444439999999998</v>
      </c>
      <c r="H12" s="42"/>
      <c r="M12" s="11"/>
      <c r="P12" s="89"/>
      <c r="R12" s="57"/>
    </row>
    <row r="13" spans="1:34">
      <c r="A13" s="11" t="s">
        <v>2484</v>
      </c>
      <c r="B13" s="42">
        <v>160</v>
      </c>
      <c r="C13" s="42">
        <v>12</v>
      </c>
      <c r="D13" s="42">
        <v>59</v>
      </c>
      <c r="E13">
        <v>22</v>
      </c>
      <c r="F13">
        <v>67</v>
      </c>
      <c r="H13" s="42"/>
      <c r="M13" s="11"/>
      <c r="P13" s="89"/>
      <c r="R13" s="57"/>
    </row>
    <row r="14" spans="1:34">
      <c r="A14" s="11" t="s">
        <v>2485</v>
      </c>
      <c r="B14">
        <v>1.012979E-2</v>
      </c>
      <c r="C14" s="42">
        <v>1.0958900000000001E-2</v>
      </c>
      <c r="D14" s="42">
        <v>1.144742E-2</v>
      </c>
      <c r="E14" s="42">
        <v>9.3062609999999997E-3</v>
      </c>
      <c r="F14" s="42">
        <v>9.3288780000000005E-3</v>
      </c>
      <c r="H14" s="42"/>
      <c r="M14" s="11"/>
      <c r="P14" s="89"/>
      <c r="R14" s="57"/>
    </row>
    <row r="15" spans="1:34">
      <c r="A15" s="90" t="s">
        <v>2487</v>
      </c>
      <c r="B15" s="91"/>
      <c r="C15" s="92" t="s">
        <v>2471</v>
      </c>
      <c r="D15" s="91" t="s">
        <v>2472</v>
      </c>
      <c r="E15" s="86" t="s">
        <v>2473</v>
      </c>
      <c r="F15" s="91" t="s">
        <v>2474</v>
      </c>
      <c r="G15" s="107"/>
      <c r="H15" s="93"/>
      <c r="I15" s="86"/>
      <c r="J15" s="86"/>
      <c r="K15" s="86"/>
      <c r="L15" s="86"/>
      <c r="M15" s="90"/>
      <c r="N15" s="91"/>
      <c r="O15" s="91"/>
      <c r="P15" s="93"/>
      <c r="Q15" s="91"/>
      <c r="R15" s="94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</row>
    <row r="16" spans="1:34">
      <c r="A16" s="41" t="s">
        <v>2481</v>
      </c>
      <c r="B16" s="42">
        <v>346</v>
      </c>
      <c r="C16" s="42">
        <v>22</v>
      </c>
      <c r="D16">
        <v>101</v>
      </c>
      <c r="E16" s="42">
        <v>47</v>
      </c>
      <c r="F16" s="42">
        <v>176</v>
      </c>
      <c r="H16" s="42"/>
      <c r="M16" s="11"/>
      <c r="P16" s="89"/>
      <c r="R16" s="57"/>
    </row>
    <row r="17" spans="1:34">
      <c r="A17" s="41" t="s">
        <v>2482</v>
      </c>
      <c r="B17" s="42">
        <v>1</v>
      </c>
      <c r="C17" s="42">
        <v>0</v>
      </c>
      <c r="D17" s="42">
        <v>1</v>
      </c>
      <c r="E17" s="42">
        <v>0</v>
      </c>
      <c r="F17" s="42">
        <v>0</v>
      </c>
      <c r="M17" s="11"/>
      <c r="P17" s="89"/>
      <c r="R17" s="57"/>
    </row>
    <row r="18" spans="1:34">
      <c r="A18" s="41" t="s">
        <v>2483</v>
      </c>
      <c r="B18" s="42">
        <v>2.3592230000000001</v>
      </c>
      <c r="C18" s="42">
        <v>2.1428569999999998</v>
      </c>
      <c r="D18" s="42">
        <v>1.8055559999999999</v>
      </c>
      <c r="E18" s="42">
        <v>1.2380949999999999</v>
      </c>
      <c r="F18" s="42">
        <v>3.5128210000000002</v>
      </c>
      <c r="H18" s="42"/>
      <c r="M18" s="11"/>
      <c r="P18" s="89"/>
      <c r="R18" s="57"/>
    </row>
    <row r="19" spans="1:34">
      <c r="A19" s="11" t="s">
        <v>2484</v>
      </c>
      <c r="B19" s="42">
        <v>164</v>
      </c>
      <c r="C19" s="42">
        <v>12</v>
      </c>
      <c r="D19" s="42">
        <v>57</v>
      </c>
      <c r="E19" s="42">
        <v>23</v>
      </c>
      <c r="F19" s="42">
        <v>72</v>
      </c>
      <c r="H19" s="42"/>
      <c r="M19" s="11"/>
      <c r="P19" s="89"/>
      <c r="R19" s="57"/>
    </row>
    <row r="20" spans="1:34">
      <c r="A20" s="11" t="s">
        <v>2485</v>
      </c>
      <c r="B20">
        <v>1.038303E-2</v>
      </c>
      <c r="C20" s="42">
        <v>1.0958900000000001E-2</v>
      </c>
      <c r="D20" s="42">
        <v>1.1059370000000001E-2</v>
      </c>
      <c r="E20" s="42">
        <v>9.7292720000000006E-3</v>
      </c>
      <c r="F20" s="42">
        <v>1.0025060000000001E-2</v>
      </c>
      <c r="M20" s="11"/>
      <c r="P20" s="89"/>
      <c r="R20" s="57"/>
    </row>
    <row r="21" spans="1:34">
      <c r="A21" s="90" t="s">
        <v>2488</v>
      </c>
      <c r="B21" s="91"/>
      <c r="C21" s="92" t="s">
        <v>2471</v>
      </c>
      <c r="D21" s="91" t="s">
        <v>2472</v>
      </c>
      <c r="E21" s="86" t="s">
        <v>2473</v>
      </c>
      <c r="F21" s="91" t="s">
        <v>2474</v>
      </c>
      <c r="G21" s="107"/>
      <c r="H21" s="93"/>
      <c r="I21" s="86"/>
      <c r="J21" s="86"/>
      <c r="K21" s="86"/>
      <c r="L21" s="86"/>
      <c r="M21" s="90"/>
      <c r="N21" s="91"/>
      <c r="O21" s="91"/>
      <c r="P21" s="93"/>
      <c r="Q21" s="91"/>
      <c r="R21" s="94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</row>
    <row r="22" spans="1:34">
      <c r="A22" s="41" t="s">
        <v>2481</v>
      </c>
      <c r="B22">
        <v>369</v>
      </c>
      <c r="C22" s="42">
        <v>24</v>
      </c>
      <c r="D22" s="42">
        <v>114</v>
      </c>
      <c r="E22" s="42">
        <v>47</v>
      </c>
      <c r="F22" s="42">
        <v>184</v>
      </c>
      <c r="M22" s="11"/>
      <c r="P22" s="89"/>
      <c r="R22" s="57"/>
    </row>
    <row r="23" spans="1:34">
      <c r="A23" s="41" t="s">
        <v>2482</v>
      </c>
      <c r="B23">
        <v>1</v>
      </c>
      <c r="C23" s="42">
        <v>0</v>
      </c>
      <c r="D23" s="42">
        <v>0</v>
      </c>
      <c r="E23" s="42">
        <v>1</v>
      </c>
      <c r="F23" s="42">
        <v>0</v>
      </c>
      <c r="M23" s="11"/>
      <c r="P23" s="89"/>
      <c r="R23" s="57"/>
    </row>
    <row r="24" spans="1:34">
      <c r="A24" s="41" t="s">
        <v>2483</v>
      </c>
      <c r="B24" s="42">
        <v>2.1008399999999998</v>
      </c>
      <c r="C24" s="42">
        <v>1</v>
      </c>
      <c r="D24" s="42">
        <v>1.7804880000000001</v>
      </c>
      <c r="E24" s="42">
        <v>1.2380949999999999</v>
      </c>
      <c r="F24" s="42">
        <v>3.088889</v>
      </c>
      <c r="H24" s="42"/>
      <c r="M24" s="11"/>
      <c r="P24" s="89"/>
      <c r="R24" s="57"/>
    </row>
    <row r="25" spans="1:34">
      <c r="A25" s="11" t="s">
        <v>2484</v>
      </c>
      <c r="B25" s="42">
        <v>164</v>
      </c>
      <c r="C25" s="42">
        <v>11</v>
      </c>
      <c r="D25" s="42">
        <v>59</v>
      </c>
      <c r="E25">
        <v>23</v>
      </c>
      <c r="F25">
        <v>71</v>
      </c>
      <c r="H25" s="42"/>
      <c r="M25" s="11"/>
      <c r="P25" s="89"/>
      <c r="R25" s="57"/>
    </row>
    <row r="26" spans="1:34">
      <c r="A26" s="11" t="s">
        <v>2485</v>
      </c>
      <c r="B26">
        <v>1.038303E-2</v>
      </c>
      <c r="C26" s="42">
        <v>1.004566E-2</v>
      </c>
      <c r="D26" s="42">
        <v>1.144742E-2</v>
      </c>
      <c r="E26" s="42">
        <v>9.7292720000000006E-3</v>
      </c>
      <c r="F26">
        <v>9.8858260000000003E-3</v>
      </c>
      <c r="M26" s="11"/>
      <c r="P26" s="89"/>
      <c r="R26" s="57"/>
    </row>
    <row r="27" spans="1:34">
      <c r="A27" s="90" t="s">
        <v>2489</v>
      </c>
      <c r="B27" s="91"/>
      <c r="C27" s="92" t="s">
        <v>2471</v>
      </c>
      <c r="D27" s="91" t="s">
        <v>2472</v>
      </c>
      <c r="E27" s="86" t="s">
        <v>2473</v>
      </c>
      <c r="F27" s="91" t="s">
        <v>2474</v>
      </c>
      <c r="G27" s="107"/>
      <c r="H27" s="93"/>
      <c r="I27" s="86"/>
      <c r="J27" s="86"/>
      <c r="K27" s="86"/>
      <c r="L27" s="86"/>
      <c r="M27" s="90"/>
      <c r="N27" s="91"/>
      <c r="O27" s="91"/>
      <c r="P27" s="93"/>
      <c r="Q27" s="91"/>
      <c r="R27" s="94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</row>
    <row r="28" spans="1:34">
      <c r="A28" s="41" t="s">
        <v>2481</v>
      </c>
      <c r="B28" s="42">
        <v>312</v>
      </c>
      <c r="C28" s="42">
        <v>20</v>
      </c>
      <c r="D28" s="42">
        <v>98</v>
      </c>
      <c r="E28">
        <v>43</v>
      </c>
      <c r="F28">
        <v>151</v>
      </c>
      <c r="H28" s="42"/>
      <c r="M28" s="11"/>
      <c r="P28" s="89"/>
      <c r="R28" s="57"/>
    </row>
    <row r="29" spans="1:34">
      <c r="A29" s="41" t="s">
        <v>2482</v>
      </c>
      <c r="B29" s="42">
        <v>4</v>
      </c>
      <c r="C29" s="42">
        <v>0</v>
      </c>
      <c r="D29" s="42">
        <v>1</v>
      </c>
      <c r="E29" s="42">
        <v>0</v>
      </c>
      <c r="F29" s="42">
        <v>3</v>
      </c>
      <c r="H29" s="42"/>
      <c r="M29" s="11"/>
      <c r="P29" s="89"/>
      <c r="R29" s="57"/>
    </row>
    <row r="30" spans="1:34">
      <c r="A30" s="41" t="s">
        <v>2483</v>
      </c>
      <c r="B30" s="42">
        <v>2.25</v>
      </c>
      <c r="C30" s="42">
        <v>2.3333330000000001</v>
      </c>
      <c r="D30" s="42">
        <v>1.7222219999999999</v>
      </c>
      <c r="E30">
        <v>0.95454550000000005</v>
      </c>
      <c r="F30" s="42">
        <v>3.71875</v>
      </c>
      <c r="H30" s="42"/>
      <c r="M30" s="11"/>
      <c r="P30" s="89"/>
      <c r="R30" s="57"/>
    </row>
    <row r="31" spans="1:34">
      <c r="A31" s="11" t="s">
        <v>2484</v>
      </c>
      <c r="B31">
        <v>163</v>
      </c>
      <c r="C31" s="42">
        <v>12</v>
      </c>
      <c r="D31" s="42">
        <v>58</v>
      </c>
      <c r="E31" s="42">
        <v>23</v>
      </c>
      <c r="F31" s="42">
        <v>70</v>
      </c>
      <c r="M31" s="11"/>
      <c r="P31" s="89"/>
      <c r="R31" s="57"/>
    </row>
    <row r="32" spans="1:34">
      <c r="A32" s="11" t="s">
        <v>2485</v>
      </c>
      <c r="B32">
        <v>1.0319719999999999E-2</v>
      </c>
      <c r="C32" s="42">
        <v>1.0958900000000001E-2</v>
      </c>
      <c r="D32" s="42">
        <v>1.12534E-2</v>
      </c>
      <c r="E32">
        <v>9.7292720000000006E-3</v>
      </c>
      <c r="F32" s="42">
        <v>9.7465889999999999E-3</v>
      </c>
      <c r="M32" s="11"/>
      <c r="P32" s="89"/>
      <c r="R32" s="57"/>
    </row>
    <row r="33" spans="1:34">
      <c r="A33" s="90" t="s">
        <v>2490</v>
      </c>
      <c r="B33" s="91"/>
      <c r="C33" s="92" t="s">
        <v>2471</v>
      </c>
      <c r="D33" s="91" t="s">
        <v>2472</v>
      </c>
      <c r="E33" s="86" t="s">
        <v>2473</v>
      </c>
      <c r="F33" s="91" t="s">
        <v>2474</v>
      </c>
      <c r="G33" s="107"/>
      <c r="H33" s="93"/>
      <c r="I33" s="86"/>
      <c r="J33" s="86"/>
      <c r="K33" s="86"/>
      <c r="L33" s="86"/>
      <c r="M33" s="90"/>
      <c r="N33" s="91"/>
      <c r="O33" s="91"/>
      <c r="P33" s="93"/>
      <c r="Q33" s="91"/>
      <c r="R33" s="94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</row>
    <row r="34" spans="1:34">
      <c r="A34" s="41" t="s">
        <v>2481</v>
      </c>
      <c r="B34">
        <v>310</v>
      </c>
      <c r="C34" s="42">
        <v>19</v>
      </c>
      <c r="D34" s="42">
        <v>100</v>
      </c>
      <c r="E34" s="42">
        <v>41</v>
      </c>
      <c r="F34" s="42">
        <v>150</v>
      </c>
      <c r="M34" s="11"/>
      <c r="P34" s="89"/>
      <c r="R34" s="57"/>
    </row>
    <row r="35" spans="1:34">
      <c r="A35" s="41" t="s">
        <v>2482</v>
      </c>
      <c r="B35">
        <v>2</v>
      </c>
      <c r="C35" s="42">
        <v>0</v>
      </c>
      <c r="D35" s="42">
        <v>1</v>
      </c>
      <c r="E35">
        <v>1</v>
      </c>
      <c r="F35" s="42">
        <v>0</v>
      </c>
      <c r="M35" s="11"/>
      <c r="P35" s="89"/>
      <c r="R35" s="57"/>
    </row>
    <row r="36" spans="1:34">
      <c r="A36" s="41" t="s">
        <v>2483</v>
      </c>
      <c r="B36" s="42">
        <v>2.1958760000000002</v>
      </c>
      <c r="C36" s="42">
        <v>2.8</v>
      </c>
      <c r="D36" s="42">
        <v>1.7777780000000001</v>
      </c>
      <c r="E36" s="42">
        <v>0.95238100000000003</v>
      </c>
      <c r="F36" s="42">
        <v>3.285714</v>
      </c>
      <c r="H36" s="42"/>
      <c r="M36" s="11"/>
      <c r="P36" s="89"/>
      <c r="R36" s="57"/>
    </row>
    <row r="37" spans="1:34">
      <c r="A37" s="11" t="s">
        <v>2484</v>
      </c>
      <c r="B37" s="42">
        <v>164</v>
      </c>
      <c r="C37" s="42">
        <v>12</v>
      </c>
      <c r="D37" s="42">
        <v>57</v>
      </c>
      <c r="E37" s="42">
        <v>23</v>
      </c>
      <c r="F37" s="42">
        <v>72</v>
      </c>
      <c r="H37" s="42"/>
      <c r="M37" s="11"/>
      <c r="P37" s="89"/>
      <c r="R37" s="57"/>
    </row>
    <row r="38" spans="1:34">
      <c r="A38" s="11" t="s">
        <v>2485</v>
      </c>
      <c r="B38">
        <v>1.038303E-2</v>
      </c>
      <c r="C38" s="42">
        <v>1.0958900000000001E-2</v>
      </c>
      <c r="D38" s="42">
        <v>1.1059370000000001E-2</v>
      </c>
      <c r="E38" s="42">
        <v>9.7292720000000006E-3</v>
      </c>
      <c r="F38" s="42">
        <v>1.0025060000000001E-2</v>
      </c>
      <c r="M38" s="11"/>
      <c r="P38" s="89"/>
      <c r="R38" s="57"/>
    </row>
    <row r="39" spans="1:34">
      <c r="A39" s="40" t="s">
        <v>2553</v>
      </c>
      <c r="B39" s="40"/>
      <c r="C39" s="40"/>
      <c r="D39" s="38" t="s">
        <v>2511</v>
      </c>
      <c r="E39" s="38"/>
      <c r="F39" s="40"/>
      <c r="G39" s="38"/>
      <c r="H39" s="50"/>
      <c r="I39" s="40"/>
      <c r="J39" s="40"/>
      <c r="K39" s="40"/>
      <c r="L39" s="40"/>
      <c r="M39" s="37"/>
      <c r="N39" s="38"/>
      <c r="O39" s="38"/>
      <c r="P39" s="77"/>
      <c r="Q39" s="40"/>
      <c r="R39" s="51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</row>
    <row r="40" spans="1:34" ht="15">
      <c r="A40" s="11" t="s">
        <v>2493</v>
      </c>
      <c r="B40" s="42">
        <v>-1.793512</v>
      </c>
      <c r="D40" s="71" t="s">
        <v>2313</v>
      </c>
      <c r="E40" s="71"/>
      <c r="F40" t="s">
        <v>2307</v>
      </c>
      <c r="G40" t="s">
        <v>2493</v>
      </c>
      <c r="H40" t="s">
        <v>2504</v>
      </c>
      <c r="I40" s="42" t="s">
        <v>2497</v>
      </c>
      <c r="J40" t="s">
        <v>2505</v>
      </c>
      <c r="K40" t="s">
        <v>2506</v>
      </c>
      <c r="L40" s="108" t="s">
        <v>2507</v>
      </c>
      <c r="M40" s="108"/>
      <c r="N40" s="53" t="s">
        <v>2508</v>
      </c>
      <c r="O40" s="53"/>
      <c r="P40" s="53" t="s">
        <v>2502</v>
      </c>
      <c r="Q40" t="s">
        <v>2503</v>
      </c>
      <c r="S40" s="53"/>
      <c r="T40" s="53"/>
      <c r="U40" s="53"/>
      <c r="V40" s="53"/>
    </row>
    <row r="41" spans="1:34">
      <c r="A41" s="11" t="s">
        <v>2504</v>
      </c>
      <c r="B41" s="42">
        <v>603</v>
      </c>
      <c r="D41">
        <v>5171677</v>
      </c>
      <c r="E41">
        <v>5179628</v>
      </c>
      <c r="F41">
        <v>1095</v>
      </c>
      <c r="G41" s="45">
        <v>-1.95333</v>
      </c>
      <c r="H41" s="45">
        <v>37</v>
      </c>
      <c r="I41" s="79">
        <v>9.6596300000000006E-3</v>
      </c>
      <c r="J41">
        <v>-4.4075629999999997</v>
      </c>
      <c r="K41">
        <v>-4.9262600000000001</v>
      </c>
      <c r="L41">
        <v>0.71070109999999997</v>
      </c>
      <c r="M41">
        <f>L41/F41</f>
        <v>6.4904210045662095E-4</v>
      </c>
      <c r="N41">
        <v>4.8920490000000001</v>
      </c>
      <c r="O41">
        <f>N41/F41</f>
        <v>4.4676246575342466E-3</v>
      </c>
      <c r="P41" s="73">
        <v>1.116906E-7</v>
      </c>
    </row>
    <row r="42" spans="1:34">
      <c r="A42" s="42" t="s">
        <v>2497</v>
      </c>
      <c r="B42" s="42">
        <v>1.9311370000000001E-2</v>
      </c>
      <c r="D42">
        <v>5473972</v>
      </c>
      <c r="E42">
        <v>5486585</v>
      </c>
      <c r="F42">
        <v>5154</v>
      </c>
      <c r="G42" s="45">
        <v>-1.2598929999999999</v>
      </c>
      <c r="H42" s="45">
        <v>157</v>
      </c>
      <c r="I42" s="79">
        <v>2.926898E-2</v>
      </c>
      <c r="J42">
        <v>-3.1419169999999998</v>
      </c>
      <c r="K42">
        <v>-4.5587600000000004</v>
      </c>
      <c r="L42">
        <v>9.2058415</v>
      </c>
      <c r="M42">
        <f t="shared" ref="M42:M44" si="0">L42/F42</f>
        <v>1.7861547341870392E-3</v>
      </c>
      <c r="N42">
        <v>17.455583000000001</v>
      </c>
      <c r="O42">
        <f t="shared" ref="O42:O44" si="1">N42/F42</f>
        <v>3.3868030655801319E-3</v>
      </c>
      <c r="P42" s="73">
        <v>8.4670080000000002E-8</v>
      </c>
    </row>
    <row r="43" spans="1:34">
      <c r="A43" s="11" t="s">
        <v>2505</v>
      </c>
      <c r="B43" s="42">
        <v>-5.2566680000000003</v>
      </c>
      <c r="D43">
        <v>31436063</v>
      </c>
      <c r="E43">
        <v>31444827</v>
      </c>
      <c r="F43">
        <v>2364</v>
      </c>
      <c r="G43" s="45">
        <v>-2.0249630000000001</v>
      </c>
      <c r="H43" s="45">
        <v>80</v>
      </c>
      <c r="I43" s="79">
        <v>1.1648749999999999E-2</v>
      </c>
      <c r="J43">
        <v>-4.1075429999999997</v>
      </c>
      <c r="K43">
        <v>-4.8587319999999998</v>
      </c>
      <c r="L43">
        <v>1.8682635000000001</v>
      </c>
      <c r="M43">
        <f t="shared" si="0"/>
        <v>7.9029758883248735E-4</v>
      </c>
      <c r="N43">
        <v>8.8945650000000001</v>
      </c>
      <c r="O43">
        <f t="shared" si="1"/>
        <v>3.7625063451776652E-3</v>
      </c>
      <c r="P43" s="73">
        <v>9.4062650000000001E-8</v>
      </c>
    </row>
    <row r="44" spans="1:34">
      <c r="A44" s="11" t="s">
        <v>2506</v>
      </c>
      <c r="B44" s="42">
        <v>-10.17337</v>
      </c>
      <c r="D44">
        <v>47154559</v>
      </c>
      <c r="E44">
        <v>47162369</v>
      </c>
      <c r="F44">
        <v>7182</v>
      </c>
      <c r="G44" s="45">
        <v>-1.862973</v>
      </c>
      <c r="H44" s="45">
        <v>329</v>
      </c>
      <c r="I44" s="79">
        <v>1.753876E-2</v>
      </c>
      <c r="J44">
        <v>-5.8023020000000001</v>
      </c>
      <c r="K44">
        <v>-10.420188</v>
      </c>
      <c r="L44">
        <v>11.5886931</v>
      </c>
      <c r="M44">
        <f t="shared" si="0"/>
        <v>1.6135746449456975E-3</v>
      </c>
      <c r="N44">
        <v>37.357210000000002</v>
      </c>
      <c r="O44">
        <f t="shared" si="1"/>
        <v>5.2015051517683101E-3</v>
      </c>
      <c r="P44" s="73">
        <v>1.3003759999999999E-7</v>
      </c>
    </row>
    <row r="45" spans="1:34">
      <c r="A45" s="42" t="s">
        <v>2507</v>
      </c>
      <c r="B45" s="42">
        <v>23.3735</v>
      </c>
      <c r="C45">
        <f>B45/B3</f>
        <v>1.4798037353592908E-3</v>
      </c>
      <c r="D45" s="52"/>
      <c r="G45" s="11"/>
      <c r="H45" s="78"/>
      <c r="I45" s="54"/>
      <c r="J45" s="79"/>
      <c r="K45" s="79"/>
      <c r="M45" s="44"/>
      <c r="Q45" s="72"/>
    </row>
    <row r="46" spans="1:34">
      <c r="A46" s="42" t="s">
        <v>2508</v>
      </c>
      <c r="B46" s="42">
        <v>68.599410000000006</v>
      </c>
      <c r="C46">
        <f>B46/B3</f>
        <v>4.3431092117758785E-3</v>
      </c>
      <c r="D46" s="52"/>
    </row>
    <row r="47" spans="1:34">
      <c r="A47" s="23" t="s">
        <v>2509</v>
      </c>
      <c r="B47" s="73">
        <v>1.085777E-7</v>
      </c>
      <c r="D47" s="52"/>
    </row>
    <row r="48" spans="1:34">
      <c r="A48" s="23" t="s">
        <v>2503</v>
      </c>
      <c r="D48" s="52"/>
    </row>
    <row r="49" spans="1:33">
      <c r="A49" s="86" t="s">
        <v>2569</v>
      </c>
      <c r="B49" s="86"/>
      <c r="C49" s="86"/>
      <c r="D49" s="91" t="s">
        <v>2511</v>
      </c>
      <c r="E49" s="91"/>
      <c r="F49" s="86"/>
      <c r="G49" s="91"/>
      <c r="H49" s="93"/>
      <c r="I49" s="86"/>
      <c r="J49" s="86"/>
      <c r="K49" s="86"/>
      <c r="L49" s="86"/>
      <c r="M49" s="90"/>
      <c r="N49" s="91"/>
      <c r="O49" s="91"/>
      <c r="P49" s="86"/>
      <c r="Q49" s="94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</row>
    <row r="50" spans="1:33" ht="15">
      <c r="A50" s="11" t="s">
        <v>2493</v>
      </c>
      <c r="B50">
        <v>-1.321107</v>
      </c>
      <c r="D50" s="71" t="s">
        <v>2313</v>
      </c>
      <c r="E50" s="71"/>
      <c r="F50" t="s">
        <v>2307</v>
      </c>
      <c r="G50" t="s">
        <v>2493</v>
      </c>
      <c r="H50" t="s">
        <v>2504</v>
      </c>
      <c r="I50" s="42" t="s">
        <v>2497</v>
      </c>
      <c r="J50" t="s">
        <v>2505</v>
      </c>
      <c r="K50" t="s">
        <v>2506</v>
      </c>
      <c r="L50" s="108" t="s">
        <v>2507</v>
      </c>
      <c r="M50" s="108"/>
      <c r="N50" s="53" t="s">
        <v>2508</v>
      </c>
      <c r="O50" s="53"/>
      <c r="P50" s="53" t="s">
        <v>2502</v>
      </c>
      <c r="Q50" t="s">
        <v>2503</v>
      </c>
      <c r="S50" s="53"/>
      <c r="T50" s="53"/>
      <c r="V50" s="53"/>
    </row>
    <row r="51" spans="1:33">
      <c r="A51" s="11" t="s">
        <v>2504</v>
      </c>
      <c r="B51" s="42">
        <v>408</v>
      </c>
      <c r="D51">
        <v>5171677</v>
      </c>
      <c r="E51">
        <v>5179628</v>
      </c>
      <c r="F51">
        <v>1095</v>
      </c>
      <c r="G51" s="45">
        <v>-1.7527841</v>
      </c>
      <c r="H51" s="45">
        <v>25</v>
      </c>
      <c r="I51" s="79">
        <v>1.771259E-2</v>
      </c>
      <c r="J51">
        <v>-1.5995393899999999</v>
      </c>
      <c r="K51">
        <v>-0.9614085</v>
      </c>
      <c r="L51">
        <v>0.88450070000000003</v>
      </c>
      <c r="M51">
        <f>L51/F51</f>
        <v>8.0776319634703203E-4</v>
      </c>
      <c r="N51">
        <v>3.6700529999999998</v>
      </c>
      <c r="O51">
        <f>N51/F51</f>
        <v>3.3516465753424657E-3</v>
      </c>
      <c r="P51" s="73">
        <v>8.3791150000000001E-8</v>
      </c>
    </row>
    <row r="52" spans="1:33">
      <c r="A52" s="42" t="s">
        <v>2497</v>
      </c>
      <c r="B52" s="42">
        <v>3.5411579999999998E-2</v>
      </c>
      <c r="D52">
        <v>5473972</v>
      </c>
      <c r="E52">
        <v>5486585</v>
      </c>
      <c r="F52">
        <v>5154</v>
      </c>
      <c r="G52" s="45">
        <v>-0.72513689999999997</v>
      </c>
      <c r="H52" s="45">
        <v>118</v>
      </c>
      <c r="I52" s="79">
        <v>4.8432879999999998E-2</v>
      </c>
      <c r="J52">
        <v>5.2191939999999999E-2</v>
      </c>
      <c r="K52">
        <v>0.95640230000000004</v>
      </c>
      <c r="L52">
        <v>11.4475427</v>
      </c>
      <c r="M52">
        <f t="shared" ref="M52:M54" si="2">L52/F52</f>
        <v>2.2210987000388046E-3</v>
      </c>
      <c r="N52">
        <v>15.466274</v>
      </c>
      <c r="O52">
        <f t="shared" ref="O52:O54" si="3">N52/F52</f>
        <v>3.0008292588280948E-3</v>
      </c>
      <c r="P52" s="73">
        <v>7.5020729999999994E-8</v>
      </c>
    </row>
    <row r="53" spans="1:33">
      <c r="A53" s="11" t="s">
        <v>2505</v>
      </c>
      <c r="B53" s="42">
        <v>-1.949943</v>
      </c>
      <c r="D53">
        <v>31436063</v>
      </c>
      <c r="E53">
        <v>31444827</v>
      </c>
      <c r="F53">
        <v>2364</v>
      </c>
      <c r="G53" s="45">
        <v>-1.9490753000000001</v>
      </c>
      <c r="H53" s="45">
        <v>58</v>
      </c>
      <c r="I53" s="79">
        <v>1.7510540000000002E-2</v>
      </c>
      <c r="J53">
        <v>-2.2989182600000002</v>
      </c>
      <c r="K53">
        <v>-1.8396523</v>
      </c>
      <c r="L53">
        <v>2.0393070999999998</v>
      </c>
      <c r="M53">
        <f t="shared" si="2"/>
        <v>8.6265105752961072E-4</v>
      </c>
      <c r="N53">
        <v>7.6020669999999999</v>
      </c>
      <c r="O53">
        <f t="shared" si="3"/>
        <v>3.2157643824027075E-3</v>
      </c>
      <c r="P53" s="73">
        <v>8.039411E-8</v>
      </c>
    </row>
    <row r="54" spans="1:33">
      <c r="A54" s="11" t="s">
        <v>2506</v>
      </c>
      <c r="B54" s="42">
        <v>-2.2683239999999998</v>
      </c>
      <c r="D54">
        <v>47154559</v>
      </c>
      <c r="E54">
        <v>47162369</v>
      </c>
      <c r="F54">
        <v>7182</v>
      </c>
      <c r="G54" s="45">
        <v>-1.3100362000000001</v>
      </c>
      <c r="H54" s="45">
        <v>207</v>
      </c>
      <c r="I54" s="79">
        <v>3.5208129999999997E-2</v>
      </c>
      <c r="J54">
        <v>-2.6402848400000001</v>
      </c>
      <c r="K54">
        <v>-3.5365454999999999</v>
      </c>
      <c r="L54">
        <v>14.658812299999999</v>
      </c>
      <c r="M54">
        <f t="shared" si="2"/>
        <v>2.0410487747145639E-3</v>
      </c>
      <c r="N54">
        <v>27.918113999999999</v>
      </c>
      <c r="O54">
        <f t="shared" si="3"/>
        <v>3.8872339181286551E-3</v>
      </c>
      <c r="P54" s="73">
        <v>9.718085E-8</v>
      </c>
    </row>
    <row r="55" spans="1:33">
      <c r="A55" s="42" t="s">
        <v>2507</v>
      </c>
      <c r="B55" s="42">
        <v>29.030159999999999</v>
      </c>
      <c r="C55">
        <f>B55/B3</f>
        <v>1.8379335232668564E-3</v>
      </c>
      <c r="D55" s="52"/>
    </row>
    <row r="56" spans="1:33">
      <c r="A56" s="42" t="s">
        <v>2508</v>
      </c>
      <c r="B56" s="42">
        <v>54.656509999999997</v>
      </c>
      <c r="C56">
        <f>B56/B3</f>
        <v>3.4603678379233932E-3</v>
      </c>
      <c r="D56" s="52"/>
    </row>
    <row r="57" spans="1:33">
      <c r="A57" s="23" t="s">
        <v>2509</v>
      </c>
      <c r="B57" s="109">
        <v>8.6509189999999998E-8</v>
      </c>
      <c r="C57" s="42"/>
      <c r="D57" s="52"/>
    </row>
    <row r="58" spans="1:33">
      <c r="A58" s="23" t="s">
        <v>2503</v>
      </c>
      <c r="B58" s="42"/>
      <c r="D58" s="52"/>
    </row>
    <row r="59" spans="1:33">
      <c r="A59" s="86" t="s">
        <v>2570</v>
      </c>
      <c r="B59" s="86"/>
      <c r="C59" s="86"/>
      <c r="D59" s="91" t="s">
        <v>2511</v>
      </c>
      <c r="E59" s="91"/>
      <c r="F59" s="86"/>
      <c r="G59" s="91"/>
      <c r="H59" s="93"/>
      <c r="I59" s="86"/>
      <c r="J59" s="86"/>
      <c r="K59" s="86"/>
      <c r="L59" s="86"/>
      <c r="M59" s="90"/>
      <c r="N59" s="91"/>
      <c r="O59" s="91"/>
      <c r="P59" s="86"/>
      <c r="Q59" s="94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  <c r="AE59" s="86"/>
      <c r="AF59" s="86"/>
      <c r="AG59" s="86"/>
    </row>
    <row r="60" spans="1:33" ht="15">
      <c r="A60" s="11" t="s">
        <v>2493</v>
      </c>
      <c r="B60" s="42">
        <v>-1.634692</v>
      </c>
      <c r="D60" s="71" t="s">
        <v>2313</v>
      </c>
      <c r="E60" s="71"/>
      <c r="F60" t="s">
        <v>2307</v>
      </c>
      <c r="G60" t="s">
        <v>2493</v>
      </c>
      <c r="H60" t="s">
        <v>2504</v>
      </c>
      <c r="I60" s="42" t="s">
        <v>2497</v>
      </c>
      <c r="J60" t="s">
        <v>2505</v>
      </c>
      <c r="K60" t="s">
        <v>2506</v>
      </c>
      <c r="L60" s="108" t="s">
        <v>2507</v>
      </c>
      <c r="M60" s="108"/>
      <c r="N60" s="53" t="s">
        <v>2508</v>
      </c>
      <c r="O60" s="53"/>
      <c r="P60" s="53" t="s">
        <v>2502</v>
      </c>
      <c r="Q60" t="s">
        <v>2503</v>
      </c>
      <c r="T60" s="53"/>
      <c r="U60" s="53"/>
      <c r="V60" s="53"/>
      <c r="W60" s="53"/>
    </row>
    <row r="61" spans="1:33">
      <c r="A61" s="11" t="s">
        <v>2504</v>
      </c>
      <c r="B61" s="42">
        <v>335</v>
      </c>
      <c r="D61">
        <v>5171677</v>
      </c>
      <c r="E61">
        <v>5179628</v>
      </c>
      <c r="F61">
        <v>1095</v>
      </c>
      <c r="G61" s="45">
        <v>-1.760947</v>
      </c>
      <c r="H61" s="45">
        <v>18</v>
      </c>
      <c r="I61" s="79">
        <v>1.8398129999999999E-2</v>
      </c>
      <c r="J61">
        <v>-1.0766813</v>
      </c>
      <c r="K61" s="72">
        <v>-0.27957789999999999</v>
      </c>
      <c r="L61">
        <v>0.65406880000000001</v>
      </c>
      <c r="M61">
        <f>L61/F61</f>
        <v>5.9732310502283101E-4</v>
      </c>
      <c r="N61">
        <v>3.1289760000000002</v>
      </c>
      <c r="O61">
        <f>N61/F61</f>
        <v>2.8575123287671233E-3</v>
      </c>
      <c r="P61" s="73">
        <v>7.1437810000000006E-8</v>
      </c>
    </row>
    <row r="62" spans="1:33">
      <c r="A62" s="42" t="s">
        <v>2497</v>
      </c>
      <c r="B62" s="42">
        <v>3.1667090000000002E-2</v>
      </c>
      <c r="D62">
        <v>5473972</v>
      </c>
      <c r="E62">
        <v>5486585</v>
      </c>
      <c r="F62">
        <v>5154</v>
      </c>
      <c r="G62" s="45">
        <v>-1.071698</v>
      </c>
      <c r="H62" s="45">
        <v>101</v>
      </c>
      <c r="I62" s="79">
        <v>4.4377710000000001E-2</v>
      </c>
      <c r="J62">
        <v>0.2454964</v>
      </c>
      <c r="K62" s="72">
        <v>1.5912685</v>
      </c>
      <c r="L62">
        <v>8.9838806000000009</v>
      </c>
      <c r="M62">
        <f t="shared" ref="M62:M64" si="4">L62/F62</f>
        <v>1.74308897943345E-3</v>
      </c>
      <c r="N62">
        <v>14.363673</v>
      </c>
      <c r="O62">
        <f t="shared" ref="O62:O64" si="5">N62/F62</f>
        <v>2.786898137369034E-3</v>
      </c>
      <c r="P62" s="73">
        <v>6.9672449999999995E-8</v>
      </c>
    </row>
    <row r="63" spans="1:33">
      <c r="A63" s="11" t="s">
        <v>2505</v>
      </c>
      <c r="B63" s="42">
        <v>-1.6462540000000001</v>
      </c>
      <c r="D63">
        <v>31436063</v>
      </c>
      <c r="E63">
        <v>31444827</v>
      </c>
      <c r="F63">
        <v>2364</v>
      </c>
      <c r="G63" s="45">
        <v>-1.7202660000000001</v>
      </c>
      <c r="H63" s="45">
        <v>47</v>
      </c>
      <c r="I63" s="79">
        <v>2.576295E-2</v>
      </c>
      <c r="J63">
        <v>-1.9806136999999999</v>
      </c>
      <c r="K63" s="72">
        <v>-1.5573707999999999</v>
      </c>
      <c r="L63">
        <v>2.4396176999999999</v>
      </c>
      <c r="M63">
        <f t="shared" si="4"/>
        <v>1.0319871827411168E-3</v>
      </c>
      <c r="N63">
        <v>6.6840849999999996</v>
      </c>
      <c r="O63">
        <f t="shared" si="5"/>
        <v>2.8274471235194584E-3</v>
      </c>
      <c r="P63" s="73">
        <v>7.0686180000000006E-8</v>
      </c>
    </row>
    <row r="64" spans="1:33">
      <c r="A64" s="11" t="s">
        <v>2506</v>
      </c>
      <c r="B64" s="42">
        <v>-1.121359</v>
      </c>
      <c r="D64">
        <v>47154559</v>
      </c>
      <c r="E64">
        <v>47162369</v>
      </c>
      <c r="F64">
        <v>7182</v>
      </c>
      <c r="G64" s="45">
        <v>-1.7878480000000001</v>
      </c>
      <c r="H64" s="45">
        <v>169</v>
      </c>
      <c r="I64" s="79">
        <v>2.7272109999999999E-2</v>
      </c>
      <c r="J64">
        <v>-2.4072494999999998</v>
      </c>
      <c r="K64" s="72">
        <v>-2.3481388000000001</v>
      </c>
      <c r="L64">
        <v>9.3276584000000007</v>
      </c>
      <c r="M64">
        <f t="shared" si="4"/>
        <v>1.2987549986076302E-3</v>
      </c>
      <c r="N64">
        <v>25.030211999999999</v>
      </c>
      <c r="O64">
        <f t="shared" si="5"/>
        <v>3.4851311612364242E-3</v>
      </c>
      <c r="P64" s="73">
        <v>8.7128279999999994E-8</v>
      </c>
    </row>
    <row r="65" spans="1:33">
      <c r="A65" s="42" t="s">
        <v>2507</v>
      </c>
      <c r="B65" s="42">
        <v>21.40523</v>
      </c>
      <c r="C65">
        <f>B65/B3</f>
        <v>1.3551902500791389E-3</v>
      </c>
      <c r="D65" s="52"/>
    </row>
    <row r="66" spans="1:33">
      <c r="A66" s="42" t="s">
        <v>2508</v>
      </c>
      <c r="B66" s="42">
        <v>49.206949999999999</v>
      </c>
      <c r="C66">
        <f>B66/B3</f>
        <v>3.115349794238683E-3</v>
      </c>
      <c r="D66" s="52"/>
    </row>
    <row r="67" spans="1:33">
      <c r="A67" s="23" t="s">
        <v>2509</v>
      </c>
      <c r="B67" s="109">
        <v>7.7883739999999994E-8</v>
      </c>
      <c r="C67" s="42"/>
      <c r="D67" s="52"/>
    </row>
    <row r="68" spans="1:33">
      <c r="A68" s="23" t="s">
        <v>2503</v>
      </c>
      <c r="B68" s="42"/>
      <c r="D68" s="52"/>
    </row>
    <row r="69" spans="1:33">
      <c r="A69" s="86" t="s">
        <v>2571</v>
      </c>
      <c r="B69" s="86"/>
      <c r="C69" s="86"/>
      <c r="D69" s="91" t="s">
        <v>2511</v>
      </c>
      <c r="E69" s="91"/>
      <c r="F69" s="86"/>
      <c r="G69" s="91"/>
      <c r="H69" s="93"/>
      <c r="I69" s="86"/>
      <c r="J69" s="86"/>
      <c r="K69" s="86"/>
      <c r="L69" s="86"/>
      <c r="M69" s="90"/>
      <c r="N69" s="91"/>
      <c r="O69" s="91"/>
      <c r="P69" s="86"/>
      <c r="Q69" s="94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</row>
    <row r="70" spans="1:33" ht="15">
      <c r="A70" s="11" t="s">
        <v>2493</v>
      </c>
      <c r="B70" s="42">
        <v>-1.431826</v>
      </c>
      <c r="D70" s="71" t="s">
        <v>2313</v>
      </c>
      <c r="E70" s="71"/>
      <c r="F70" t="s">
        <v>2307</v>
      </c>
      <c r="G70" t="s">
        <v>2493</v>
      </c>
      <c r="H70" t="s">
        <v>2504</v>
      </c>
      <c r="I70" s="42" t="s">
        <v>2497</v>
      </c>
      <c r="J70" t="s">
        <v>2505</v>
      </c>
      <c r="K70" t="s">
        <v>2506</v>
      </c>
      <c r="L70" s="108" t="s">
        <v>2507</v>
      </c>
      <c r="M70" s="108"/>
      <c r="N70" s="53" t="s">
        <v>2508</v>
      </c>
      <c r="O70" s="53"/>
      <c r="P70" s="53" t="s">
        <v>2502</v>
      </c>
      <c r="Q70" t="s">
        <v>2503</v>
      </c>
      <c r="T70" s="53"/>
      <c r="U70" s="53"/>
      <c r="V70" s="53"/>
      <c r="W70" s="53"/>
    </row>
    <row r="71" spans="1:33">
      <c r="A71" s="11" t="s">
        <v>2504</v>
      </c>
      <c r="B71" s="42">
        <v>361</v>
      </c>
      <c r="D71">
        <v>5171677</v>
      </c>
      <c r="E71">
        <v>5179628</v>
      </c>
      <c r="F71">
        <v>1095</v>
      </c>
      <c r="G71" s="45">
        <v>-1.9968159999999999</v>
      </c>
      <c r="H71" s="79">
        <v>22</v>
      </c>
      <c r="I71" s="79">
        <v>1.1126260000000001E-2</v>
      </c>
      <c r="J71">
        <v>-2.7365400000000002</v>
      </c>
      <c r="K71" s="44">
        <v>-2.4066858999999998</v>
      </c>
      <c r="L71" s="42">
        <v>0.46334789999999998</v>
      </c>
      <c r="M71">
        <f>L71/F71</f>
        <v>4.2314876712328767E-4</v>
      </c>
      <c r="N71">
        <v>3.2032980000000002</v>
      </c>
      <c r="O71">
        <f>N71/F71</f>
        <v>2.9253863013698634E-3</v>
      </c>
      <c r="P71" s="73">
        <v>7.3134669999999993E-8</v>
      </c>
    </row>
    <row r="72" spans="1:33">
      <c r="A72" s="42" t="s">
        <v>2497</v>
      </c>
      <c r="B72" s="42">
        <v>3.3578209999999997E-2</v>
      </c>
      <c r="D72">
        <v>5473972</v>
      </c>
      <c r="E72">
        <v>5486585</v>
      </c>
      <c r="F72">
        <v>5154</v>
      </c>
      <c r="G72" s="45">
        <v>-1.0797540000000001</v>
      </c>
      <c r="H72" s="79">
        <v>114</v>
      </c>
      <c r="I72" s="79">
        <v>4.0914440000000003E-2</v>
      </c>
      <c r="J72">
        <v>-1.021061</v>
      </c>
      <c r="K72" s="44">
        <v>-0.59766730000000001</v>
      </c>
      <c r="L72" s="42">
        <v>9.3600194999999999</v>
      </c>
      <c r="M72">
        <f t="shared" ref="M72:M74" si="6">L72/F72</f>
        <v>1.8160689755529686E-3</v>
      </c>
      <c r="N72">
        <v>15.215331000000001</v>
      </c>
      <c r="O72">
        <f t="shared" ref="O72:O74" si="7">N72/F72</f>
        <v>2.9521402793946452E-3</v>
      </c>
      <c r="P72" s="73">
        <v>7.380351E-8</v>
      </c>
    </row>
    <row r="73" spans="1:33">
      <c r="A73" s="11" t="s">
        <v>2505</v>
      </c>
      <c r="B73" s="42">
        <v>-2.8372009999999999</v>
      </c>
      <c r="D73">
        <v>31436063</v>
      </c>
      <c r="E73">
        <v>31444827</v>
      </c>
      <c r="F73">
        <v>2364</v>
      </c>
      <c r="G73" s="45">
        <v>-1.8146640000000001</v>
      </c>
      <c r="H73" s="79">
        <v>47</v>
      </c>
      <c r="I73" s="79">
        <v>2.0618069999999999E-2</v>
      </c>
      <c r="J73">
        <v>-2.445449</v>
      </c>
      <c r="K73">
        <v>-2.1855783999999998</v>
      </c>
      <c r="L73" s="42">
        <v>1.9476699</v>
      </c>
      <c r="M73">
        <f t="shared" si="6"/>
        <v>8.2388743654822328E-4</v>
      </c>
      <c r="N73">
        <v>6.2729869999999996</v>
      </c>
      <c r="O73">
        <f t="shared" si="7"/>
        <v>2.6535478003384093E-3</v>
      </c>
      <c r="P73" s="73">
        <v>6.6338700000000006E-8</v>
      </c>
    </row>
    <row r="74" spans="1:33">
      <c r="A74" s="11" t="s">
        <v>2506</v>
      </c>
      <c r="B74" s="42">
        <v>-3.9641709999999999</v>
      </c>
      <c r="D74">
        <v>47154559</v>
      </c>
      <c r="E74">
        <v>47162369</v>
      </c>
      <c r="F74">
        <v>7182</v>
      </c>
      <c r="G74" s="45">
        <v>-1.335601</v>
      </c>
      <c r="H74" s="79">
        <v>178</v>
      </c>
      <c r="I74" s="79">
        <v>3.5251480000000002E-2</v>
      </c>
      <c r="J74">
        <v>-3.4544389999999998</v>
      </c>
      <c r="K74">
        <v>-5.0078921999999997</v>
      </c>
      <c r="L74" s="42">
        <v>12.647209500000001</v>
      </c>
      <c r="M74">
        <f t="shared" si="6"/>
        <v>1.7609592731829575E-3</v>
      </c>
      <c r="N74">
        <v>24.55829</v>
      </c>
      <c r="O74">
        <f t="shared" si="7"/>
        <v>3.4194221665274295E-3</v>
      </c>
      <c r="P74" s="73">
        <v>8.5485559999999994E-8</v>
      </c>
    </row>
    <row r="75" spans="1:33">
      <c r="A75" s="42" t="s">
        <v>2507</v>
      </c>
      <c r="B75" s="42">
        <v>24.41825</v>
      </c>
      <c r="C75">
        <f>B75/B3</f>
        <v>1.5459480848369737E-3</v>
      </c>
      <c r="D75" s="52"/>
    </row>
    <row r="76" spans="1:33">
      <c r="A76" s="42" t="s">
        <v>2508</v>
      </c>
      <c r="B76" s="42">
        <v>49.24991</v>
      </c>
      <c r="C76">
        <f>B76/B3</f>
        <v>3.1180696422918644E-3</v>
      </c>
      <c r="D76" s="52"/>
    </row>
    <row r="77" spans="1:33">
      <c r="A77" s="23" t="s">
        <v>2509</v>
      </c>
      <c r="B77" s="109">
        <v>7.7951740000000005E-8</v>
      </c>
      <c r="D77" s="52"/>
    </row>
    <row r="78" spans="1:33">
      <c r="A78" s="23" t="s">
        <v>2503</v>
      </c>
      <c r="B78" s="42"/>
      <c r="D78" s="52"/>
    </row>
    <row r="79" spans="1:33">
      <c r="A79" s="86" t="s">
        <v>2581</v>
      </c>
      <c r="B79" s="86"/>
      <c r="C79" s="86"/>
      <c r="D79" s="91" t="s">
        <v>2511</v>
      </c>
      <c r="E79" s="91"/>
      <c r="F79" s="86"/>
      <c r="G79" s="91"/>
      <c r="H79" s="93"/>
      <c r="I79" s="86"/>
      <c r="J79" s="86"/>
      <c r="K79" s="86"/>
      <c r="L79" s="86"/>
      <c r="M79" s="90"/>
      <c r="N79" s="91"/>
      <c r="O79" s="91"/>
      <c r="P79" s="86"/>
      <c r="Q79" s="94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</row>
    <row r="80" spans="1:33" ht="15">
      <c r="A80" s="11" t="s">
        <v>2493</v>
      </c>
      <c r="B80" s="42">
        <v>-1.645637</v>
      </c>
      <c r="D80" s="71" t="s">
        <v>2313</v>
      </c>
      <c r="E80" s="71"/>
      <c r="F80" t="s">
        <v>2307</v>
      </c>
      <c r="G80" t="s">
        <v>2493</v>
      </c>
      <c r="H80" t="s">
        <v>2504</v>
      </c>
      <c r="I80" s="42" t="s">
        <v>2497</v>
      </c>
      <c r="J80" t="s">
        <v>2505</v>
      </c>
      <c r="K80" t="s">
        <v>2506</v>
      </c>
      <c r="L80" s="108" t="s">
        <v>2507</v>
      </c>
      <c r="M80" s="108"/>
      <c r="N80" s="53" t="s">
        <v>2508</v>
      </c>
      <c r="O80" s="53"/>
      <c r="P80" s="53" t="s">
        <v>2502</v>
      </c>
      <c r="Q80" t="s">
        <v>2503</v>
      </c>
      <c r="T80" s="53"/>
      <c r="U80" s="53"/>
      <c r="V80" s="53"/>
      <c r="W80" s="53"/>
    </row>
    <row r="81" spans="1:33">
      <c r="A81" s="11" t="s">
        <v>2504</v>
      </c>
      <c r="B81" s="42">
        <v>304</v>
      </c>
      <c r="D81">
        <v>5171677</v>
      </c>
      <c r="E81">
        <v>5179628</v>
      </c>
      <c r="F81">
        <v>1095</v>
      </c>
      <c r="G81" s="45">
        <v>-1.554038</v>
      </c>
      <c r="H81" s="45">
        <v>17</v>
      </c>
      <c r="I81" s="79">
        <v>2.1043630000000001E-2</v>
      </c>
      <c r="J81">
        <v>-0.63699130000000004</v>
      </c>
      <c r="K81" s="72">
        <v>0.18921569999999999</v>
      </c>
      <c r="L81" s="42">
        <v>0.71219209999999999</v>
      </c>
      <c r="M81">
        <f>L81/F81</f>
        <v>6.5040374429223746E-4</v>
      </c>
      <c r="N81">
        <v>2.6795460000000002</v>
      </c>
      <c r="O81">
        <f>N81/F81</f>
        <v>2.4470739726027398E-3</v>
      </c>
      <c r="P81" s="73">
        <v>6.1176850000000004E-8</v>
      </c>
    </row>
    <row r="82" spans="1:33">
      <c r="A82" s="42" t="s">
        <v>2497</v>
      </c>
      <c r="B82" s="42">
        <v>2.880481E-2</v>
      </c>
      <c r="D82">
        <v>5473972</v>
      </c>
      <c r="E82">
        <v>5486585</v>
      </c>
      <c r="F82">
        <v>5154</v>
      </c>
      <c r="G82" s="45">
        <v>-1.28284</v>
      </c>
      <c r="H82" s="45">
        <v>98</v>
      </c>
      <c r="I82" s="79">
        <v>3.6068280000000001E-2</v>
      </c>
      <c r="J82">
        <v>-0.65841519999999998</v>
      </c>
      <c r="K82" s="72">
        <v>0.26783420000000002</v>
      </c>
      <c r="L82" s="42">
        <v>7.0887161000000001</v>
      </c>
      <c r="M82">
        <f t="shared" ref="M82:M84" si="8">L82/F82</f>
        <v>1.375381470702367E-3</v>
      </c>
      <c r="N82">
        <v>13.129235</v>
      </c>
      <c r="O82">
        <f t="shared" ref="O82:O84" si="9">N82/F82</f>
        <v>2.5473874660457895E-3</v>
      </c>
      <c r="P82" s="73">
        <v>6.3684690000000005E-8</v>
      </c>
    </row>
    <row r="83" spans="1:33">
      <c r="A83" s="11" t="s">
        <v>2505</v>
      </c>
      <c r="B83" s="42">
        <v>-1.327755</v>
      </c>
      <c r="D83">
        <v>31436063</v>
      </c>
      <c r="E83">
        <v>31444827</v>
      </c>
      <c r="F83">
        <v>2364</v>
      </c>
      <c r="G83" s="45">
        <v>-1.5335639999999999</v>
      </c>
      <c r="H83" s="45">
        <v>43</v>
      </c>
      <c r="I83" s="79">
        <v>2.758207E-2</v>
      </c>
      <c r="J83">
        <v>-0.68029459999999997</v>
      </c>
      <c r="K83" s="72">
        <v>0.30539119999999997</v>
      </c>
      <c r="L83" s="42">
        <v>2.3779783999999999</v>
      </c>
      <c r="M83">
        <f t="shared" si="8"/>
        <v>1.0059130287648054E-3</v>
      </c>
      <c r="N83">
        <v>5.7607869999999997</v>
      </c>
      <c r="O83">
        <f t="shared" si="9"/>
        <v>2.4368811336717426E-3</v>
      </c>
      <c r="P83" s="73">
        <v>6.0922029999999998E-8</v>
      </c>
    </row>
    <row r="84" spans="1:33">
      <c r="A84" s="11" t="s">
        <v>2506</v>
      </c>
      <c r="B84" s="42">
        <v>-0.43241590000000002</v>
      </c>
      <c r="D84">
        <v>47154559</v>
      </c>
      <c r="E84">
        <v>47162369</v>
      </c>
      <c r="F84">
        <v>7182</v>
      </c>
      <c r="G84" s="45">
        <v>-1.7623679999999999</v>
      </c>
      <c r="H84" s="45">
        <v>146</v>
      </c>
      <c r="I84" s="79">
        <v>2.5276110000000001E-2</v>
      </c>
      <c r="J84">
        <v>-1.7613471999999999</v>
      </c>
      <c r="K84" s="72">
        <v>-1.1522379</v>
      </c>
      <c r="L84" s="42">
        <v>7.4228079999999999</v>
      </c>
      <c r="M84">
        <f t="shared" si="8"/>
        <v>1.0335293790030631E-3</v>
      </c>
      <c r="N84">
        <v>20.229924</v>
      </c>
      <c r="O84">
        <f t="shared" si="9"/>
        <v>2.8167535505430243E-3</v>
      </c>
      <c r="P84" s="73">
        <v>7.0418840000000005E-8</v>
      </c>
    </row>
    <row r="85" spans="1:33">
      <c r="A85" s="42" t="s">
        <v>2507</v>
      </c>
      <c r="B85" s="42">
        <v>17.601690000000001</v>
      </c>
      <c r="C85">
        <f>B85/B3</f>
        <v>1.1143836657169991E-3</v>
      </c>
      <c r="D85" s="52"/>
    </row>
    <row r="86" spans="1:33">
      <c r="A86" s="42" t="s">
        <v>2508</v>
      </c>
      <c r="B86" s="42">
        <v>41.799489999999999</v>
      </c>
      <c r="C86">
        <f>B86/B3</f>
        <v>2.64637480215258E-3</v>
      </c>
      <c r="D86" s="52"/>
    </row>
    <row r="87" spans="1:33">
      <c r="A87" s="23" t="s">
        <v>2509</v>
      </c>
      <c r="B87" s="109">
        <v>6.6159369999999996E-8</v>
      </c>
      <c r="D87" s="52"/>
    </row>
    <row r="88" spans="1:33">
      <c r="A88" s="23" t="s">
        <v>2503</v>
      </c>
      <c r="B88" s="42"/>
      <c r="D88" s="52"/>
    </row>
    <row r="89" spans="1:33">
      <c r="A89" s="86" t="s">
        <v>2582</v>
      </c>
      <c r="B89" s="86"/>
      <c r="C89" s="86"/>
      <c r="D89" s="91" t="s">
        <v>2511</v>
      </c>
      <c r="E89" s="91"/>
      <c r="F89" s="86"/>
      <c r="G89" s="91"/>
      <c r="H89" s="93"/>
      <c r="I89" s="86"/>
      <c r="J89" s="86"/>
      <c r="K89" s="86"/>
      <c r="L89" s="86"/>
      <c r="M89" s="90"/>
      <c r="N89" s="91"/>
      <c r="O89" s="91"/>
      <c r="P89" s="86"/>
      <c r="Q89" s="94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</row>
    <row r="90" spans="1:33" ht="15">
      <c r="A90" s="11" t="s">
        <v>2493</v>
      </c>
      <c r="B90" s="42">
        <v>-1.559928</v>
      </c>
      <c r="D90" s="71" t="s">
        <v>2313</v>
      </c>
      <c r="E90" s="71"/>
      <c r="F90" t="s">
        <v>2307</v>
      </c>
      <c r="G90" t="s">
        <v>2493</v>
      </c>
      <c r="H90" t="s">
        <v>2504</v>
      </c>
      <c r="I90" s="42" t="s">
        <v>2497</v>
      </c>
      <c r="J90" t="s">
        <v>2505</v>
      </c>
      <c r="K90" t="s">
        <v>2506</v>
      </c>
      <c r="L90" s="108" t="s">
        <v>2507</v>
      </c>
      <c r="M90" s="108"/>
      <c r="N90" s="53" t="s">
        <v>2508</v>
      </c>
      <c r="O90" s="53"/>
      <c r="P90" s="53" t="s">
        <v>2502</v>
      </c>
      <c r="Q90" t="s">
        <v>2503</v>
      </c>
      <c r="T90" s="53"/>
      <c r="U90" s="53"/>
      <c r="V90" s="53"/>
      <c r="W90" s="53"/>
    </row>
    <row r="91" spans="1:33">
      <c r="A91" s="11" t="s">
        <v>2504</v>
      </c>
      <c r="B91" s="42">
        <v>303</v>
      </c>
      <c r="D91">
        <v>5171677</v>
      </c>
      <c r="E91">
        <v>5179628</v>
      </c>
      <c r="F91">
        <v>1095</v>
      </c>
      <c r="G91" s="45">
        <v>-1.4973799999999999</v>
      </c>
      <c r="H91" s="45">
        <v>17</v>
      </c>
      <c r="I91" s="79">
        <v>2.404512E-2</v>
      </c>
      <c r="J91">
        <v>-0.57546299999999995</v>
      </c>
      <c r="K91">
        <v>0.2298161</v>
      </c>
      <c r="L91">
        <v>0.81583419999999995</v>
      </c>
      <c r="M91">
        <f>L91/F91</f>
        <v>7.4505406392694055E-4</v>
      </c>
      <c r="N91">
        <v>2.6185510000000001</v>
      </c>
      <c r="O91">
        <f>N91/F91</f>
        <v>2.391370776255708E-3</v>
      </c>
      <c r="P91" s="73">
        <v>5.9784270000000001E-8</v>
      </c>
    </row>
    <row r="92" spans="1:33">
      <c r="A92" s="42" t="s">
        <v>2497</v>
      </c>
      <c r="B92" s="42">
        <v>3.2015729999999999E-2</v>
      </c>
      <c r="D92">
        <v>5473972</v>
      </c>
      <c r="E92">
        <v>5486585</v>
      </c>
      <c r="F92">
        <v>5154</v>
      </c>
      <c r="G92" s="45">
        <v>-1.4410000000000001</v>
      </c>
      <c r="H92" s="45">
        <v>100</v>
      </c>
      <c r="I92" s="79">
        <v>3.3618580000000002E-2</v>
      </c>
      <c r="J92">
        <v>-0.54629019999999995</v>
      </c>
      <c r="K92">
        <v>0.62930710000000001</v>
      </c>
      <c r="L92">
        <v>6.7472994000000002</v>
      </c>
      <c r="M92">
        <f t="shared" ref="M92:M94" si="10">L92/F92</f>
        <v>1.3091384167636787E-3</v>
      </c>
      <c r="N92">
        <v>13.781344000000001</v>
      </c>
      <c r="O92">
        <f t="shared" ref="O92:O94" si="11">N92/F92</f>
        <v>2.6739123011253396E-3</v>
      </c>
      <c r="P92" s="73">
        <v>6.6847810000000003E-8</v>
      </c>
    </row>
    <row r="93" spans="1:33">
      <c r="A93" s="11" t="s">
        <v>2505</v>
      </c>
      <c r="B93" s="42">
        <v>-1.2509380000000001</v>
      </c>
      <c r="D93">
        <v>31436063</v>
      </c>
      <c r="E93">
        <v>31444827</v>
      </c>
      <c r="F93">
        <v>2364</v>
      </c>
      <c r="G93" s="45">
        <v>-1.7594380000000001</v>
      </c>
      <c r="H93" s="45">
        <v>41</v>
      </c>
      <c r="I93" s="79">
        <v>2.2745149999999999E-2</v>
      </c>
      <c r="J93">
        <v>-1.3490169999999999</v>
      </c>
      <c r="K93">
        <v>-0.54470989999999997</v>
      </c>
      <c r="L93">
        <v>1.8733194</v>
      </c>
      <c r="M93">
        <f t="shared" si="10"/>
        <v>7.9243629441624365E-4</v>
      </c>
      <c r="N93">
        <v>5.6503509999999997</v>
      </c>
      <c r="O93">
        <f t="shared" si="11"/>
        <v>2.3901653976311334E-3</v>
      </c>
      <c r="P93" s="73">
        <v>5.9754130000000002E-8</v>
      </c>
    </row>
    <row r="94" spans="1:33">
      <c r="A94" s="11" t="s">
        <v>2506</v>
      </c>
      <c r="B94" s="42">
        <v>-0.40988259999999999</v>
      </c>
      <c r="D94">
        <v>47154559</v>
      </c>
      <c r="E94">
        <v>47162369</v>
      </c>
      <c r="F94">
        <v>7182</v>
      </c>
      <c r="G94" s="45">
        <v>-1.423192</v>
      </c>
      <c r="H94" s="45">
        <v>145</v>
      </c>
      <c r="I94" s="79">
        <v>3.4546239999999999E-2</v>
      </c>
      <c r="J94">
        <v>-1.4786093</v>
      </c>
      <c r="K94">
        <v>-1.0408845</v>
      </c>
      <c r="L94">
        <v>10.0769261</v>
      </c>
      <c r="M94">
        <f t="shared" si="10"/>
        <v>1.4030807713728765E-3</v>
      </c>
      <c r="N94">
        <v>20.672253999999999</v>
      </c>
      <c r="O94">
        <f t="shared" si="11"/>
        <v>2.8783422445001392E-3</v>
      </c>
      <c r="P94" s="73">
        <v>7.1958559999999995E-8</v>
      </c>
    </row>
    <row r="95" spans="1:33">
      <c r="A95" s="42" t="s">
        <v>2507</v>
      </c>
      <c r="B95" s="42">
        <v>19.513380000000002</v>
      </c>
      <c r="C95">
        <f>B95/B3</f>
        <v>1.2354150047483381E-3</v>
      </c>
      <c r="D95" s="52"/>
    </row>
    <row r="96" spans="1:33">
      <c r="A96" s="42" t="s">
        <v>2508</v>
      </c>
      <c r="B96" s="42">
        <v>42.722499999999997</v>
      </c>
      <c r="C96">
        <f>B96/B3</f>
        <v>2.7048116492560934E-3</v>
      </c>
      <c r="D96" s="52"/>
    </row>
    <row r="97" spans="1:34">
      <c r="A97" s="23" t="s">
        <v>2509</v>
      </c>
      <c r="B97" s="109">
        <v>6.7620289999999999E-8</v>
      </c>
      <c r="D97" s="52"/>
    </row>
    <row r="98" spans="1:34">
      <c r="A98" s="23" t="s">
        <v>2503</v>
      </c>
      <c r="B98" s="42"/>
      <c r="D98" s="52"/>
    </row>
    <row r="99" spans="1:34" ht="15">
      <c r="A99" s="58" t="s">
        <v>2516</v>
      </c>
      <c r="B99" s="58"/>
      <c r="C99" s="82" t="s">
        <v>2522</v>
      </c>
      <c r="D99" s="40"/>
      <c r="E99" s="40"/>
      <c r="F99" s="40"/>
      <c r="G99" s="59"/>
      <c r="H99" s="60" t="s">
        <v>4</v>
      </c>
      <c r="I99" s="60"/>
      <c r="J99" s="60"/>
      <c r="K99" s="60"/>
      <c r="L99" s="60"/>
      <c r="M99" s="60" t="s">
        <v>9</v>
      </c>
      <c r="N99" s="60"/>
      <c r="O99" s="60"/>
      <c r="P99" s="60"/>
      <c r="Q99" s="60"/>
      <c r="R99" s="60" t="s">
        <v>15</v>
      </c>
      <c r="S99" s="60"/>
      <c r="T99" s="60"/>
      <c r="U99" s="60"/>
      <c r="V99" s="60"/>
      <c r="W99" s="60" t="s">
        <v>12</v>
      </c>
      <c r="X99" s="60"/>
      <c r="Y99" s="60"/>
      <c r="Z99" s="60"/>
      <c r="AA99" s="59"/>
      <c r="AB99" s="60" t="s">
        <v>1010</v>
      </c>
      <c r="AC99" s="82"/>
      <c r="AD99" s="40"/>
      <c r="AE99" s="40"/>
      <c r="AF99" s="40"/>
      <c r="AG99" s="40"/>
      <c r="AH99" s="40"/>
    </row>
    <row r="100" spans="1:34">
      <c r="A100" s="61" t="s">
        <v>2313</v>
      </c>
      <c r="B100" s="61"/>
      <c r="C100" s="61" t="s">
        <v>2517</v>
      </c>
      <c r="D100" s="61" t="s">
        <v>2518</v>
      </c>
      <c r="E100" s="61" t="s">
        <v>2585</v>
      </c>
      <c r="F100" s="61"/>
      <c r="G100" s="61" t="s">
        <v>2520</v>
      </c>
      <c r="H100" s="61" t="s">
        <v>2517</v>
      </c>
      <c r="I100" s="61" t="s">
        <v>2518</v>
      </c>
      <c r="J100" s="61" t="s">
        <v>2519</v>
      </c>
      <c r="K100" s="61"/>
      <c r="L100" s="61" t="s">
        <v>2520</v>
      </c>
      <c r="M100" s="61" t="s">
        <v>2517</v>
      </c>
      <c r="N100" s="61" t="s">
        <v>2518</v>
      </c>
      <c r="O100" s="61" t="s">
        <v>2519</v>
      </c>
      <c r="P100" s="61"/>
      <c r="Q100" s="61" t="s">
        <v>2520</v>
      </c>
      <c r="R100" s="61" t="s">
        <v>2517</v>
      </c>
      <c r="S100" s="61" t="s">
        <v>2518</v>
      </c>
      <c r="T100" s="61" t="s">
        <v>2519</v>
      </c>
      <c r="U100" s="61"/>
      <c r="V100" s="61" t="s">
        <v>2520</v>
      </c>
      <c r="W100" s="61" t="s">
        <v>2517</v>
      </c>
      <c r="X100" s="61" t="s">
        <v>2518</v>
      </c>
      <c r="Y100" s="61" t="s">
        <v>2308</v>
      </c>
      <c r="Z100" s="61"/>
      <c r="AA100" s="61" t="s">
        <v>2520</v>
      </c>
      <c r="AB100" s="61" t="s">
        <v>2517</v>
      </c>
      <c r="AC100" s="61" t="s">
        <v>2518</v>
      </c>
      <c r="AD100" s="61" t="s">
        <v>2308</v>
      </c>
      <c r="AE100" s="61"/>
      <c r="AF100" s="61" t="s">
        <v>2520</v>
      </c>
      <c r="AG100" s="61"/>
      <c r="AH100" s="61"/>
    </row>
    <row r="101" spans="1:34">
      <c r="A101">
        <v>5171677</v>
      </c>
      <c r="B101">
        <v>5179628</v>
      </c>
      <c r="C101">
        <v>0.71070109999999997</v>
      </c>
      <c r="D101">
        <v>0.59233259999999999</v>
      </c>
      <c r="E101">
        <v>0.72156419999999999</v>
      </c>
      <c r="F101">
        <f>E101/F91</f>
        <v>6.5896273972602742E-4</v>
      </c>
      <c r="G101">
        <v>6.3949999999999999E-4</v>
      </c>
      <c r="H101">
        <v>0.88450070000000003</v>
      </c>
      <c r="I101" s="42">
        <v>0.67060319999999995</v>
      </c>
      <c r="J101">
        <v>0.92752290000000004</v>
      </c>
      <c r="K101">
        <f>J101/F91</f>
        <v>8.4705287671232876E-4</v>
      </c>
      <c r="L101">
        <v>7.7079999999999998E-4</v>
      </c>
      <c r="M101" s="42">
        <v>0.65406880000000001</v>
      </c>
      <c r="N101">
        <v>0.52655379999999996</v>
      </c>
      <c r="O101">
        <v>0.73101570000000005</v>
      </c>
      <c r="P101">
        <f>O101/F91</f>
        <v>6.6759424657534248E-4</v>
      </c>
      <c r="Q101">
        <v>5.2959999999999997E-4</v>
      </c>
      <c r="R101">
        <v>0.46334789999999998</v>
      </c>
      <c r="S101">
        <v>0.3879687</v>
      </c>
      <c r="T101">
        <v>0.51097079999999995</v>
      </c>
      <c r="U101">
        <f>T101/F91</f>
        <v>4.6663999999999994E-4</v>
      </c>
      <c r="V101" s="42">
        <v>3.8020000000000003E-4</v>
      </c>
      <c r="W101">
        <v>0.71219209999999999</v>
      </c>
      <c r="X101">
        <v>0.5870609</v>
      </c>
      <c r="Y101">
        <v>0.7629068</v>
      </c>
      <c r="Z101" s="42">
        <f>Y101/F91</f>
        <v>6.9671853881278544E-4</v>
      </c>
      <c r="AA101">
        <v>6.0639999999999999E-4</v>
      </c>
      <c r="AB101">
        <v>0.81583419999999995</v>
      </c>
      <c r="AC101">
        <v>0.63126959999999999</v>
      </c>
      <c r="AD101">
        <v>0.87747229999999998</v>
      </c>
      <c r="AE101">
        <f>AD101/F91</f>
        <v>8.013445662100456E-4</v>
      </c>
      <c r="AF101">
        <v>6.9070000000000004E-4</v>
      </c>
    </row>
    <row r="102" spans="1:34">
      <c r="A102">
        <v>5473972</v>
      </c>
      <c r="B102">
        <v>5486585</v>
      </c>
      <c r="C102">
        <v>9.2058415</v>
      </c>
      <c r="D102">
        <v>0.90164840000000002</v>
      </c>
      <c r="E102">
        <v>9.2058415</v>
      </c>
      <c r="F102">
        <f t="shared" ref="F102:F104" si="12">E102/F92</f>
        <v>1.7861547341870392E-3</v>
      </c>
      <c r="G102">
        <v>1.7765000000000001E-3</v>
      </c>
      <c r="H102">
        <v>11.4475427</v>
      </c>
      <c r="I102" s="42">
        <v>0.96648990000000001</v>
      </c>
      <c r="J102">
        <v>11.4475427</v>
      </c>
      <c r="K102">
        <f t="shared" ref="K102:K104" si="13">J102/F92</f>
        <v>2.2210987000388046E-3</v>
      </c>
      <c r="L102">
        <v>2.1827999999999999E-3</v>
      </c>
      <c r="M102">
        <v>8.9838806000000009</v>
      </c>
      <c r="N102">
        <v>0.87702170000000002</v>
      </c>
      <c r="O102">
        <v>8.9838806000000009</v>
      </c>
      <c r="P102">
        <f t="shared" ref="P102:P104" si="14">O102/F92</f>
        <v>1.74308897943345E-3</v>
      </c>
      <c r="Q102">
        <v>1.6715E-3</v>
      </c>
      <c r="R102">
        <v>9.3600194999999999</v>
      </c>
      <c r="S102">
        <v>0.86106780000000005</v>
      </c>
      <c r="T102">
        <v>9.3600194999999999</v>
      </c>
      <c r="U102">
        <f t="shared" ref="U102:U104" si="15">T102/F92</f>
        <v>1.8160689755529686E-3</v>
      </c>
      <c r="V102" s="42">
        <v>1.7704000000000001E-3</v>
      </c>
      <c r="W102">
        <v>7.0887161000000001</v>
      </c>
      <c r="X102">
        <v>0.85277769999999997</v>
      </c>
      <c r="Y102">
        <v>7.0887161000000001</v>
      </c>
      <c r="Z102" s="42">
        <f t="shared" ref="Z102:Z104" si="16">Y102/F92</f>
        <v>1.375381470702367E-3</v>
      </c>
      <c r="AA102">
        <v>1.3281E-3</v>
      </c>
      <c r="AB102">
        <v>6.7472994000000002</v>
      </c>
      <c r="AC102">
        <v>0.77090170000000002</v>
      </c>
      <c r="AD102">
        <v>6.7472994000000002</v>
      </c>
      <c r="AE102">
        <f t="shared" ref="AE102:AE104" si="17">AD102/F92</f>
        <v>1.3091384167636787E-3</v>
      </c>
      <c r="AF102">
        <v>1.2505999999999999E-3</v>
      </c>
    </row>
    <row r="103" spans="1:34">
      <c r="A103">
        <v>31436063</v>
      </c>
      <c r="B103">
        <v>31444827</v>
      </c>
      <c r="C103">
        <v>1.8682635000000001</v>
      </c>
      <c r="D103">
        <v>0.76881120000000003</v>
      </c>
      <c r="E103">
        <v>1.8682635000000001</v>
      </c>
      <c r="F103">
        <f t="shared" si="12"/>
        <v>7.9029758883248735E-4</v>
      </c>
      <c r="G103">
        <v>7.8240000000000004E-4</v>
      </c>
      <c r="H103">
        <v>2.0393070999999998</v>
      </c>
      <c r="I103" s="42">
        <v>0.79324439999999996</v>
      </c>
      <c r="J103">
        <v>2.0393070999999998</v>
      </c>
      <c r="K103">
        <f t="shared" si="13"/>
        <v>8.6265105752961072E-4</v>
      </c>
      <c r="L103">
        <v>8.2890000000000004E-4</v>
      </c>
      <c r="M103" s="42">
        <v>2.4396176999999999</v>
      </c>
      <c r="N103">
        <v>0.74661520000000003</v>
      </c>
      <c r="O103">
        <v>2.4396176999999999</v>
      </c>
      <c r="P103">
        <f t="shared" si="14"/>
        <v>1.0319871827411168E-3</v>
      </c>
      <c r="Q103">
        <v>9.7039999999999995E-4</v>
      </c>
      <c r="R103">
        <v>1.9476699</v>
      </c>
      <c r="S103">
        <v>0.61474050000000002</v>
      </c>
      <c r="T103">
        <v>1.9476699</v>
      </c>
      <c r="U103">
        <f t="shared" si="15"/>
        <v>8.2388743654822328E-4</v>
      </c>
      <c r="V103">
        <v>7.8560000000000001E-4</v>
      </c>
      <c r="W103">
        <v>2.3779783999999999</v>
      </c>
      <c r="X103">
        <v>0.79125719999999999</v>
      </c>
      <c r="Y103">
        <v>2.3779783999999999</v>
      </c>
      <c r="Z103" s="42">
        <f t="shared" si="16"/>
        <v>1.0059130287648054E-3</v>
      </c>
      <c r="AA103">
        <v>9.657E-4</v>
      </c>
      <c r="AB103">
        <v>1.8733194</v>
      </c>
      <c r="AC103">
        <v>0.7386935</v>
      </c>
      <c r="AD103">
        <v>1.8733194</v>
      </c>
      <c r="AE103">
        <f t="shared" si="17"/>
        <v>7.9243629441624365E-4</v>
      </c>
      <c r="AF103">
        <v>7.4419999999999998E-4</v>
      </c>
    </row>
    <row r="104" spans="1:34">
      <c r="A104">
        <v>47154559</v>
      </c>
      <c r="B104">
        <v>47162369</v>
      </c>
      <c r="C104">
        <v>11.5886931</v>
      </c>
      <c r="D104">
        <v>0.95086780000000004</v>
      </c>
      <c r="E104">
        <v>11.659662600000001</v>
      </c>
      <c r="F104">
        <f t="shared" si="12"/>
        <v>1.6234562238930661E-3</v>
      </c>
      <c r="G104">
        <v>1.6054999999999999E-3</v>
      </c>
      <c r="H104">
        <v>14.658812299999999</v>
      </c>
      <c r="I104" s="42">
        <v>0.98063929999999999</v>
      </c>
      <c r="J104">
        <v>14.940429</v>
      </c>
      <c r="K104">
        <f t="shared" si="13"/>
        <v>2.0802602339181288E-3</v>
      </c>
      <c r="L104">
        <v>2.0067000000000002E-3</v>
      </c>
      <c r="M104" s="42">
        <v>9.3276584000000007</v>
      </c>
      <c r="N104">
        <v>0.94239090000000003</v>
      </c>
      <c r="O104">
        <v>9.8496558000000007</v>
      </c>
      <c r="P104">
        <f t="shared" si="14"/>
        <v>1.3714363408521303E-3</v>
      </c>
      <c r="Q104">
        <v>1.2310000000000001E-3</v>
      </c>
      <c r="R104">
        <v>12.647209500000001</v>
      </c>
      <c r="S104">
        <v>0.93738670000000002</v>
      </c>
      <c r="T104">
        <v>12.973636900000001</v>
      </c>
      <c r="U104">
        <f t="shared" si="15"/>
        <v>1.8064100389863548E-3</v>
      </c>
      <c r="V104" s="42">
        <v>1.7198999999999999E-3</v>
      </c>
      <c r="W104">
        <v>7.4228079999999999</v>
      </c>
      <c r="X104">
        <v>0.87307330000000005</v>
      </c>
      <c r="Y104">
        <v>7.7521627999999998</v>
      </c>
      <c r="Z104" s="42">
        <f t="shared" si="16"/>
        <v>1.0793877471456418E-3</v>
      </c>
      <c r="AA104">
        <v>9.9010000000000005E-4</v>
      </c>
      <c r="AB104">
        <v>10.0769261</v>
      </c>
      <c r="AC104">
        <v>0.9334945</v>
      </c>
      <c r="AD104">
        <v>10.4908568</v>
      </c>
      <c r="AE104">
        <f t="shared" si="17"/>
        <v>1.4607152325257589E-3</v>
      </c>
      <c r="AF104">
        <v>1.3492000000000001E-3</v>
      </c>
    </row>
    <row r="105" spans="1:34">
      <c r="A105" t="s">
        <v>2522</v>
      </c>
      <c r="C105">
        <v>23.3735</v>
      </c>
      <c r="D105" s="42">
        <v>1.000135</v>
      </c>
      <c r="E105">
        <v>23.53661</v>
      </c>
      <c r="F105">
        <f>E105/B3</f>
        <v>1.4901304210193098E-3</v>
      </c>
      <c r="G105" s="42">
        <v>1.4712E-3</v>
      </c>
      <c r="H105">
        <v>29.030159999999999</v>
      </c>
      <c r="I105">
        <v>1.0034149999999999</v>
      </c>
      <c r="J105" s="42">
        <v>29.677800000000001</v>
      </c>
      <c r="K105" s="42">
        <f>J105/B3</f>
        <v>1.8789363722697056E-3</v>
      </c>
      <c r="L105" s="42">
        <v>1.8021999999999999E-3</v>
      </c>
      <c r="M105" s="42">
        <v>21.40523</v>
      </c>
      <c r="N105" s="42">
        <v>1.004888</v>
      </c>
      <c r="O105" s="42">
        <v>22.588740000000001</v>
      </c>
      <c r="P105">
        <f>O105/B3</f>
        <v>1.4301196581196583E-3</v>
      </c>
      <c r="Q105" s="73">
        <v>1.2871E-3</v>
      </c>
      <c r="R105" s="42">
        <v>24.41825</v>
      </c>
      <c r="S105" s="42">
        <v>1.001074</v>
      </c>
      <c r="T105" s="42">
        <v>25.162790000000001</v>
      </c>
      <c r="U105">
        <f>T105/B3</f>
        <v>1.5930857866413423E-3</v>
      </c>
      <c r="V105" s="42">
        <v>1.5037E-3</v>
      </c>
      <c r="W105" s="42">
        <v>17.601690000000001</v>
      </c>
      <c r="X105" s="42">
        <v>1.002116</v>
      </c>
      <c r="Y105" s="42">
        <v>18.359200000000001</v>
      </c>
      <c r="Z105">
        <f>Y105/B3</f>
        <v>1.1623425134536247E-3</v>
      </c>
      <c r="AA105" s="42">
        <v>1.0701E-3</v>
      </c>
      <c r="AB105" s="42">
        <v>19.513380000000002</v>
      </c>
      <c r="AC105" s="42">
        <v>1.0033939999999999</v>
      </c>
      <c r="AD105" s="42">
        <v>20.447579999999999</v>
      </c>
      <c r="AE105">
        <f>AD105/B3</f>
        <v>1.2945603038936372E-3</v>
      </c>
      <c r="AF105" s="42">
        <v>1.1808999999999999E-3</v>
      </c>
    </row>
    <row r="106" spans="1:34">
      <c r="A106" s="40" t="s">
        <v>2444</v>
      </c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</row>
    <row r="107" spans="1:34">
      <c r="A107" s="61" t="s">
        <v>2522</v>
      </c>
      <c r="B107" s="61" t="s">
        <v>2445</v>
      </c>
      <c r="C107" s="61" t="s">
        <v>2446</v>
      </c>
      <c r="D107" s="62" t="s">
        <v>2447</v>
      </c>
      <c r="E107" s="61" t="s">
        <v>2448</v>
      </c>
      <c r="F107" s="61" t="s">
        <v>2449</v>
      </c>
      <c r="G107" s="63" t="s">
        <v>2450</v>
      </c>
      <c r="H107" s="61" t="s">
        <v>2451</v>
      </c>
      <c r="I107" s="61" t="s">
        <v>2452</v>
      </c>
      <c r="J107" s="61" t="s">
        <v>2453</v>
      </c>
      <c r="K107" s="61" t="s">
        <v>2454</v>
      </c>
      <c r="L107" s="26" t="s">
        <v>2523</v>
      </c>
      <c r="M107" s="26" t="s">
        <v>2524</v>
      </c>
      <c r="N107" s="26" t="s">
        <v>2525</v>
      </c>
      <c r="O107" s="26" t="s">
        <v>2526</v>
      </c>
      <c r="P107" s="26" t="s">
        <v>2527</v>
      </c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</row>
    <row r="108" spans="1:34">
      <c r="B108" s="42">
        <v>9.4994250000000002E-2</v>
      </c>
      <c r="C108">
        <v>6.2122419999999998E-2</v>
      </c>
      <c r="D108">
        <v>0.13156619999999999</v>
      </c>
      <c r="E108">
        <v>0.10805380000000001</v>
      </c>
      <c r="F108" s="42">
        <v>3.9453620000000002E-2</v>
      </c>
      <c r="G108" s="42">
        <v>3.477657E-2</v>
      </c>
      <c r="H108" s="42">
        <v>4.9734189999999998E-2</v>
      </c>
      <c r="I108" s="42">
        <v>6.0450980000000001E-2</v>
      </c>
      <c r="J108" s="42">
        <v>3.3750269999999999E-2</v>
      </c>
      <c r="K108">
        <v>2.0005530000000001E-2</v>
      </c>
      <c r="L108" s="42">
        <v>9.8612329999999998E-2</v>
      </c>
      <c r="M108" s="42">
        <v>5.739416E-2</v>
      </c>
      <c r="N108" s="42">
        <v>4.9598730000000001E-2</v>
      </c>
      <c r="O108" s="42">
        <v>6.7635000000000001E-2</v>
      </c>
      <c r="P108" s="42">
        <v>5.7059119999999998E-2</v>
      </c>
    </row>
    <row r="109" spans="1:34">
      <c r="A109" s="63" t="s">
        <v>2313</v>
      </c>
      <c r="B109" s="61" t="s">
        <v>2445</v>
      </c>
      <c r="C109" s="61" t="s">
        <v>2446</v>
      </c>
      <c r="D109" s="62" t="s">
        <v>2447</v>
      </c>
      <c r="E109" s="61" t="s">
        <v>2448</v>
      </c>
      <c r="F109" s="61" t="s">
        <v>2449</v>
      </c>
      <c r="G109" s="63" t="s">
        <v>2450</v>
      </c>
      <c r="H109" s="61" t="s">
        <v>2451</v>
      </c>
      <c r="I109" s="61" t="s">
        <v>2452</v>
      </c>
      <c r="J109" s="61" t="s">
        <v>2453</v>
      </c>
      <c r="K109" s="61" t="s">
        <v>2454</v>
      </c>
      <c r="L109" s="26" t="s">
        <v>2523</v>
      </c>
      <c r="M109" s="26" t="s">
        <v>2524</v>
      </c>
      <c r="N109" s="26" t="s">
        <v>2525</v>
      </c>
      <c r="O109" s="26" t="s">
        <v>2526</v>
      </c>
      <c r="P109" s="26" t="s">
        <v>2527</v>
      </c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</row>
    <row r="110" spans="1:34">
      <c r="A110" t="s">
        <v>2528</v>
      </c>
      <c r="B110">
        <v>8.0310969999999995E-2</v>
      </c>
      <c r="C110">
        <v>0.12277257</v>
      </c>
      <c r="D110">
        <v>0.10796785</v>
      </c>
      <c r="E110">
        <v>0.11214710999999999</v>
      </c>
      <c r="F110">
        <v>3.6589179999999999E-2</v>
      </c>
      <c r="G110">
        <v>2.9959550000000001E-2</v>
      </c>
      <c r="H110">
        <v>4.2579154000000001E-2</v>
      </c>
      <c r="I110">
        <v>0.12023378</v>
      </c>
      <c r="J110">
        <v>0.12154109</v>
      </c>
      <c r="K110" s="42">
        <v>8.6996480000000008E-3</v>
      </c>
      <c r="L110" s="42">
        <v>0.10594190000000001</v>
      </c>
      <c r="M110" s="42">
        <v>4.9807900000000002E-2</v>
      </c>
      <c r="N110" s="42">
        <v>0.1051836</v>
      </c>
      <c r="O110" s="42">
        <v>6.7881800000000006E-2</v>
      </c>
      <c r="P110">
        <v>7.3283589999999996E-2</v>
      </c>
    </row>
    <row r="111" spans="1:34">
      <c r="A111" t="s">
        <v>2572</v>
      </c>
      <c r="B111">
        <v>7.2149190000000002E-2</v>
      </c>
      <c r="C111">
        <v>6.7544320000000005E-2</v>
      </c>
      <c r="D111">
        <v>0.12915393999999999</v>
      </c>
      <c r="E111">
        <v>0.12540239</v>
      </c>
      <c r="F111">
        <v>1.311585E-2</v>
      </c>
      <c r="G111">
        <v>4.4806890000000002E-2</v>
      </c>
      <c r="H111">
        <v>5.1374125999999999E-2</v>
      </c>
      <c r="I111">
        <v>3.9459519999999998E-2</v>
      </c>
      <c r="J111">
        <v>3.2215359999999998E-2</v>
      </c>
      <c r="K111" s="42">
        <v>4.2404139999999996E-3</v>
      </c>
      <c r="L111" s="42">
        <v>9.8061560000000006E-2</v>
      </c>
      <c r="M111" s="42">
        <v>4.667959E-2</v>
      </c>
      <c r="N111" s="42">
        <v>3.9709689999999999E-2</v>
      </c>
      <c r="O111" s="42">
        <v>6.1282169999999997E-2</v>
      </c>
      <c r="P111">
        <v>5.9910119999999997E-2</v>
      </c>
    </row>
    <row r="112" spans="1:34">
      <c r="A112" t="s">
        <v>2573</v>
      </c>
      <c r="B112">
        <v>7.2500579999999995E-2</v>
      </c>
      <c r="C112">
        <v>0.10848533</v>
      </c>
      <c r="D112">
        <v>4.752994E-2</v>
      </c>
      <c r="E112">
        <v>3.690512E-2</v>
      </c>
      <c r="F112">
        <v>3.2754770000000002E-2</v>
      </c>
      <c r="G112">
        <v>3.5097469999999999E-2</v>
      </c>
      <c r="H112">
        <v>9.4125779999999996E-3</v>
      </c>
      <c r="I112">
        <v>9.9293049999999994E-2</v>
      </c>
      <c r="J112" s="71">
        <v>3.1397069999999999E-2</v>
      </c>
      <c r="K112" s="42">
        <v>3.4173403999999998E-2</v>
      </c>
      <c r="L112" s="42">
        <v>6.7269339999999997E-2</v>
      </c>
      <c r="M112" s="42">
        <v>3.7534209999999998E-2</v>
      </c>
      <c r="N112" s="42">
        <v>6.939323E-2</v>
      </c>
      <c r="O112" s="42">
        <v>5.5236849999999997E-2</v>
      </c>
      <c r="P112">
        <v>2.8122810000000002E-2</v>
      </c>
    </row>
    <row r="113" spans="1:34">
      <c r="A113" t="s">
        <v>2574</v>
      </c>
      <c r="B113">
        <v>0.11816449</v>
      </c>
      <c r="C113">
        <v>4.8265009999999997E-2</v>
      </c>
      <c r="D113">
        <v>0.14780927999999999</v>
      </c>
      <c r="E113">
        <v>0.10355051999999999</v>
      </c>
      <c r="F113">
        <v>6.1445890000000003E-2</v>
      </c>
      <c r="G113">
        <v>2.5052669999999999E-2</v>
      </c>
      <c r="H113">
        <v>5.6295086000000001E-2</v>
      </c>
      <c r="I113">
        <v>6.5472749999999996E-2</v>
      </c>
      <c r="J113">
        <v>3.0189480000000001E-2</v>
      </c>
      <c r="K113" s="42">
        <v>3.0475049000000001E-2</v>
      </c>
      <c r="L113" s="42">
        <v>0.1030388</v>
      </c>
      <c r="M113" s="42">
        <v>7.05707E-2</v>
      </c>
      <c r="N113" s="42">
        <v>5.0972829999999997E-2</v>
      </c>
      <c r="O113" s="42">
        <v>7.5424500000000005E-2</v>
      </c>
      <c r="P113">
        <v>5.8670559999999997E-2</v>
      </c>
    </row>
    <row r="114" spans="1:34">
      <c r="A114" s="64" t="s">
        <v>2538</v>
      </c>
      <c r="B114" s="32"/>
      <c r="C114" s="32"/>
      <c r="D114" s="65"/>
      <c r="E114" s="33"/>
      <c r="F114" s="32"/>
      <c r="G114" s="33"/>
      <c r="H114" s="32"/>
      <c r="I114" s="33"/>
      <c r="J114" s="32"/>
      <c r="K114" s="32"/>
      <c r="L114" s="32"/>
      <c r="M114" s="32"/>
      <c r="N114" s="33"/>
      <c r="O114" s="33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</row>
    <row r="115" spans="1:34">
      <c r="A115" s="66" t="s">
        <v>2470</v>
      </c>
      <c r="B115" s="66"/>
      <c r="C115" s="40" t="s">
        <v>2539</v>
      </c>
      <c r="D115" s="40" t="s">
        <v>2540</v>
      </c>
      <c r="E115" s="66" t="s">
        <v>2541</v>
      </c>
      <c r="F115" s="67" t="s">
        <v>2542</v>
      </c>
      <c r="G115" s="59"/>
      <c r="H115" s="66"/>
      <c r="I115" s="67"/>
      <c r="J115" s="66"/>
      <c r="K115" s="66"/>
      <c r="L115" s="66"/>
      <c r="M115" s="66"/>
      <c r="N115" s="67"/>
      <c r="O115" s="67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</row>
    <row r="116" spans="1:34">
      <c r="A116" s="41" t="s">
        <v>2307</v>
      </c>
      <c r="B116" s="42">
        <f>SUM('chr20'!C116:F116)</f>
        <v>156794</v>
      </c>
      <c r="C116">
        <v>93388</v>
      </c>
      <c r="D116">
        <v>20872</v>
      </c>
      <c r="E116">
        <v>10531</v>
      </c>
      <c r="F116">
        <v>32003</v>
      </c>
      <c r="H116" s="42"/>
      <c r="I116" s="44"/>
      <c r="N116" s="44"/>
      <c r="O116" s="44"/>
    </row>
    <row r="117" spans="1:34">
      <c r="A117" s="41" t="s">
        <v>2481</v>
      </c>
      <c r="B117" s="42">
        <v>7382</v>
      </c>
      <c r="C117">
        <v>3852</v>
      </c>
      <c r="D117" s="42">
        <v>64</v>
      </c>
      <c r="E117" s="42">
        <v>375</v>
      </c>
      <c r="F117" s="42">
        <v>1784</v>
      </c>
      <c r="H117" s="42"/>
      <c r="I117" s="44"/>
      <c r="N117" s="44"/>
      <c r="O117" s="44"/>
    </row>
    <row r="118" spans="1:34">
      <c r="A118" s="41" t="s">
        <v>2482</v>
      </c>
      <c r="B118" s="42">
        <v>73</v>
      </c>
      <c r="C118" s="42">
        <v>35</v>
      </c>
      <c r="D118" s="42">
        <v>0</v>
      </c>
      <c r="E118" s="42">
        <v>0</v>
      </c>
      <c r="F118" s="42">
        <v>18</v>
      </c>
      <c r="H118" s="42"/>
      <c r="I118" s="44"/>
      <c r="N118" s="44"/>
      <c r="O118" s="44"/>
    </row>
    <row r="119" spans="1:34">
      <c r="A119" s="41" t="s">
        <v>2483</v>
      </c>
      <c r="B119" s="42" t="s">
        <v>2549</v>
      </c>
      <c r="C119" s="42" t="s">
        <v>2549</v>
      </c>
      <c r="D119" s="42">
        <v>1.7826090000000001</v>
      </c>
      <c r="E119">
        <v>2.5377360000000002</v>
      </c>
      <c r="F119" s="42">
        <v>1.988275</v>
      </c>
      <c r="H119" s="42"/>
      <c r="I119" s="44"/>
      <c r="N119" s="44"/>
      <c r="O119" s="44"/>
    </row>
    <row r="120" spans="1:34">
      <c r="A120" s="11" t="s">
        <v>2484</v>
      </c>
      <c r="B120" s="42">
        <v>2424</v>
      </c>
      <c r="C120" s="42">
        <v>1304</v>
      </c>
      <c r="D120" s="42">
        <v>64</v>
      </c>
      <c r="E120" s="42">
        <v>74</v>
      </c>
      <c r="F120" s="42">
        <v>641</v>
      </c>
      <c r="H120" s="42"/>
      <c r="I120" s="44"/>
      <c r="J120" s="110"/>
      <c r="K120" s="110"/>
      <c r="L120" s="110"/>
      <c r="M120" s="110"/>
      <c r="N120" s="44"/>
      <c r="O120" s="44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110"/>
      <c r="AD120" s="110"/>
      <c r="AE120" s="110"/>
      <c r="AF120" s="110"/>
      <c r="AG120" s="110"/>
      <c r="AH120" s="110"/>
    </row>
    <row r="121" spans="1:34">
      <c r="A121" s="11" t="s">
        <v>2485</v>
      </c>
      <c r="B121" s="42">
        <v>1.5459779999999999E-2</v>
      </c>
      <c r="C121" s="42">
        <v>1.396325E-2</v>
      </c>
      <c r="D121" s="42">
        <v>3.0663090000000001E-3</v>
      </c>
      <c r="E121" s="42">
        <v>7.0268730000000003E-3</v>
      </c>
      <c r="F121" s="42">
        <v>2.0029370000000001E-2</v>
      </c>
      <c r="H121" s="42"/>
      <c r="I121" s="44"/>
      <c r="N121" s="44"/>
      <c r="O121" s="44"/>
    </row>
    <row r="122" spans="1:34">
      <c r="A122" s="96" t="s">
        <v>2486</v>
      </c>
      <c r="B122" s="96"/>
      <c r="C122" s="86" t="s">
        <v>2539</v>
      </c>
      <c r="D122" s="86" t="s">
        <v>2540</v>
      </c>
      <c r="E122" s="96" t="s">
        <v>2541</v>
      </c>
      <c r="F122" s="97" t="s">
        <v>2542</v>
      </c>
      <c r="G122" s="107"/>
      <c r="H122" s="96"/>
      <c r="I122" s="97"/>
      <c r="J122" s="96"/>
      <c r="K122" s="96"/>
      <c r="L122" s="96"/>
      <c r="M122" s="96"/>
      <c r="N122" s="97"/>
      <c r="O122" s="97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</row>
    <row r="123" spans="1:34">
      <c r="A123" s="41" t="s">
        <v>2481</v>
      </c>
      <c r="B123" s="42">
        <v>5043</v>
      </c>
      <c r="C123" s="42">
        <v>3852</v>
      </c>
      <c r="D123" s="42">
        <v>644</v>
      </c>
      <c r="E123" s="42">
        <v>209</v>
      </c>
      <c r="F123" s="42">
        <v>1298</v>
      </c>
      <c r="H123" s="42"/>
      <c r="I123" s="44"/>
      <c r="N123" s="44"/>
      <c r="O123" s="44"/>
    </row>
    <row r="124" spans="1:34">
      <c r="A124" s="41" t="s">
        <v>2482</v>
      </c>
      <c r="B124" s="42">
        <v>43</v>
      </c>
      <c r="C124" s="42">
        <v>35</v>
      </c>
      <c r="D124" s="42">
        <v>10</v>
      </c>
      <c r="E124" s="42">
        <v>0</v>
      </c>
      <c r="F124" s="42">
        <v>12</v>
      </c>
      <c r="H124" s="42"/>
      <c r="I124" s="44"/>
      <c r="N124" s="44"/>
      <c r="O124" s="44"/>
    </row>
    <row r="125" spans="1:34">
      <c r="A125" s="41" t="s">
        <v>2483</v>
      </c>
      <c r="B125" s="42" t="s">
        <v>2549</v>
      </c>
      <c r="C125" s="42" t="s">
        <v>2549</v>
      </c>
      <c r="D125" s="42">
        <v>2.126214</v>
      </c>
      <c r="E125" s="42">
        <v>2.1194030000000001</v>
      </c>
      <c r="F125" s="42">
        <v>1.9103140000000001</v>
      </c>
      <c r="H125" s="42"/>
      <c r="I125" s="44"/>
      <c r="N125" s="44"/>
      <c r="O125" s="44"/>
    </row>
    <row r="126" spans="1:34">
      <c r="A126" s="11" t="s">
        <v>2484</v>
      </c>
      <c r="B126" s="42">
        <v>2498</v>
      </c>
      <c r="C126" s="42">
        <v>1340</v>
      </c>
      <c r="D126" s="42">
        <v>300</v>
      </c>
      <c r="E126" s="42">
        <v>74</v>
      </c>
      <c r="F126" s="42">
        <v>663</v>
      </c>
      <c r="H126" s="42"/>
      <c r="I126" s="44"/>
      <c r="J126" s="110"/>
      <c r="K126" s="110"/>
      <c r="L126" s="110"/>
      <c r="M126" s="110"/>
      <c r="N126" s="44"/>
      <c r="O126" s="44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110"/>
      <c r="AD126" s="110"/>
      <c r="AE126" s="110"/>
      <c r="AF126" s="110"/>
      <c r="AG126" s="110"/>
      <c r="AH126" s="110"/>
    </row>
    <row r="127" spans="1:34">
      <c r="A127" s="11" t="s">
        <v>2485</v>
      </c>
      <c r="B127" s="42">
        <v>1.5931730000000002E-2</v>
      </c>
      <c r="C127" s="42">
        <v>1.434874E-2</v>
      </c>
      <c r="D127" s="42">
        <v>1.437332E-2</v>
      </c>
      <c r="E127" s="42">
        <v>7.0268730000000003E-3</v>
      </c>
      <c r="F127" s="42">
        <v>2.0716809999999999E-2</v>
      </c>
      <c r="H127" s="42"/>
      <c r="I127" s="44"/>
      <c r="J127" s="110"/>
      <c r="K127" s="110"/>
      <c r="L127" s="110"/>
      <c r="M127" s="110"/>
      <c r="N127" s="44"/>
      <c r="O127" s="44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110"/>
      <c r="AD127" s="110"/>
      <c r="AE127" s="110"/>
      <c r="AF127" s="110"/>
      <c r="AG127" s="110"/>
      <c r="AH127" s="110"/>
    </row>
    <row r="128" spans="1:34">
      <c r="A128" s="96" t="s">
        <v>2487</v>
      </c>
      <c r="B128" s="96"/>
      <c r="C128" s="86" t="s">
        <v>2539</v>
      </c>
      <c r="D128" s="86" t="s">
        <v>2540</v>
      </c>
      <c r="E128" s="96" t="s">
        <v>2541</v>
      </c>
      <c r="F128" s="97" t="s">
        <v>2542</v>
      </c>
      <c r="G128" s="107"/>
      <c r="H128" s="96"/>
      <c r="I128" s="97"/>
      <c r="J128" s="96"/>
      <c r="K128" s="96"/>
      <c r="L128" s="96"/>
      <c r="M128" s="96"/>
      <c r="N128" s="97"/>
      <c r="O128" s="97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</row>
    <row r="129" spans="1:34">
      <c r="A129" s="41" t="s">
        <v>2481</v>
      </c>
      <c r="B129" s="42">
        <v>4348</v>
      </c>
      <c r="C129" s="42">
        <v>3852</v>
      </c>
      <c r="D129" s="42">
        <v>583</v>
      </c>
      <c r="E129" s="42">
        <v>182</v>
      </c>
      <c r="F129" s="42">
        <v>1107</v>
      </c>
      <c r="H129" s="42"/>
      <c r="I129" s="44"/>
      <c r="N129" s="44"/>
      <c r="O129" s="44"/>
    </row>
    <row r="130" spans="1:34">
      <c r="A130" s="41" t="s">
        <v>2482</v>
      </c>
      <c r="B130" s="42">
        <v>31</v>
      </c>
      <c r="C130" s="42">
        <v>35</v>
      </c>
      <c r="D130" s="42">
        <v>8</v>
      </c>
      <c r="E130" s="42">
        <v>0</v>
      </c>
      <c r="F130" s="42">
        <v>5</v>
      </c>
      <c r="H130" s="42"/>
      <c r="I130" s="44"/>
      <c r="N130" s="44"/>
      <c r="O130" s="44"/>
    </row>
    <row r="131" spans="1:34">
      <c r="A131" s="41" t="s">
        <v>2483</v>
      </c>
      <c r="B131" s="42" t="s">
        <v>2549</v>
      </c>
      <c r="C131" s="42" t="s">
        <v>2549</v>
      </c>
      <c r="D131" s="42">
        <v>2.101064</v>
      </c>
      <c r="E131" s="42">
        <v>2.3703699999999999</v>
      </c>
      <c r="F131" s="42">
        <v>1.795455</v>
      </c>
      <c r="H131" s="42"/>
      <c r="I131" s="44"/>
      <c r="N131" s="44"/>
      <c r="O131" s="44"/>
    </row>
    <row r="132" spans="1:34">
      <c r="A132" s="11" t="s">
        <v>2484</v>
      </c>
      <c r="B132" s="42">
        <v>2545</v>
      </c>
      <c r="C132" s="42">
        <v>1363</v>
      </c>
      <c r="D132" s="42">
        <v>305</v>
      </c>
      <c r="E132" s="42">
        <v>74</v>
      </c>
      <c r="F132" s="42">
        <v>686</v>
      </c>
      <c r="H132" s="42"/>
      <c r="I132" s="44"/>
      <c r="J132" s="110"/>
      <c r="K132" s="110"/>
      <c r="L132" s="110"/>
      <c r="M132" s="110"/>
      <c r="N132" s="44"/>
      <c r="O132" s="44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110"/>
      <c r="AD132" s="110"/>
      <c r="AE132" s="110"/>
      <c r="AF132" s="110"/>
      <c r="AG132" s="110"/>
      <c r="AH132" s="110"/>
    </row>
    <row r="133" spans="1:34">
      <c r="A133" s="11" t="s">
        <v>2485</v>
      </c>
      <c r="B133" s="42">
        <v>1.6231490000000001E-2</v>
      </c>
      <c r="C133" s="42">
        <v>1.459502E-2</v>
      </c>
      <c r="D133" s="110">
        <v>1.461288E-2</v>
      </c>
      <c r="E133" s="42">
        <v>7.0268730000000003E-3</v>
      </c>
      <c r="F133" s="42">
        <v>2.1435490000000001E-2</v>
      </c>
      <c r="I133" s="44"/>
      <c r="N133" s="44"/>
      <c r="O133" s="44"/>
    </row>
    <row r="134" spans="1:34">
      <c r="A134" s="96" t="s">
        <v>2488</v>
      </c>
      <c r="B134" s="96"/>
      <c r="C134" s="86" t="s">
        <v>2539</v>
      </c>
      <c r="D134" s="86" t="s">
        <v>2540</v>
      </c>
      <c r="E134" s="96" t="s">
        <v>2541</v>
      </c>
      <c r="F134" s="97" t="s">
        <v>2542</v>
      </c>
      <c r="G134" s="107"/>
      <c r="H134" s="96"/>
      <c r="I134" s="97"/>
      <c r="J134" s="96"/>
      <c r="K134" s="96"/>
      <c r="L134" s="96"/>
      <c r="M134" s="96"/>
      <c r="N134" s="97"/>
      <c r="O134" s="97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</row>
    <row r="135" spans="1:34">
      <c r="A135" s="41" t="s">
        <v>2481</v>
      </c>
      <c r="B135" s="42">
        <v>4607</v>
      </c>
      <c r="C135" s="42">
        <v>3852</v>
      </c>
      <c r="D135" s="42">
        <v>580</v>
      </c>
      <c r="E135" s="42">
        <v>195</v>
      </c>
      <c r="F135" s="42">
        <v>1188</v>
      </c>
      <c r="H135" s="42"/>
      <c r="I135" s="44"/>
      <c r="N135" s="44"/>
      <c r="O135" s="44"/>
    </row>
    <row r="136" spans="1:34">
      <c r="A136" s="41" t="s">
        <v>2482</v>
      </c>
      <c r="B136" s="42">
        <v>27</v>
      </c>
      <c r="C136" s="42">
        <v>35</v>
      </c>
      <c r="D136" s="42">
        <v>8</v>
      </c>
      <c r="E136" s="42">
        <v>0</v>
      </c>
      <c r="F136" s="42">
        <v>6</v>
      </c>
      <c r="H136" s="42"/>
      <c r="I136" s="44"/>
      <c r="N136" s="44"/>
      <c r="O136" s="44"/>
    </row>
    <row r="137" spans="1:34">
      <c r="A137" s="41" t="s">
        <v>2483</v>
      </c>
      <c r="B137" s="42" t="s">
        <v>2549</v>
      </c>
      <c r="C137" s="42" t="s">
        <v>2549</v>
      </c>
      <c r="D137" s="42">
        <v>2.0851060000000001</v>
      </c>
      <c r="E137" s="42">
        <v>2.6111110000000002</v>
      </c>
      <c r="F137" s="42">
        <v>1.8626510000000001</v>
      </c>
      <c r="H137" s="42"/>
      <c r="I137" s="44"/>
      <c r="N137" s="44"/>
      <c r="O137" s="44"/>
    </row>
    <row r="138" spans="1:34">
      <c r="A138" s="11" t="s">
        <v>2484</v>
      </c>
      <c r="B138" s="42">
        <v>2546</v>
      </c>
      <c r="C138" s="42">
        <v>1369</v>
      </c>
      <c r="D138" s="42">
        <v>307</v>
      </c>
      <c r="E138" s="42">
        <v>74</v>
      </c>
      <c r="F138" s="42">
        <v>674</v>
      </c>
      <c r="H138" s="42"/>
      <c r="I138" s="44"/>
      <c r="J138" s="110"/>
      <c r="K138" s="110"/>
      <c r="L138" s="110"/>
      <c r="M138" s="110"/>
      <c r="N138" s="44"/>
      <c r="O138" s="44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10"/>
      <c r="AD138" s="110"/>
      <c r="AE138" s="110"/>
      <c r="AF138" s="110"/>
      <c r="AG138" s="110"/>
      <c r="AH138" s="110"/>
    </row>
    <row r="139" spans="1:34">
      <c r="A139" s="11" t="s">
        <v>2485</v>
      </c>
      <c r="B139" s="42">
        <v>1.6237870000000001E-2</v>
      </c>
      <c r="C139" s="42">
        <v>1.465927E-2</v>
      </c>
      <c r="D139" s="42">
        <v>1.47087E-2</v>
      </c>
      <c r="E139" s="42">
        <v>7.0268730000000003E-3</v>
      </c>
      <c r="F139" s="42">
        <v>2.1060530000000001E-2</v>
      </c>
      <c r="I139" s="44"/>
      <c r="N139" s="44"/>
      <c r="O139" s="44"/>
    </row>
    <row r="140" spans="1:34">
      <c r="A140" s="96" t="s">
        <v>2489</v>
      </c>
      <c r="B140" s="96"/>
      <c r="C140" s="86" t="s">
        <v>2539</v>
      </c>
      <c r="D140" s="86" t="s">
        <v>2540</v>
      </c>
      <c r="E140" s="96" t="s">
        <v>2541</v>
      </c>
      <c r="F140" s="97" t="s">
        <v>2542</v>
      </c>
      <c r="G140" s="107"/>
      <c r="H140" s="96"/>
      <c r="I140" s="97"/>
      <c r="J140" s="96"/>
      <c r="K140" s="96"/>
      <c r="L140" s="96"/>
      <c r="M140" s="96"/>
      <c r="N140" s="97"/>
      <c r="O140" s="97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</row>
    <row r="141" spans="1:34">
      <c r="A141" s="41" t="s">
        <v>2481</v>
      </c>
      <c r="B141" s="42">
        <v>4101</v>
      </c>
      <c r="C141" s="42">
        <v>3852</v>
      </c>
      <c r="D141" s="42">
        <v>511</v>
      </c>
      <c r="E141" s="42">
        <v>175</v>
      </c>
      <c r="F141" s="42">
        <v>1052</v>
      </c>
      <c r="H141" s="42"/>
      <c r="I141" s="44"/>
      <c r="N141" s="44"/>
      <c r="O141" s="44"/>
    </row>
    <row r="142" spans="1:34">
      <c r="A142" s="41" t="s">
        <v>2482</v>
      </c>
      <c r="B142" s="42">
        <v>23</v>
      </c>
      <c r="C142">
        <v>35</v>
      </c>
      <c r="D142" s="42">
        <v>5</v>
      </c>
      <c r="E142" s="42">
        <v>0</v>
      </c>
      <c r="F142" s="42">
        <v>6</v>
      </c>
      <c r="H142" s="42"/>
      <c r="I142" s="44"/>
      <c r="N142" s="44"/>
      <c r="O142" s="44"/>
    </row>
    <row r="143" spans="1:34">
      <c r="A143" s="41" t="s">
        <v>2483</v>
      </c>
      <c r="B143" s="42" t="s">
        <v>2549</v>
      </c>
      <c r="C143" s="42" t="s">
        <v>2549</v>
      </c>
      <c r="D143" s="42">
        <v>2.0969699999999998</v>
      </c>
      <c r="E143" s="42">
        <v>2.5</v>
      </c>
      <c r="F143" s="42">
        <v>1.946779</v>
      </c>
      <c r="H143" s="42"/>
      <c r="I143" s="44"/>
      <c r="N143" s="44"/>
      <c r="O143" s="44"/>
    </row>
    <row r="144" spans="1:34">
      <c r="A144" s="11" t="s">
        <v>2484</v>
      </c>
      <c r="B144" s="42">
        <v>2568</v>
      </c>
      <c r="C144" s="42">
        <v>1381</v>
      </c>
      <c r="D144" s="42">
        <v>310</v>
      </c>
      <c r="E144" s="42">
        <v>74</v>
      </c>
      <c r="F144" s="42">
        <v>682</v>
      </c>
      <c r="H144" s="42"/>
      <c r="I144" s="44"/>
      <c r="J144" s="110"/>
      <c r="K144" s="110"/>
      <c r="L144" s="110"/>
      <c r="M144" s="110"/>
      <c r="N144" s="44"/>
      <c r="O144" s="44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  <c r="AA144" s="110"/>
      <c r="AB144" s="110"/>
      <c r="AC144" s="110"/>
      <c r="AD144" s="110"/>
      <c r="AE144" s="110"/>
      <c r="AF144" s="110"/>
      <c r="AG144" s="110"/>
      <c r="AH144" s="110"/>
    </row>
    <row r="145" spans="1:34">
      <c r="A145" s="11" t="s">
        <v>2485</v>
      </c>
      <c r="B145" s="42">
        <v>1.6378179999999999E-2</v>
      </c>
      <c r="C145" s="42">
        <v>1.478777E-2</v>
      </c>
      <c r="D145" s="42">
        <v>1.485243E-2</v>
      </c>
      <c r="E145" s="42">
        <v>7.0268730000000003E-3</v>
      </c>
      <c r="F145" s="42">
        <v>2.13105E-2</v>
      </c>
      <c r="I145" s="44"/>
      <c r="N145" s="44"/>
      <c r="O145" s="44"/>
    </row>
    <row r="146" spans="1:34">
      <c r="A146" s="96" t="s">
        <v>2490</v>
      </c>
      <c r="B146" s="96"/>
      <c r="C146" s="86" t="s">
        <v>2539</v>
      </c>
      <c r="D146" s="86" t="s">
        <v>2540</v>
      </c>
      <c r="E146" s="96" t="s">
        <v>2541</v>
      </c>
      <c r="F146" s="97" t="s">
        <v>2542</v>
      </c>
      <c r="G146" s="107"/>
      <c r="H146" s="96"/>
      <c r="I146" s="97"/>
      <c r="J146" s="96"/>
      <c r="K146" s="96"/>
      <c r="L146" s="96"/>
      <c r="M146" s="96"/>
      <c r="N146" s="97"/>
      <c r="O146" s="97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</row>
    <row r="147" spans="1:34">
      <c r="A147" s="41" t="s">
        <v>2481</v>
      </c>
      <c r="B147" s="42">
        <v>4165</v>
      </c>
      <c r="C147" s="42">
        <v>3852</v>
      </c>
      <c r="D147" s="42">
        <v>531</v>
      </c>
      <c r="E147" s="42">
        <v>173</v>
      </c>
      <c r="F147">
        <v>1045</v>
      </c>
      <c r="H147" s="42"/>
      <c r="I147" s="44"/>
      <c r="N147" s="44"/>
      <c r="O147" s="44"/>
    </row>
    <row r="148" spans="1:34">
      <c r="A148" s="41" t="s">
        <v>2482</v>
      </c>
      <c r="B148" s="42">
        <v>23</v>
      </c>
      <c r="C148" s="42">
        <v>35</v>
      </c>
      <c r="D148" s="42">
        <v>5</v>
      </c>
      <c r="E148" s="42">
        <v>0</v>
      </c>
      <c r="F148" s="42">
        <v>6</v>
      </c>
      <c r="H148" s="42"/>
      <c r="I148" s="44"/>
      <c r="N148" s="44"/>
      <c r="O148" s="44"/>
    </row>
    <row r="149" spans="1:34">
      <c r="A149" s="41" t="s">
        <v>2483</v>
      </c>
      <c r="B149" s="42" t="s">
        <v>2549</v>
      </c>
      <c r="C149" s="42" t="s">
        <v>2549</v>
      </c>
      <c r="D149" s="42">
        <v>2.0872090000000001</v>
      </c>
      <c r="E149" s="42">
        <v>2.1454550000000001</v>
      </c>
      <c r="F149" s="42">
        <v>1.8474109999999999</v>
      </c>
      <c r="H149" s="42"/>
      <c r="I149" s="44"/>
      <c r="N149" s="44"/>
      <c r="O149" s="44"/>
    </row>
    <row r="150" spans="1:34">
      <c r="A150" s="11" t="s">
        <v>2484</v>
      </c>
      <c r="B150" s="42">
        <v>2570</v>
      </c>
      <c r="C150" s="42">
        <v>1382</v>
      </c>
      <c r="D150" s="42">
        <v>307</v>
      </c>
      <c r="E150" s="42">
        <v>74</v>
      </c>
      <c r="F150" s="42">
        <v>686</v>
      </c>
      <c r="H150" s="42"/>
      <c r="I150" s="44"/>
      <c r="J150" s="71"/>
      <c r="K150" s="71"/>
      <c r="L150" s="71"/>
      <c r="M150" s="71"/>
      <c r="N150" s="44"/>
      <c r="O150" s="44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</row>
    <row r="151" spans="1:34">
      <c r="A151" s="11" t="s">
        <v>2485</v>
      </c>
      <c r="B151" s="42">
        <v>1.6390930000000001E-2</v>
      </c>
      <c r="C151" s="42">
        <v>1.4798479999999999E-2</v>
      </c>
      <c r="D151" s="42">
        <v>1.47087E-2</v>
      </c>
      <c r="E151" s="42">
        <v>7.0268730000000003E-3</v>
      </c>
      <c r="F151" s="42">
        <v>2.1435490000000001E-2</v>
      </c>
      <c r="I151" s="44"/>
      <c r="N151" s="44"/>
      <c r="O151" s="44"/>
    </row>
    <row r="152" spans="1:34">
      <c r="A152" s="70" t="s">
        <v>2550</v>
      </c>
      <c r="B152" s="59"/>
      <c r="C152" s="59"/>
      <c r="D152" s="60" t="s">
        <v>4</v>
      </c>
      <c r="E152" s="60"/>
      <c r="F152" s="60" t="s">
        <v>9</v>
      </c>
      <c r="G152" s="59"/>
      <c r="H152" s="60" t="s">
        <v>15</v>
      </c>
      <c r="I152" s="60"/>
      <c r="J152" s="60" t="s">
        <v>12</v>
      </c>
      <c r="K152" s="60"/>
      <c r="L152" s="60" t="s">
        <v>1010</v>
      </c>
      <c r="M152" s="59"/>
      <c r="N152" s="60"/>
      <c r="O152" s="60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</row>
    <row r="153" spans="1:34">
      <c r="A153" s="52" t="s">
        <v>2551</v>
      </c>
      <c r="B153" s="42">
        <v>225.75299999999999</v>
      </c>
      <c r="D153" s="176">
        <v>258.8612</v>
      </c>
      <c r="F153">
        <v>217.3289</v>
      </c>
      <c r="G153" s="52"/>
      <c r="H153">
        <v>198.3614</v>
      </c>
      <c r="J153" s="176">
        <v>203.18100000000001</v>
      </c>
      <c r="L153">
        <v>223.7022</v>
      </c>
      <c r="M153" s="52"/>
      <c r="P153" s="52"/>
    </row>
    <row r="154" spans="1:34">
      <c r="A154" s="52" t="s">
        <v>2552</v>
      </c>
      <c r="B154">
        <v>1.0008840000000001</v>
      </c>
      <c r="D154" s="176">
        <v>1.0034620000000001</v>
      </c>
      <c r="F154">
        <v>1.006294</v>
      </c>
      <c r="G154" s="52"/>
      <c r="H154">
        <v>1.00397</v>
      </c>
      <c r="J154" s="176">
        <v>1.004084</v>
      </c>
      <c r="L154">
        <v>1.005028</v>
      </c>
      <c r="M154" s="52"/>
      <c r="P154" s="52"/>
    </row>
    <row r="155" spans="1:34">
      <c r="A155" s="52" t="s">
        <v>2308</v>
      </c>
      <c r="B155">
        <v>228.1379</v>
      </c>
      <c r="C155">
        <f>B155/B116</f>
        <v>1.4550167736010306E-3</v>
      </c>
      <c r="D155" s="176">
        <v>268.26339999999999</v>
      </c>
      <c r="E155">
        <f>D155/B116</f>
        <v>1.7109289896297052E-3</v>
      </c>
      <c r="F155">
        <v>234.47900000000001</v>
      </c>
      <c r="G155" s="176">
        <f>F155/B116</f>
        <v>1.4954590099110936E-3</v>
      </c>
      <c r="H155">
        <v>209.21449999999999</v>
      </c>
      <c r="I155">
        <f>H155/B116</f>
        <v>1.334327206398204E-3</v>
      </c>
      <c r="J155" s="176">
        <v>214.34800000000001</v>
      </c>
      <c r="K155">
        <f>J155/B116</f>
        <v>1.3670676173833183E-3</v>
      </c>
      <c r="L155">
        <v>237.447</v>
      </c>
      <c r="M155" s="176">
        <f>L155/B116</f>
        <v>1.5143883056749621E-3</v>
      </c>
      <c r="P155" s="52"/>
    </row>
    <row r="156" spans="1:34">
      <c r="A156" s="52" t="s">
        <v>2520</v>
      </c>
      <c r="B156" t="s">
        <v>2673</v>
      </c>
      <c r="D156" s="176">
        <v>1.5950999999999999E-3</v>
      </c>
      <c r="F156">
        <v>1.2822E-3</v>
      </c>
      <c r="G156" s="52"/>
      <c r="H156">
        <v>1.1992000000000001E-3</v>
      </c>
      <c r="J156" s="176">
        <v>1.2281E-3</v>
      </c>
      <c r="L156">
        <v>1.3438E-3</v>
      </c>
      <c r="M156" s="52"/>
      <c r="P156" s="52"/>
    </row>
    <row r="157" spans="1:34">
      <c r="A157" s="38" t="s">
        <v>2553</v>
      </c>
      <c r="B157" s="40"/>
      <c r="C157" s="40"/>
      <c r="D157" s="60" t="s">
        <v>4</v>
      </c>
      <c r="E157" s="60"/>
      <c r="F157" s="60" t="s">
        <v>9</v>
      </c>
      <c r="G157" s="59"/>
      <c r="H157" s="60" t="s">
        <v>15</v>
      </c>
      <c r="I157" s="60"/>
      <c r="J157" s="60" t="s">
        <v>12</v>
      </c>
      <c r="K157" s="60"/>
      <c r="L157" s="60" t="s">
        <v>1010</v>
      </c>
      <c r="M157" s="59"/>
      <c r="N157" s="60"/>
      <c r="O157" s="60"/>
      <c r="P157" s="59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</row>
    <row r="158" spans="1:34">
      <c r="A158" s="11" t="s">
        <v>2493</v>
      </c>
      <c r="B158" s="42">
        <v>-1.961522</v>
      </c>
      <c r="C158" s="44"/>
      <c r="D158" s="11">
        <v>-1.717943</v>
      </c>
      <c r="E158" s="44"/>
      <c r="F158">
        <v>-1.903977</v>
      </c>
      <c r="G158" s="11"/>
      <c r="H158" s="44">
        <v>-1.9486319999999999</v>
      </c>
      <c r="I158" s="44"/>
      <c r="J158" s="11">
        <v>-1.8109710000000001</v>
      </c>
      <c r="L158">
        <v>-1.7641990000000001</v>
      </c>
      <c r="M158" s="11"/>
      <c r="N158" s="44"/>
      <c r="O158" s="44"/>
      <c r="P158" s="11"/>
    </row>
    <row r="159" spans="1:34">
      <c r="A159" s="11" t="s">
        <v>2504</v>
      </c>
      <c r="B159" s="42">
        <v>6876</v>
      </c>
      <c r="C159" s="72"/>
      <c r="D159" s="11">
        <v>4776</v>
      </c>
      <c r="E159" s="44"/>
      <c r="F159">
        <v>4150</v>
      </c>
      <c r="G159" s="11"/>
      <c r="H159">
        <v>4387</v>
      </c>
      <c r="I159" s="44"/>
      <c r="J159" s="11">
        <v>3927</v>
      </c>
      <c r="L159">
        <v>3979</v>
      </c>
      <c r="M159" s="11"/>
      <c r="N159" s="44"/>
      <c r="O159" s="44"/>
      <c r="P159" s="11"/>
    </row>
    <row r="160" spans="1:34">
      <c r="A160" s="42" t="s">
        <v>2497</v>
      </c>
      <c r="B160" s="42">
        <v>1.6349610000000001E-2</v>
      </c>
      <c r="C160" s="72"/>
      <c r="D160" s="11">
        <v>2.6969079999999999E-2</v>
      </c>
      <c r="E160" s="44"/>
      <c r="F160">
        <v>2.5946239999999999E-2</v>
      </c>
      <c r="G160" s="11"/>
      <c r="H160">
        <v>2.2435879999999998E-2</v>
      </c>
      <c r="I160" s="44"/>
      <c r="J160" s="11">
        <v>2.572665E-2</v>
      </c>
      <c r="L160">
        <v>2.7923030000000001E-2</v>
      </c>
      <c r="M160" s="11"/>
      <c r="N160" s="44"/>
      <c r="O160" s="44"/>
      <c r="P160" s="11"/>
    </row>
    <row r="161" spans="1:34">
      <c r="A161" s="11" t="s">
        <v>2505</v>
      </c>
      <c r="B161" s="42">
        <v>-4.5571289999999998</v>
      </c>
      <c r="C161" s="72"/>
      <c r="D161" s="11">
        <v>-1.326581</v>
      </c>
      <c r="E161" s="44"/>
      <c r="F161">
        <v>-1.2732859999999999</v>
      </c>
      <c r="G161" s="11"/>
      <c r="H161">
        <v>-1.8329409999999999</v>
      </c>
      <c r="I161" s="44"/>
      <c r="J161" s="11">
        <v>-1.2062900000000001</v>
      </c>
      <c r="L161">
        <v>-1.167592</v>
      </c>
      <c r="M161" s="11"/>
      <c r="N161" s="44"/>
      <c r="O161" s="44"/>
      <c r="P161" s="11"/>
    </row>
    <row r="162" spans="1:34">
      <c r="A162" s="11" t="s">
        <v>2506</v>
      </c>
      <c r="B162" s="42">
        <v>-9.3788040000000006</v>
      </c>
      <c r="C162" s="72"/>
      <c r="D162" s="11">
        <v>-0.23303750000000001</v>
      </c>
      <c r="E162" s="44"/>
      <c r="F162">
        <v>9.7361539999999996E-2</v>
      </c>
      <c r="G162" s="11"/>
      <c r="H162">
        <v>-1.080927</v>
      </c>
      <c r="I162" s="44"/>
      <c r="J162" s="11">
        <v>0.19373009999999999</v>
      </c>
      <c r="L162">
        <v>0.1636745</v>
      </c>
      <c r="M162" s="11"/>
      <c r="N162" s="44"/>
      <c r="O162" s="44"/>
      <c r="P162" s="11"/>
    </row>
    <row r="163" spans="1:34">
      <c r="A163" s="42" t="s">
        <v>2507</v>
      </c>
      <c r="B163" s="42">
        <v>225.75299999999999</v>
      </c>
      <c r="C163" s="72">
        <f>B163/B116</f>
        <v>1.4398063701417144E-3</v>
      </c>
      <c r="D163" s="11">
        <v>258.8612</v>
      </c>
      <c r="E163" s="44">
        <f>D163/B116</f>
        <v>1.6509636848348788E-3</v>
      </c>
      <c r="F163">
        <v>217.3289</v>
      </c>
      <c r="G163" s="11">
        <f>F163/B116</f>
        <v>1.3860791867035729E-3</v>
      </c>
      <c r="H163">
        <v>198.3614</v>
      </c>
      <c r="I163" s="44">
        <f>H163/B116</f>
        <v>1.2651083587382171E-3</v>
      </c>
      <c r="J163" s="11">
        <v>203.18100000000001</v>
      </c>
      <c r="K163">
        <f>J163/B116</f>
        <v>1.29584677985127E-3</v>
      </c>
      <c r="L163">
        <v>223.7022</v>
      </c>
      <c r="M163" s="11">
        <f>L163/B116</f>
        <v>1.4267267880148475E-3</v>
      </c>
      <c r="N163" s="44"/>
      <c r="O163" s="44"/>
      <c r="P163" s="11"/>
    </row>
    <row r="164" spans="1:34">
      <c r="A164" s="42" t="s">
        <v>2508</v>
      </c>
      <c r="B164" s="42">
        <v>820.74869999999999</v>
      </c>
      <c r="C164" s="72">
        <f>B164/B116</f>
        <v>5.2345670114927866E-3</v>
      </c>
      <c r="D164" s="42">
        <v>660.99450000000002</v>
      </c>
      <c r="E164" s="44">
        <f>D164/B116</f>
        <v>4.2156874625304541E-3</v>
      </c>
      <c r="F164">
        <v>618.36159999999995</v>
      </c>
      <c r="G164" s="42">
        <f>F164/B116</f>
        <v>3.9437835631465487E-3</v>
      </c>
      <c r="H164">
        <v>614.89400000000001</v>
      </c>
      <c r="I164" s="44">
        <f>H164/B116</f>
        <v>3.9216679209663633E-3</v>
      </c>
      <c r="J164" s="42">
        <v>549.42470000000003</v>
      </c>
      <c r="K164">
        <f>J164/B116</f>
        <v>3.5041181422758526E-3</v>
      </c>
      <c r="L164">
        <v>574.00189999999998</v>
      </c>
      <c r="M164" s="42">
        <f>L164/B116</f>
        <v>3.6608664872380321E-3</v>
      </c>
      <c r="N164" s="44"/>
      <c r="O164" s="44"/>
      <c r="P164" s="42"/>
    </row>
    <row r="165" spans="1:34">
      <c r="A165" s="23" t="s">
        <v>2509</v>
      </c>
      <c r="B165" s="109">
        <v>1.3086420000000001E-7</v>
      </c>
      <c r="C165" s="72"/>
      <c r="D165" s="109">
        <v>1.0539220000000001E-7</v>
      </c>
      <c r="E165" s="44"/>
      <c r="F165" s="73">
        <v>9.8594589999999999E-8</v>
      </c>
      <c r="G165" s="42"/>
      <c r="H165" s="73">
        <v>9.8041699999999996E-8</v>
      </c>
      <c r="I165" s="44"/>
      <c r="J165" s="109">
        <v>8.7602949999999998E-8</v>
      </c>
      <c r="L165" s="73">
        <v>9.1521650000000005E-8</v>
      </c>
      <c r="M165" s="42"/>
      <c r="N165" s="44"/>
      <c r="O165" s="44"/>
      <c r="P165" s="42"/>
    </row>
    <row r="166" spans="1:34">
      <c r="A166" s="23" t="s">
        <v>2503</v>
      </c>
      <c r="B166" s="42"/>
      <c r="C166" s="72"/>
      <c r="D166" s="42"/>
      <c r="E166" s="44"/>
      <c r="G166" s="42"/>
      <c r="I166" s="44"/>
      <c r="J166" s="42"/>
      <c r="M166" s="42"/>
      <c r="N166" s="44"/>
      <c r="O166" s="44"/>
      <c r="P166" s="42"/>
    </row>
    <row r="167" spans="1:34">
      <c r="A167" s="37" t="s">
        <v>2586</v>
      </c>
      <c r="B167" s="38"/>
      <c r="C167" s="51"/>
      <c r="D167" s="39"/>
      <c r="E167" s="38"/>
      <c r="F167" s="40"/>
      <c r="G167" s="38"/>
      <c r="H167" s="40"/>
      <c r="I167" s="38"/>
      <c r="J167" s="40"/>
      <c r="K167" s="40"/>
      <c r="L167" s="40"/>
      <c r="M167" s="40"/>
      <c r="N167" s="38"/>
      <c r="O167" s="38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</row>
    <row r="168" spans="1:34">
      <c r="A168" t="s">
        <v>2556</v>
      </c>
      <c r="B168" s="44"/>
      <c r="C168" s="72"/>
      <c r="D168" s="52"/>
      <c r="E168" s="44"/>
      <c r="G168" s="44"/>
      <c r="I168" s="44"/>
      <c r="N168" s="44"/>
      <c r="O168" s="44"/>
    </row>
    <row r="169" spans="1:34">
      <c r="A169" t="s">
        <v>2558</v>
      </c>
      <c r="B169" s="44"/>
      <c r="C169" s="72"/>
      <c r="D169" s="52"/>
      <c r="F169" s="42"/>
      <c r="I169" s="42"/>
      <c r="L169" s="42"/>
      <c r="M169" s="42"/>
      <c r="N169" s="44"/>
      <c r="O169" s="44"/>
    </row>
    <row r="170" spans="1:34">
      <c r="B170" s="44"/>
      <c r="F170" s="42"/>
      <c r="G170" s="42"/>
      <c r="H170" s="42"/>
      <c r="I170" s="42"/>
      <c r="L170" s="42"/>
      <c r="M170" s="42"/>
    </row>
    <row r="171" spans="1:34">
      <c r="A171" t="s">
        <v>2559</v>
      </c>
      <c r="B171" s="44"/>
      <c r="F171" s="42"/>
      <c r="G171" s="42"/>
      <c r="H171" s="42"/>
      <c r="I171" s="42"/>
      <c r="L171" s="42"/>
      <c r="M171" s="42"/>
    </row>
    <row r="172" spans="1:34">
      <c r="A172" t="s">
        <v>2560</v>
      </c>
      <c r="B172" s="44"/>
      <c r="F172" s="42"/>
      <c r="G172" s="42"/>
      <c r="H172" s="42"/>
      <c r="I172" s="42"/>
      <c r="L172" s="42"/>
      <c r="M172" s="42"/>
    </row>
    <row r="173" spans="1:34">
      <c r="B173" s="44"/>
      <c r="F173" s="42"/>
      <c r="G173" s="42"/>
      <c r="H173" s="42"/>
      <c r="I173" s="42"/>
      <c r="L173" s="42"/>
      <c r="M173" s="42"/>
    </row>
    <row r="174" spans="1:34">
      <c r="A174" t="s">
        <v>2561</v>
      </c>
      <c r="B174" s="44"/>
    </row>
    <row r="175" spans="1:34">
      <c r="A175" t="s">
        <v>2562</v>
      </c>
      <c r="B175" s="44"/>
    </row>
    <row r="178" spans="1:34">
      <c r="A178" s="37" t="s">
        <v>2586</v>
      </c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</row>
    <row r="179" spans="1:34">
      <c r="A179" s="44" t="s">
        <v>2455</v>
      </c>
      <c r="B179" t="s">
        <v>2459</v>
      </c>
      <c r="C179" s="44" t="s">
        <v>2460</v>
      </c>
      <c r="D179" t="s">
        <v>2461</v>
      </c>
      <c r="E179" s="44" t="s">
        <v>2462</v>
      </c>
      <c r="F179" t="s">
        <v>2463</v>
      </c>
      <c r="G179" t="s">
        <v>2464</v>
      </c>
      <c r="H179" t="s">
        <v>2465</v>
      </c>
      <c r="I179" t="s">
        <v>2468</v>
      </c>
    </row>
    <row r="180" spans="1:34">
      <c r="A180">
        <v>1</v>
      </c>
      <c r="B180" s="42">
        <v>44</v>
      </c>
      <c r="C180">
        <v>3852</v>
      </c>
      <c r="D180">
        <v>11</v>
      </c>
      <c r="E180" s="42">
        <v>1304</v>
      </c>
      <c r="F180">
        <f>(B180/C180)/(D180/E180)</f>
        <v>1.3541017653167187</v>
      </c>
      <c r="G180">
        <f>1-F180</f>
        <v>-0.35410176531671866</v>
      </c>
      <c r="H180" s="42">
        <v>0.80745</v>
      </c>
      <c r="I180" s="42">
        <v>0.42980000000000002</v>
      </c>
    </row>
    <row r="181" spans="1:34">
      <c r="A181">
        <v>2</v>
      </c>
      <c r="B181" s="42">
        <v>157</v>
      </c>
      <c r="C181" s="42">
        <v>64</v>
      </c>
      <c r="D181" s="42">
        <v>56</v>
      </c>
      <c r="E181" s="42">
        <v>64</v>
      </c>
      <c r="F181">
        <f t="shared" ref="F181:F184" si="18">(B181/C181)/(D181/E181)</f>
        <v>2.8035714285714284</v>
      </c>
      <c r="G181">
        <f t="shared" ref="G181:G183" si="19">1-F181</f>
        <v>-1.8035714285714284</v>
      </c>
      <c r="H181" s="42">
        <v>730.38</v>
      </c>
      <c r="I181" s="189">
        <v>4.9980000000000001E-4</v>
      </c>
    </row>
    <row r="182" spans="1:34">
      <c r="A182">
        <v>3</v>
      </c>
      <c r="B182" s="42">
        <v>80</v>
      </c>
      <c r="C182" s="42">
        <v>375</v>
      </c>
      <c r="D182" s="42">
        <v>22</v>
      </c>
      <c r="E182" s="42">
        <v>74</v>
      </c>
      <c r="F182">
        <f t="shared" si="18"/>
        <v>0.71757575757575753</v>
      </c>
      <c r="G182">
        <f t="shared" si="19"/>
        <v>0.28242424242424247</v>
      </c>
      <c r="H182" s="42">
        <v>159.09</v>
      </c>
      <c r="I182" s="189">
        <v>4.9980000000000001E-4</v>
      </c>
    </row>
    <row r="183" spans="1:34">
      <c r="A183">
        <v>4</v>
      </c>
      <c r="B183" s="42">
        <v>336</v>
      </c>
      <c r="C183" s="42">
        <v>1784</v>
      </c>
      <c r="D183" s="42">
        <v>63</v>
      </c>
      <c r="E183" s="42">
        <v>641</v>
      </c>
      <c r="F183">
        <f t="shared" si="18"/>
        <v>1.9162929745889388</v>
      </c>
      <c r="G183">
        <f t="shared" si="19"/>
        <v>-0.91629297458893877</v>
      </c>
      <c r="H183" s="42">
        <v>20.74</v>
      </c>
      <c r="I183" s="189">
        <v>4.9980000000000001E-4</v>
      </c>
    </row>
    <row r="184" spans="1:34">
      <c r="A184" t="s">
        <v>2521</v>
      </c>
      <c r="B184" s="42">
        <v>617</v>
      </c>
      <c r="C184" s="42">
        <v>7382</v>
      </c>
      <c r="D184" s="42">
        <v>152</v>
      </c>
      <c r="E184" s="42">
        <v>2424</v>
      </c>
      <c r="F184">
        <f t="shared" si="18"/>
        <v>1.3329079268205737</v>
      </c>
      <c r="G184">
        <f>1-F184</f>
        <v>-0.33290792682057369</v>
      </c>
      <c r="H184" s="42">
        <v>9.4964999999999993</v>
      </c>
      <c r="I184" s="189">
        <v>2.4989999999999999E-3</v>
      </c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</row>
    <row r="185" spans="1:34">
      <c r="A185" s="90" t="s">
        <v>2563</v>
      </c>
      <c r="B185" s="91"/>
      <c r="C185" s="94"/>
      <c r="D185" s="92"/>
      <c r="E185" s="91" t="s">
        <v>2492</v>
      </c>
      <c r="F185" s="86"/>
      <c r="G185" s="91"/>
      <c r="H185" s="86"/>
      <c r="I185" s="91"/>
      <c r="J185" s="86"/>
      <c r="K185" s="86"/>
      <c r="L185" s="86"/>
      <c r="M185" s="86"/>
      <c r="N185" s="91"/>
      <c r="O185" s="91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  <c r="AG185" s="86"/>
      <c r="AH185" s="86"/>
    </row>
    <row r="186" spans="1:34">
      <c r="A186" s="44" t="s">
        <v>2455</v>
      </c>
      <c r="B186" t="s">
        <v>2459</v>
      </c>
      <c r="C186" s="44" t="s">
        <v>2460</v>
      </c>
      <c r="D186" t="s">
        <v>2461</v>
      </c>
      <c r="E186" s="44" t="s">
        <v>2462</v>
      </c>
      <c r="F186" t="s">
        <v>2463</v>
      </c>
      <c r="G186" t="s">
        <v>2464</v>
      </c>
      <c r="H186" t="s">
        <v>2465</v>
      </c>
      <c r="I186" t="s">
        <v>2468</v>
      </c>
    </row>
    <row r="187" spans="1:34">
      <c r="A187">
        <v>1</v>
      </c>
      <c r="B187" s="199">
        <v>28</v>
      </c>
      <c r="C187" s="42">
        <v>3852</v>
      </c>
      <c r="D187" s="42">
        <v>12</v>
      </c>
      <c r="E187" s="42">
        <v>1340</v>
      </c>
      <c r="F187">
        <f>(B187/C187)/(D187/E187)</f>
        <v>0.81169955001730698</v>
      </c>
      <c r="G187">
        <f>1-F187</f>
        <v>0.18830044998269302</v>
      </c>
      <c r="H187" s="42">
        <v>0.25402999999999998</v>
      </c>
      <c r="I187" s="42">
        <v>0.73609999999999998</v>
      </c>
    </row>
    <row r="188" spans="1:34">
      <c r="A188">
        <v>2</v>
      </c>
      <c r="B188" s="213">
        <v>118</v>
      </c>
      <c r="C188" s="42">
        <v>644</v>
      </c>
      <c r="D188" s="42">
        <v>59</v>
      </c>
      <c r="E188" s="42">
        <v>300</v>
      </c>
      <c r="F188">
        <f t="shared" ref="F188:F215" si="20">(B188/C188)/(D188/E188)</f>
        <v>0.93167701863354047</v>
      </c>
      <c r="G188">
        <f t="shared" ref="G188:G215" si="21">1-F188</f>
        <v>6.8322981366459534E-2</v>
      </c>
      <c r="H188">
        <v>0.16528000000000001</v>
      </c>
      <c r="I188">
        <v>0.73609999999999998</v>
      </c>
    </row>
    <row r="189" spans="1:34">
      <c r="A189">
        <v>3</v>
      </c>
      <c r="B189" s="200">
        <v>58</v>
      </c>
      <c r="C189" s="42">
        <v>209</v>
      </c>
      <c r="D189">
        <v>22</v>
      </c>
      <c r="E189" s="42">
        <v>74</v>
      </c>
      <c r="F189">
        <f t="shared" si="20"/>
        <v>0.93344932579382334</v>
      </c>
      <c r="G189">
        <f t="shared" si="21"/>
        <v>6.6550674206176663E-2</v>
      </c>
      <c r="H189" s="42">
        <v>5.8571999999999999E-2</v>
      </c>
      <c r="I189">
        <v>0.87409999999999999</v>
      </c>
    </row>
    <row r="190" spans="1:34">
      <c r="A190">
        <v>4</v>
      </c>
      <c r="B190" s="213">
        <v>213</v>
      </c>
      <c r="C190" s="42">
        <v>1298</v>
      </c>
      <c r="D190">
        <v>67</v>
      </c>
      <c r="E190" s="42">
        <v>663</v>
      </c>
      <c r="F190">
        <f t="shared" si="20"/>
        <v>1.623841501276361</v>
      </c>
      <c r="G190">
        <f t="shared" si="21"/>
        <v>-0.62384150127636095</v>
      </c>
      <c r="H190" s="71">
        <v>10.891</v>
      </c>
      <c r="I190" s="189">
        <v>9.9949999999999995E-4</v>
      </c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</row>
    <row r="191" spans="1:34">
      <c r="A191" s="71" t="s">
        <v>2521</v>
      </c>
      <c r="B191" s="42">
        <v>417</v>
      </c>
      <c r="C191" s="42">
        <v>5043</v>
      </c>
      <c r="D191" s="42">
        <v>160</v>
      </c>
      <c r="E191" s="42">
        <v>2498</v>
      </c>
      <c r="F191">
        <f t="shared" si="20"/>
        <v>1.29098007138608</v>
      </c>
      <c r="G191">
        <f t="shared" si="21"/>
        <v>-0.29098007138607995</v>
      </c>
      <c r="H191" s="42">
        <v>7.0867000000000004</v>
      </c>
      <c r="I191" s="189">
        <v>9.495E-3</v>
      </c>
    </row>
    <row r="192" spans="1:34">
      <c r="A192" s="90" t="s">
        <v>2564</v>
      </c>
      <c r="B192" s="91"/>
      <c r="C192" s="94"/>
      <c r="D192" s="92"/>
      <c r="E192" s="107"/>
      <c r="F192" s="107"/>
      <c r="G192" s="107"/>
      <c r="H192" s="107"/>
      <c r="I192" s="107"/>
      <c r="J192" s="107"/>
      <c r="K192" s="107"/>
      <c r="L192" s="86"/>
      <c r="M192" s="86"/>
      <c r="N192" s="91"/>
      <c r="O192" s="91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  <c r="AG192" s="86"/>
      <c r="AH192" s="86"/>
    </row>
    <row r="193" spans="1:34">
      <c r="A193">
        <v>1</v>
      </c>
      <c r="B193" s="42">
        <v>22</v>
      </c>
      <c r="C193" s="42">
        <v>3852</v>
      </c>
      <c r="D193" s="42">
        <v>12</v>
      </c>
      <c r="E193" s="42">
        <v>1363</v>
      </c>
      <c r="F193">
        <f t="shared" si="20"/>
        <v>0.64871062651436484</v>
      </c>
      <c r="G193">
        <f t="shared" si="21"/>
        <v>0.35128937348563516</v>
      </c>
      <c r="H193" s="42">
        <v>7.4331999999999995E-2</v>
      </c>
      <c r="I193">
        <v>0.84909999999999997</v>
      </c>
      <c r="L193" s="71"/>
      <c r="M193" s="71"/>
    </row>
    <row r="194" spans="1:34">
      <c r="A194">
        <v>2</v>
      </c>
      <c r="B194">
        <v>101</v>
      </c>
      <c r="C194" s="42">
        <v>583</v>
      </c>
      <c r="D194" s="42">
        <v>57</v>
      </c>
      <c r="E194" s="42">
        <v>305</v>
      </c>
      <c r="F194">
        <f t="shared" si="20"/>
        <v>0.92699587734344435</v>
      </c>
      <c r="G194">
        <f t="shared" si="21"/>
        <v>7.3004122656555648E-2</v>
      </c>
      <c r="H194" s="42">
        <v>0.17721000000000001</v>
      </c>
      <c r="I194">
        <v>0.71809999999999996</v>
      </c>
      <c r="M194" s="42"/>
    </row>
    <row r="195" spans="1:34">
      <c r="A195">
        <v>3</v>
      </c>
      <c r="B195" s="42">
        <v>47</v>
      </c>
      <c r="C195" s="42">
        <v>182</v>
      </c>
      <c r="D195" s="42">
        <v>23</v>
      </c>
      <c r="E195" s="42">
        <v>74</v>
      </c>
      <c r="F195">
        <f t="shared" si="20"/>
        <v>0.83086478738652658</v>
      </c>
      <c r="G195">
        <f t="shared" si="21"/>
        <v>0.16913521261347342</v>
      </c>
      <c r="H195" s="42">
        <v>0.41052</v>
      </c>
      <c r="I195" s="42">
        <v>0.56620000000000004</v>
      </c>
    </row>
    <row r="196" spans="1:34">
      <c r="A196">
        <v>4</v>
      </c>
      <c r="B196" s="42">
        <v>176</v>
      </c>
      <c r="C196" s="42">
        <v>1107</v>
      </c>
      <c r="D196" s="42">
        <v>72</v>
      </c>
      <c r="E196" s="42">
        <v>686</v>
      </c>
      <c r="F196">
        <f t="shared" si="20"/>
        <v>1.5148047776774063</v>
      </c>
      <c r="G196">
        <f t="shared" si="21"/>
        <v>-0.51480477767740629</v>
      </c>
      <c r="H196" s="42">
        <v>7.9462000000000002</v>
      </c>
      <c r="I196" s="190">
        <v>6.4970000000000002E-3</v>
      </c>
    </row>
    <row r="197" spans="1:34">
      <c r="A197" s="71" t="s">
        <v>2521</v>
      </c>
      <c r="B197" s="42">
        <v>346</v>
      </c>
      <c r="C197" s="42">
        <v>4348</v>
      </c>
      <c r="D197" s="42">
        <v>164</v>
      </c>
      <c r="E197" s="42">
        <v>2545</v>
      </c>
      <c r="F197">
        <f t="shared" si="20"/>
        <v>1.2348963358538829</v>
      </c>
      <c r="G197">
        <f t="shared" si="21"/>
        <v>-0.23489633585388292</v>
      </c>
      <c r="H197" s="42">
        <v>4.6462000000000003</v>
      </c>
      <c r="I197" s="189">
        <v>2.8490000000000001E-2</v>
      </c>
    </row>
    <row r="198" spans="1:34">
      <c r="A198" s="90" t="s">
        <v>2565</v>
      </c>
      <c r="B198" s="91"/>
      <c r="C198" s="94"/>
      <c r="D198" s="92"/>
      <c r="E198" s="107"/>
      <c r="F198" s="107"/>
      <c r="G198" s="107"/>
      <c r="H198" s="107"/>
      <c r="I198" s="107"/>
      <c r="J198" s="107"/>
      <c r="K198" s="107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  <c r="AG198" s="86"/>
      <c r="AH198" s="86"/>
    </row>
    <row r="199" spans="1:34">
      <c r="A199">
        <v>1</v>
      </c>
      <c r="B199" s="42">
        <v>24</v>
      </c>
      <c r="C199" s="42">
        <v>3852</v>
      </c>
      <c r="D199" s="42">
        <v>11</v>
      </c>
      <c r="E199" s="42">
        <v>1369</v>
      </c>
      <c r="F199">
        <f t="shared" si="20"/>
        <v>0.7754177286887568</v>
      </c>
      <c r="G199">
        <f t="shared" si="21"/>
        <v>0.2245822713112432</v>
      </c>
      <c r="H199" s="42">
        <v>0.34706999999999999</v>
      </c>
      <c r="I199">
        <v>0.57820000000000005</v>
      </c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</row>
    <row r="200" spans="1:34">
      <c r="A200">
        <v>2</v>
      </c>
      <c r="B200" s="42">
        <v>114</v>
      </c>
      <c r="C200" s="42">
        <v>580</v>
      </c>
      <c r="D200" s="42">
        <v>59</v>
      </c>
      <c r="E200" s="42">
        <v>307</v>
      </c>
      <c r="F200">
        <f t="shared" si="20"/>
        <v>1.0227352425482175</v>
      </c>
      <c r="G200">
        <f t="shared" si="21"/>
        <v>-2.273524254821746E-2</v>
      </c>
      <c r="H200" s="42">
        <v>1.6461E-2</v>
      </c>
      <c r="I200" s="42">
        <v>0.93400000000000005</v>
      </c>
      <c r="L200" s="71"/>
      <c r="M200" s="71"/>
      <c r="N200" s="44"/>
      <c r="O200" s="44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</row>
    <row r="201" spans="1:34">
      <c r="A201">
        <v>3</v>
      </c>
      <c r="B201" s="42">
        <v>47</v>
      </c>
      <c r="C201" s="42">
        <v>195</v>
      </c>
      <c r="D201">
        <v>23</v>
      </c>
      <c r="E201" s="42">
        <v>74</v>
      </c>
      <c r="F201">
        <f t="shared" si="20"/>
        <v>0.77547380156075807</v>
      </c>
      <c r="G201">
        <f t="shared" si="21"/>
        <v>0.22452619843924193</v>
      </c>
      <c r="H201">
        <v>0.77771999999999997</v>
      </c>
      <c r="I201" s="42">
        <v>0.45379999999999998</v>
      </c>
    </row>
    <row r="202" spans="1:34">
      <c r="A202">
        <v>4</v>
      </c>
      <c r="B202" s="42">
        <v>184</v>
      </c>
      <c r="C202" s="42">
        <v>1188</v>
      </c>
      <c r="D202">
        <v>71</v>
      </c>
      <c r="E202" s="42">
        <v>674</v>
      </c>
      <c r="F202">
        <f t="shared" si="20"/>
        <v>1.4702897519798928</v>
      </c>
      <c r="G202">
        <f t="shared" si="21"/>
        <v>-0.47028975197989276</v>
      </c>
      <c r="H202" s="42">
        <v>6.8639000000000001</v>
      </c>
      <c r="I202" s="42">
        <v>1.149E-2</v>
      </c>
    </row>
    <row r="203" spans="1:34">
      <c r="A203" s="71" t="s">
        <v>2521</v>
      </c>
      <c r="B203">
        <v>369</v>
      </c>
      <c r="C203" s="42">
        <v>4607</v>
      </c>
      <c r="D203" s="42">
        <v>164</v>
      </c>
      <c r="E203" s="42">
        <v>2546</v>
      </c>
      <c r="F203">
        <f t="shared" si="20"/>
        <v>1.2434339049272847</v>
      </c>
      <c r="G203">
        <f t="shared" si="21"/>
        <v>-0.24343390492728467</v>
      </c>
      <c r="H203" s="42">
        <v>5.0572999999999997</v>
      </c>
      <c r="I203" s="189">
        <v>2.649E-2</v>
      </c>
      <c r="M203" s="42"/>
    </row>
    <row r="204" spans="1:34">
      <c r="A204" s="90" t="s">
        <v>2566</v>
      </c>
      <c r="B204" s="91"/>
      <c r="C204" s="94"/>
      <c r="D204" s="92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</row>
    <row r="205" spans="1:34">
      <c r="A205">
        <v>1</v>
      </c>
      <c r="B205" s="42">
        <v>20</v>
      </c>
      <c r="C205" s="42">
        <v>3852</v>
      </c>
      <c r="D205" s="42">
        <v>12</v>
      </c>
      <c r="E205" s="42">
        <v>1381</v>
      </c>
      <c r="F205">
        <f t="shared" si="20"/>
        <v>0.5975250951886466</v>
      </c>
      <c r="G205">
        <f t="shared" si="21"/>
        <v>0.4024749048113534</v>
      </c>
      <c r="H205" s="42">
        <v>3.4084000000000003E-2</v>
      </c>
      <c r="I205" s="42">
        <v>0.85460000000000003</v>
      </c>
    </row>
    <row r="206" spans="1:34">
      <c r="A206">
        <v>2</v>
      </c>
      <c r="B206" s="42">
        <v>98</v>
      </c>
      <c r="C206" s="42">
        <v>511</v>
      </c>
      <c r="D206" s="42">
        <v>58</v>
      </c>
      <c r="E206" s="42">
        <v>310</v>
      </c>
      <c r="F206">
        <f t="shared" si="20"/>
        <v>1.0250354274917335</v>
      </c>
      <c r="G206">
        <f t="shared" si="21"/>
        <v>-2.5035427491733486E-2</v>
      </c>
      <c r="H206" s="42">
        <v>1.874E-2</v>
      </c>
      <c r="I206" s="42">
        <v>0.93049999999999999</v>
      </c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</row>
    <row r="207" spans="1:34">
      <c r="A207">
        <v>3</v>
      </c>
      <c r="B207">
        <v>43</v>
      </c>
      <c r="C207" s="42">
        <v>175</v>
      </c>
      <c r="D207" s="42">
        <v>23</v>
      </c>
      <c r="E207" s="42">
        <v>74</v>
      </c>
      <c r="F207">
        <f t="shared" si="20"/>
        <v>0.79055900621118014</v>
      </c>
      <c r="G207">
        <f t="shared" si="21"/>
        <v>0.20944099378881986</v>
      </c>
      <c r="H207" s="42">
        <v>0.64415999999999995</v>
      </c>
      <c r="I207" s="42">
        <v>0.45629999999999998</v>
      </c>
    </row>
    <row r="208" spans="1:34">
      <c r="A208">
        <v>4</v>
      </c>
      <c r="B208">
        <v>151</v>
      </c>
      <c r="C208" s="42">
        <v>1052</v>
      </c>
      <c r="D208" s="42">
        <v>70</v>
      </c>
      <c r="E208" s="42">
        <v>682</v>
      </c>
      <c r="F208">
        <f t="shared" si="20"/>
        <v>1.3984519282998371</v>
      </c>
      <c r="G208">
        <f t="shared" si="21"/>
        <v>-0.39845192829983711</v>
      </c>
      <c r="H208">
        <v>4.8551000000000002</v>
      </c>
      <c r="I208" s="189">
        <v>3.0980000000000001E-2</v>
      </c>
      <c r="L208" s="71"/>
      <c r="M208" s="71"/>
      <c r="N208" s="44"/>
      <c r="O208" s="44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</row>
    <row r="209" spans="1:34">
      <c r="A209" s="71" t="s">
        <v>2521</v>
      </c>
      <c r="B209" s="42">
        <v>312</v>
      </c>
      <c r="C209" s="42">
        <v>4101</v>
      </c>
      <c r="D209">
        <v>163</v>
      </c>
      <c r="E209" s="42">
        <v>2568</v>
      </c>
      <c r="F209">
        <f t="shared" si="20"/>
        <v>1.1985943874230887</v>
      </c>
      <c r="G209">
        <f t="shared" si="21"/>
        <v>-0.19859438742308866</v>
      </c>
      <c r="H209" s="42">
        <v>3.2978000000000001</v>
      </c>
      <c r="I209" s="232">
        <v>7.6960000000000001E-2</v>
      </c>
      <c r="L209" s="71"/>
      <c r="M209" s="71"/>
      <c r="N209" s="44"/>
      <c r="O209" s="44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</row>
    <row r="210" spans="1:34">
      <c r="A210" s="90" t="s">
        <v>2567</v>
      </c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</row>
    <row r="211" spans="1:34">
      <c r="A211">
        <v>1</v>
      </c>
      <c r="B211" s="42">
        <v>19</v>
      </c>
      <c r="C211" s="42">
        <v>3852</v>
      </c>
      <c r="D211" s="42">
        <v>12</v>
      </c>
      <c r="E211" s="42">
        <v>1382</v>
      </c>
      <c r="F211">
        <f t="shared" si="20"/>
        <v>0.56805988231221871</v>
      </c>
      <c r="G211">
        <f t="shared" si="21"/>
        <v>0.43194011768778129</v>
      </c>
      <c r="H211" s="109">
        <v>1.0571E-6</v>
      </c>
      <c r="I211" s="42">
        <v>1</v>
      </c>
      <c r="M211" s="42"/>
    </row>
    <row r="212" spans="1:34">
      <c r="A212">
        <v>2</v>
      </c>
      <c r="B212" s="42">
        <v>100</v>
      </c>
      <c r="C212" s="42">
        <v>531</v>
      </c>
      <c r="D212" s="42">
        <v>57</v>
      </c>
      <c r="E212" s="42">
        <v>307</v>
      </c>
      <c r="F212">
        <f t="shared" si="20"/>
        <v>1.0143060098457066</v>
      </c>
      <c r="G212">
        <f t="shared" si="21"/>
        <v>-1.4306009845706624E-2</v>
      </c>
      <c r="H212" s="42">
        <v>6.1733999999999999E-3</v>
      </c>
      <c r="I212" s="42">
        <v>1</v>
      </c>
    </row>
    <row r="213" spans="1:34">
      <c r="A213">
        <v>3</v>
      </c>
      <c r="B213" s="42">
        <v>41</v>
      </c>
      <c r="C213" s="42">
        <v>173</v>
      </c>
      <c r="D213" s="42">
        <v>23</v>
      </c>
      <c r="E213" s="42">
        <v>74</v>
      </c>
      <c r="F213">
        <f t="shared" si="20"/>
        <v>0.76250314149283738</v>
      </c>
      <c r="G213">
        <f t="shared" si="21"/>
        <v>0.23749685850716262</v>
      </c>
      <c r="H213">
        <v>0.84636999999999996</v>
      </c>
      <c r="I213">
        <v>0.36730000000000002</v>
      </c>
    </row>
    <row r="214" spans="1:34">
      <c r="A214">
        <v>4</v>
      </c>
      <c r="B214" s="42">
        <v>150</v>
      </c>
      <c r="C214">
        <v>1045</v>
      </c>
      <c r="D214" s="42">
        <v>72</v>
      </c>
      <c r="E214" s="42">
        <v>686</v>
      </c>
      <c r="F214">
        <f t="shared" si="20"/>
        <v>1.3676236044657097</v>
      </c>
      <c r="G214">
        <f t="shared" si="21"/>
        <v>-0.36762360446570974</v>
      </c>
      <c r="H214" s="42">
        <v>4.2926000000000002</v>
      </c>
      <c r="I214" s="190">
        <v>4.6980000000000001E-2</v>
      </c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</row>
    <row r="215" spans="1:34">
      <c r="A215" t="s">
        <v>2521</v>
      </c>
      <c r="B215">
        <v>310</v>
      </c>
      <c r="C215" s="42">
        <v>4165</v>
      </c>
      <c r="D215" s="42">
        <v>164</v>
      </c>
      <c r="E215" s="42">
        <v>2570</v>
      </c>
      <c r="F215">
        <f t="shared" si="20"/>
        <v>1.1663689866190379</v>
      </c>
      <c r="G215">
        <f t="shared" si="21"/>
        <v>-0.16636898661903787</v>
      </c>
      <c r="H215" s="42">
        <v>2.3835999999999999</v>
      </c>
      <c r="I215">
        <v>0.12540000000000001</v>
      </c>
    </row>
  </sheetData>
  <pageMargins left="0.7" right="0.7" top="0.75" bottom="0.75" header="0.51180555555555496" footer="0.51180555555555496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1"/>
  <sheetViews>
    <sheetView topLeftCell="B28" workbookViewId="0">
      <selection activeCell="J46" sqref="J46"/>
    </sheetView>
  </sheetViews>
  <sheetFormatPr baseColWidth="10" defaultColWidth="8.83203125" defaultRowHeight="14" x14ac:dyDescent="0"/>
  <cols>
    <col min="1" max="1" width="18.5" style="4" customWidth="1"/>
    <col min="2" max="2" width="11" style="4" customWidth="1"/>
    <col min="3" max="3" width="13.1640625" style="4" customWidth="1"/>
    <col min="4" max="4" width="8.83203125" style="4" customWidth="1"/>
    <col min="5" max="5" width="12.33203125" style="4" customWidth="1"/>
    <col min="6" max="6" width="8.83203125" style="4" customWidth="1"/>
    <col min="7" max="7" width="10.33203125" style="4" customWidth="1"/>
    <col min="8" max="8" width="8.83203125" style="4" customWidth="1"/>
    <col min="9" max="9" width="11.33203125" style="4" customWidth="1"/>
    <col min="10" max="10" width="8.83203125" style="4" customWidth="1"/>
    <col min="11" max="11" width="9.83203125" style="4" customWidth="1"/>
    <col min="12" max="12" width="8.83203125" style="4" customWidth="1"/>
    <col min="13" max="13" width="10.83203125" style="4" customWidth="1"/>
    <col min="14" max="1025" width="8.83203125" style="4" customWidth="1"/>
  </cols>
  <sheetData>
    <row r="1" spans="1:21" s="155" customFormat="1">
      <c r="A1" s="115" t="s">
        <v>2627</v>
      </c>
      <c r="N1" s="117"/>
      <c r="O1" s="118"/>
      <c r="P1" s="119"/>
      <c r="Q1" s="117"/>
      <c r="R1" s="120"/>
    </row>
    <row r="2" spans="1:21" s="25" customFormat="1">
      <c r="A2" s="151" t="s">
        <v>2628</v>
      </c>
      <c r="B2" s="146"/>
      <c r="C2" s="152" t="s">
        <v>4</v>
      </c>
      <c r="D2" s="153" t="s">
        <v>9</v>
      </c>
      <c r="E2" s="146" t="s">
        <v>15</v>
      </c>
      <c r="F2" s="25" t="s">
        <v>12</v>
      </c>
      <c r="G2" s="146" t="s">
        <v>1010</v>
      </c>
      <c r="H2" s="156" t="s">
        <v>2629</v>
      </c>
      <c r="M2" s="151"/>
      <c r="N2" s="146"/>
      <c r="O2" s="146"/>
      <c r="P2" s="156"/>
      <c r="Q2" s="146"/>
      <c r="R2" s="152"/>
    </row>
    <row r="3" spans="1:21" customFormat="1">
      <c r="A3" s="127" t="s">
        <v>2307</v>
      </c>
      <c r="B3" s="4">
        <v>20102</v>
      </c>
      <c r="C3" s="4">
        <v>20102</v>
      </c>
      <c r="D3" s="4">
        <v>20102</v>
      </c>
      <c r="E3" s="4">
        <v>20102</v>
      </c>
      <c r="F3" s="4">
        <v>20102</v>
      </c>
      <c r="G3" s="4">
        <v>20102</v>
      </c>
      <c r="H3" s="128"/>
      <c r="I3" s="4"/>
      <c r="J3" s="4"/>
      <c r="K3" s="4"/>
      <c r="L3" s="4"/>
      <c r="M3" s="23"/>
      <c r="N3" s="14"/>
      <c r="O3" s="14"/>
      <c r="P3" s="128"/>
      <c r="Q3" s="14"/>
      <c r="R3" s="29"/>
      <c r="S3" s="4"/>
      <c r="T3" s="4"/>
      <c r="U3" s="4"/>
    </row>
    <row r="4" spans="1:21" customFormat="1">
      <c r="A4" s="127" t="s">
        <v>2481</v>
      </c>
      <c r="B4" s="267">
        <v>891</v>
      </c>
      <c r="C4" s="5">
        <v>606</v>
      </c>
      <c r="D4" s="4">
        <v>502</v>
      </c>
      <c r="E4" s="5">
        <v>544</v>
      </c>
      <c r="F4" s="5">
        <v>452</v>
      </c>
      <c r="G4" s="5">
        <v>477</v>
      </c>
      <c r="H4" s="128"/>
      <c r="I4" s="4"/>
      <c r="J4" s="4"/>
      <c r="K4" s="4"/>
      <c r="L4" s="4"/>
      <c r="M4" s="23"/>
      <c r="N4" s="14"/>
      <c r="O4" s="14"/>
      <c r="P4" s="128"/>
      <c r="Q4" s="14"/>
      <c r="R4" s="29"/>
      <c r="S4" s="4"/>
      <c r="T4" s="4"/>
      <c r="U4" s="4"/>
    </row>
    <row r="5" spans="1:21" customFormat="1">
      <c r="A5" s="127" t="s">
        <v>2482</v>
      </c>
      <c r="B5" s="267">
        <v>14</v>
      </c>
      <c r="C5" s="5">
        <v>12</v>
      </c>
      <c r="D5" s="4">
        <v>7</v>
      </c>
      <c r="E5" s="4">
        <v>7</v>
      </c>
      <c r="F5" s="4">
        <v>3</v>
      </c>
      <c r="G5" s="4">
        <v>7</v>
      </c>
      <c r="H5" s="128"/>
      <c r="I5" s="4"/>
      <c r="J5" s="4"/>
      <c r="K5" s="4"/>
      <c r="L5" s="4"/>
      <c r="M5" s="23"/>
      <c r="N5" s="14"/>
      <c r="O5" s="14"/>
      <c r="P5" s="128"/>
      <c r="Q5" s="14"/>
      <c r="R5" s="29"/>
      <c r="S5" s="4"/>
      <c r="T5" s="4"/>
      <c r="U5" s="4"/>
    </row>
    <row r="6" spans="1:21" customFormat="1">
      <c r="A6" s="127" t="s">
        <v>2483</v>
      </c>
      <c r="B6" s="267">
        <v>2.6219510000000001</v>
      </c>
      <c r="C6" s="4">
        <v>2.5647060000000002</v>
      </c>
      <c r="D6" s="5">
        <v>2.2387100000000002</v>
      </c>
      <c r="E6" s="5">
        <v>2.602649</v>
      </c>
      <c r="F6" s="5">
        <v>2.3235290000000002</v>
      </c>
      <c r="G6" s="4">
        <v>2.5333329999999998</v>
      </c>
      <c r="H6" s="128"/>
      <c r="I6" s="4"/>
      <c r="J6" s="4"/>
      <c r="K6" s="4"/>
      <c r="L6" s="4"/>
      <c r="M6" s="23"/>
      <c r="N6" s="14"/>
      <c r="O6" s="14"/>
      <c r="P6" s="129"/>
      <c r="Q6" s="4"/>
      <c r="R6" s="29"/>
      <c r="S6" s="4"/>
      <c r="T6" s="4"/>
      <c r="U6" s="4"/>
    </row>
    <row r="7" spans="1:21" customFormat="1">
      <c r="A7" s="23" t="s">
        <v>2484</v>
      </c>
      <c r="B7" s="267">
        <v>268</v>
      </c>
      <c r="C7" s="5">
        <v>277</v>
      </c>
      <c r="D7" s="5">
        <v>283</v>
      </c>
      <c r="E7" s="5">
        <v>282</v>
      </c>
      <c r="F7" s="5">
        <v>292</v>
      </c>
      <c r="G7" s="4">
        <v>294</v>
      </c>
      <c r="H7" s="128"/>
      <c r="I7" s="4"/>
      <c r="J7" s="4"/>
      <c r="K7" s="4"/>
      <c r="L7" s="4"/>
      <c r="M7" s="23"/>
      <c r="N7" s="4"/>
      <c r="O7" s="4"/>
      <c r="P7" s="129"/>
      <c r="Q7" s="4"/>
      <c r="R7" s="29"/>
      <c r="S7" s="4"/>
      <c r="T7" s="4"/>
      <c r="U7" s="4"/>
    </row>
    <row r="8" spans="1:21" customFormat="1">
      <c r="A8" s="23" t="s">
        <v>2485</v>
      </c>
      <c r="B8" s="267">
        <v>1.333201E-2</v>
      </c>
      <c r="C8" s="5">
        <v>1.3779720000000001E-2</v>
      </c>
      <c r="D8" s="5">
        <v>1.4078200000000001E-2</v>
      </c>
      <c r="E8" s="5">
        <v>1.402845E-2</v>
      </c>
      <c r="F8" s="5">
        <v>1.4525919999999999E-2</v>
      </c>
      <c r="G8" s="5">
        <v>1.462541E-2</v>
      </c>
      <c r="H8" s="128" t="s">
        <v>2630</v>
      </c>
      <c r="I8" s="4"/>
      <c r="J8" s="4"/>
      <c r="K8" s="4"/>
      <c r="L8" s="4"/>
      <c r="M8" s="23"/>
      <c r="N8" s="4"/>
      <c r="O8" s="4"/>
      <c r="P8" s="129"/>
      <c r="Q8" s="4"/>
      <c r="R8" s="29"/>
      <c r="S8" s="4"/>
      <c r="T8" s="4"/>
      <c r="U8" s="4"/>
    </row>
    <row r="9" spans="1:21" s="25" customFormat="1" ht="14.25" customHeight="1">
      <c r="A9" s="25" t="s">
        <v>2553</v>
      </c>
      <c r="B9" s="268"/>
      <c r="D9" s="153" t="s">
        <v>2631</v>
      </c>
      <c r="E9" s="146"/>
      <c r="G9" s="146"/>
      <c r="H9" s="156"/>
      <c r="M9" s="151"/>
      <c r="N9" s="146"/>
      <c r="O9" s="146"/>
      <c r="P9" s="157"/>
      <c r="R9" s="152"/>
    </row>
    <row r="10" spans="1:21" s="26" customFormat="1" ht="14.25" customHeight="1">
      <c r="B10" s="256" t="s">
        <v>2522</v>
      </c>
      <c r="D10" s="158" t="s">
        <v>4</v>
      </c>
      <c r="F10" s="27" t="s">
        <v>9</v>
      </c>
      <c r="H10" s="26" t="s">
        <v>15</v>
      </c>
      <c r="J10" s="27" t="s">
        <v>12</v>
      </c>
      <c r="L10" s="159" t="s">
        <v>1010</v>
      </c>
      <c r="M10" s="28"/>
      <c r="N10" s="27"/>
      <c r="O10" s="27"/>
      <c r="P10" s="160"/>
      <c r="R10" s="161"/>
    </row>
    <row r="11" spans="1:21" customFormat="1">
      <c r="A11" s="23" t="s">
        <v>2493</v>
      </c>
      <c r="B11" s="267">
        <v>-2.3150559999999998</v>
      </c>
      <c r="C11" s="162"/>
      <c r="D11" s="5">
        <v>-1.96549</v>
      </c>
      <c r="E11" s="14"/>
      <c r="F11" s="5">
        <v>-2.3617010000000001</v>
      </c>
      <c r="G11" s="14"/>
      <c r="H11" s="5">
        <v>-2.377297</v>
      </c>
      <c r="I11" s="14"/>
      <c r="J11" s="5">
        <v>-2.3655439999999999</v>
      </c>
      <c r="K11" s="14"/>
      <c r="L11" s="4">
        <v>-2.36557</v>
      </c>
      <c r="M11" s="163"/>
      <c r="N11" s="14" t="s">
        <v>2632</v>
      </c>
      <c r="O11" s="14"/>
      <c r="P11" s="4"/>
      <c r="Q11" s="4"/>
      <c r="R11" s="29"/>
      <c r="S11" s="4"/>
      <c r="T11" s="4"/>
      <c r="U11" s="4"/>
    </row>
    <row r="12" spans="1:21" customFormat="1">
      <c r="A12" s="23" t="s">
        <v>2504</v>
      </c>
      <c r="B12" s="267">
        <v>878</v>
      </c>
      <c r="C12" s="162"/>
      <c r="D12" s="5">
        <v>597</v>
      </c>
      <c r="E12" s="15"/>
      <c r="F12" s="5">
        <v>496</v>
      </c>
      <c r="G12" s="15"/>
      <c r="H12" s="5">
        <v>536</v>
      </c>
      <c r="I12" s="15"/>
      <c r="J12" s="5">
        <v>442</v>
      </c>
      <c r="K12" s="15"/>
      <c r="L12" s="5">
        <v>471</v>
      </c>
      <c r="M12" s="15"/>
      <c r="N12" s="15"/>
      <c r="O12" s="15"/>
      <c r="P12" s="15"/>
      <c r="Q12" s="15"/>
      <c r="R12" s="15"/>
      <c r="S12" s="15"/>
      <c r="T12" s="15"/>
      <c r="U12" s="15"/>
    </row>
    <row r="13" spans="1:21" customFormat="1">
      <c r="A13" s="5" t="s">
        <v>2497</v>
      </c>
      <c r="B13" s="267">
        <v>8.9621100000000006E-3</v>
      </c>
      <c r="C13" s="162"/>
      <c r="D13" s="5">
        <v>2.1021689999999999E-2</v>
      </c>
      <c r="E13" s="15"/>
      <c r="F13" s="5">
        <v>1.461521E-2</v>
      </c>
      <c r="G13" s="15"/>
      <c r="H13" s="5">
        <v>1.219574E-2</v>
      </c>
      <c r="I13" s="15"/>
      <c r="J13" s="5">
        <v>1.248908E-2</v>
      </c>
      <c r="K13" s="15"/>
      <c r="L13" s="5">
        <v>1.3422969999999999E-2</v>
      </c>
      <c r="M13" s="15"/>
      <c r="N13" s="15"/>
      <c r="O13" s="15"/>
      <c r="P13" s="15"/>
      <c r="Q13" s="15"/>
      <c r="R13" s="15"/>
      <c r="S13" s="15"/>
      <c r="T13" s="15"/>
      <c r="U13" s="15"/>
    </row>
    <row r="14" spans="1:21" customFormat="1">
      <c r="A14" s="23" t="s">
        <v>2505</v>
      </c>
      <c r="B14" s="267">
        <v>-5.1297800000000002</v>
      </c>
      <c r="C14" s="162"/>
      <c r="D14" s="5">
        <v>-2.1024639999999999</v>
      </c>
      <c r="E14" s="163"/>
      <c r="F14" s="5">
        <v>-1.9797610000000001</v>
      </c>
      <c r="G14" s="164"/>
      <c r="H14" s="18">
        <v>-2.6581090000000001</v>
      </c>
      <c r="I14" s="17"/>
      <c r="J14" s="18">
        <v>-1.7956479999999999</v>
      </c>
      <c r="K14" s="14"/>
      <c r="L14" s="18">
        <v>-1.837539</v>
      </c>
      <c r="M14" s="162"/>
      <c r="N14" s="14"/>
      <c r="O14" s="14"/>
      <c r="P14" s="4"/>
      <c r="Q14" s="4"/>
      <c r="R14" s="29"/>
      <c r="S14" s="4"/>
      <c r="T14" s="4"/>
      <c r="U14" s="4"/>
    </row>
    <row r="15" spans="1:21" customFormat="1">
      <c r="A15" s="23" t="s">
        <v>2506</v>
      </c>
      <c r="B15" s="267">
        <v>-9.2412349999999996</v>
      </c>
      <c r="C15" s="162"/>
      <c r="D15" s="5">
        <v>-1.6469119999999999</v>
      </c>
      <c r="E15" s="163"/>
      <c r="F15" s="5">
        <v>-0.80109439999999998</v>
      </c>
      <c r="G15" s="164"/>
      <c r="H15" s="18">
        <v>-2.2340420000000001</v>
      </c>
      <c r="I15" s="17"/>
      <c r="J15" s="18">
        <v>-0.35337109999999999</v>
      </c>
      <c r="K15" s="14"/>
      <c r="L15" s="18">
        <v>-0.46966210000000003</v>
      </c>
      <c r="M15" s="162"/>
      <c r="N15" s="14"/>
      <c r="O15" s="14"/>
      <c r="P15" s="4"/>
      <c r="Q15" s="4"/>
      <c r="R15" s="29"/>
      <c r="S15" s="4"/>
      <c r="T15" s="4"/>
      <c r="U15" s="4"/>
    </row>
    <row r="16" spans="1:21" customFormat="1">
      <c r="A16" s="5" t="s">
        <v>2507</v>
      </c>
      <c r="B16" s="5">
        <v>15.84506</v>
      </c>
      <c r="C16" s="162">
        <f>B16/B3</f>
        <v>7.8823301164063274E-4</v>
      </c>
      <c r="D16" s="5">
        <v>25.273340000000001</v>
      </c>
      <c r="E16" s="165">
        <f>D16/B3</f>
        <v>1.2572549995025371E-3</v>
      </c>
      <c r="F16" s="5">
        <v>14.70735</v>
      </c>
      <c r="G16" s="166">
        <f>F16/B3</f>
        <v>7.3163615560640734E-4</v>
      </c>
      <c r="H16" s="18">
        <v>13.261089999999999</v>
      </c>
      <c r="I16" s="167">
        <f>H16/B3</f>
        <v>6.5969008058899608E-4</v>
      </c>
      <c r="J16" s="18">
        <v>11.167479999999999</v>
      </c>
      <c r="K16" s="162">
        <f>J16/B3</f>
        <v>5.5554074221470494E-4</v>
      </c>
      <c r="L16" s="18">
        <v>12.81738</v>
      </c>
      <c r="M16" s="162">
        <f>L16/B3</f>
        <v>6.3761715252213711E-4</v>
      </c>
      <c r="N16" s="14" t="s">
        <v>2633</v>
      </c>
      <c r="O16" s="14"/>
      <c r="P16" s="4"/>
      <c r="Q16" s="4"/>
      <c r="R16" s="4"/>
      <c r="S16" s="4"/>
      <c r="T16" s="4"/>
      <c r="U16" s="4"/>
    </row>
    <row r="17" spans="1:16" customFormat="1">
      <c r="A17" s="5" t="s">
        <v>2508</v>
      </c>
      <c r="B17" s="5">
        <v>99.063280000000006</v>
      </c>
      <c r="C17" s="162">
        <f>B17/B3</f>
        <v>4.9280310416873942E-3</v>
      </c>
      <c r="D17" s="5">
        <v>79.428759999999997</v>
      </c>
      <c r="E17" s="165">
        <f>D17/B3</f>
        <v>3.9512864391602828E-3</v>
      </c>
      <c r="F17" s="5">
        <v>71.392099999999999</v>
      </c>
      <c r="G17" s="166">
        <f>F17/B3</f>
        <v>3.5514923888170331E-3</v>
      </c>
      <c r="H17" s="18">
        <v>72.606769999999997</v>
      </c>
      <c r="I17" s="167">
        <f>H17/B3</f>
        <v>3.6119177196298874E-3</v>
      </c>
      <c r="J17" s="18">
        <v>60.555619999999998</v>
      </c>
      <c r="K17" s="162">
        <f>J17/B3</f>
        <v>3.0124176698835933E-3</v>
      </c>
      <c r="L17" s="18">
        <v>65.737300000000005</v>
      </c>
      <c r="M17" s="162">
        <f>L17/B3</f>
        <v>3.2701870460650683E-3</v>
      </c>
      <c r="N17" s="14" t="s">
        <v>2630</v>
      </c>
      <c r="O17" s="14"/>
      <c r="P17" s="4"/>
    </row>
    <row r="18" spans="1:16" customFormat="1">
      <c r="A18" s="23" t="s">
        <v>2509</v>
      </c>
      <c r="B18" s="265">
        <v>1.2320080000000001E-7</v>
      </c>
      <c r="C18" s="4"/>
      <c r="D18" s="265">
        <v>9.8782160000000002E-8</v>
      </c>
      <c r="E18" s="4"/>
      <c r="F18" s="265">
        <v>8.8787309999999999E-8</v>
      </c>
      <c r="G18" s="4"/>
      <c r="H18" s="265">
        <v>9.0297949999999996E-8</v>
      </c>
      <c r="I18" s="4"/>
      <c r="J18" s="265">
        <v>7.5310439999999999E-8</v>
      </c>
      <c r="K18" s="4"/>
      <c r="L18" s="265">
        <v>8.1754670000000001E-8</v>
      </c>
      <c r="M18" s="4"/>
      <c r="N18" s="14" t="s">
        <v>2634</v>
      </c>
      <c r="O18" s="14"/>
      <c r="P18" s="4"/>
    </row>
    <row r="19" spans="1:16" s="25" customFormat="1">
      <c r="A19" s="25" t="s">
        <v>2550</v>
      </c>
      <c r="D19" s="25" t="s">
        <v>2635</v>
      </c>
    </row>
    <row r="20" spans="1:16" s="26" customFormat="1">
      <c r="B20" s="26" t="s">
        <v>2522</v>
      </c>
      <c r="D20" s="158" t="s">
        <v>4</v>
      </c>
      <c r="F20" s="27" t="s">
        <v>9</v>
      </c>
      <c r="H20" s="26" t="s">
        <v>15</v>
      </c>
      <c r="J20" s="27" t="s">
        <v>12</v>
      </c>
      <c r="L20" s="159" t="s">
        <v>1010</v>
      </c>
    </row>
    <row r="21" spans="1:16" customFormat="1">
      <c r="A21" s="4" t="s">
        <v>2517</v>
      </c>
      <c r="B21" s="5">
        <v>15.84506</v>
      </c>
      <c r="C21" s="4"/>
      <c r="D21" s="5">
        <v>25.273340000000001</v>
      </c>
      <c r="E21" s="4"/>
      <c r="F21" s="5">
        <v>14.70735</v>
      </c>
      <c r="G21" s="4"/>
      <c r="H21" s="5">
        <v>13.261089999999999</v>
      </c>
      <c r="I21" s="4"/>
      <c r="J21" s="5">
        <v>11.167479999999999</v>
      </c>
      <c r="K21" s="4"/>
      <c r="L21" s="5">
        <v>12.81738</v>
      </c>
      <c r="M21" s="4"/>
      <c r="N21" s="4"/>
      <c r="O21" s="4"/>
      <c r="P21" s="4"/>
    </row>
    <row r="22" spans="1:16" customFormat="1">
      <c r="A22" s="4" t="s">
        <v>2518</v>
      </c>
      <c r="B22" s="5">
        <v>0.97507889999999997</v>
      </c>
      <c r="C22" s="4"/>
      <c r="D22" s="5">
        <v>0.99326380000000003</v>
      </c>
      <c r="E22" s="4"/>
      <c r="F22" s="5">
        <v>0.96056549999999996</v>
      </c>
      <c r="G22" s="4"/>
      <c r="H22" s="5">
        <v>0.96031549999999999</v>
      </c>
      <c r="I22" s="4"/>
      <c r="J22" s="5">
        <v>0.95279230000000004</v>
      </c>
      <c r="K22" s="4"/>
      <c r="L22" s="5">
        <v>0.95986850000000001</v>
      </c>
      <c r="M22" s="4"/>
      <c r="N22" s="4"/>
      <c r="O22" s="4"/>
      <c r="P22" s="4"/>
    </row>
    <row r="23" spans="1:16" customFormat="1">
      <c r="A23" s="5" t="s">
        <v>2308</v>
      </c>
      <c r="B23" s="5">
        <v>16.118929999999999</v>
      </c>
      <c r="C23" s="4">
        <f>B23/B3</f>
        <v>8.0185702915132817E-4</v>
      </c>
      <c r="D23" s="5">
        <v>26.347460000000002</v>
      </c>
      <c r="E23" s="4">
        <f>D23/B3</f>
        <v>1.3106884887075913E-3</v>
      </c>
      <c r="F23" s="5">
        <v>16.678370000000001</v>
      </c>
      <c r="G23" s="4">
        <f>F23/B3</f>
        <v>8.2968709581136206E-4</v>
      </c>
      <c r="H23" s="5">
        <v>14.505739999999999</v>
      </c>
      <c r="I23" s="4">
        <f>H23/B3</f>
        <v>7.2160680529300563E-4</v>
      </c>
      <c r="J23" s="5">
        <v>12.447839999999999</v>
      </c>
      <c r="K23" s="4">
        <f>J23/B3</f>
        <v>6.1923390707392298E-4</v>
      </c>
      <c r="L23" s="5">
        <v>14.38739</v>
      </c>
      <c r="M23" s="4">
        <f>L23/B3</f>
        <v>7.1571933140980994E-4</v>
      </c>
      <c r="N23" s="4"/>
      <c r="O23" s="4"/>
      <c r="P23" s="4"/>
    </row>
    <row r="24" spans="1:16" customFormat="1">
      <c r="A24" s="4" t="s">
        <v>2636</v>
      </c>
      <c r="B24" s="4">
        <v>7.7579999999999999E-4</v>
      </c>
      <c r="C24" s="5"/>
      <c r="D24" s="4">
        <v>1.2083E-3</v>
      </c>
      <c r="E24" s="5"/>
      <c r="F24" s="4">
        <v>6.3739999999999999E-4</v>
      </c>
      <c r="G24" s="5"/>
      <c r="H24" s="4">
        <v>6.001E-4</v>
      </c>
      <c r="I24" s="5"/>
      <c r="J24" s="4">
        <v>4.9370000000000002E-4</v>
      </c>
      <c r="K24" s="4"/>
      <c r="L24" s="4">
        <v>5.6229999999999995E-4</v>
      </c>
      <c r="M24" s="5"/>
      <c r="N24" s="4" t="s">
        <v>2630</v>
      </c>
      <c r="O24" s="4"/>
      <c r="P24" s="4"/>
    </row>
    <row r="25" spans="1:16" s="25" customFormat="1">
      <c r="A25" s="25" t="s">
        <v>2444</v>
      </c>
    </row>
    <row r="26" spans="1:16" s="26" customFormat="1">
      <c r="A26" s="26" t="s">
        <v>2445</v>
      </c>
      <c r="B26" s="26" t="s">
        <v>2446</v>
      </c>
      <c r="C26" s="27" t="s">
        <v>2447</v>
      </c>
      <c r="D26" s="26" t="s">
        <v>2448</v>
      </c>
      <c r="E26" s="26" t="s">
        <v>2449</v>
      </c>
      <c r="F26" s="28" t="s">
        <v>2450</v>
      </c>
      <c r="G26" s="26" t="s">
        <v>2451</v>
      </c>
      <c r="H26" s="26" t="s">
        <v>2452</v>
      </c>
      <c r="I26" s="26" t="s">
        <v>2453</v>
      </c>
      <c r="J26" s="26" t="s">
        <v>2454</v>
      </c>
      <c r="K26" s="26" t="s">
        <v>2523</v>
      </c>
      <c r="L26" s="26" t="s">
        <v>2524</v>
      </c>
      <c r="M26" s="26" t="s">
        <v>2525</v>
      </c>
      <c r="N26" s="26" t="s">
        <v>2526</v>
      </c>
      <c r="O26" s="26" t="s">
        <v>2527</v>
      </c>
    </row>
    <row r="27" spans="1:16" customFormat="1">
      <c r="A27" s="5">
        <v>0.1097133</v>
      </c>
      <c r="B27" s="5">
        <v>0.13647790000000001</v>
      </c>
      <c r="C27" s="5">
        <v>0.1604759</v>
      </c>
      <c r="D27" s="5">
        <v>0.1433827</v>
      </c>
      <c r="E27" s="5">
        <v>1.2459670000000001E-2</v>
      </c>
      <c r="F27" s="5">
        <v>1.4233269999999999E-2</v>
      </c>
      <c r="G27" s="5">
        <v>4.8899319999999996E-3</v>
      </c>
      <c r="H27" s="5">
        <v>1.5974180000000001E-2</v>
      </c>
      <c r="I27" s="5">
        <v>1.438536E-2</v>
      </c>
      <c r="J27" s="5">
        <v>9.4659370000000007E-3</v>
      </c>
      <c r="K27" s="5">
        <v>0.137349</v>
      </c>
      <c r="L27" s="5">
        <v>4.7287540000000003E-2</v>
      </c>
      <c r="M27" s="5">
        <v>6.0407450000000001E-2</v>
      </c>
      <c r="N27" s="5">
        <v>6.9985290000000006E-2</v>
      </c>
      <c r="O27" s="5">
        <v>6.0480909999999999E-2</v>
      </c>
      <c r="P27" s="4" t="s">
        <v>2637</v>
      </c>
    </row>
    <row r="28" spans="1:16" s="155" customFormat="1">
      <c r="A28" s="140" t="s">
        <v>2538</v>
      </c>
      <c r="D28" s="141"/>
      <c r="E28" s="117"/>
      <c r="G28" s="117"/>
      <c r="I28" s="117"/>
      <c r="N28" s="117"/>
      <c r="O28" s="117"/>
    </row>
    <row r="29" spans="1:16" s="144" customFormat="1">
      <c r="A29" s="144" t="s">
        <v>2628</v>
      </c>
      <c r="C29" s="152" t="s">
        <v>4</v>
      </c>
      <c r="D29" s="153" t="s">
        <v>9</v>
      </c>
      <c r="E29" s="146" t="s">
        <v>15</v>
      </c>
      <c r="F29" s="25" t="s">
        <v>12</v>
      </c>
      <c r="G29" s="146" t="s">
        <v>1010</v>
      </c>
      <c r="I29" s="145"/>
      <c r="N29" s="145"/>
      <c r="O29" s="145"/>
    </row>
    <row r="30" spans="1:16" customFormat="1">
      <c r="A30" s="127" t="s">
        <v>2307</v>
      </c>
      <c r="B30" s="5">
        <v>4805</v>
      </c>
      <c r="C30" s="5">
        <v>4805</v>
      </c>
      <c r="D30" s="5">
        <v>4805</v>
      </c>
      <c r="E30" s="5">
        <v>4805</v>
      </c>
      <c r="F30" s="5">
        <v>4805</v>
      </c>
      <c r="G30" s="5">
        <v>4805</v>
      </c>
      <c r="H30" s="4"/>
      <c r="I30" s="14"/>
      <c r="J30" s="4"/>
      <c r="K30" s="4"/>
      <c r="L30" s="4"/>
      <c r="M30" s="4"/>
      <c r="N30" s="14"/>
      <c r="O30" s="14"/>
      <c r="P30" s="4"/>
    </row>
    <row r="31" spans="1:16" customFormat="1">
      <c r="A31" s="127" t="s">
        <v>2481</v>
      </c>
      <c r="B31" s="5">
        <v>232</v>
      </c>
      <c r="C31" s="5">
        <v>160</v>
      </c>
      <c r="D31" s="5">
        <v>138</v>
      </c>
      <c r="E31" s="5">
        <v>140</v>
      </c>
      <c r="F31" s="5">
        <v>131</v>
      </c>
      <c r="G31" s="5">
        <v>142</v>
      </c>
      <c r="H31" s="4"/>
      <c r="I31" s="14"/>
      <c r="J31" s="4"/>
      <c r="K31" s="4"/>
      <c r="L31" s="4"/>
      <c r="M31" s="4"/>
      <c r="N31" s="14"/>
      <c r="O31" s="14"/>
      <c r="P31" s="4"/>
    </row>
    <row r="32" spans="1:16" customFormat="1">
      <c r="A32" s="127" t="s">
        <v>2482</v>
      </c>
      <c r="B32" s="5">
        <v>3</v>
      </c>
      <c r="C32" s="4">
        <v>2</v>
      </c>
      <c r="D32" s="4">
        <v>1</v>
      </c>
      <c r="E32" s="4">
        <v>2</v>
      </c>
      <c r="F32" s="5">
        <v>1</v>
      </c>
      <c r="G32" s="4">
        <v>1</v>
      </c>
      <c r="H32" s="4"/>
      <c r="I32" s="14"/>
      <c r="J32" s="4"/>
      <c r="K32" s="4"/>
      <c r="L32" s="4"/>
      <c r="M32" s="4"/>
      <c r="N32" s="14"/>
      <c r="O32" s="14"/>
      <c r="P32" s="4"/>
    </row>
    <row r="33" spans="1:15" customFormat="1">
      <c r="A33" s="127" t="s">
        <v>2483</v>
      </c>
      <c r="B33" s="5">
        <v>3.0701749999999999</v>
      </c>
      <c r="C33" s="4">
        <v>3</v>
      </c>
      <c r="D33" s="5">
        <v>2.3658540000000001</v>
      </c>
      <c r="E33" s="4">
        <v>3</v>
      </c>
      <c r="F33" s="5">
        <v>2.3589699999999998</v>
      </c>
      <c r="G33" s="5">
        <v>2.6410260000000001</v>
      </c>
      <c r="H33" s="4"/>
      <c r="I33" s="14"/>
      <c r="J33" s="4"/>
      <c r="K33" s="4"/>
      <c r="L33" s="4"/>
      <c r="M33" s="4"/>
      <c r="N33" s="14"/>
      <c r="O33" s="14"/>
    </row>
    <row r="34" spans="1:15" customFormat="1">
      <c r="A34" s="23" t="s">
        <v>2484</v>
      </c>
      <c r="B34" s="5">
        <v>81</v>
      </c>
      <c r="C34" s="5">
        <v>82</v>
      </c>
      <c r="D34" s="15">
        <v>84</v>
      </c>
      <c r="E34" s="4">
        <v>84</v>
      </c>
      <c r="F34" s="4">
        <v>86</v>
      </c>
      <c r="G34" s="4">
        <v>86</v>
      </c>
      <c r="H34" s="4"/>
      <c r="I34" s="14"/>
      <c r="J34" s="4"/>
      <c r="K34" s="4"/>
      <c r="L34" s="4"/>
      <c r="M34" s="4"/>
      <c r="N34" s="14"/>
      <c r="O34" s="14"/>
    </row>
    <row r="35" spans="1:15" customFormat="1">
      <c r="A35" s="23" t="s">
        <v>2485</v>
      </c>
      <c r="B35" s="4">
        <v>1.6857440000000001E-2</v>
      </c>
      <c r="C35" s="4">
        <v>1.706556E-2</v>
      </c>
      <c r="D35" s="4">
        <v>1.7481790000000001E-2</v>
      </c>
      <c r="E35" s="4">
        <v>1.7481790000000001E-2</v>
      </c>
      <c r="F35" s="4">
        <v>1.7898020000000001E-2</v>
      </c>
      <c r="G35" s="4">
        <v>1.7898020000000001E-2</v>
      </c>
      <c r="H35" s="4"/>
      <c r="I35" s="14"/>
      <c r="J35" s="4"/>
      <c r="K35" s="4"/>
      <c r="L35" s="4"/>
      <c r="M35" s="4"/>
      <c r="N35" s="14"/>
      <c r="O35" s="14"/>
    </row>
    <row r="36" spans="1:15" s="25" customFormat="1">
      <c r="A36" s="149" t="s">
        <v>2550</v>
      </c>
      <c r="B36" s="145"/>
      <c r="D36" s="152" t="s">
        <v>4</v>
      </c>
      <c r="F36" s="153" t="s">
        <v>9</v>
      </c>
      <c r="H36" s="146" t="s">
        <v>15</v>
      </c>
      <c r="J36" s="25" t="s">
        <v>12</v>
      </c>
      <c r="L36" s="146" t="s">
        <v>1010</v>
      </c>
      <c r="N36" s="146"/>
      <c r="O36" s="146"/>
    </row>
    <row r="37" spans="1:15" customFormat="1">
      <c r="A37" s="15" t="s">
        <v>2551</v>
      </c>
      <c r="B37" s="5">
        <v>4.3173890000000004</v>
      </c>
      <c r="C37" s="4"/>
      <c r="D37" s="5">
        <v>6.1878469999999997</v>
      </c>
      <c r="E37" s="4"/>
      <c r="F37" s="5">
        <v>4.4573309999999999</v>
      </c>
      <c r="G37" s="4"/>
      <c r="H37" s="5">
        <v>3.3435350000000001</v>
      </c>
      <c r="I37" s="14"/>
      <c r="J37" s="5">
        <v>3.1969750000000001</v>
      </c>
      <c r="K37" s="4"/>
      <c r="L37" s="5">
        <v>4.6067660000000004</v>
      </c>
      <c r="M37" s="4"/>
      <c r="N37" s="14"/>
      <c r="O37" s="14"/>
    </row>
    <row r="38" spans="1:15" customFormat="1">
      <c r="A38" s="15" t="s">
        <v>2552</v>
      </c>
      <c r="B38" s="5">
        <v>0.82002439999999999</v>
      </c>
      <c r="C38" s="4"/>
      <c r="D38" s="5">
        <v>0.93800240000000001</v>
      </c>
      <c r="E38" s="4"/>
      <c r="F38" s="5">
        <v>0.8057396</v>
      </c>
      <c r="G38" s="4"/>
      <c r="H38" s="5">
        <v>0.61408830000000003</v>
      </c>
      <c r="I38" s="14"/>
      <c r="J38" s="5">
        <v>0.73174629999999996</v>
      </c>
      <c r="K38" s="4"/>
      <c r="L38" s="5">
        <v>0.8446825</v>
      </c>
      <c r="M38" s="4"/>
      <c r="N38" s="14"/>
      <c r="O38" s="14"/>
    </row>
    <row r="39" spans="1:15" customFormat="1">
      <c r="A39" s="15" t="s">
        <v>2308</v>
      </c>
      <c r="B39" s="5">
        <v>4.3951520000000004</v>
      </c>
      <c r="C39" s="4">
        <f>B39/B30</f>
        <v>9.1470385015608746E-4</v>
      </c>
      <c r="D39" s="5">
        <v>6.4951800000000004</v>
      </c>
      <c r="E39" s="4">
        <f>D39/B30</f>
        <v>1.3517544224765871E-3</v>
      </c>
      <c r="F39" s="5">
        <v>5.0155849999999997</v>
      </c>
      <c r="G39" s="4">
        <f>F39/B30</f>
        <v>1.0438262226847034E-3</v>
      </c>
      <c r="H39" s="5">
        <v>3.6931660000000002</v>
      </c>
      <c r="I39" s="14">
        <f>H39/B30</f>
        <v>7.6860894901144641E-4</v>
      </c>
      <c r="J39" s="5">
        <v>3.5601609999999999</v>
      </c>
      <c r="K39" s="4">
        <f>J39/B30</f>
        <v>7.4092840790842868E-4</v>
      </c>
      <c r="L39" s="5">
        <v>5.0530670000000004</v>
      </c>
      <c r="M39" s="4">
        <f>L39/B30</f>
        <v>1.0516268470343393E-3</v>
      </c>
      <c r="N39" s="14"/>
      <c r="O39" s="14"/>
    </row>
    <row r="40" spans="1:15" customFormat="1">
      <c r="A40" s="15" t="s">
        <v>2636</v>
      </c>
      <c r="B40" s="5">
        <v>8.8340000000000001E-4</v>
      </c>
      <c r="C40" s="5"/>
      <c r="D40" s="264">
        <v>1.2271999999999999E-3</v>
      </c>
      <c r="E40" s="5"/>
      <c r="F40" s="14">
        <v>8.1459999999999996E-4</v>
      </c>
      <c r="G40" s="5"/>
      <c r="H40" s="4">
        <v>6.2480000000000001E-4</v>
      </c>
      <c r="I40" s="5"/>
      <c r="J40" s="4">
        <v>5.911E-4</v>
      </c>
      <c r="K40" s="5"/>
      <c r="L40" s="4">
        <v>8.6879999999999998E-4</v>
      </c>
      <c r="M40" s="5"/>
      <c r="N40" s="14"/>
      <c r="O40" s="14"/>
    </row>
    <row r="41" spans="1:15" s="25" customFormat="1">
      <c r="A41" s="146" t="s">
        <v>2553</v>
      </c>
      <c r="D41" s="153" t="s">
        <v>4</v>
      </c>
      <c r="F41" s="146" t="s">
        <v>9</v>
      </c>
      <c r="H41" s="25" t="s">
        <v>15</v>
      </c>
      <c r="J41" s="146" t="s">
        <v>12</v>
      </c>
      <c r="L41" s="156" t="s">
        <v>1010</v>
      </c>
      <c r="N41" s="146"/>
      <c r="O41" s="146"/>
    </row>
    <row r="42" spans="1:15" customFormat="1">
      <c r="A42" s="23" t="s">
        <v>2493</v>
      </c>
      <c r="B42" s="5">
        <v>-2.2273160000000001</v>
      </c>
      <c r="C42" s="14"/>
      <c r="D42" s="5">
        <v>-1.96316</v>
      </c>
      <c r="E42" s="14"/>
      <c r="F42" s="5">
        <v>-2.2026509999999999</v>
      </c>
      <c r="G42" s="23"/>
      <c r="H42" s="5">
        <v>-2.3025509999999998</v>
      </c>
      <c r="I42" s="14"/>
      <c r="J42" s="5">
        <v>-2.2883900000000001</v>
      </c>
      <c r="K42" s="4"/>
      <c r="L42" s="5">
        <v>-2.1654689999999999</v>
      </c>
      <c r="M42" s="4"/>
      <c r="N42" s="14"/>
      <c r="O42" s="14"/>
    </row>
    <row r="43" spans="1:15" customFormat="1">
      <c r="A43" s="23" t="s">
        <v>2504</v>
      </c>
      <c r="B43" s="5">
        <v>222</v>
      </c>
      <c r="C43" s="29"/>
      <c r="D43" s="5">
        <v>155</v>
      </c>
      <c r="E43" s="14"/>
      <c r="F43" s="5">
        <v>131</v>
      </c>
      <c r="G43" s="14"/>
      <c r="H43" s="5">
        <v>135</v>
      </c>
      <c r="I43" s="14"/>
      <c r="J43" s="5">
        <v>126</v>
      </c>
      <c r="K43" s="4"/>
      <c r="L43" s="5">
        <v>137</v>
      </c>
      <c r="M43" s="4"/>
      <c r="N43" s="14"/>
      <c r="O43" s="14"/>
    </row>
    <row r="44" spans="1:15" customFormat="1">
      <c r="A44" s="23" t="s">
        <v>2497</v>
      </c>
      <c r="B44" s="5">
        <v>9.6775320000000008E-3</v>
      </c>
      <c r="C44" s="29"/>
      <c r="D44" s="5">
        <v>1.9845290000000002E-2</v>
      </c>
      <c r="E44" s="14"/>
      <c r="F44" s="5">
        <v>1.6849739999999998E-2</v>
      </c>
      <c r="G44" s="14"/>
      <c r="H44" s="5">
        <v>1.2254019999999999E-2</v>
      </c>
      <c r="I44" s="14"/>
      <c r="J44" s="5">
        <v>1.261084E-2</v>
      </c>
      <c r="K44" s="4"/>
      <c r="L44" s="5">
        <v>1.6665579999999999E-2</v>
      </c>
      <c r="M44" s="4"/>
      <c r="N44" s="14"/>
      <c r="O44" s="14"/>
    </row>
    <row r="45" spans="1:15" customFormat="1">
      <c r="A45" s="23" t="s">
        <v>2505</v>
      </c>
      <c r="B45" s="5">
        <v>-4.0829399999999998</v>
      </c>
      <c r="C45" s="29"/>
      <c r="D45" s="5">
        <v>-1.726626</v>
      </c>
      <c r="E45" s="14"/>
      <c r="F45" s="5">
        <v>-1.0394540000000001</v>
      </c>
      <c r="G45" s="14"/>
      <c r="H45" s="5">
        <v>-2.106303</v>
      </c>
      <c r="I45" s="14"/>
      <c r="J45" s="5">
        <v>-1.4900119999999999</v>
      </c>
      <c r="K45" s="4"/>
      <c r="L45" s="5">
        <v>-1.503253</v>
      </c>
      <c r="M45" s="4"/>
      <c r="N45" s="14"/>
      <c r="O45" s="14"/>
    </row>
    <row r="46" spans="1:15" customFormat="1">
      <c r="A46" s="23" t="s">
        <v>2506</v>
      </c>
      <c r="B46" s="5">
        <v>-5.4162689999999998</v>
      </c>
      <c r="C46" s="29"/>
      <c r="D46" s="5">
        <v>-0.82597449999999994</v>
      </c>
      <c r="E46" s="14"/>
      <c r="F46" s="5">
        <v>0.6493236</v>
      </c>
      <c r="G46" s="14"/>
      <c r="H46" s="5">
        <v>-1.1383749999999999</v>
      </c>
      <c r="I46" s="14"/>
      <c r="J46" s="5">
        <v>-2.3337630000000002E-2</v>
      </c>
      <c r="K46" s="4"/>
      <c r="L46" s="5">
        <v>-0.20150399999999999</v>
      </c>
      <c r="M46" s="4"/>
      <c r="N46" s="14"/>
      <c r="O46" s="14"/>
    </row>
    <row r="47" spans="1:15" customFormat="1">
      <c r="A47" s="5" t="s">
        <v>2507</v>
      </c>
      <c r="B47" s="5">
        <v>4.3173890000000004</v>
      </c>
      <c r="C47" s="29">
        <f>B47/B30</f>
        <v>8.9852008324661813E-4</v>
      </c>
      <c r="D47" s="5">
        <v>6.1878469999999997</v>
      </c>
      <c r="E47" s="14">
        <f>D47/B30</f>
        <v>1.2877933402705515E-3</v>
      </c>
      <c r="F47" s="5">
        <v>4.4573309999999999</v>
      </c>
      <c r="G47" s="14">
        <f>F47/B30</f>
        <v>9.2764432882414146E-4</v>
      </c>
      <c r="H47" s="5">
        <v>3.3435350000000001</v>
      </c>
      <c r="I47" s="14">
        <f>H47/B30</f>
        <v>6.9584495317377736E-4</v>
      </c>
      <c r="J47" s="5">
        <v>3.1969750000000001</v>
      </c>
      <c r="K47" s="4">
        <f>J47/B30</f>
        <v>6.6534339229968784E-4</v>
      </c>
      <c r="L47" s="5">
        <v>4.6067660000000004</v>
      </c>
      <c r="M47" s="4">
        <f>L47/B30</f>
        <v>9.5874422476586898E-4</v>
      </c>
      <c r="N47" s="14"/>
      <c r="O47" s="14"/>
    </row>
    <row r="48" spans="1:15" customFormat="1">
      <c r="A48" s="5" t="s">
        <v>2508</v>
      </c>
      <c r="B48" s="5">
        <v>25.79429</v>
      </c>
      <c r="C48" s="29">
        <f>B48/B30</f>
        <v>5.368218522372529E-3</v>
      </c>
      <c r="D48" s="5">
        <v>20.97137</v>
      </c>
      <c r="E48" s="14">
        <f>D48/B30</f>
        <v>4.3644890738813733E-3</v>
      </c>
      <c r="F48" s="5">
        <v>19.626059999999999</v>
      </c>
      <c r="G48" s="14">
        <f>F48/B30</f>
        <v>4.0845078043704472E-3</v>
      </c>
      <c r="H48" s="5">
        <v>18.685669999999998</v>
      </c>
      <c r="I48" s="14">
        <f>H48/B30</f>
        <v>3.8887970863683658E-3</v>
      </c>
      <c r="J48" s="5">
        <v>17.55049</v>
      </c>
      <c r="K48" s="4">
        <f>J48/B30</f>
        <v>3.6525473465140478E-3</v>
      </c>
      <c r="L48" s="5">
        <v>19.569749999999999</v>
      </c>
      <c r="M48" s="4">
        <f>L48/B30</f>
        <v>4.0727887617065554E-3</v>
      </c>
      <c r="N48" s="14"/>
      <c r="O48" s="14"/>
    </row>
    <row r="49" spans="1:15" customFormat="1">
      <c r="A49" s="5" t="s">
        <v>2509</v>
      </c>
      <c r="B49" s="265">
        <v>1.3420549999999999E-7</v>
      </c>
      <c r="C49" s="5"/>
      <c r="D49" s="266">
        <v>1.091122E-7</v>
      </c>
      <c r="E49" s="5"/>
      <c r="F49" s="266">
        <v>1.0211270000000001E-7</v>
      </c>
      <c r="G49" s="5"/>
      <c r="H49" s="266">
        <v>9.7219930000000004E-8</v>
      </c>
      <c r="I49" s="5"/>
      <c r="J49" s="266">
        <v>9.131367E-8</v>
      </c>
      <c r="K49" s="5"/>
      <c r="L49" s="266">
        <v>1.018197E-7</v>
      </c>
      <c r="M49" s="5"/>
      <c r="N49" s="14" t="s">
        <v>2638</v>
      </c>
      <c r="O49" s="14"/>
    </row>
    <row r="50" spans="1:15" s="25" customFormat="1">
      <c r="A50" s="151" t="s">
        <v>2578</v>
      </c>
      <c r="B50" s="146"/>
      <c r="C50" s="152"/>
      <c r="D50" s="153"/>
      <c r="E50" s="146"/>
      <c r="F50" s="40" t="s">
        <v>2522</v>
      </c>
      <c r="G50" s="25" t="s">
        <v>4</v>
      </c>
      <c r="H50" s="146" t="s">
        <v>9</v>
      </c>
      <c r="I50" s="25" t="s">
        <v>15</v>
      </c>
      <c r="J50" s="25" t="s">
        <v>12</v>
      </c>
      <c r="K50" s="25" t="s">
        <v>1010</v>
      </c>
      <c r="M50" s="156"/>
      <c r="N50" s="146"/>
      <c r="O50" s="146"/>
    </row>
    <row r="51" spans="1:15" customFormat="1">
      <c r="A51" s="4" t="s">
        <v>2556</v>
      </c>
      <c r="B51" s="14"/>
      <c r="C51" s="29"/>
      <c r="D51" s="15"/>
      <c r="E51" s="14" t="s">
        <v>2639</v>
      </c>
      <c r="F51" s="267">
        <v>891</v>
      </c>
      <c r="G51" s="5">
        <v>606</v>
      </c>
      <c r="H51" s="4">
        <v>502</v>
      </c>
      <c r="I51" s="5">
        <v>544</v>
      </c>
      <c r="J51" s="5">
        <v>452</v>
      </c>
      <c r="K51" s="5">
        <v>477</v>
      </c>
      <c r="L51" s="4"/>
      <c r="M51" s="4"/>
      <c r="N51" s="14"/>
      <c r="O51" s="14"/>
    </row>
    <row r="52" spans="1:15" customFormat="1">
      <c r="A52" s="4" t="s">
        <v>2558</v>
      </c>
      <c r="B52" s="14"/>
      <c r="C52" s="29"/>
      <c r="D52" s="15"/>
      <c r="E52" s="4" t="s">
        <v>2640</v>
      </c>
      <c r="F52" s="5">
        <v>232</v>
      </c>
      <c r="G52" s="5">
        <v>160</v>
      </c>
      <c r="H52" s="5">
        <v>138</v>
      </c>
      <c r="I52" s="5">
        <v>140</v>
      </c>
      <c r="J52" s="5">
        <v>131</v>
      </c>
      <c r="K52" s="5">
        <v>142</v>
      </c>
      <c r="L52" s="4"/>
      <c r="M52" s="4"/>
      <c r="N52" s="14"/>
      <c r="O52" s="14"/>
    </row>
    <row r="53" spans="1:15" customFormat="1">
      <c r="A53" s="4"/>
      <c r="B53" s="14"/>
      <c r="C53" s="4"/>
      <c r="D53" s="4"/>
      <c r="E53" s="14" t="s">
        <v>2641</v>
      </c>
      <c r="F53" s="267">
        <v>268</v>
      </c>
      <c r="G53" s="5">
        <v>277</v>
      </c>
      <c r="H53" s="5">
        <v>283</v>
      </c>
      <c r="I53" s="5">
        <v>282</v>
      </c>
      <c r="J53" s="5">
        <v>292</v>
      </c>
      <c r="K53" s="4">
        <v>294</v>
      </c>
      <c r="L53" s="4"/>
      <c r="M53" s="4"/>
      <c r="N53" s="4"/>
      <c r="O53" s="4"/>
    </row>
    <row r="54" spans="1:15" customFormat="1">
      <c r="A54" s="4" t="s">
        <v>2559</v>
      </c>
      <c r="B54" s="14"/>
      <c r="C54" s="4"/>
      <c r="D54" s="4"/>
      <c r="E54" s="4" t="s">
        <v>2642</v>
      </c>
      <c r="F54" s="5">
        <v>81</v>
      </c>
      <c r="G54" s="5">
        <v>82</v>
      </c>
      <c r="H54" s="15">
        <v>84</v>
      </c>
      <c r="I54" s="4">
        <v>84</v>
      </c>
      <c r="J54" s="4">
        <v>86</v>
      </c>
      <c r="K54" s="4">
        <v>86</v>
      </c>
      <c r="L54" s="4"/>
      <c r="M54" s="4"/>
      <c r="N54" s="4"/>
      <c r="O54" s="4"/>
    </row>
    <row r="55" spans="1:15" customFormat="1">
      <c r="A55" s="4" t="s">
        <v>2560</v>
      </c>
      <c r="B55" s="14"/>
      <c r="C55" s="4"/>
      <c r="D55" s="4"/>
      <c r="E55" s="4" t="s">
        <v>2463</v>
      </c>
      <c r="F55" s="4">
        <f>(F51/F52)/(F53/F54)</f>
        <v>1.1607533453422543</v>
      </c>
      <c r="G55" s="4">
        <f t="shared" ref="G55:K55" si="0">(G51/G52)/(G53/G54)</f>
        <v>1.1212093862815886</v>
      </c>
      <c r="H55" s="4">
        <f t="shared" si="0"/>
        <v>1.0797357504993086</v>
      </c>
      <c r="I55" s="4">
        <f t="shared" si="0"/>
        <v>1.1574468085106382</v>
      </c>
      <c r="J55" s="4">
        <f t="shared" si="0"/>
        <v>1.0162083028338389</v>
      </c>
      <c r="K55" s="4">
        <f t="shared" si="0"/>
        <v>0.9826099453866054</v>
      </c>
      <c r="L55" s="4"/>
      <c r="M55" s="4"/>
      <c r="N55" s="4"/>
      <c r="O55" s="4"/>
    </row>
    <row r="56" spans="1:15" customFormat="1">
      <c r="A56" s="4"/>
      <c r="B56" s="14"/>
      <c r="C56" s="4"/>
      <c r="D56" s="4"/>
      <c r="E56" s="4" t="s">
        <v>2464</v>
      </c>
      <c r="F56" s="4">
        <f>1-F55</f>
        <v>-0.16075334534225427</v>
      </c>
      <c r="G56" s="4">
        <f t="shared" ref="G56:K56" si="1">1-G55</f>
        <v>-0.12120938628158862</v>
      </c>
      <c r="H56" s="4">
        <f t="shared" si="1"/>
        <v>-7.9735750499308589E-2</v>
      </c>
      <c r="I56" s="4">
        <f t="shared" si="1"/>
        <v>-0.15744680851063819</v>
      </c>
      <c r="J56" s="4">
        <f t="shared" si="1"/>
        <v>-1.6208302833838895E-2</v>
      </c>
      <c r="K56" s="4">
        <f t="shared" si="1"/>
        <v>1.7390054613394601E-2</v>
      </c>
      <c r="L56" s="4" t="s">
        <v>2643</v>
      </c>
      <c r="M56" s="4"/>
      <c r="N56" s="4"/>
      <c r="O56" s="4"/>
    </row>
    <row r="57" spans="1:15" customFormat="1">
      <c r="A57" s="4" t="s">
        <v>2561</v>
      </c>
      <c r="B57" s="14"/>
      <c r="C57" s="4"/>
      <c r="D57" s="4"/>
      <c r="E57" s="4" t="s">
        <v>2465</v>
      </c>
      <c r="F57" s="42">
        <v>1.0343</v>
      </c>
      <c r="G57" s="42">
        <v>0.55249000000000004</v>
      </c>
      <c r="H57" s="42">
        <v>0.23855999999999999</v>
      </c>
      <c r="I57" s="42">
        <v>0.87587999999999999</v>
      </c>
      <c r="J57" s="4">
        <v>1.0383E-2</v>
      </c>
      <c r="K57" s="4">
        <v>1.2734000000000001E-2</v>
      </c>
      <c r="L57" s="4"/>
      <c r="M57" s="4"/>
      <c r="N57" s="4"/>
      <c r="O57" s="4"/>
    </row>
    <row r="58" spans="1:15" customFormat="1">
      <c r="A58" s="4" t="s">
        <v>2562</v>
      </c>
      <c r="B58" s="14"/>
      <c r="C58" s="4"/>
      <c r="D58" s="4"/>
      <c r="E58" s="4" t="s">
        <v>2644</v>
      </c>
      <c r="F58" s="42">
        <v>0.33479999999999999</v>
      </c>
      <c r="G58" s="42">
        <v>0.50319999999999998</v>
      </c>
      <c r="H58" s="42">
        <v>0.63719999999999999</v>
      </c>
      <c r="I58" s="42">
        <v>0.37080000000000002</v>
      </c>
      <c r="J58" s="42">
        <v>0.9325</v>
      </c>
      <c r="K58" s="42">
        <v>0.9335</v>
      </c>
      <c r="L58" s="4"/>
      <c r="M58" s="4"/>
      <c r="N58" s="4"/>
      <c r="O58" s="4"/>
    </row>
    <row r="60" spans="1:15" customFormat="1">
      <c r="A60" s="168"/>
      <c r="B60" s="14"/>
      <c r="C60" s="29"/>
      <c r="D60" s="1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customFormat="1">
      <c r="A61" s="4" t="s">
        <v>2610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</row>
    <row r="62" spans="1:15" customFormat="1">
      <c r="A62" s="4"/>
      <c r="B62" s="4" t="s">
        <v>2611</v>
      </c>
      <c r="C62" s="4" t="s">
        <v>2612</v>
      </c>
      <c r="D62" s="4" t="s">
        <v>2613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</row>
    <row r="63" spans="1:15" customFormat="1">
      <c r="A63" s="4" t="s">
        <v>2614</v>
      </c>
      <c r="B63" s="5"/>
      <c r="C63" s="5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</row>
    <row r="64" spans="1:15" customFormat="1">
      <c r="A64" s="4" t="s">
        <v>2615</v>
      </c>
      <c r="B64" s="5"/>
      <c r="C64" s="5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</row>
    <row r="65" spans="1:1" customFormat="1">
      <c r="A65" s="4" t="s">
        <v>2613</v>
      </c>
    </row>
    <row r="67" spans="1:1" customFormat="1">
      <c r="A67" s="4" t="s">
        <v>2624</v>
      </c>
    </row>
    <row r="69" spans="1:1" customFormat="1">
      <c r="A69" s="30"/>
    </row>
    <row r="71" spans="1:1" customFormat="1">
      <c r="A71" s="4" t="s">
        <v>2645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24"/>
  <sheetViews>
    <sheetView topLeftCell="D147" workbookViewId="0">
      <selection activeCell="L164" sqref="L164"/>
    </sheetView>
  </sheetViews>
  <sheetFormatPr baseColWidth="10" defaultColWidth="8.83203125" defaultRowHeight="14" x14ac:dyDescent="0"/>
  <cols>
    <col min="1" max="1" width="21.5" style="177" customWidth="1"/>
    <col min="2" max="2" width="12.1640625" style="177" customWidth="1"/>
    <col min="3" max="3" width="8.83203125" style="177" customWidth="1"/>
    <col min="4" max="4" width="16.6640625" style="177" customWidth="1"/>
    <col min="5" max="6" width="8.83203125" style="177" customWidth="1"/>
    <col min="7" max="7" width="10.1640625" style="177" customWidth="1"/>
    <col min="8" max="9" width="8.83203125" style="177" customWidth="1"/>
    <col min="10" max="10" width="11.33203125" style="177" customWidth="1"/>
    <col min="11" max="11" width="8.83203125" style="177" customWidth="1"/>
    <col min="12" max="12" width="12.83203125" style="177" customWidth="1"/>
    <col min="13" max="13" width="14.5" style="177" customWidth="1"/>
    <col min="14" max="14" width="15.5" style="177" customWidth="1"/>
    <col min="15" max="15" width="8.83203125" style="177" customWidth="1"/>
    <col min="16" max="16" width="11.1640625" style="177" customWidth="1"/>
    <col min="17" max="31" width="8.83203125" style="177" customWidth="1"/>
    <col min="32" max="32" width="12.83203125" style="177" customWidth="1"/>
    <col min="33" max="1025" width="8.83203125" style="177" customWidth="1"/>
    <col min="1026" max="16384" width="8.83203125" style="177"/>
  </cols>
  <sheetData>
    <row r="1" spans="1:34">
      <c r="A1" s="235" t="s">
        <v>2469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7"/>
      <c r="P1" s="238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</row>
    <row r="2" spans="1:34">
      <c r="A2" s="239" t="s">
        <v>2470</v>
      </c>
      <c r="B2" s="240"/>
      <c r="C2" s="241" t="s">
        <v>2471</v>
      </c>
      <c r="D2" s="240" t="s">
        <v>2472</v>
      </c>
      <c r="E2" s="241" t="s">
        <v>2473</v>
      </c>
      <c r="F2" s="240" t="s">
        <v>2474</v>
      </c>
      <c r="G2" s="240" t="s">
        <v>2475</v>
      </c>
      <c r="H2" s="240" t="s">
        <v>2476</v>
      </c>
      <c r="I2" s="240"/>
      <c r="J2" s="241"/>
      <c r="K2" s="241"/>
      <c r="L2" s="240"/>
      <c r="M2" s="241"/>
      <c r="N2" s="240"/>
      <c r="O2" s="240"/>
      <c r="P2" s="240"/>
      <c r="Q2" s="240"/>
      <c r="R2" s="241"/>
      <c r="S2" s="240"/>
      <c r="T2" s="241"/>
      <c r="U2" s="240"/>
      <c r="V2" s="241"/>
      <c r="W2" s="241"/>
      <c r="X2" s="241"/>
      <c r="Y2" s="241"/>
      <c r="Z2" s="241"/>
      <c r="AA2" s="241"/>
      <c r="AB2" s="241"/>
      <c r="AC2" s="241"/>
      <c r="AD2" s="241"/>
      <c r="AE2" s="241"/>
      <c r="AF2" s="241"/>
      <c r="AG2" s="241"/>
      <c r="AH2" s="241"/>
    </row>
    <row r="3" spans="1:34">
      <c r="A3" s="242" t="s">
        <v>2307</v>
      </c>
      <c r="B3" s="181">
        <f>SUM('chr22'!C3:H3)</f>
        <v>16387</v>
      </c>
      <c r="C3" s="177">
        <v>3283</v>
      </c>
      <c r="D3" s="177">
        <v>1045</v>
      </c>
      <c r="E3" s="177">
        <v>3538</v>
      </c>
      <c r="F3" s="177">
        <v>1507</v>
      </c>
      <c r="G3" s="177">
        <v>122</v>
      </c>
      <c r="H3" s="177">
        <v>6892</v>
      </c>
      <c r="I3" s="181"/>
      <c r="J3" s="181"/>
      <c r="K3" s="181"/>
      <c r="L3" s="181"/>
      <c r="M3" s="181"/>
      <c r="P3" s="13"/>
      <c r="R3" s="176"/>
    </row>
    <row r="4" spans="1:34">
      <c r="A4" s="242" t="s">
        <v>2481</v>
      </c>
      <c r="B4" s="181">
        <v>710</v>
      </c>
      <c r="C4" s="181">
        <v>127</v>
      </c>
      <c r="D4" s="181">
        <v>21</v>
      </c>
      <c r="E4" s="181">
        <v>274</v>
      </c>
      <c r="F4" s="181">
        <v>50</v>
      </c>
      <c r="G4" s="181">
        <v>3</v>
      </c>
      <c r="H4" s="43">
        <v>235</v>
      </c>
      <c r="J4" s="181"/>
      <c r="L4" s="181"/>
      <c r="M4" s="181"/>
      <c r="P4" s="13"/>
      <c r="R4" s="176"/>
    </row>
    <row r="5" spans="1:34">
      <c r="A5" s="242" t="s">
        <v>2482</v>
      </c>
      <c r="B5" s="181">
        <v>4</v>
      </c>
      <c r="C5" s="177">
        <v>2</v>
      </c>
      <c r="D5" s="177">
        <v>0</v>
      </c>
      <c r="E5" s="177">
        <v>2</v>
      </c>
      <c r="F5" s="177">
        <v>0</v>
      </c>
      <c r="G5" s="177">
        <v>0</v>
      </c>
      <c r="H5" s="13">
        <v>0</v>
      </c>
      <c r="M5" s="180"/>
      <c r="P5" s="13"/>
      <c r="R5" s="176"/>
    </row>
    <row r="6" spans="1:34">
      <c r="A6" s="242" t="s">
        <v>2483</v>
      </c>
      <c r="B6" s="181">
        <v>1.8861790000000001</v>
      </c>
      <c r="C6" s="181">
        <v>2.0238100000000001</v>
      </c>
      <c r="D6" s="181">
        <v>2</v>
      </c>
      <c r="E6" s="181">
        <v>1.140625</v>
      </c>
      <c r="F6" s="181">
        <v>3.545455</v>
      </c>
      <c r="G6" s="181">
        <v>2</v>
      </c>
      <c r="H6" s="43">
        <v>3.1228069999999999</v>
      </c>
      <c r="I6" s="181"/>
      <c r="J6" s="181"/>
      <c r="K6" s="181"/>
      <c r="L6" s="181"/>
      <c r="M6" s="181"/>
      <c r="P6" s="45"/>
      <c r="R6" s="176"/>
    </row>
    <row r="7" spans="1:34">
      <c r="A7" s="180" t="s">
        <v>2484</v>
      </c>
      <c r="B7" s="181">
        <v>293</v>
      </c>
      <c r="C7" s="177">
        <v>41</v>
      </c>
      <c r="D7" s="181">
        <v>9</v>
      </c>
      <c r="E7" s="181">
        <v>177</v>
      </c>
      <c r="F7" s="181">
        <v>13</v>
      </c>
      <c r="G7" s="181">
        <v>1</v>
      </c>
      <c r="H7" s="43">
        <v>52</v>
      </c>
      <c r="I7" s="181"/>
      <c r="J7" s="181"/>
      <c r="K7" s="181"/>
      <c r="L7" s="181"/>
      <c r="M7" s="180"/>
      <c r="P7" s="45"/>
    </row>
    <row r="8" spans="1:34">
      <c r="A8" s="180" t="s">
        <v>2485</v>
      </c>
      <c r="B8" s="181">
        <v>1.7880030000000002E-2</v>
      </c>
      <c r="C8" s="177">
        <v>1.2488580000000001E-2</v>
      </c>
      <c r="D8" s="181">
        <v>8.6124400000000007E-3</v>
      </c>
      <c r="E8" s="181">
        <v>5.0028259999999998E-2</v>
      </c>
      <c r="F8" s="181">
        <v>8.6264099999999993E-3</v>
      </c>
      <c r="G8" s="181">
        <v>8.1967210000000006E-3</v>
      </c>
      <c r="H8" s="43">
        <v>7.5449799999999997E-3</v>
      </c>
      <c r="I8" s="181"/>
      <c r="J8" s="181"/>
      <c r="K8" s="181"/>
      <c r="L8" s="181"/>
      <c r="M8" s="180"/>
      <c r="P8" s="45"/>
    </row>
    <row r="9" spans="1:34">
      <c r="A9" s="243" t="s">
        <v>2486</v>
      </c>
      <c r="B9" s="244"/>
      <c r="C9" s="245" t="s">
        <v>2471</v>
      </c>
      <c r="D9" s="244" t="s">
        <v>2472</v>
      </c>
      <c r="E9" s="245" t="s">
        <v>2473</v>
      </c>
      <c r="F9" s="244" t="s">
        <v>2474</v>
      </c>
      <c r="G9" s="244" t="s">
        <v>2475</v>
      </c>
      <c r="H9" s="244" t="s">
        <v>2476</v>
      </c>
      <c r="I9" s="246"/>
      <c r="J9" s="246"/>
      <c r="K9" s="246"/>
      <c r="L9" s="246"/>
      <c r="M9" s="243"/>
      <c r="N9" s="244"/>
      <c r="O9" s="244"/>
      <c r="P9" s="247"/>
      <c r="Q9" s="244"/>
      <c r="R9" s="244"/>
      <c r="S9" s="244"/>
      <c r="T9" s="244"/>
      <c r="U9" s="244"/>
      <c r="V9" s="244"/>
      <c r="W9" s="244"/>
      <c r="X9" s="244"/>
      <c r="Y9" s="244"/>
      <c r="Z9" s="244"/>
      <c r="AA9" s="244"/>
      <c r="AB9" s="244"/>
      <c r="AC9" s="244"/>
      <c r="AD9" s="244"/>
      <c r="AE9" s="244"/>
      <c r="AF9" s="244"/>
      <c r="AG9" s="244"/>
      <c r="AH9" s="244"/>
    </row>
    <row r="10" spans="1:34">
      <c r="A10" s="242" t="s">
        <v>2481</v>
      </c>
      <c r="B10" s="181">
        <v>519</v>
      </c>
      <c r="C10" s="181">
        <v>82</v>
      </c>
      <c r="D10" s="181">
        <v>20</v>
      </c>
      <c r="E10" s="177">
        <v>232</v>
      </c>
      <c r="F10" s="181">
        <v>33</v>
      </c>
      <c r="G10" s="181">
        <v>1</v>
      </c>
      <c r="H10" s="43">
        <v>151</v>
      </c>
      <c r="I10" s="181"/>
      <c r="J10" s="181"/>
      <c r="K10" s="181"/>
      <c r="L10" s="181"/>
      <c r="M10" s="180"/>
      <c r="P10" s="45"/>
    </row>
    <row r="11" spans="1:34">
      <c r="A11" s="242" t="s">
        <v>2482</v>
      </c>
      <c r="B11" s="181">
        <v>3</v>
      </c>
      <c r="C11" s="177">
        <v>2</v>
      </c>
      <c r="D11" s="181">
        <v>0</v>
      </c>
      <c r="E11" s="181">
        <v>1</v>
      </c>
      <c r="F11" s="181">
        <v>0</v>
      </c>
      <c r="G11" s="181">
        <v>0</v>
      </c>
      <c r="H11" s="212">
        <v>0</v>
      </c>
      <c r="J11" s="176"/>
      <c r="K11" s="176"/>
      <c r="M11" s="176"/>
      <c r="R11" s="176"/>
      <c r="T11" s="176"/>
      <c r="V11" s="176"/>
      <c r="W11" s="176"/>
      <c r="X11" s="176"/>
      <c r="Y11" s="176"/>
      <c r="Z11" s="176"/>
      <c r="AA11" s="176"/>
      <c r="AB11" s="176"/>
      <c r="AC11" s="176"/>
      <c r="AD11" s="176"/>
      <c r="AE11" s="176"/>
      <c r="AF11" s="176"/>
      <c r="AG11" s="176"/>
      <c r="AH11" s="176"/>
    </row>
    <row r="12" spans="1:34">
      <c r="A12" s="242" t="s">
        <v>2483</v>
      </c>
      <c r="B12" s="181">
        <v>1.7903230000000001</v>
      </c>
      <c r="C12" s="181">
        <v>2.9047619999999998</v>
      </c>
      <c r="D12" s="177">
        <v>1.857143</v>
      </c>
      <c r="E12" s="181">
        <v>1.035088</v>
      </c>
      <c r="F12" s="181">
        <v>3.714286</v>
      </c>
      <c r="G12" s="181" t="s">
        <v>2671</v>
      </c>
      <c r="H12" s="43">
        <v>3.0810810000000002</v>
      </c>
      <c r="I12" s="181"/>
      <c r="J12" s="181"/>
      <c r="K12" s="181"/>
      <c r="L12" s="181"/>
      <c r="M12" s="180"/>
      <c r="P12" s="45"/>
    </row>
    <row r="13" spans="1:34">
      <c r="A13" s="180" t="s">
        <v>2484</v>
      </c>
      <c r="B13" s="181">
        <v>299</v>
      </c>
      <c r="C13" s="177">
        <v>41</v>
      </c>
      <c r="D13" s="181">
        <v>9</v>
      </c>
      <c r="E13" s="181">
        <v>179</v>
      </c>
      <c r="F13" s="181">
        <v>13</v>
      </c>
      <c r="G13" s="181">
        <v>1</v>
      </c>
      <c r="H13" s="43">
        <v>56</v>
      </c>
      <c r="I13" s="181"/>
      <c r="J13" s="181"/>
      <c r="K13" s="181"/>
      <c r="L13" s="181"/>
      <c r="M13" s="180"/>
      <c r="P13" s="45"/>
    </row>
    <row r="14" spans="1:34">
      <c r="A14" s="180" t="s">
        <v>2485</v>
      </c>
      <c r="B14" s="181">
        <v>1.8246169999999999E-2</v>
      </c>
      <c r="C14" s="177">
        <v>1.2488580000000001E-2</v>
      </c>
      <c r="D14" s="181">
        <v>8.6124400000000007E-3</v>
      </c>
      <c r="E14" s="181">
        <v>5.0593560000000003E-2</v>
      </c>
      <c r="F14" s="181">
        <v>8.6264099999999993E-3</v>
      </c>
      <c r="G14" s="181">
        <v>8.1967210000000006E-3</v>
      </c>
      <c r="H14" s="43">
        <v>8.125363E-3</v>
      </c>
      <c r="I14" s="181"/>
      <c r="J14" s="181"/>
      <c r="K14" s="181"/>
      <c r="L14" s="181"/>
      <c r="M14" s="180"/>
      <c r="P14" s="45"/>
    </row>
    <row r="15" spans="1:34">
      <c r="A15" s="243" t="s">
        <v>2487</v>
      </c>
      <c r="B15" s="244"/>
      <c r="C15" s="245" t="s">
        <v>2471</v>
      </c>
      <c r="D15" s="244" t="s">
        <v>2472</v>
      </c>
      <c r="E15" s="245" t="s">
        <v>2473</v>
      </c>
      <c r="F15" s="244" t="s">
        <v>2474</v>
      </c>
      <c r="G15" s="244" t="s">
        <v>2475</v>
      </c>
      <c r="H15" s="244" t="s">
        <v>2476</v>
      </c>
      <c r="I15" s="246"/>
      <c r="J15" s="246"/>
      <c r="K15" s="246"/>
      <c r="L15" s="246"/>
      <c r="M15" s="243"/>
      <c r="N15" s="244"/>
      <c r="O15" s="244"/>
      <c r="P15" s="247"/>
      <c r="Q15" s="244"/>
      <c r="R15" s="244"/>
      <c r="S15" s="244"/>
      <c r="T15" s="244"/>
      <c r="U15" s="244"/>
      <c r="V15" s="244"/>
      <c r="W15" s="244"/>
      <c r="X15" s="244"/>
      <c r="Y15" s="244"/>
      <c r="Z15" s="244"/>
      <c r="AA15" s="244"/>
      <c r="AB15" s="244"/>
      <c r="AC15" s="244"/>
      <c r="AD15" s="244"/>
      <c r="AE15" s="244"/>
      <c r="AF15" s="244"/>
      <c r="AG15" s="244"/>
      <c r="AH15" s="244"/>
    </row>
    <row r="16" spans="1:34">
      <c r="A16" s="242" t="s">
        <v>2481</v>
      </c>
      <c r="B16" s="181">
        <v>453</v>
      </c>
      <c r="C16" s="181">
        <v>68</v>
      </c>
      <c r="D16" s="181">
        <v>19</v>
      </c>
      <c r="E16" s="177">
        <v>221</v>
      </c>
      <c r="F16" s="181">
        <v>25</v>
      </c>
      <c r="G16" s="181">
        <v>2</v>
      </c>
      <c r="H16" s="177">
        <v>118</v>
      </c>
      <c r="J16" s="176"/>
      <c r="K16" s="176"/>
      <c r="M16" s="176"/>
      <c r="R16" s="176"/>
      <c r="T16" s="176"/>
      <c r="V16" s="176"/>
      <c r="W16" s="176"/>
      <c r="X16" s="176"/>
      <c r="Y16" s="176"/>
      <c r="Z16" s="176"/>
      <c r="AA16" s="176"/>
      <c r="AB16" s="176"/>
      <c r="AC16" s="176"/>
      <c r="AD16" s="176"/>
      <c r="AE16" s="176"/>
      <c r="AF16" s="176"/>
      <c r="AG16" s="176"/>
      <c r="AH16" s="176"/>
    </row>
    <row r="17" spans="1:34">
      <c r="A17" s="242" t="s">
        <v>2482</v>
      </c>
      <c r="B17" s="181">
        <v>1</v>
      </c>
      <c r="C17" s="177">
        <v>1</v>
      </c>
      <c r="D17" s="181">
        <v>0</v>
      </c>
      <c r="E17" s="181">
        <v>0</v>
      </c>
      <c r="F17" s="181">
        <v>0</v>
      </c>
      <c r="G17" s="181">
        <v>0</v>
      </c>
      <c r="H17" s="181">
        <v>0</v>
      </c>
      <c r="J17" s="176"/>
      <c r="K17" s="176"/>
      <c r="M17" s="176"/>
      <c r="R17" s="176"/>
      <c r="T17" s="176"/>
      <c r="V17" s="176"/>
      <c r="W17" s="176"/>
      <c r="X17" s="176"/>
      <c r="Y17" s="176"/>
      <c r="Z17" s="176"/>
      <c r="AA17" s="176"/>
      <c r="AB17" s="176"/>
      <c r="AC17" s="176"/>
      <c r="AD17" s="176"/>
      <c r="AE17" s="176"/>
      <c r="AF17" s="176"/>
      <c r="AG17" s="176"/>
      <c r="AH17" s="176"/>
    </row>
    <row r="18" spans="1:34">
      <c r="A18" s="242" t="s">
        <v>2483</v>
      </c>
      <c r="B18" s="181">
        <v>1.461957</v>
      </c>
      <c r="C18" s="181">
        <v>1.6153850000000001</v>
      </c>
      <c r="D18" s="177">
        <v>2.1666669999999999</v>
      </c>
      <c r="E18" s="181">
        <v>0.95575220000000005</v>
      </c>
      <c r="F18" s="181">
        <v>2.5714290000000002</v>
      </c>
      <c r="G18" s="181" t="s">
        <v>2671</v>
      </c>
      <c r="H18" s="177">
        <v>2.6875</v>
      </c>
      <c r="J18" s="176"/>
      <c r="K18" s="176"/>
      <c r="M18" s="176"/>
      <c r="R18" s="176"/>
      <c r="T18" s="176"/>
      <c r="V18" s="176"/>
      <c r="W18" s="176"/>
      <c r="X18" s="176"/>
      <c r="Y18" s="176"/>
      <c r="Z18" s="176"/>
      <c r="AA18" s="176"/>
      <c r="AB18" s="176"/>
      <c r="AC18" s="176"/>
      <c r="AD18" s="176"/>
      <c r="AE18" s="176"/>
      <c r="AF18" s="176"/>
      <c r="AG18" s="176"/>
      <c r="AH18" s="176"/>
    </row>
    <row r="19" spans="1:34">
      <c r="A19" s="180" t="s">
        <v>2484</v>
      </c>
      <c r="B19" s="181">
        <v>301</v>
      </c>
      <c r="C19" s="177">
        <v>43</v>
      </c>
      <c r="D19" s="181">
        <v>9</v>
      </c>
      <c r="E19" s="181">
        <v>179</v>
      </c>
      <c r="F19" s="181">
        <v>13</v>
      </c>
      <c r="G19" s="181">
        <v>1</v>
      </c>
      <c r="H19" s="177">
        <v>56</v>
      </c>
      <c r="J19" s="176"/>
      <c r="K19" s="176"/>
      <c r="M19" s="176"/>
      <c r="R19" s="176"/>
      <c r="T19" s="176"/>
      <c r="V19" s="176"/>
      <c r="W19" s="176"/>
      <c r="X19" s="176"/>
      <c r="Y19" s="176"/>
      <c r="Z19" s="176"/>
      <c r="AA19" s="176"/>
      <c r="AB19" s="176"/>
      <c r="AC19" s="176"/>
      <c r="AD19" s="176"/>
      <c r="AE19" s="176"/>
      <c r="AF19" s="176"/>
      <c r="AG19" s="176"/>
      <c r="AH19" s="176"/>
    </row>
    <row r="20" spans="1:34">
      <c r="A20" s="180" t="s">
        <v>2485</v>
      </c>
      <c r="B20" s="181">
        <v>1.8368220000000001E-2</v>
      </c>
      <c r="C20" s="177">
        <v>1.309778E-2</v>
      </c>
      <c r="D20" s="181">
        <v>8.6124400000000007E-3</v>
      </c>
      <c r="E20" s="181">
        <v>5.0593560000000003E-2</v>
      </c>
      <c r="F20" s="181">
        <v>8.6264099999999993E-3</v>
      </c>
      <c r="G20" s="181">
        <v>8.1967210000000006E-3</v>
      </c>
      <c r="H20" s="177">
        <v>8.125363E-3</v>
      </c>
      <c r="J20" s="176"/>
      <c r="K20" s="176"/>
      <c r="M20" s="176"/>
      <c r="R20" s="176"/>
      <c r="T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</row>
    <row r="21" spans="1:34">
      <c r="A21" s="243" t="s">
        <v>2488</v>
      </c>
      <c r="B21" s="244"/>
      <c r="C21" s="245" t="s">
        <v>2471</v>
      </c>
      <c r="D21" s="244" t="s">
        <v>2472</v>
      </c>
      <c r="E21" s="245" t="s">
        <v>2473</v>
      </c>
      <c r="F21" s="244" t="s">
        <v>2474</v>
      </c>
      <c r="G21" s="244" t="s">
        <v>2475</v>
      </c>
      <c r="H21" s="244" t="s">
        <v>2476</v>
      </c>
      <c r="I21" s="244"/>
      <c r="J21" s="245"/>
      <c r="K21" s="245"/>
      <c r="L21" s="244"/>
      <c r="M21" s="245"/>
      <c r="N21" s="244"/>
      <c r="O21" s="244"/>
      <c r="P21" s="244"/>
      <c r="Q21" s="244"/>
      <c r="R21" s="245"/>
      <c r="S21" s="244"/>
      <c r="T21" s="245"/>
      <c r="U21" s="244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5"/>
    </row>
    <row r="22" spans="1:34">
      <c r="A22" s="242" t="s">
        <v>2481</v>
      </c>
      <c r="B22" s="181">
        <v>471</v>
      </c>
      <c r="C22" s="181">
        <v>76</v>
      </c>
      <c r="D22" s="181">
        <v>17</v>
      </c>
      <c r="E22" s="177">
        <v>219</v>
      </c>
      <c r="F22" s="181">
        <v>28</v>
      </c>
      <c r="G22" s="181">
        <v>1</v>
      </c>
      <c r="H22" s="177">
        <v>130</v>
      </c>
      <c r="J22" s="176"/>
      <c r="K22" s="176"/>
      <c r="M22" s="176"/>
      <c r="R22" s="176"/>
      <c r="T22" s="176"/>
      <c r="V22" s="176"/>
      <c r="W22" s="176"/>
      <c r="X22" s="176"/>
      <c r="Y22" s="176"/>
      <c r="Z22" s="176"/>
      <c r="AA22" s="176"/>
      <c r="AB22" s="176"/>
      <c r="AC22" s="176"/>
      <c r="AD22" s="176"/>
      <c r="AE22" s="176"/>
      <c r="AF22" s="176"/>
      <c r="AG22" s="176"/>
      <c r="AH22" s="176"/>
    </row>
    <row r="23" spans="1:34">
      <c r="A23" s="242" t="s">
        <v>2482</v>
      </c>
      <c r="B23" s="181">
        <v>2</v>
      </c>
      <c r="C23" s="177">
        <v>1</v>
      </c>
      <c r="D23" s="181">
        <v>0</v>
      </c>
      <c r="E23" s="181">
        <v>1</v>
      </c>
      <c r="F23" s="181">
        <v>0</v>
      </c>
      <c r="G23" s="181">
        <v>0</v>
      </c>
      <c r="H23" s="181">
        <v>0</v>
      </c>
      <c r="J23" s="176"/>
      <c r="K23" s="176"/>
      <c r="M23" s="176"/>
      <c r="R23" s="176"/>
      <c r="T23" s="176"/>
      <c r="V23" s="176"/>
      <c r="W23" s="176"/>
      <c r="X23" s="176"/>
      <c r="Y23" s="176"/>
      <c r="Z23" s="176"/>
      <c r="AA23" s="176"/>
      <c r="AB23" s="176"/>
      <c r="AC23" s="176"/>
      <c r="AD23" s="176"/>
      <c r="AE23" s="176"/>
      <c r="AF23" s="176"/>
      <c r="AG23" s="176"/>
      <c r="AH23" s="176"/>
    </row>
    <row r="24" spans="1:34">
      <c r="A24" s="242" t="s">
        <v>2483</v>
      </c>
      <c r="B24" s="181">
        <v>1.6166670000000001</v>
      </c>
      <c r="C24" s="181">
        <v>2.04</v>
      </c>
      <c r="D24" s="177">
        <v>1.8333330000000001</v>
      </c>
      <c r="E24" s="181">
        <v>0.99090909999999999</v>
      </c>
      <c r="F24" s="181">
        <v>2.1111110000000002</v>
      </c>
      <c r="G24" s="181" t="s">
        <v>2671</v>
      </c>
      <c r="H24" s="177">
        <v>3.3333330000000001</v>
      </c>
      <c r="J24" s="176"/>
      <c r="K24" s="176"/>
      <c r="M24" s="176"/>
      <c r="R24" s="176"/>
      <c r="T24" s="176"/>
      <c r="V24" s="176"/>
      <c r="W24" s="176"/>
      <c r="X24" s="176"/>
      <c r="Y24" s="176"/>
      <c r="Z24" s="176"/>
      <c r="AA24" s="176"/>
      <c r="AB24" s="176"/>
      <c r="AC24" s="176"/>
      <c r="AD24" s="176"/>
      <c r="AE24" s="176"/>
      <c r="AF24" s="176"/>
      <c r="AG24" s="176"/>
      <c r="AH24" s="176"/>
    </row>
    <row r="25" spans="1:34">
      <c r="A25" s="180" t="s">
        <v>2484</v>
      </c>
      <c r="B25" s="181">
        <v>302</v>
      </c>
      <c r="C25" s="177">
        <v>42</v>
      </c>
      <c r="D25" s="181">
        <v>9</v>
      </c>
      <c r="E25" s="181">
        <v>180</v>
      </c>
      <c r="F25" s="181">
        <v>13</v>
      </c>
      <c r="G25" s="181">
        <v>1</v>
      </c>
      <c r="H25" s="177">
        <v>57</v>
      </c>
      <c r="J25" s="176"/>
      <c r="K25" s="176"/>
      <c r="M25" s="176"/>
      <c r="R25" s="176"/>
      <c r="T25" s="176"/>
      <c r="V25" s="176"/>
      <c r="W25" s="176"/>
      <c r="X25" s="176"/>
      <c r="Y25" s="176"/>
      <c r="Z25" s="176"/>
      <c r="AA25" s="176"/>
      <c r="AB25" s="176"/>
      <c r="AC25" s="176"/>
      <c r="AD25" s="176"/>
      <c r="AE25" s="176"/>
      <c r="AF25" s="176"/>
      <c r="AG25" s="176"/>
      <c r="AH25" s="176"/>
    </row>
    <row r="26" spans="1:34">
      <c r="A26" s="180" t="s">
        <v>2485</v>
      </c>
      <c r="B26" s="181">
        <v>1.842924E-2</v>
      </c>
      <c r="C26" s="177">
        <v>1.2793179999999999E-2</v>
      </c>
      <c r="D26" s="181">
        <v>8.6124400000000007E-3</v>
      </c>
      <c r="E26" s="181">
        <v>5.0876200000000003E-2</v>
      </c>
      <c r="F26" s="181">
        <v>8.6264099999999993E-3</v>
      </c>
      <c r="G26" s="181">
        <v>8.1967210000000006E-3</v>
      </c>
      <c r="H26" s="43">
        <v>8.2704590000000008E-3</v>
      </c>
      <c r="I26" s="181"/>
      <c r="J26" s="181"/>
      <c r="K26" s="181"/>
      <c r="L26" s="181"/>
      <c r="M26" s="180"/>
      <c r="P26" s="45"/>
    </row>
    <row r="27" spans="1:34">
      <c r="A27" s="243" t="s">
        <v>2489</v>
      </c>
      <c r="B27" s="244"/>
      <c r="C27" s="245" t="s">
        <v>2471</v>
      </c>
      <c r="D27" s="244" t="s">
        <v>2472</v>
      </c>
      <c r="E27" s="245" t="s">
        <v>2473</v>
      </c>
      <c r="F27" s="244" t="s">
        <v>2474</v>
      </c>
      <c r="G27" s="244" t="s">
        <v>2475</v>
      </c>
      <c r="H27" s="244" t="s">
        <v>2476</v>
      </c>
      <c r="I27" s="246"/>
      <c r="J27" s="246"/>
      <c r="K27" s="246"/>
      <c r="L27" s="246"/>
      <c r="M27" s="243"/>
      <c r="N27" s="244"/>
      <c r="O27" s="244"/>
      <c r="P27" s="247"/>
      <c r="Q27" s="244"/>
      <c r="R27" s="244"/>
      <c r="S27" s="244"/>
      <c r="T27" s="244"/>
      <c r="U27" s="244"/>
      <c r="V27" s="244"/>
      <c r="W27" s="244"/>
      <c r="X27" s="244"/>
      <c r="Y27" s="244"/>
      <c r="Z27" s="244"/>
      <c r="AA27" s="244"/>
      <c r="AB27" s="244"/>
      <c r="AC27" s="244"/>
      <c r="AD27" s="244"/>
      <c r="AE27" s="244"/>
      <c r="AF27" s="244"/>
      <c r="AG27" s="244"/>
      <c r="AH27" s="244"/>
    </row>
    <row r="28" spans="1:34">
      <c r="A28" s="242" t="s">
        <v>2481</v>
      </c>
      <c r="B28" s="181">
        <v>432</v>
      </c>
      <c r="C28" s="181">
        <v>65</v>
      </c>
      <c r="D28" s="181">
        <v>20</v>
      </c>
      <c r="E28" s="177">
        <v>216</v>
      </c>
      <c r="F28" s="181">
        <v>20</v>
      </c>
      <c r="G28" s="181">
        <v>2</v>
      </c>
      <c r="H28" s="43">
        <v>109</v>
      </c>
      <c r="I28" s="181"/>
      <c r="J28" s="181"/>
      <c r="K28" s="181"/>
      <c r="L28" s="181"/>
      <c r="M28" s="180"/>
      <c r="P28" s="45"/>
    </row>
    <row r="29" spans="1:34">
      <c r="A29" s="242" t="s">
        <v>2482</v>
      </c>
      <c r="B29" s="181">
        <v>1</v>
      </c>
      <c r="C29" s="177">
        <v>1</v>
      </c>
      <c r="D29" s="181">
        <v>0</v>
      </c>
      <c r="E29" s="181">
        <v>0</v>
      </c>
      <c r="F29" s="181">
        <v>0</v>
      </c>
      <c r="G29" s="181">
        <v>0</v>
      </c>
      <c r="H29" s="43">
        <v>0</v>
      </c>
      <c r="I29" s="181"/>
      <c r="J29" s="181"/>
      <c r="K29" s="181"/>
      <c r="L29" s="181"/>
      <c r="M29" s="180"/>
      <c r="P29" s="45"/>
    </row>
    <row r="30" spans="1:34">
      <c r="A30" s="242" t="s">
        <v>2483</v>
      </c>
      <c r="B30" s="181">
        <v>1.5562130000000001</v>
      </c>
      <c r="C30" s="181">
        <v>1.6</v>
      </c>
      <c r="D30" s="177">
        <v>1.857143</v>
      </c>
      <c r="E30" s="181">
        <v>0.98165139999999995</v>
      </c>
      <c r="F30" s="181">
        <v>4</v>
      </c>
      <c r="G30" s="181" t="s">
        <v>2671</v>
      </c>
      <c r="H30" s="177">
        <v>3.5416669999999999</v>
      </c>
      <c r="J30" s="176"/>
      <c r="K30" s="176"/>
      <c r="M30" s="176"/>
      <c r="R30" s="176"/>
      <c r="T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</row>
    <row r="31" spans="1:34">
      <c r="A31" s="180" t="s">
        <v>2484</v>
      </c>
      <c r="B31" s="181">
        <v>302</v>
      </c>
      <c r="C31" s="177">
        <v>44</v>
      </c>
      <c r="D31" s="181">
        <v>9</v>
      </c>
      <c r="E31" s="181">
        <v>181</v>
      </c>
      <c r="F31" s="181">
        <v>13</v>
      </c>
      <c r="G31" s="181">
        <v>1</v>
      </c>
      <c r="H31" s="43">
        <v>54</v>
      </c>
      <c r="I31" s="181"/>
      <c r="J31" s="181"/>
      <c r="K31" s="181"/>
      <c r="L31" s="181"/>
      <c r="M31" s="180"/>
      <c r="P31" s="45"/>
    </row>
    <row r="32" spans="1:34">
      <c r="A32" s="180" t="s">
        <v>2485</v>
      </c>
      <c r="B32" s="181">
        <v>1.842924E-2</v>
      </c>
      <c r="C32" s="177">
        <v>1.340238E-2</v>
      </c>
      <c r="D32" s="181">
        <v>8.6124400000000007E-3</v>
      </c>
      <c r="E32" s="181">
        <v>5.1158849999999999E-2</v>
      </c>
      <c r="F32" s="181">
        <v>8.6264099999999993E-3</v>
      </c>
      <c r="G32" s="181">
        <v>8.1967210000000006E-3</v>
      </c>
      <c r="H32" s="43">
        <v>7.8351710000000001E-3</v>
      </c>
      <c r="I32" s="181"/>
      <c r="J32" s="181"/>
      <c r="K32" s="181"/>
      <c r="L32" s="181"/>
      <c r="M32" s="180"/>
      <c r="P32" s="45"/>
    </row>
    <row r="33" spans="1:34">
      <c r="A33" s="243" t="s">
        <v>2490</v>
      </c>
      <c r="B33" s="244"/>
      <c r="C33" s="245" t="s">
        <v>2471</v>
      </c>
      <c r="D33" s="244" t="s">
        <v>2472</v>
      </c>
      <c r="E33" s="245" t="s">
        <v>2473</v>
      </c>
      <c r="F33" s="244" t="s">
        <v>2474</v>
      </c>
      <c r="G33" s="244" t="s">
        <v>2475</v>
      </c>
      <c r="H33" s="244" t="s">
        <v>2476</v>
      </c>
      <c r="I33" s="246"/>
      <c r="J33" s="246"/>
      <c r="K33" s="246"/>
      <c r="L33" s="246"/>
      <c r="M33" s="243"/>
      <c r="N33" s="244"/>
      <c r="O33" s="244"/>
      <c r="P33" s="247"/>
      <c r="Q33" s="244"/>
      <c r="R33" s="244"/>
      <c r="S33" s="244"/>
      <c r="T33" s="244"/>
      <c r="U33" s="244"/>
      <c r="V33" s="244"/>
      <c r="W33" s="244"/>
      <c r="X33" s="244"/>
      <c r="Y33" s="244"/>
      <c r="Z33" s="244"/>
      <c r="AA33" s="244"/>
      <c r="AB33" s="244"/>
      <c r="AC33" s="244"/>
      <c r="AD33" s="244"/>
      <c r="AE33" s="244"/>
      <c r="AF33" s="244"/>
      <c r="AG33" s="244"/>
      <c r="AH33" s="244"/>
    </row>
    <row r="34" spans="1:34">
      <c r="A34" s="242" t="s">
        <v>2481</v>
      </c>
      <c r="B34" s="181">
        <v>450</v>
      </c>
      <c r="C34" s="181">
        <v>66</v>
      </c>
      <c r="D34" s="181">
        <v>18</v>
      </c>
      <c r="E34" s="177">
        <v>213</v>
      </c>
      <c r="F34" s="181">
        <v>24</v>
      </c>
      <c r="G34" s="181">
        <v>2</v>
      </c>
      <c r="H34" s="43">
        <v>127</v>
      </c>
      <c r="I34" s="181"/>
      <c r="J34" s="181"/>
      <c r="K34" s="181"/>
      <c r="L34" s="181"/>
      <c r="M34" s="180"/>
      <c r="P34" s="45"/>
    </row>
    <row r="35" spans="1:34">
      <c r="A35" s="242" t="s">
        <v>2482</v>
      </c>
      <c r="B35" s="181">
        <v>1</v>
      </c>
      <c r="C35" s="177">
        <v>1</v>
      </c>
      <c r="D35" s="181">
        <v>0</v>
      </c>
      <c r="E35" s="181">
        <v>0</v>
      </c>
      <c r="F35" s="181">
        <v>0</v>
      </c>
      <c r="G35" s="181">
        <v>0</v>
      </c>
      <c r="H35" s="212">
        <v>0</v>
      </c>
      <c r="J35" s="176"/>
      <c r="K35" s="176"/>
      <c r="M35" s="176"/>
      <c r="R35" s="176"/>
      <c r="T35" s="176"/>
      <c r="V35" s="176"/>
      <c r="W35" s="176"/>
      <c r="X35" s="176"/>
      <c r="Y35" s="176"/>
      <c r="Z35" s="176"/>
      <c r="AA35" s="176"/>
      <c r="AB35" s="176"/>
      <c r="AC35" s="176"/>
      <c r="AD35" s="176"/>
      <c r="AE35" s="176"/>
      <c r="AF35" s="176"/>
      <c r="AG35" s="176"/>
      <c r="AH35" s="176"/>
    </row>
    <row r="36" spans="1:34">
      <c r="A36" s="242" t="s">
        <v>2483</v>
      </c>
      <c r="B36" s="181">
        <v>1.5139659999999999</v>
      </c>
      <c r="C36" s="181">
        <v>1.8695649999999999</v>
      </c>
      <c r="D36" s="177">
        <v>1.571429</v>
      </c>
      <c r="E36" s="181">
        <v>0.95412839999999999</v>
      </c>
      <c r="F36" s="181">
        <v>5</v>
      </c>
      <c r="G36" s="181">
        <v>1</v>
      </c>
      <c r="H36" s="43">
        <v>2.628571</v>
      </c>
      <c r="I36" s="181"/>
      <c r="J36" s="181"/>
      <c r="K36" s="181"/>
      <c r="L36" s="181"/>
      <c r="M36" s="180"/>
      <c r="P36" s="45"/>
    </row>
    <row r="37" spans="1:34">
      <c r="A37" s="180" t="s">
        <v>2484</v>
      </c>
      <c r="B37" s="181">
        <v>302</v>
      </c>
      <c r="C37" s="177">
        <v>44</v>
      </c>
      <c r="D37" s="181">
        <v>9</v>
      </c>
      <c r="E37" s="181">
        <v>180</v>
      </c>
      <c r="F37" s="181">
        <v>13</v>
      </c>
      <c r="G37" s="181">
        <v>1</v>
      </c>
      <c r="H37" s="43">
        <v>55</v>
      </c>
      <c r="I37" s="181"/>
      <c r="J37" s="181"/>
      <c r="K37" s="181"/>
      <c r="L37" s="181"/>
      <c r="M37" s="180"/>
      <c r="P37" s="45"/>
    </row>
    <row r="38" spans="1:34">
      <c r="A38" s="180" t="s">
        <v>2485</v>
      </c>
      <c r="B38" s="181">
        <v>1.842924E-2</v>
      </c>
      <c r="C38" s="177">
        <v>1.340238E-2</v>
      </c>
      <c r="D38" s="181">
        <v>8.6124400000000007E-3</v>
      </c>
      <c r="E38" s="181">
        <v>5.0876200000000003E-2</v>
      </c>
      <c r="F38" s="181">
        <v>8.6264099999999993E-3</v>
      </c>
      <c r="G38" s="181">
        <v>8.1967210000000006E-3</v>
      </c>
      <c r="H38" s="43">
        <v>7.9802669999999992E-3</v>
      </c>
      <c r="I38" s="181"/>
      <c r="J38" s="181"/>
      <c r="K38" s="181"/>
      <c r="L38" s="181"/>
      <c r="M38" s="180"/>
      <c r="P38" s="45"/>
    </row>
    <row r="39" spans="1:34">
      <c r="A39" s="241" t="s">
        <v>2553</v>
      </c>
      <c r="B39" s="241"/>
      <c r="C39" s="241"/>
      <c r="D39" s="240" t="s">
        <v>2511</v>
      </c>
      <c r="E39" s="240"/>
      <c r="F39" s="240"/>
      <c r="G39" s="241"/>
      <c r="H39" s="240"/>
      <c r="I39" s="248"/>
      <c r="J39" s="241"/>
      <c r="K39" s="241"/>
      <c r="L39" s="241"/>
      <c r="M39" s="241"/>
      <c r="N39" s="239"/>
      <c r="O39" s="240"/>
      <c r="P39" s="240"/>
      <c r="Q39" s="249"/>
      <c r="R39" s="241"/>
      <c r="S39" s="240"/>
      <c r="T39" s="241"/>
      <c r="U39" s="241"/>
      <c r="V39" s="241"/>
      <c r="W39" s="241"/>
      <c r="X39" s="241"/>
      <c r="Y39" s="241"/>
      <c r="Z39" s="241"/>
      <c r="AA39" s="241"/>
      <c r="AB39" s="241"/>
      <c r="AC39" s="241"/>
      <c r="AD39" s="241"/>
      <c r="AE39" s="241"/>
      <c r="AF39" s="241"/>
      <c r="AG39" s="241"/>
      <c r="AH39" s="241"/>
    </row>
    <row r="40" spans="1:34">
      <c r="A40" s="180" t="s">
        <v>2493</v>
      </c>
      <c r="B40" s="181">
        <v>-2.1215760000000001</v>
      </c>
      <c r="D40" s="176" t="s">
        <v>2313</v>
      </c>
      <c r="E40" s="176"/>
      <c r="F40" s="177" t="s">
        <v>2307</v>
      </c>
      <c r="G40" s="180" t="s">
        <v>2493</v>
      </c>
      <c r="H40" s="180" t="s">
        <v>2504</v>
      </c>
      <c r="I40" s="181" t="s">
        <v>2497</v>
      </c>
      <c r="J40" s="180" t="s">
        <v>2505</v>
      </c>
      <c r="K40" s="180" t="s">
        <v>2506</v>
      </c>
      <c r="L40" s="181" t="s">
        <v>2507</v>
      </c>
      <c r="N40" s="181" t="s">
        <v>2508</v>
      </c>
      <c r="P40" s="250" t="s">
        <v>2509</v>
      </c>
      <c r="Q40" s="250" t="s">
        <v>2503</v>
      </c>
    </row>
    <row r="41" spans="1:34">
      <c r="A41" s="180" t="s">
        <v>2504</v>
      </c>
      <c r="B41" s="181">
        <v>676</v>
      </c>
      <c r="D41" s="177">
        <v>18208834</v>
      </c>
      <c r="E41" s="177">
        <v>18217791</v>
      </c>
      <c r="F41" s="177">
        <v>3283</v>
      </c>
      <c r="G41" s="177">
        <v>-2.1590870999999998</v>
      </c>
      <c r="H41" s="177">
        <v>127</v>
      </c>
      <c r="I41" s="177">
        <v>1.00761427E-2</v>
      </c>
      <c r="J41" s="177">
        <v>-5.3731863100000004</v>
      </c>
      <c r="K41" s="177">
        <v>-7.4881754000000003</v>
      </c>
      <c r="L41" s="177">
        <v>2.5701403749999998</v>
      </c>
      <c r="M41" s="177">
        <f>L41/F41</f>
        <v>7.8286334907097163E-4</v>
      </c>
      <c r="N41" s="177">
        <v>14.1201214</v>
      </c>
      <c r="O41" s="177">
        <f>N41/F41</f>
        <v>4.3009812366737741E-3</v>
      </c>
      <c r="P41" s="177">
        <f>O41/40000</f>
        <v>1.0752453091684435E-7</v>
      </c>
    </row>
    <row r="42" spans="1:34">
      <c r="A42" s="181" t="s">
        <v>2497</v>
      </c>
      <c r="B42" s="181">
        <v>1.275627E-2</v>
      </c>
      <c r="D42" s="177">
        <v>21040679</v>
      </c>
      <c r="E42" s="177">
        <v>21049277</v>
      </c>
      <c r="F42" s="177">
        <v>3538</v>
      </c>
      <c r="G42" s="45">
        <v>-0.82320320000000002</v>
      </c>
      <c r="H42" s="45">
        <v>21</v>
      </c>
      <c r="I42" s="177">
        <v>3.4226963399999998E-2</v>
      </c>
      <c r="J42" s="177">
        <v>0.21245639999999999</v>
      </c>
      <c r="K42" s="177">
        <v>0.9015415</v>
      </c>
      <c r="L42" s="177">
        <v>1.437667053</v>
      </c>
      <c r="M42" s="177">
        <f t="shared" ref="M42:M46" si="0">L42/F42</f>
        <v>4.0635021283210853E-4</v>
      </c>
      <c r="N42" s="177">
        <v>2.3348232000000002</v>
      </c>
      <c r="O42" s="177">
        <f t="shared" ref="O42:O46" si="1">N42/F42</f>
        <v>6.599274166195591E-4</v>
      </c>
      <c r="P42" s="177">
        <f t="shared" ref="P42:P46" si="2">O42/40000</f>
        <v>1.6498185415488976E-8</v>
      </c>
    </row>
    <row r="43" spans="1:34">
      <c r="A43" s="180" t="s">
        <v>2505</v>
      </c>
      <c r="B43" s="181">
        <v>-4.0562940000000003</v>
      </c>
      <c r="D43" s="177">
        <v>31671114</v>
      </c>
      <c r="E43" s="177">
        <v>31689434</v>
      </c>
      <c r="F43" s="177">
        <v>1507</v>
      </c>
      <c r="G43" s="45">
        <v>-2.2558810999999999</v>
      </c>
      <c r="H43" s="45">
        <v>240</v>
      </c>
      <c r="I43" s="177">
        <v>9.2150549000000002E-3</v>
      </c>
      <c r="J43" s="177">
        <v>-1.5571679</v>
      </c>
      <c r="K43" s="177">
        <v>0.1086263</v>
      </c>
      <c r="L43" s="177">
        <v>4.436488969</v>
      </c>
      <c r="M43" s="177">
        <f t="shared" si="0"/>
        <v>2.9439210145985402E-3</v>
      </c>
      <c r="N43" s="177">
        <v>30.4640697</v>
      </c>
      <c r="O43" s="177">
        <f t="shared" si="1"/>
        <v>2.0215042932979429E-2</v>
      </c>
      <c r="P43" s="177">
        <f t="shared" si="2"/>
        <v>5.0537607332448571E-7</v>
      </c>
    </row>
    <row r="44" spans="1:34">
      <c r="A44" s="180" t="s">
        <v>2506</v>
      </c>
      <c r="B44" s="181">
        <v>-6.5240580000000001</v>
      </c>
      <c r="D44" s="177">
        <v>39078331</v>
      </c>
      <c r="E44" s="177">
        <v>39087131</v>
      </c>
      <c r="F44" s="177">
        <v>122</v>
      </c>
      <c r="G44" s="45">
        <v>-1.984496</v>
      </c>
      <c r="H44" s="45">
        <v>50</v>
      </c>
      <c r="I44" s="177">
        <v>1.0610389600000001E-2</v>
      </c>
      <c r="J44" s="177">
        <v>-3.7177855499999999</v>
      </c>
      <c r="K44" s="177">
        <v>-3.9812622000000002</v>
      </c>
      <c r="L44" s="177">
        <v>1.061422774</v>
      </c>
      <c r="M44" s="177">
        <f t="shared" si="0"/>
        <v>8.700186672131148E-3</v>
      </c>
      <c r="N44" s="177">
        <v>5.5591029000000001</v>
      </c>
      <c r="O44" s="177">
        <f t="shared" si="1"/>
        <v>4.5566417213114753E-2</v>
      </c>
      <c r="P44" s="177">
        <f t="shared" si="2"/>
        <v>1.1391604303278687E-6</v>
      </c>
    </row>
    <row r="45" spans="1:34">
      <c r="A45" s="181" t="s">
        <v>2507</v>
      </c>
      <c r="B45" s="181">
        <v>17.321480000000001</v>
      </c>
      <c r="C45" s="177">
        <f>B45/B3</f>
        <v>1.057025691096601E-3</v>
      </c>
      <c r="D45" s="177">
        <v>50272669</v>
      </c>
      <c r="E45" s="177">
        <v>50290618</v>
      </c>
      <c r="F45" s="177">
        <v>6892</v>
      </c>
      <c r="G45" s="45">
        <v>-1.1406856000000001</v>
      </c>
      <c r="H45" s="45">
        <v>3</v>
      </c>
      <c r="I45" s="177">
        <v>5.891882E-4</v>
      </c>
      <c r="J45" s="177">
        <v>5.2175600000000004E-3</v>
      </c>
      <c r="K45" s="177">
        <v>0.61087349999999996</v>
      </c>
      <c r="L45" s="177">
        <v>3.5351290000000001E-3</v>
      </c>
      <c r="M45" s="177">
        <f t="shared" si="0"/>
        <v>5.129322402785839E-7</v>
      </c>
      <c r="N45" s="177">
        <v>0.33354620000000001</v>
      </c>
      <c r="O45" s="177">
        <f t="shared" si="1"/>
        <v>4.8396140452698783E-5</v>
      </c>
      <c r="P45" s="177">
        <f t="shared" si="2"/>
        <v>1.2099035113174696E-9</v>
      </c>
    </row>
    <row r="46" spans="1:34">
      <c r="A46" s="181" t="s">
        <v>2508</v>
      </c>
      <c r="B46" s="181">
        <v>78.939449999999994</v>
      </c>
      <c r="C46" s="177">
        <f>B46/B3</f>
        <v>4.8171996094465118E-3</v>
      </c>
      <c r="D46" s="177">
        <v>18832651</v>
      </c>
      <c r="E46" s="177">
        <v>18840619</v>
      </c>
      <c r="F46" s="177">
        <v>1045</v>
      </c>
      <c r="G46" s="45">
        <v>-1.8955506</v>
      </c>
      <c r="H46" s="45">
        <v>235</v>
      </c>
      <c r="I46" s="177">
        <v>1.6557552100000001E-2</v>
      </c>
      <c r="J46" s="177">
        <v>-5.2400854800000003</v>
      </c>
      <c r="K46" s="177">
        <v>-8.5173149000000006</v>
      </c>
      <c r="L46" s="177">
        <v>7.8122225470000002</v>
      </c>
      <c r="M46" s="177">
        <f t="shared" si="0"/>
        <v>7.4758110497607656E-3</v>
      </c>
      <c r="N46" s="177">
        <v>26.127783600000001</v>
      </c>
      <c r="O46" s="177">
        <f t="shared" si="1"/>
        <v>2.5002663732057416E-2</v>
      </c>
      <c r="P46" s="177">
        <f t="shared" si="2"/>
        <v>6.2506659330143542E-7</v>
      </c>
    </row>
    <row r="47" spans="1:34">
      <c r="A47" s="250" t="s">
        <v>2509</v>
      </c>
      <c r="B47" s="109">
        <v>1.2043E-7</v>
      </c>
      <c r="D47" s="176"/>
      <c r="E47" s="176"/>
      <c r="F47" s="180"/>
      <c r="G47" s="180"/>
      <c r="H47" s="180"/>
      <c r="I47" s="78"/>
      <c r="J47" s="45"/>
      <c r="K47" s="45"/>
      <c r="L47" s="45"/>
      <c r="N47" s="45"/>
    </row>
    <row r="48" spans="1:34">
      <c r="A48" s="250" t="s">
        <v>2503</v>
      </c>
      <c r="B48" s="181"/>
      <c r="D48" s="176"/>
      <c r="E48" s="176"/>
      <c r="F48" s="180"/>
      <c r="G48" s="180"/>
      <c r="H48" s="180"/>
      <c r="I48" s="78"/>
      <c r="J48" s="45"/>
      <c r="K48" s="45"/>
      <c r="L48" s="45"/>
      <c r="N48" s="45"/>
    </row>
    <row r="49" spans="1:34">
      <c r="A49" s="245" t="s">
        <v>2569</v>
      </c>
      <c r="B49" s="245"/>
      <c r="C49" s="245"/>
      <c r="D49" s="244" t="s">
        <v>2511</v>
      </c>
      <c r="E49" s="244"/>
      <c r="F49" s="244"/>
      <c r="G49" s="245"/>
      <c r="H49" s="244"/>
      <c r="I49" s="251"/>
      <c r="J49" s="245"/>
      <c r="K49" s="245"/>
      <c r="L49" s="245"/>
      <c r="M49" s="245"/>
      <c r="N49" s="243"/>
      <c r="O49" s="244"/>
      <c r="P49" s="244"/>
      <c r="Q49" s="247"/>
      <c r="R49" s="245"/>
      <c r="S49" s="244"/>
      <c r="T49" s="245"/>
      <c r="U49" s="245"/>
      <c r="V49" s="245"/>
      <c r="W49" s="245"/>
      <c r="X49" s="245"/>
      <c r="Y49" s="245"/>
      <c r="Z49" s="245"/>
      <c r="AA49" s="245"/>
      <c r="AB49" s="245"/>
      <c r="AC49" s="245"/>
      <c r="AD49" s="245"/>
      <c r="AE49" s="245"/>
      <c r="AF49" s="245"/>
      <c r="AG49" s="245"/>
      <c r="AH49" s="245"/>
    </row>
    <row r="50" spans="1:34">
      <c r="A50" s="180" t="s">
        <v>2493</v>
      </c>
      <c r="B50" s="181">
        <v>-2.0650539999999999</v>
      </c>
      <c r="D50" s="176" t="s">
        <v>2313</v>
      </c>
      <c r="E50" s="176"/>
      <c r="F50" s="177" t="s">
        <v>2307</v>
      </c>
      <c r="G50" s="180" t="s">
        <v>2493</v>
      </c>
      <c r="H50" s="180" t="s">
        <v>2504</v>
      </c>
      <c r="I50" s="181" t="s">
        <v>2497</v>
      </c>
      <c r="J50" s="180" t="s">
        <v>2505</v>
      </c>
      <c r="K50" s="180" t="s">
        <v>2506</v>
      </c>
      <c r="L50" s="181" t="s">
        <v>2507</v>
      </c>
      <c r="N50" s="181" t="s">
        <v>2508</v>
      </c>
      <c r="P50" s="250" t="s">
        <v>2509</v>
      </c>
      <c r="Q50" s="250" t="s">
        <v>2503</v>
      </c>
    </row>
    <row r="51" spans="1:34">
      <c r="A51" s="180" t="s">
        <v>2504</v>
      </c>
      <c r="B51" s="181">
        <v>501</v>
      </c>
      <c r="D51" s="177">
        <v>18208834</v>
      </c>
      <c r="E51" s="177">
        <v>18217791</v>
      </c>
      <c r="F51" s="177">
        <v>3283</v>
      </c>
      <c r="G51" s="177">
        <v>-2.0367829999999998</v>
      </c>
      <c r="H51" s="177">
        <v>82</v>
      </c>
      <c r="I51" s="177">
        <v>1.6644519999999999E-2</v>
      </c>
      <c r="J51" s="177">
        <v>-1.7861838999999999</v>
      </c>
      <c r="K51" s="177">
        <v>-0.8896056</v>
      </c>
      <c r="L51" s="177">
        <v>2.7425980000000001</v>
      </c>
      <c r="M51" s="177">
        <f>L51/F51</f>
        <v>8.3539384709107527E-4</v>
      </c>
      <c r="N51" s="177">
        <v>10.74775</v>
      </c>
      <c r="O51" s="177">
        <f>N51/F51</f>
        <v>3.273758757234237E-3</v>
      </c>
      <c r="P51" s="177">
        <v>8.1843969999999999E-8</v>
      </c>
    </row>
    <row r="52" spans="1:34">
      <c r="A52" s="181" t="s">
        <v>2497</v>
      </c>
      <c r="B52" s="181">
        <v>1.872031E-2</v>
      </c>
      <c r="D52" s="177">
        <v>21040679</v>
      </c>
      <c r="E52" s="177">
        <v>21049277</v>
      </c>
      <c r="F52" s="177">
        <v>3538</v>
      </c>
      <c r="G52" s="45">
        <v>-1.1778249999999999</v>
      </c>
      <c r="H52" s="45">
        <v>20</v>
      </c>
      <c r="I52" s="177">
        <v>3.2062300000000002E-2</v>
      </c>
      <c r="J52" s="177">
        <v>-0.32346789999999997</v>
      </c>
      <c r="K52" s="177">
        <v>0.39237</v>
      </c>
      <c r="L52" s="177">
        <v>1.2832562000000001</v>
      </c>
      <c r="M52" s="177">
        <f t="shared" ref="M52:M56" si="3">L52/F52</f>
        <v>3.6270667043527421E-4</v>
      </c>
      <c r="N52" s="177">
        <v>2.6214019999999998</v>
      </c>
      <c r="O52" s="177">
        <f t="shared" ref="O52:O56" si="4">N52/F52</f>
        <v>7.40927642736009E-4</v>
      </c>
      <c r="P52" s="177">
        <v>6.2712969999999998E-8</v>
      </c>
    </row>
    <row r="53" spans="1:34">
      <c r="A53" s="180" t="s">
        <v>2505</v>
      </c>
      <c r="B53" s="181">
        <v>-1.2991379999999999</v>
      </c>
      <c r="D53" s="177">
        <v>31671114</v>
      </c>
      <c r="E53" s="177">
        <v>31689434</v>
      </c>
      <c r="F53" s="177">
        <v>1507</v>
      </c>
      <c r="G53" s="45">
        <v>-2.2108979999999998</v>
      </c>
      <c r="H53" s="45">
        <v>214</v>
      </c>
      <c r="I53" s="177">
        <v>1.468684E-2</v>
      </c>
      <c r="J53" s="177">
        <v>-0.1162407</v>
      </c>
      <c r="K53" s="177">
        <v>2.7803274</v>
      </c>
      <c r="L53" s="177">
        <v>6.3052805000000003</v>
      </c>
      <c r="M53" s="177">
        <f t="shared" si="3"/>
        <v>4.18399502322495E-3</v>
      </c>
      <c r="N53" s="177">
        <v>30.408802999999999</v>
      </c>
      <c r="O53" s="177">
        <f t="shared" si="4"/>
        <v>2.0178369608493694E-2</v>
      </c>
      <c r="P53" s="177">
        <v>2.1487280000000001E-7</v>
      </c>
    </row>
    <row r="54" spans="1:34">
      <c r="A54" s="180" t="s">
        <v>2506</v>
      </c>
      <c r="B54" s="181">
        <v>0.32330730000000002</v>
      </c>
      <c r="D54" s="177">
        <v>39078331</v>
      </c>
      <c r="E54" s="177">
        <v>39087131</v>
      </c>
      <c r="F54" s="177">
        <v>122</v>
      </c>
      <c r="G54" s="45">
        <v>-2.1050089999999999</v>
      </c>
      <c r="H54" s="45">
        <v>33</v>
      </c>
      <c r="I54" s="177">
        <v>1.047522E-2</v>
      </c>
      <c r="J54" s="177">
        <v>-1.380816</v>
      </c>
      <c r="K54" s="177">
        <v>-0.32169910000000002</v>
      </c>
      <c r="L54" s="177">
        <v>0.68744289999999997</v>
      </c>
      <c r="M54" s="177">
        <f t="shared" si="3"/>
        <v>5.6347778688524584E-3</v>
      </c>
      <c r="N54" s="177">
        <v>4.3253139999999997</v>
      </c>
      <c r="O54" s="177">
        <f t="shared" si="4"/>
        <v>3.5453393442622945E-2</v>
      </c>
      <c r="P54" s="177">
        <v>7.1753710000000002E-8</v>
      </c>
    </row>
    <row r="55" spans="1:34">
      <c r="A55" s="181" t="s">
        <v>2507</v>
      </c>
      <c r="B55" s="181">
        <v>18.86656</v>
      </c>
      <c r="C55" s="177">
        <f>B55/B3</f>
        <v>1.1513126258619636E-3</v>
      </c>
      <c r="D55" s="177">
        <v>50272669</v>
      </c>
      <c r="E55" s="177">
        <v>50290618</v>
      </c>
      <c r="F55" s="177">
        <v>6892</v>
      </c>
      <c r="G55" s="45" t="s">
        <v>2549</v>
      </c>
      <c r="H55" s="45">
        <v>0</v>
      </c>
      <c r="I55" s="177" t="s">
        <v>2549</v>
      </c>
      <c r="J55" s="177" t="s">
        <v>2549</v>
      </c>
      <c r="K55" s="177" t="s">
        <v>2549</v>
      </c>
      <c r="L55" s="177">
        <v>0</v>
      </c>
      <c r="M55" s="177">
        <f t="shared" si="3"/>
        <v>0</v>
      </c>
      <c r="N55" s="177">
        <v>0</v>
      </c>
      <c r="O55" s="177">
        <f t="shared" si="4"/>
        <v>0</v>
      </c>
      <c r="P55" s="177">
        <v>0</v>
      </c>
    </row>
    <row r="56" spans="1:34">
      <c r="A56" s="181" t="s">
        <v>2508</v>
      </c>
      <c r="B56" s="181">
        <v>68.025930000000002</v>
      </c>
      <c r="C56" s="177">
        <f>B56/B3</f>
        <v>4.1512131567706112E-3</v>
      </c>
      <c r="D56" s="177">
        <v>18832651</v>
      </c>
      <c r="E56" s="177">
        <v>18840619</v>
      </c>
      <c r="F56" s="177">
        <v>1045</v>
      </c>
      <c r="G56" s="45">
        <v>-1.7022660000000001</v>
      </c>
      <c r="H56" s="45">
        <v>151</v>
      </c>
      <c r="I56" s="177">
        <v>2.58192E-2</v>
      </c>
      <c r="J56" s="177">
        <v>-2.2693976</v>
      </c>
      <c r="K56" s="177">
        <v>-2.1952851</v>
      </c>
      <c r="L56" s="177">
        <v>7.8445228</v>
      </c>
      <c r="M56" s="177">
        <f t="shared" si="3"/>
        <v>7.5067203827751195E-3</v>
      </c>
      <c r="N56" s="177">
        <v>19.791588000000001</v>
      </c>
      <c r="O56" s="177">
        <f t="shared" si="4"/>
        <v>1.8939318660287082E-2</v>
      </c>
      <c r="P56" s="177">
        <v>7.1791889999999997E-8</v>
      </c>
    </row>
    <row r="57" spans="1:34">
      <c r="A57" s="250" t="s">
        <v>2509</v>
      </c>
      <c r="B57" s="109">
        <v>1.037803E-7</v>
      </c>
      <c r="D57" s="176"/>
      <c r="E57" s="176"/>
      <c r="F57" s="180"/>
      <c r="G57" s="180"/>
      <c r="H57" s="180"/>
      <c r="I57" s="78"/>
      <c r="J57" s="45"/>
      <c r="K57" s="45"/>
      <c r="L57" s="45"/>
      <c r="N57" s="45"/>
    </row>
    <row r="58" spans="1:34">
      <c r="A58" s="250" t="s">
        <v>2503</v>
      </c>
      <c r="B58" s="181"/>
      <c r="D58" s="176"/>
      <c r="E58" s="176"/>
      <c r="F58" s="180"/>
      <c r="G58" s="180"/>
      <c r="H58" s="180"/>
      <c r="I58" s="78"/>
      <c r="J58" s="45"/>
      <c r="K58" s="45"/>
      <c r="L58" s="45"/>
      <c r="N58" s="45"/>
    </row>
    <row r="59" spans="1:34">
      <c r="A59" s="245" t="s">
        <v>2570</v>
      </c>
      <c r="B59" s="245"/>
      <c r="C59" s="245"/>
      <c r="D59" s="244" t="s">
        <v>2511</v>
      </c>
      <c r="E59" s="244"/>
      <c r="F59" s="244"/>
      <c r="G59" s="244"/>
      <c r="H59" s="245"/>
      <c r="I59" s="244"/>
      <c r="J59" s="251"/>
      <c r="K59" s="245"/>
      <c r="L59" s="245"/>
      <c r="M59" s="245"/>
      <c r="N59" s="245"/>
      <c r="O59" s="243"/>
      <c r="P59" s="244"/>
      <c r="Q59" s="244"/>
      <c r="R59" s="247"/>
      <c r="S59" s="245"/>
      <c r="T59" s="244"/>
      <c r="U59" s="245"/>
      <c r="V59" s="245"/>
      <c r="W59" s="245"/>
      <c r="X59" s="245"/>
      <c r="Y59" s="245"/>
      <c r="Z59" s="245"/>
      <c r="AA59" s="245"/>
      <c r="AB59" s="245"/>
      <c r="AC59" s="245"/>
      <c r="AD59" s="245"/>
      <c r="AE59" s="245"/>
      <c r="AF59" s="245"/>
      <c r="AG59" s="245"/>
      <c r="AH59" s="245"/>
    </row>
    <row r="60" spans="1:34">
      <c r="A60" s="180" t="s">
        <v>2493</v>
      </c>
      <c r="B60" s="181">
        <v>-2.2632340000000002</v>
      </c>
      <c r="D60" s="176" t="s">
        <v>2313</v>
      </c>
      <c r="E60" s="176"/>
      <c r="F60" s="177" t="s">
        <v>2307</v>
      </c>
      <c r="G60" s="180" t="s">
        <v>2493</v>
      </c>
      <c r="H60" s="180" t="s">
        <v>2504</v>
      </c>
      <c r="I60" s="181" t="s">
        <v>2497</v>
      </c>
      <c r="J60" s="180" t="s">
        <v>2505</v>
      </c>
      <c r="K60" s="180" t="s">
        <v>2506</v>
      </c>
      <c r="L60" s="181" t="s">
        <v>2507</v>
      </c>
      <c r="N60" s="181" t="s">
        <v>2508</v>
      </c>
      <c r="P60" s="250" t="s">
        <v>2509</v>
      </c>
      <c r="Q60" s="250" t="s">
        <v>2503</v>
      </c>
    </row>
    <row r="61" spans="1:34">
      <c r="A61" s="180" t="s">
        <v>2504</v>
      </c>
      <c r="B61" s="181">
        <v>443</v>
      </c>
      <c r="D61" s="177">
        <v>18208834</v>
      </c>
      <c r="E61" s="177">
        <v>18217791</v>
      </c>
      <c r="F61" s="177">
        <v>3283</v>
      </c>
      <c r="G61" s="177">
        <v>-2.004216</v>
      </c>
      <c r="H61" s="177">
        <v>68</v>
      </c>
      <c r="I61" s="177">
        <v>1.9966688E-2</v>
      </c>
      <c r="J61" s="177">
        <v>-1.08083945</v>
      </c>
      <c r="K61" s="177">
        <v>0.19045699999999999</v>
      </c>
      <c r="L61" s="177">
        <v>2.73347695</v>
      </c>
      <c r="M61" s="177">
        <f>L61/F61</f>
        <v>8.3261558026195555E-4</v>
      </c>
      <c r="N61" s="177">
        <v>9.6705913999999993</v>
      </c>
      <c r="O61" s="177">
        <f>N61/F61</f>
        <v>2.9456568382576907E-3</v>
      </c>
      <c r="P61" s="73">
        <v>7.3641420000000006E-8</v>
      </c>
    </row>
    <row r="62" spans="1:34">
      <c r="A62" s="181" t="s">
        <v>2497</v>
      </c>
      <c r="B62" s="181">
        <v>1.696582E-2</v>
      </c>
      <c r="D62" s="177">
        <v>21040679</v>
      </c>
      <c r="E62" s="177">
        <v>21049277</v>
      </c>
      <c r="F62" s="177">
        <v>3538</v>
      </c>
      <c r="G62" s="45">
        <v>-1.281892</v>
      </c>
      <c r="H62" s="45">
        <v>19</v>
      </c>
      <c r="I62" s="177">
        <v>3.2938855000000003E-2</v>
      </c>
      <c r="J62" s="177">
        <v>0.11175365</v>
      </c>
      <c r="K62" s="177">
        <v>1.0504022</v>
      </c>
      <c r="L62" s="177">
        <v>1.2523102100000001</v>
      </c>
      <c r="M62" s="177">
        <f t="shared" ref="M62:M66" si="5">L62/F62</f>
        <v>3.5395992368569818E-4</v>
      </c>
      <c r="N62" s="177">
        <v>2.7020770000000001</v>
      </c>
      <c r="O62" s="177">
        <f t="shared" ref="O62:O66" si="6">N62/F62</f>
        <v>7.6373007348784624E-4</v>
      </c>
      <c r="P62" s="73">
        <v>6.4642989999999995E-8</v>
      </c>
    </row>
    <row r="63" spans="1:34">
      <c r="A63" s="180" t="s">
        <v>2505</v>
      </c>
      <c r="B63" s="181">
        <v>-0.6958685</v>
      </c>
      <c r="D63" s="177">
        <v>31671114</v>
      </c>
      <c r="E63" s="177">
        <v>31689434</v>
      </c>
      <c r="F63" s="177">
        <v>1507</v>
      </c>
      <c r="G63" s="45">
        <v>-2.4579309999999999</v>
      </c>
      <c r="H63" s="45">
        <v>211</v>
      </c>
      <c r="I63" s="177">
        <v>1.1585954000000001E-2</v>
      </c>
      <c r="J63" s="177">
        <v>-0.26145067999999999</v>
      </c>
      <c r="K63" s="177">
        <v>2.5932271</v>
      </c>
      <c r="L63" s="177">
        <v>4.9193780900000004</v>
      </c>
      <c r="M63" s="177">
        <f t="shared" si="5"/>
        <v>3.2643517518248177E-3</v>
      </c>
      <c r="N63" s="177">
        <v>31.4300599</v>
      </c>
      <c r="O63" s="177">
        <f t="shared" si="6"/>
        <v>2.0856045056403451E-2</v>
      </c>
      <c r="P63" s="73">
        <v>2.2208920000000001E-7</v>
      </c>
    </row>
    <row r="64" spans="1:34">
      <c r="A64" s="180" t="s">
        <v>2506</v>
      </c>
      <c r="B64" s="181">
        <v>1.7136849999999999</v>
      </c>
      <c r="D64" s="177">
        <v>39078331</v>
      </c>
      <c r="E64" s="177">
        <v>39087131</v>
      </c>
      <c r="F64" s="177">
        <v>122</v>
      </c>
      <c r="G64" s="45">
        <v>-1.5695030000000001</v>
      </c>
      <c r="H64" s="45">
        <v>25</v>
      </c>
      <c r="I64" s="177">
        <v>2.6426584999999999E-2</v>
      </c>
      <c r="J64" s="177">
        <v>-2.0856554799999998</v>
      </c>
      <c r="K64" s="177">
        <v>-1.8180259999999999</v>
      </c>
      <c r="L64" s="177">
        <v>1.32676175</v>
      </c>
      <c r="M64" s="177">
        <f t="shared" si="5"/>
        <v>1.0875096311475409E-2</v>
      </c>
      <c r="N64" s="177">
        <v>3.5553645</v>
      </c>
      <c r="O64" s="177">
        <f t="shared" si="6"/>
        <v>2.9142331967213116E-2</v>
      </c>
      <c r="P64" s="73">
        <v>5.8980830000000003E-8</v>
      </c>
    </row>
    <row r="65" spans="1:34">
      <c r="A65" s="181" t="s">
        <v>2507</v>
      </c>
      <c r="B65" s="181">
        <v>15.15178</v>
      </c>
      <c r="C65" s="177">
        <f>B65/B3</f>
        <v>9.2462195642887656E-4</v>
      </c>
      <c r="D65" s="177">
        <v>50272669</v>
      </c>
      <c r="E65" s="177">
        <v>50290618</v>
      </c>
      <c r="F65" s="177">
        <v>6892</v>
      </c>
      <c r="G65" s="45">
        <v>-1.118309</v>
      </c>
      <c r="H65" s="45">
        <v>2</v>
      </c>
      <c r="I65" s="177">
        <v>3.1397019999999999E-3</v>
      </c>
      <c r="J65" s="177">
        <v>2.0380789999999999E-2</v>
      </c>
      <c r="K65" s="177">
        <v>0.57372129999999999</v>
      </c>
      <c r="L65" s="177">
        <v>1.255881E-2</v>
      </c>
      <c r="M65" s="177">
        <f t="shared" si="5"/>
        <v>1.8222301218804412E-6</v>
      </c>
      <c r="N65" s="177">
        <v>0.28442919999999999</v>
      </c>
      <c r="O65" s="177">
        <f t="shared" si="6"/>
        <v>4.1269471851421936E-5</v>
      </c>
      <c r="P65" s="73">
        <v>5.828466E-8</v>
      </c>
    </row>
    <row r="66" spans="1:34">
      <c r="A66" s="181" t="s">
        <v>2508</v>
      </c>
      <c r="B66" s="181">
        <v>64.423839999999998</v>
      </c>
      <c r="C66" s="177">
        <f>B66/B3</f>
        <v>3.9313992799170075E-3</v>
      </c>
      <c r="D66" s="177">
        <v>18832651</v>
      </c>
      <c r="E66" s="177">
        <v>18840619</v>
      </c>
      <c r="F66" s="177">
        <v>1045</v>
      </c>
      <c r="G66" s="45">
        <v>-2.0394619999999999</v>
      </c>
      <c r="H66" s="45">
        <v>118</v>
      </c>
      <c r="I66" s="177">
        <v>2.0676587E-2</v>
      </c>
      <c r="J66" s="177">
        <v>-0.65871802000000002</v>
      </c>
      <c r="K66" s="177">
        <v>1.1162468000000001</v>
      </c>
      <c r="L66" s="177">
        <v>4.9072946100000001</v>
      </c>
      <c r="M66" s="177">
        <f t="shared" si="5"/>
        <v>4.6959757033492823E-3</v>
      </c>
      <c r="N66" s="177">
        <v>16.781320399999998</v>
      </c>
      <c r="O66" s="177">
        <f t="shared" si="6"/>
        <v>1.605867980861244E-2</v>
      </c>
      <c r="P66" s="73">
        <v>6.0872460000000005E-8</v>
      </c>
    </row>
    <row r="67" spans="1:34">
      <c r="A67" s="250" t="s">
        <v>2509</v>
      </c>
      <c r="B67" s="109">
        <v>9.828499E-8</v>
      </c>
      <c r="D67" s="176"/>
      <c r="E67" s="176"/>
      <c r="F67" s="180"/>
      <c r="G67" s="180"/>
      <c r="H67" s="180"/>
      <c r="I67" s="78"/>
      <c r="J67" s="45"/>
      <c r="K67" s="45"/>
      <c r="L67" s="45"/>
      <c r="N67" s="45"/>
    </row>
    <row r="68" spans="1:34">
      <c r="A68" s="250" t="s">
        <v>2503</v>
      </c>
      <c r="B68" s="181"/>
      <c r="D68" s="176"/>
      <c r="E68" s="176"/>
      <c r="F68" s="180"/>
      <c r="G68" s="180"/>
      <c r="H68" s="180"/>
      <c r="I68" s="78"/>
      <c r="J68" s="45"/>
      <c r="K68" s="45"/>
      <c r="L68" s="45"/>
      <c r="N68" s="45"/>
    </row>
    <row r="69" spans="1:34">
      <c r="A69" s="245" t="s">
        <v>2571</v>
      </c>
      <c r="B69" s="245"/>
      <c r="C69" s="245"/>
      <c r="D69" s="244" t="s">
        <v>2511</v>
      </c>
      <c r="E69" s="244"/>
      <c r="F69" s="244"/>
      <c r="G69" s="244"/>
      <c r="H69" s="245"/>
      <c r="I69" s="244"/>
      <c r="J69" s="251"/>
      <c r="K69" s="245"/>
      <c r="L69" s="245"/>
      <c r="M69" s="245"/>
      <c r="N69" s="245"/>
      <c r="O69" s="243"/>
      <c r="P69" s="244"/>
      <c r="Q69" s="244"/>
      <c r="R69" s="247"/>
      <c r="S69" s="245"/>
      <c r="T69" s="244"/>
      <c r="U69" s="245"/>
      <c r="V69" s="245"/>
      <c r="W69" s="245"/>
      <c r="X69" s="245"/>
      <c r="Y69" s="245"/>
      <c r="Z69" s="245"/>
      <c r="AA69" s="245"/>
      <c r="AB69" s="245"/>
      <c r="AC69" s="245"/>
      <c r="AD69" s="245"/>
      <c r="AE69" s="245"/>
      <c r="AF69" s="245"/>
      <c r="AG69" s="245"/>
      <c r="AH69" s="245"/>
    </row>
    <row r="70" spans="1:34">
      <c r="A70" s="180" t="s">
        <v>2493</v>
      </c>
      <c r="B70" s="181">
        <v>-2.2603</v>
      </c>
      <c r="D70" s="176" t="s">
        <v>2313</v>
      </c>
      <c r="E70" s="176"/>
      <c r="F70" s="177" t="s">
        <v>2307</v>
      </c>
      <c r="G70" s="180" t="s">
        <v>2493</v>
      </c>
      <c r="H70" s="180" t="s">
        <v>2504</v>
      </c>
      <c r="I70" s="181" t="s">
        <v>2497</v>
      </c>
      <c r="J70" s="180" t="s">
        <v>2505</v>
      </c>
      <c r="K70" s="180" t="s">
        <v>2506</v>
      </c>
      <c r="L70" s="181" t="s">
        <v>2507</v>
      </c>
      <c r="N70" s="181" t="s">
        <v>2508</v>
      </c>
      <c r="P70" s="250" t="s">
        <v>2509</v>
      </c>
      <c r="Q70" s="250" t="s">
        <v>2503</v>
      </c>
    </row>
    <row r="71" spans="1:34">
      <c r="A71" s="180" t="s">
        <v>2504</v>
      </c>
      <c r="B71" s="181">
        <v>462</v>
      </c>
      <c r="D71" s="177">
        <v>18208834</v>
      </c>
      <c r="E71" s="177">
        <v>18217791</v>
      </c>
      <c r="F71" s="177">
        <v>3283</v>
      </c>
      <c r="G71" s="177">
        <v>-2.2559089999999999</v>
      </c>
      <c r="H71" s="177">
        <v>76</v>
      </c>
      <c r="I71" s="177">
        <v>1.1727349999999999E-2</v>
      </c>
      <c r="J71" s="177">
        <v>-2.8612530999999999</v>
      </c>
      <c r="K71" s="177">
        <v>-2.4988589999999999</v>
      </c>
      <c r="L71" s="177">
        <v>1.7948724</v>
      </c>
      <c r="M71" s="177">
        <f>L71/F71</f>
        <v>5.4671714894913195E-4</v>
      </c>
      <c r="N71" s="177">
        <v>10.143554</v>
      </c>
      <c r="O71" s="177">
        <f>N71/F71</f>
        <v>3.0897209869022234E-3</v>
      </c>
      <c r="P71" s="73">
        <v>7.7243020000000005E-8</v>
      </c>
    </row>
    <row r="72" spans="1:34">
      <c r="A72" s="181" t="s">
        <v>2497</v>
      </c>
      <c r="B72" s="181">
        <v>1.4820089999999999E-2</v>
      </c>
      <c r="D72" s="177">
        <v>21040679</v>
      </c>
      <c r="E72" s="177">
        <v>21049277</v>
      </c>
      <c r="F72" s="177">
        <v>3538</v>
      </c>
      <c r="G72" s="45">
        <v>-1.1563680000000001</v>
      </c>
      <c r="H72" s="45">
        <v>17</v>
      </c>
      <c r="I72" s="177">
        <v>3.2528309999999998E-2</v>
      </c>
      <c r="J72" s="177">
        <v>0.54837709999999995</v>
      </c>
      <c r="K72" s="177">
        <v>1.5488189999999999</v>
      </c>
      <c r="L72" s="177">
        <v>1.1059626</v>
      </c>
      <c r="M72" s="177">
        <f t="shared" ref="M72:M76" si="7">L72/F72</f>
        <v>3.1259542114188806E-4</v>
      </c>
      <c r="N72" s="177">
        <v>2.2689530000000002</v>
      </c>
      <c r="O72" s="177">
        <f t="shared" ref="O72:O76" si="8">N72/F72</f>
        <v>6.4130949689089882E-4</v>
      </c>
      <c r="P72" s="73">
        <v>5.4281170000000003E-8</v>
      </c>
    </row>
    <row r="73" spans="1:34">
      <c r="A73" s="180" t="s">
        <v>2505</v>
      </c>
      <c r="B73" s="181">
        <v>-1.6739310000000001</v>
      </c>
      <c r="D73" s="177">
        <v>31671114</v>
      </c>
      <c r="E73" s="177">
        <v>31689434</v>
      </c>
      <c r="F73" s="177">
        <v>1507</v>
      </c>
      <c r="G73" s="45">
        <v>-2.3636309999999998</v>
      </c>
      <c r="H73" s="45">
        <v>210</v>
      </c>
      <c r="I73" s="177">
        <v>1.171877E-2</v>
      </c>
      <c r="J73" s="177">
        <v>-0.20967089999999999</v>
      </c>
      <c r="K73" s="177">
        <v>2.7427160000000002</v>
      </c>
      <c r="L73" s="177">
        <v>4.9416944000000003</v>
      </c>
      <c r="M73" s="177">
        <f t="shared" si="7"/>
        <v>3.279160185799602E-3</v>
      </c>
      <c r="N73" s="177">
        <v>29.229769999999998</v>
      </c>
      <c r="O73" s="177">
        <f t="shared" si="8"/>
        <v>1.9395998672859984E-2</v>
      </c>
      <c r="P73" s="73">
        <v>2.065416E-7</v>
      </c>
    </row>
    <row r="74" spans="1:34">
      <c r="A74" s="180" t="s">
        <v>2506</v>
      </c>
      <c r="B74" s="181">
        <v>-0.23879719999999999</v>
      </c>
      <c r="D74" s="177">
        <v>39078331</v>
      </c>
      <c r="E74" s="177">
        <v>39087131</v>
      </c>
      <c r="F74" s="177">
        <v>122</v>
      </c>
      <c r="G74" s="45">
        <v>-2.0057149999999999</v>
      </c>
      <c r="H74" s="45">
        <v>28</v>
      </c>
      <c r="I74" s="177">
        <v>1.2896589999999999E-2</v>
      </c>
      <c r="J74" s="177">
        <v>-2.9474499000000001</v>
      </c>
      <c r="K74" s="177">
        <v>-2.7219090000000001</v>
      </c>
      <c r="L74" s="177">
        <v>0.69784330000000006</v>
      </c>
      <c r="M74" s="177">
        <f t="shared" si="7"/>
        <v>5.7200270491803281E-3</v>
      </c>
      <c r="N74" s="177">
        <v>3.7370990000000002</v>
      </c>
      <c r="O74" s="177">
        <f t="shared" si="8"/>
        <v>3.0631959016393442E-2</v>
      </c>
      <c r="P74" s="73">
        <v>6.1995670000000002E-8</v>
      </c>
    </row>
    <row r="75" spans="1:34">
      <c r="A75" s="181" t="s">
        <v>2507</v>
      </c>
      <c r="B75" s="181">
        <v>13.818569999999999</v>
      </c>
      <c r="C75" s="177">
        <f>B75/B3</f>
        <v>8.4326417281991813E-4</v>
      </c>
      <c r="D75" s="177">
        <v>50272669</v>
      </c>
      <c r="E75" s="177">
        <v>50290618</v>
      </c>
      <c r="F75" s="177">
        <v>6892</v>
      </c>
      <c r="G75" s="45" t="s">
        <v>2549</v>
      </c>
      <c r="H75" s="45">
        <v>0</v>
      </c>
      <c r="I75" s="177" t="s">
        <v>2549</v>
      </c>
      <c r="J75" s="177" t="s">
        <v>2549</v>
      </c>
      <c r="K75" s="177" t="s">
        <v>2549</v>
      </c>
      <c r="L75" s="177">
        <v>0</v>
      </c>
      <c r="M75" s="177">
        <f t="shared" si="7"/>
        <v>0</v>
      </c>
      <c r="N75" s="177">
        <v>0</v>
      </c>
      <c r="O75" s="177">
        <f t="shared" si="8"/>
        <v>0</v>
      </c>
      <c r="P75" s="73">
        <v>0</v>
      </c>
    </row>
    <row r="76" spans="1:34">
      <c r="A76" s="181" t="s">
        <v>2508</v>
      </c>
      <c r="B76" s="181">
        <v>62.863660000000003</v>
      </c>
      <c r="C76" s="177">
        <f>B76/B3</f>
        <v>3.836190883017026E-3</v>
      </c>
      <c r="D76" s="177">
        <v>18832651</v>
      </c>
      <c r="E76" s="177">
        <v>18840619</v>
      </c>
      <c r="F76" s="177">
        <v>1045</v>
      </c>
      <c r="G76" s="45">
        <v>-1.9645189999999999</v>
      </c>
      <c r="H76" s="45">
        <v>130</v>
      </c>
      <c r="I76" s="177">
        <v>2.0117050000000001E-2</v>
      </c>
      <c r="J76" s="177">
        <v>-2.5010743999999998</v>
      </c>
      <c r="K76" s="177">
        <v>-2.2788360000000001</v>
      </c>
      <c r="L76" s="177">
        <v>5.2742351000000003</v>
      </c>
      <c r="M76" s="177">
        <f t="shared" si="7"/>
        <v>5.0471149282296651E-3</v>
      </c>
      <c r="N76" s="177">
        <v>17.350815999999998</v>
      </c>
      <c r="O76" s="177">
        <f t="shared" si="8"/>
        <v>1.6603651674641146E-2</v>
      </c>
      <c r="P76" s="73">
        <v>6.2938249999999998E-8</v>
      </c>
    </row>
    <row r="77" spans="1:34">
      <c r="A77" s="250" t="s">
        <v>2509</v>
      </c>
      <c r="B77" s="109">
        <v>9.5904769999999997E-8</v>
      </c>
      <c r="D77" s="176"/>
      <c r="E77" s="176"/>
      <c r="F77" s="180"/>
      <c r="G77" s="180"/>
      <c r="H77" s="180"/>
      <c r="I77" s="78"/>
      <c r="J77" s="45"/>
      <c r="K77" s="45"/>
      <c r="L77" s="45"/>
      <c r="N77" s="45"/>
    </row>
    <row r="78" spans="1:34">
      <c r="A78" s="250" t="s">
        <v>2503</v>
      </c>
      <c r="B78" s="181"/>
      <c r="D78" s="176"/>
      <c r="E78" s="176"/>
      <c r="F78" s="180"/>
      <c r="G78" s="180"/>
      <c r="H78" s="180"/>
      <c r="I78" s="78"/>
      <c r="J78" s="45"/>
      <c r="K78" s="45"/>
      <c r="L78" s="45"/>
      <c r="N78" s="45"/>
    </row>
    <row r="79" spans="1:34">
      <c r="A79" s="245" t="s">
        <v>2581</v>
      </c>
      <c r="B79" s="245"/>
      <c r="C79" s="245"/>
      <c r="D79" s="244" t="s">
        <v>2511</v>
      </c>
      <c r="E79" s="244"/>
      <c r="F79" s="244"/>
      <c r="G79" s="244"/>
      <c r="H79" s="245"/>
      <c r="I79" s="244"/>
      <c r="J79" s="251"/>
      <c r="K79" s="245"/>
      <c r="L79" s="245"/>
      <c r="M79" s="245"/>
      <c r="N79" s="245"/>
      <c r="O79" s="243"/>
      <c r="P79" s="244"/>
      <c r="Q79" s="244"/>
      <c r="R79" s="247"/>
      <c r="S79" s="245"/>
      <c r="T79" s="244"/>
      <c r="U79" s="245"/>
      <c r="V79" s="245"/>
      <c r="W79" s="245"/>
      <c r="X79" s="245"/>
      <c r="Y79" s="245"/>
      <c r="Z79" s="245"/>
      <c r="AA79" s="245"/>
      <c r="AB79" s="245"/>
      <c r="AC79" s="245"/>
      <c r="AD79" s="245"/>
      <c r="AE79" s="245"/>
      <c r="AF79" s="245"/>
      <c r="AG79" s="245"/>
      <c r="AH79" s="245"/>
    </row>
    <row r="80" spans="1:34">
      <c r="A80" s="180" t="s">
        <v>2493</v>
      </c>
      <c r="B80" s="181">
        <v>-2.091361</v>
      </c>
      <c r="D80" s="176" t="s">
        <v>2313</v>
      </c>
      <c r="E80" s="176"/>
      <c r="F80" s="177" t="s">
        <v>2307</v>
      </c>
      <c r="G80" s="180" t="s">
        <v>2493</v>
      </c>
      <c r="H80" s="180" t="s">
        <v>2504</v>
      </c>
      <c r="I80" s="181" t="s">
        <v>2497</v>
      </c>
      <c r="J80" s="180" t="s">
        <v>2505</v>
      </c>
      <c r="K80" s="180" t="s">
        <v>2506</v>
      </c>
      <c r="L80" s="181" t="s">
        <v>2507</v>
      </c>
      <c r="N80" s="181" t="s">
        <v>2508</v>
      </c>
      <c r="P80" s="250" t="s">
        <v>2509</v>
      </c>
      <c r="Q80" s="250" t="s">
        <v>2503</v>
      </c>
    </row>
    <row r="81" spans="1:34">
      <c r="A81" s="180" t="s">
        <v>2504</v>
      </c>
      <c r="B81" s="181">
        <v>422</v>
      </c>
      <c r="D81" s="177">
        <v>18208834</v>
      </c>
      <c r="E81" s="177">
        <v>18217791</v>
      </c>
      <c r="F81" s="177">
        <v>3283</v>
      </c>
      <c r="G81" s="177">
        <v>-1.8031058</v>
      </c>
      <c r="H81" s="177">
        <v>65</v>
      </c>
      <c r="I81" s="177">
        <v>2.2398906E-2</v>
      </c>
      <c r="J81" s="177">
        <v>-0.95553250000000001</v>
      </c>
      <c r="K81" s="177">
        <v>0.22017790000000001</v>
      </c>
      <c r="L81" s="177">
        <v>2.9226178319999998</v>
      </c>
      <c r="M81" s="177">
        <f>L81/F81</f>
        <v>8.902277892171794E-4</v>
      </c>
      <c r="N81" s="177">
        <v>8.7081663999999996</v>
      </c>
      <c r="O81" s="177">
        <f>N81/F81</f>
        <v>2.6525027109351204E-3</v>
      </c>
      <c r="P81" s="73">
        <v>6.6312569999999995E-8</v>
      </c>
    </row>
    <row r="82" spans="1:34">
      <c r="A82" s="181" t="s">
        <v>2497</v>
      </c>
      <c r="B82" s="181">
        <v>1.881567E-2</v>
      </c>
      <c r="D82" s="177">
        <v>21040679</v>
      </c>
      <c r="E82" s="177">
        <v>21049277</v>
      </c>
      <c r="F82" s="177">
        <v>3538</v>
      </c>
      <c r="G82" s="177">
        <v>-0.98655859999999995</v>
      </c>
      <c r="H82" s="177">
        <v>20</v>
      </c>
      <c r="I82" s="177">
        <v>3.8659800000000001E-2</v>
      </c>
      <c r="J82" s="177">
        <v>0.24345649999999999</v>
      </c>
      <c r="K82" s="177">
        <v>1.0462731000000001</v>
      </c>
      <c r="L82" s="177">
        <v>1.547113881</v>
      </c>
      <c r="M82" s="177">
        <f t="shared" ref="M82:M86" si="9">L82/F82</f>
        <v>4.3728487309214244E-4</v>
      </c>
      <c r="N82" s="177">
        <v>2.6794357999999998</v>
      </c>
      <c r="O82" s="177">
        <f t="shared" ref="O82:O86" si="10">N82/F82</f>
        <v>7.5733063877897109E-4</v>
      </c>
      <c r="P82" s="73">
        <v>6.4101340000000002E-8</v>
      </c>
    </row>
    <row r="83" spans="1:34">
      <c r="A83" s="180" t="s">
        <v>2505</v>
      </c>
      <c r="B83" s="181">
        <v>-0.64105259999999997</v>
      </c>
      <c r="D83" s="177">
        <v>31671114</v>
      </c>
      <c r="E83" s="177">
        <v>31689434</v>
      </c>
      <c r="F83" s="177">
        <v>1507</v>
      </c>
      <c r="G83" s="177">
        <v>-2.4326783999999999</v>
      </c>
      <c r="H83" s="177">
        <v>206</v>
      </c>
      <c r="I83" s="177">
        <v>1.0204654000000001E-2</v>
      </c>
      <c r="J83" s="177">
        <v>-0.19311339999999999</v>
      </c>
      <c r="K83" s="177">
        <v>2.8467642</v>
      </c>
      <c r="L83" s="177">
        <v>4.222077638</v>
      </c>
      <c r="M83" s="177">
        <f t="shared" si="9"/>
        <v>2.8016440862641007E-3</v>
      </c>
      <c r="N83" s="177">
        <v>28.9382737</v>
      </c>
      <c r="O83" s="177">
        <f t="shared" si="10"/>
        <v>1.9202570471134706E-2</v>
      </c>
      <c r="P83" s="73">
        <v>2.044819E-7</v>
      </c>
    </row>
    <row r="84" spans="1:34">
      <c r="A84" s="180" t="s">
        <v>2506</v>
      </c>
      <c r="B84" s="181">
        <v>1.7354719999999999</v>
      </c>
      <c r="D84" s="177">
        <v>39078331</v>
      </c>
      <c r="E84" s="177">
        <v>39087131</v>
      </c>
      <c r="F84" s="177">
        <v>122</v>
      </c>
      <c r="G84" s="177">
        <v>-1.1467077000000001</v>
      </c>
      <c r="H84" s="177">
        <v>20</v>
      </c>
      <c r="I84" s="177">
        <v>3.4055367000000003E-2</v>
      </c>
      <c r="J84" s="177">
        <v>-0.2833196</v>
      </c>
      <c r="K84" s="177">
        <v>0.4232823</v>
      </c>
      <c r="L84" s="177">
        <v>1.363302829</v>
      </c>
      <c r="M84" s="177">
        <f t="shared" si="9"/>
        <v>1.1174613352459017E-2</v>
      </c>
      <c r="N84" s="177">
        <v>2.6794357999999998</v>
      </c>
      <c r="O84" s="177">
        <f t="shared" si="10"/>
        <v>2.1962588524590161E-2</v>
      </c>
      <c r="P84" s="73">
        <v>4.4449830000000003E-8</v>
      </c>
    </row>
    <row r="85" spans="1:34">
      <c r="A85" s="181" t="s">
        <v>2507</v>
      </c>
      <c r="B85" s="181">
        <v>15.954689999999999</v>
      </c>
      <c r="C85" s="177">
        <f>B85/B3</f>
        <v>9.7361872215780793E-4</v>
      </c>
      <c r="D85" s="177">
        <v>50272669</v>
      </c>
      <c r="E85" s="177">
        <v>50290618</v>
      </c>
      <c r="F85" s="177">
        <v>6892</v>
      </c>
      <c r="G85" s="177">
        <v>-1.0813984999999999</v>
      </c>
      <c r="H85" s="177">
        <v>2</v>
      </c>
      <c r="I85" s="177">
        <v>2.0387320000000001E-3</v>
      </c>
      <c r="J85" s="177">
        <v>1.36005E-2</v>
      </c>
      <c r="K85" s="177">
        <v>0.55462330000000004</v>
      </c>
      <c r="L85" s="177">
        <v>8.1549269999999993E-3</v>
      </c>
      <c r="M85" s="177">
        <f t="shared" si="9"/>
        <v>1.1832453569355775E-6</v>
      </c>
      <c r="N85" s="177">
        <v>0.2679436</v>
      </c>
      <c r="O85" s="177">
        <f t="shared" si="10"/>
        <v>3.8877481137550781E-5</v>
      </c>
      <c r="P85" s="73">
        <v>5.490647E-8</v>
      </c>
    </row>
    <row r="86" spans="1:34">
      <c r="A86" s="181" t="s">
        <v>2508</v>
      </c>
      <c r="B86" s="181">
        <v>57.876179999999998</v>
      </c>
      <c r="C86" s="177">
        <f>B86/B3</f>
        <v>3.5318349911515226E-3</v>
      </c>
      <c r="D86" s="177">
        <v>18832651</v>
      </c>
      <c r="E86" s="177">
        <v>18840619</v>
      </c>
      <c r="F86" s="177">
        <v>1045</v>
      </c>
      <c r="G86" s="177">
        <v>-1.6726338999999999</v>
      </c>
      <c r="H86" s="177">
        <v>109</v>
      </c>
      <c r="I86" s="177">
        <v>2.6903425000000002E-2</v>
      </c>
      <c r="J86" s="177">
        <v>-1.2374395</v>
      </c>
      <c r="K86" s="177">
        <v>-0.30796659999999998</v>
      </c>
      <c r="L86" s="177">
        <v>5.8914239850000003</v>
      </c>
      <c r="M86" s="177">
        <f t="shared" si="9"/>
        <v>5.637726301435407E-3</v>
      </c>
      <c r="N86" s="177">
        <v>14.6029251</v>
      </c>
      <c r="O86" s="177">
        <f t="shared" si="10"/>
        <v>1.3974091004784689E-2</v>
      </c>
      <c r="P86" s="73">
        <v>5.2970559999999997E-8</v>
      </c>
    </row>
    <row r="87" spans="1:34">
      <c r="A87" s="250" t="s">
        <v>2509</v>
      </c>
      <c r="B87" s="109">
        <v>8.829588E-8</v>
      </c>
      <c r="D87" s="176"/>
      <c r="E87" s="176"/>
      <c r="F87" s="180"/>
      <c r="G87" s="180"/>
      <c r="H87" s="180"/>
      <c r="I87" s="78"/>
      <c r="J87" s="45"/>
      <c r="K87" s="45"/>
      <c r="L87" s="45"/>
      <c r="N87" s="45"/>
    </row>
    <row r="88" spans="1:34">
      <c r="A88" s="250" t="s">
        <v>2503</v>
      </c>
      <c r="B88" s="181"/>
      <c r="D88" s="176"/>
      <c r="E88" s="176"/>
      <c r="F88" s="180"/>
      <c r="G88" s="180"/>
      <c r="H88" s="180"/>
      <c r="I88" s="78"/>
      <c r="J88" s="45"/>
      <c r="K88" s="45"/>
      <c r="L88" s="45"/>
      <c r="N88" s="45"/>
    </row>
    <row r="89" spans="1:34">
      <c r="A89" s="245" t="s">
        <v>2582</v>
      </c>
      <c r="B89" s="245"/>
      <c r="C89" s="245"/>
      <c r="D89" s="244" t="s">
        <v>2511</v>
      </c>
      <c r="E89" s="244"/>
      <c r="F89" s="244"/>
      <c r="G89" s="244"/>
      <c r="H89" s="245"/>
      <c r="I89" s="244"/>
      <c r="J89" s="251"/>
      <c r="K89" s="245"/>
      <c r="L89" s="245"/>
      <c r="M89" s="245"/>
      <c r="N89" s="245"/>
      <c r="O89" s="243"/>
      <c r="P89" s="244"/>
      <c r="Q89" s="244"/>
      <c r="R89" s="247"/>
      <c r="S89" s="245"/>
      <c r="T89" s="244"/>
      <c r="U89" s="245"/>
      <c r="V89" s="245"/>
      <c r="W89" s="245"/>
      <c r="X89" s="245"/>
      <c r="Y89" s="245"/>
      <c r="Z89" s="245"/>
      <c r="AA89" s="245"/>
      <c r="AB89" s="245"/>
      <c r="AC89" s="245"/>
      <c r="AD89" s="245"/>
      <c r="AE89" s="245"/>
      <c r="AF89" s="245"/>
      <c r="AG89" s="245"/>
      <c r="AH89" s="245"/>
    </row>
    <row r="90" spans="1:34">
      <c r="A90" s="180" t="s">
        <v>2493</v>
      </c>
      <c r="B90" s="181">
        <v>-2.086392</v>
      </c>
      <c r="D90" s="176" t="s">
        <v>2313</v>
      </c>
      <c r="E90" s="176"/>
      <c r="F90" s="177" t="s">
        <v>2307</v>
      </c>
      <c r="G90" s="180" t="s">
        <v>2493</v>
      </c>
      <c r="H90" s="180" t="s">
        <v>2504</v>
      </c>
      <c r="I90" s="181" t="s">
        <v>2497</v>
      </c>
      <c r="J90" s="180" t="s">
        <v>2505</v>
      </c>
      <c r="K90" s="180" t="s">
        <v>2506</v>
      </c>
      <c r="L90" s="181" t="s">
        <v>2507</v>
      </c>
      <c r="N90" s="181" t="s">
        <v>2508</v>
      </c>
      <c r="P90" s="250" t="s">
        <v>2509</v>
      </c>
      <c r="Q90" s="250" t="s">
        <v>2503</v>
      </c>
    </row>
    <row r="91" spans="1:34">
      <c r="A91" s="180" t="s">
        <v>2504</v>
      </c>
      <c r="B91" s="181">
        <v>446</v>
      </c>
      <c r="D91" s="177">
        <v>18208834</v>
      </c>
      <c r="E91" s="177">
        <v>18217791</v>
      </c>
      <c r="F91" s="177">
        <v>3283</v>
      </c>
      <c r="G91" s="177">
        <v>-1.9554041</v>
      </c>
      <c r="H91" s="177">
        <v>66</v>
      </c>
      <c r="I91" s="177">
        <v>1.9820520000000001E-2</v>
      </c>
      <c r="J91" s="177">
        <v>-1.15664437</v>
      </c>
      <c r="K91" s="177">
        <v>2.8645810000000001E-2</v>
      </c>
      <c r="L91" s="177">
        <v>2.6284346300000001</v>
      </c>
      <c r="M91" s="177">
        <f>L91/F91</f>
        <v>8.0061974718245515E-4</v>
      </c>
      <c r="N91" s="177">
        <v>9.0956866999999999</v>
      </c>
      <c r="O91" s="177">
        <f>N91/F91</f>
        <v>2.7705411818458726E-3</v>
      </c>
      <c r="P91" s="73">
        <v>6.9263530000000006E-8</v>
      </c>
    </row>
    <row r="92" spans="1:34">
      <c r="A92" s="181" t="s">
        <v>2497</v>
      </c>
      <c r="B92" s="181">
        <v>1.9971450000000002E-2</v>
      </c>
      <c r="D92" s="177">
        <v>21040679</v>
      </c>
      <c r="E92" s="177">
        <v>21049277</v>
      </c>
      <c r="F92" s="177">
        <v>3538</v>
      </c>
      <c r="G92" s="177">
        <v>-0.97601879999999996</v>
      </c>
      <c r="H92" s="177">
        <v>18</v>
      </c>
      <c r="I92" s="177">
        <v>3.9960108000000001E-2</v>
      </c>
      <c r="J92" s="177">
        <v>0.67367608999999995</v>
      </c>
      <c r="K92" s="177">
        <v>1.60955822</v>
      </c>
      <c r="L92" s="177">
        <v>1.43856389</v>
      </c>
      <c r="M92" s="177">
        <f t="shared" ref="M92:M96" si="11">L92/F92</f>
        <v>4.0660369983041265E-4</v>
      </c>
      <c r="N92" s="177">
        <v>2.4806417999999999</v>
      </c>
      <c r="O92" s="177">
        <f t="shared" ref="O92:O96" si="12">N92/F92</f>
        <v>7.011423968343697E-4</v>
      </c>
      <c r="P92" s="73">
        <v>5.93455E-8</v>
      </c>
    </row>
    <row r="93" spans="1:34">
      <c r="A93" s="180" t="s">
        <v>2505</v>
      </c>
      <c r="B93" s="181">
        <v>-0.95103959999999998</v>
      </c>
      <c r="D93" s="177">
        <v>31671114</v>
      </c>
      <c r="E93" s="177">
        <v>31689434</v>
      </c>
      <c r="F93" s="177">
        <v>1507</v>
      </c>
      <c r="G93" s="177">
        <v>-2.5224000000000002</v>
      </c>
      <c r="H93" s="177">
        <v>209</v>
      </c>
      <c r="I93" s="177">
        <v>9.0059609999999998E-3</v>
      </c>
      <c r="J93" s="177">
        <v>-0.34799066000000001</v>
      </c>
      <c r="K93" s="177">
        <v>2.5907988099999999</v>
      </c>
      <c r="L93" s="177">
        <v>3.7835448</v>
      </c>
      <c r="M93" s="177">
        <f t="shared" si="11"/>
        <v>2.5106468480424683E-3</v>
      </c>
      <c r="N93" s="177">
        <v>29.354452999999999</v>
      </c>
      <c r="O93" s="177">
        <f t="shared" si="12"/>
        <v>1.9478734571997346E-2</v>
      </c>
      <c r="P93" s="73">
        <v>2.074226E-7</v>
      </c>
    </row>
    <row r="94" spans="1:34">
      <c r="A94" s="180" t="s">
        <v>2506</v>
      </c>
      <c r="B94" s="177">
        <v>1.0073859999999999</v>
      </c>
      <c r="D94" s="177">
        <v>39078331</v>
      </c>
      <c r="E94" s="177">
        <v>39087131</v>
      </c>
      <c r="F94" s="177">
        <v>122</v>
      </c>
      <c r="G94" s="177">
        <v>-1.5656582000000001</v>
      </c>
      <c r="H94" s="177">
        <v>24</v>
      </c>
      <c r="I94" s="177">
        <v>2.4765970000000002E-2</v>
      </c>
      <c r="J94" s="177">
        <v>-1.8579129999999999</v>
      </c>
      <c r="K94" s="177">
        <v>-1.4870494299999999</v>
      </c>
      <c r="L94" s="177">
        <v>1.19118865</v>
      </c>
      <c r="M94" s="177">
        <f t="shared" si="11"/>
        <v>9.7638413934426228E-3</v>
      </c>
      <c r="N94" s="177">
        <v>3.3075223999999999</v>
      </c>
      <c r="O94" s="177">
        <f t="shared" si="12"/>
        <v>2.7110839344262293E-2</v>
      </c>
      <c r="P94" s="73">
        <v>5.4869320000000003E-8</v>
      </c>
    </row>
    <row r="95" spans="1:34">
      <c r="A95" s="181" t="s">
        <v>2507</v>
      </c>
      <c r="B95" s="181">
        <v>17.930319999999998</v>
      </c>
      <c r="C95" s="177">
        <f>B95/B3</f>
        <v>1.0941795325562944E-3</v>
      </c>
      <c r="D95" s="177">
        <v>50272669</v>
      </c>
      <c r="E95" s="177">
        <v>50290618</v>
      </c>
      <c r="F95" s="177">
        <v>6892</v>
      </c>
      <c r="G95" s="177">
        <v>-1.0991228</v>
      </c>
      <c r="H95" s="177">
        <v>2</v>
      </c>
      <c r="I95" s="177">
        <v>2.509402E-3</v>
      </c>
      <c r="J95" s="177">
        <v>1.652356E-2</v>
      </c>
      <c r="K95" s="177">
        <v>0.56357570000000001</v>
      </c>
      <c r="L95" s="177">
        <v>1.0037610000000001E-2</v>
      </c>
      <c r="M95" s="177">
        <f t="shared" si="11"/>
        <v>1.4564146836912362E-6</v>
      </c>
      <c r="N95" s="177">
        <v>0.27562690000000001</v>
      </c>
      <c r="O95" s="177">
        <f t="shared" si="12"/>
        <v>3.9992295414973882E-5</v>
      </c>
      <c r="P95" s="73">
        <v>5.6480920000000002E-8</v>
      </c>
    </row>
    <row r="96" spans="1:34">
      <c r="A96" s="181" t="s">
        <v>2508</v>
      </c>
      <c r="B96" s="181">
        <v>62.016240000000003</v>
      </c>
      <c r="C96" s="177">
        <f>B96/B3</f>
        <v>3.7844779398303534E-3</v>
      </c>
      <c r="D96" s="177">
        <v>18832651</v>
      </c>
      <c r="E96" s="177">
        <v>18840619</v>
      </c>
      <c r="F96" s="177">
        <v>1045</v>
      </c>
      <c r="G96" s="177">
        <v>-1.4068107000000001</v>
      </c>
      <c r="H96" s="177">
        <v>127</v>
      </c>
      <c r="I96" s="177">
        <v>3.4754686E-2</v>
      </c>
      <c r="J96" s="177">
        <v>-1.47457207</v>
      </c>
      <c r="K96" s="177">
        <v>-1.04917057</v>
      </c>
      <c r="L96" s="177">
        <v>8.8785499800000007</v>
      </c>
      <c r="M96" s="177">
        <f t="shared" si="11"/>
        <v>8.496220076555025E-3</v>
      </c>
      <c r="N96" s="177">
        <v>17.502306300000001</v>
      </c>
      <c r="O96" s="177">
        <f t="shared" si="12"/>
        <v>1.6748618468899523E-2</v>
      </c>
      <c r="P96" s="73">
        <v>6.3487759999999995E-8</v>
      </c>
    </row>
    <row r="97" spans="1:34">
      <c r="A97" s="250" t="s">
        <v>2509</v>
      </c>
      <c r="B97" s="109">
        <v>9.4611939999999995E-8</v>
      </c>
      <c r="D97" s="176"/>
      <c r="E97" s="176"/>
      <c r="F97" s="180"/>
      <c r="G97" s="180"/>
      <c r="H97" s="180"/>
      <c r="I97" s="78"/>
      <c r="J97" s="45"/>
      <c r="K97" s="45"/>
      <c r="L97" s="45"/>
      <c r="N97" s="45"/>
    </row>
    <row r="98" spans="1:34">
      <c r="A98" s="250" t="s">
        <v>2503</v>
      </c>
      <c r="B98" s="181"/>
      <c r="D98" s="176"/>
      <c r="E98" s="176"/>
      <c r="F98" s="180"/>
      <c r="G98" s="180"/>
      <c r="H98" s="180"/>
      <c r="I98" s="78"/>
      <c r="J98" s="45"/>
      <c r="K98" s="45"/>
      <c r="L98" s="45"/>
      <c r="N98" s="45"/>
    </row>
    <row r="99" spans="1:34" ht="15">
      <c r="A99" s="252" t="s">
        <v>2516</v>
      </c>
      <c r="B99" s="241"/>
      <c r="C99" s="253" t="s">
        <v>2522</v>
      </c>
      <c r="D99" s="241"/>
      <c r="E99" s="241"/>
      <c r="F99" s="241"/>
      <c r="G99" s="240"/>
      <c r="H99" s="253" t="s">
        <v>4</v>
      </c>
      <c r="I99" s="241"/>
      <c r="J99" s="241"/>
      <c r="K99" s="241"/>
      <c r="L99" s="241"/>
      <c r="M99" s="253" t="s">
        <v>9</v>
      </c>
      <c r="N99" s="241"/>
      <c r="O99" s="241"/>
      <c r="P99" s="241"/>
      <c r="Q99" s="241"/>
      <c r="R99" s="253" t="s">
        <v>15</v>
      </c>
      <c r="S99" s="253"/>
      <c r="T99" s="253"/>
      <c r="U99" s="253"/>
      <c r="V99" s="241"/>
      <c r="W99" s="253" t="s">
        <v>12</v>
      </c>
      <c r="X99" s="253"/>
      <c r="Y99" s="253"/>
      <c r="Z99" s="241"/>
      <c r="AA99" s="241"/>
      <c r="AB99" s="253" t="s">
        <v>1010</v>
      </c>
      <c r="AC99" s="241"/>
      <c r="AD99" s="241"/>
      <c r="AE99" s="241"/>
      <c r="AF99" s="241"/>
      <c r="AG99" s="241"/>
      <c r="AH99" s="241"/>
    </row>
    <row r="100" spans="1:34">
      <c r="A100" s="254" t="s">
        <v>2313</v>
      </c>
      <c r="B100" s="254"/>
      <c r="C100" s="254" t="s">
        <v>2517</v>
      </c>
      <c r="D100" s="254" t="s">
        <v>2518</v>
      </c>
      <c r="E100" s="254" t="s">
        <v>2308</v>
      </c>
      <c r="F100" s="254"/>
      <c r="G100" s="254" t="s">
        <v>2583</v>
      </c>
      <c r="H100" s="254" t="s">
        <v>2517</v>
      </c>
      <c r="I100" s="254" t="s">
        <v>2518</v>
      </c>
      <c r="J100" s="254" t="s">
        <v>2308</v>
      </c>
      <c r="K100" s="254"/>
      <c r="L100" s="254" t="s">
        <v>2583</v>
      </c>
      <c r="M100" s="254" t="s">
        <v>2517</v>
      </c>
      <c r="N100" s="254" t="s">
        <v>2518</v>
      </c>
      <c r="O100" s="254" t="s">
        <v>2308</v>
      </c>
      <c r="P100" s="254"/>
      <c r="Q100" s="254" t="s">
        <v>2583</v>
      </c>
      <c r="R100" s="254" t="s">
        <v>2517</v>
      </c>
      <c r="S100" s="254" t="s">
        <v>2518</v>
      </c>
      <c r="T100" s="254" t="s">
        <v>2308</v>
      </c>
      <c r="U100" s="254"/>
      <c r="V100" s="254" t="s">
        <v>2583</v>
      </c>
      <c r="W100" s="254" t="s">
        <v>2517</v>
      </c>
      <c r="X100" s="254" t="s">
        <v>2518</v>
      </c>
      <c r="Y100" s="254" t="s">
        <v>2308</v>
      </c>
      <c r="Z100" s="254"/>
      <c r="AA100" s="254" t="s">
        <v>2583</v>
      </c>
      <c r="AB100" s="254" t="s">
        <v>2517</v>
      </c>
      <c r="AC100" s="254" t="s">
        <v>2518</v>
      </c>
      <c r="AD100" s="254" t="s">
        <v>2308</v>
      </c>
      <c r="AE100" s="254"/>
      <c r="AF100" s="254" t="s">
        <v>2583</v>
      </c>
      <c r="AG100" s="254"/>
      <c r="AH100" s="254"/>
    </row>
    <row r="101" spans="1:34">
      <c r="A101" s="177">
        <v>18208834</v>
      </c>
      <c r="B101" s="177">
        <v>18217791</v>
      </c>
      <c r="C101" s="177">
        <v>2.5701403749999998</v>
      </c>
      <c r="D101" s="177">
        <v>0.84147435500000001</v>
      </c>
      <c r="E101" s="177">
        <v>2.5701403749999998</v>
      </c>
      <c r="F101" s="177">
        <f>E101/F91</f>
        <v>7.8286334907097163E-4</v>
      </c>
      <c r="G101" s="177">
        <v>7.7189999999999995E-4</v>
      </c>
      <c r="H101" s="177">
        <v>2.7425980019999998</v>
      </c>
      <c r="I101" s="177">
        <v>0.90539852300000001</v>
      </c>
      <c r="J101" s="177">
        <v>2.7425980019999998</v>
      </c>
      <c r="K101" s="177">
        <f>J101/F91</f>
        <v>8.3539384770027405E-4</v>
      </c>
      <c r="L101" s="177">
        <v>7.919E-4</v>
      </c>
      <c r="M101" s="177">
        <v>2.73347695</v>
      </c>
      <c r="N101" s="177">
        <v>0.8024365</v>
      </c>
      <c r="O101" s="177">
        <v>2.73347695</v>
      </c>
      <c r="P101" s="177">
        <f>O101/F91</f>
        <v>8.3261558026195555E-4</v>
      </c>
      <c r="Q101" s="177">
        <v>7.4949999999999995E-4</v>
      </c>
      <c r="R101" s="177">
        <v>1.7948724009999999</v>
      </c>
      <c r="S101" s="177">
        <v>0.71335965700000004</v>
      </c>
      <c r="T101" s="177">
        <v>1.7948724009999999</v>
      </c>
      <c r="U101" s="177">
        <f>T101/F91</f>
        <v>5.4671714925373129E-4</v>
      </c>
      <c r="V101" s="177">
        <v>4.9310000000000001E-4</v>
      </c>
      <c r="W101" s="177">
        <v>2.9226178319999998</v>
      </c>
      <c r="X101" s="177">
        <v>0.81440662100000005</v>
      </c>
      <c r="Y101" s="177">
        <v>2.9226178319999998</v>
      </c>
      <c r="Z101" s="177">
        <f>Y101/F91</f>
        <v>8.902277892171794E-4</v>
      </c>
      <c r="AA101" s="177">
        <v>8.3670000000000001E-4</v>
      </c>
      <c r="AB101" s="177">
        <v>2.6284346300000001</v>
      </c>
      <c r="AC101" s="177">
        <v>0.80460478000000002</v>
      </c>
      <c r="AD101" s="177">
        <v>2.6284346300000001</v>
      </c>
      <c r="AE101" s="177">
        <f>AD101/F91</f>
        <v>8.0061974718245515E-4</v>
      </c>
      <c r="AF101" s="177">
        <v>7.3399999999999995E-4</v>
      </c>
    </row>
    <row r="102" spans="1:34">
      <c r="A102" s="177">
        <v>21040679</v>
      </c>
      <c r="B102" s="177">
        <v>21049277</v>
      </c>
      <c r="C102" s="177">
        <v>1.437667053</v>
      </c>
      <c r="D102" s="177">
        <v>0.70914627699999999</v>
      </c>
      <c r="E102" s="177">
        <v>1.437667053</v>
      </c>
      <c r="F102" s="177">
        <f t="shared" ref="F102:F106" si="13">E102/F92</f>
        <v>4.0635021283210853E-4</v>
      </c>
      <c r="G102" s="177">
        <v>1.3683E-3</v>
      </c>
      <c r="H102" s="177">
        <v>1.2832561899999999</v>
      </c>
      <c r="I102" s="177">
        <v>0.65893137999999996</v>
      </c>
      <c r="J102" s="177">
        <v>1.2832561899999999</v>
      </c>
      <c r="K102" s="177">
        <f t="shared" ref="K102:K106" si="14">J102/F92</f>
        <v>3.6270666760881851E-4</v>
      </c>
      <c r="L102" s="177">
        <v>1.1988999999999999E-3</v>
      </c>
      <c r="M102" s="177">
        <v>1.2523102100000001</v>
      </c>
      <c r="N102" s="177">
        <v>0.60000989999999998</v>
      </c>
      <c r="O102" s="177">
        <v>1.2523102100000001</v>
      </c>
      <c r="P102" s="177">
        <f t="shared" ref="P102:P106" si="15">O102/F92</f>
        <v>3.5395992368569818E-4</v>
      </c>
      <c r="Q102" s="177">
        <v>1.1435E-3</v>
      </c>
      <c r="R102" s="177">
        <v>1.105962627</v>
      </c>
      <c r="S102" s="177">
        <v>0.62821558600000005</v>
      </c>
      <c r="T102" s="177">
        <v>1.105962627</v>
      </c>
      <c r="U102" s="177">
        <f t="shared" ref="U102:U106" si="16">T102/F92</f>
        <v>3.1259542877331827E-4</v>
      </c>
      <c r="V102" s="177">
        <v>1.024E-3</v>
      </c>
      <c r="W102" s="177">
        <v>1.547113881</v>
      </c>
      <c r="X102" s="177">
        <v>0.73234037200000002</v>
      </c>
      <c r="Y102" s="177">
        <v>1.547113881</v>
      </c>
      <c r="Z102" s="177">
        <f t="shared" ref="Z102:Z106" si="17">Y102/F92</f>
        <v>4.3728487309214244E-4</v>
      </c>
      <c r="AA102" s="177">
        <v>1.4453000000000001E-3</v>
      </c>
      <c r="AB102" s="177">
        <v>1.43856389</v>
      </c>
      <c r="AC102" s="177">
        <v>0.70432033999999999</v>
      </c>
      <c r="AD102" s="177">
        <v>1.43856389</v>
      </c>
      <c r="AE102" s="177">
        <f t="shared" ref="AE102:AE106" si="18">AD102/F92</f>
        <v>4.0660369983041265E-4</v>
      </c>
      <c r="AF102" s="177">
        <v>1.3343000000000001E-3</v>
      </c>
    </row>
    <row r="103" spans="1:34">
      <c r="A103" s="177">
        <v>31671114</v>
      </c>
      <c r="B103" s="177">
        <v>31689434</v>
      </c>
      <c r="C103" s="177">
        <v>4.436488969</v>
      </c>
      <c r="D103" s="177">
        <v>0.83659019099999998</v>
      </c>
      <c r="E103" s="177">
        <v>4.5992231859999997</v>
      </c>
      <c r="F103" s="177">
        <f t="shared" si="13"/>
        <v>3.0519065600530856E-3</v>
      </c>
      <c r="G103" s="177">
        <v>1.2093E-3</v>
      </c>
      <c r="H103" s="177">
        <v>6.3052805129999996</v>
      </c>
      <c r="I103" s="177">
        <v>0.95121406900000005</v>
      </c>
      <c r="J103" s="177">
        <v>6.9431702089999998</v>
      </c>
      <c r="K103" s="177">
        <f t="shared" si="14"/>
        <v>4.6072795016589251E-3</v>
      </c>
      <c r="L103" s="177">
        <v>1.6057000000000001E-3</v>
      </c>
      <c r="M103" s="177">
        <v>4.9193780900000004</v>
      </c>
      <c r="N103" s="177">
        <v>0.82277520000000004</v>
      </c>
      <c r="O103" s="177">
        <v>6.0888476200000001</v>
      </c>
      <c r="P103" s="177">
        <f t="shared" si="15"/>
        <v>4.0403766556071667E-3</v>
      </c>
      <c r="Q103" s="177">
        <v>1.0640999999999999E-3</v>
      </c>
      <c r="R103" s="177">
        <v>4.9416944029999996</v>
      </c>
      <c r="S103" s="177">
        <v>0.81534614800000005</v>
      </c>
      <c r="T103" s="177">
        <v>5.6765163699999999</v>
      </c>
      <c r="U103" s="177">
        <f t="shared" si="16"/>
        <v>3.76676600530856E-3</v>
      </c>
      <c r="V103" s="177">
        <v>1.1925E-3</v>
      </c>
      <c r="W103" s="177">
        <v>4.222077638</v>
      </c>
      <c r="X103" s="177">
        <v>0.743753518</v>
      </c>
      <c r="Y103" s="177">
        <v>4.9815409309999996</v>
      </c>
      <c r="Z103" s="177">
        <f t="shared" si="17"/>
        <v>3.3056011486396813E-3</v>
      </c>
      <c r="AA103" s="177">
        <v>9.812E-4</v>
      </c>
      <c r="AB103" s="177">
        <v>3.7835448</v>
      </c>
      <c r="AC103" s="177">
        <v>0.63408867999999996</v>
      </c>
      <c r="AD103" s="177">
        <v>4.7191618499999999</v>
      </c>
      <c r="AE103" s="177">
        <f t="shared" si="18"/>
        <v>3.1314942601194423E-3</v>
      </c>
      <c r="AF103" s="177">
        <v>8.074E-4</v>
      </c>
    </row>
    <row r="104" spans="1:34">
      <c r="A104" s="177">
        <v>39078331</v>
      </c>
      <c r="B104" s="177">
        <v>39087131</v>
      </c>
      <c r="C104" s="177">
        <v>1.061422774</v>
      </c>
      <c r="D104" s="177">
        <v>0.62389343900000005</v>
      </c>
      <c r="E104" s="177">
        <v>1.061422774</v>
      </c>
      <c r="F104" s="177">
        <f t="shared" si="13"/>
        <v>8.700186672131148E-3</v>
      </c>
      <c r="G104" s="177">
        <v>6.9689999999999997E-4</v>
      </c>
      <c r="H104" s="177">
        <v>0.68744289199999997</v>
      </c>
      <c r="I104" s="177">
        <v>0.45947512699999998</v>
      </c>
      <c r="J104" s="177">
        <v>0.68744289199999997</v>
      </c>
      <c r="K104" s="177">
        <f t="shared" si="14"/>
        <v>5.634777803278688E-3</v>
      </c>
      <c r="L104" s="177">
        <v>4.2700000000000002E-4</v>
      </c>
      <c r="M104" s="177">
        <v>1.32676175</v>
      </c>
      <c r="N104" s="177">
        <v>0.67327789999999998</v>
      </c>
      <c r="O104" s="177">
        <v>1.32676175</v>
      </c>
      <c r="P104" s="177">
        <f t="shared" si="15"/>
        <v>1.0875096311475409E-2</v>
      </c>
      <c r="Q104" s="177">
        <v>8.2790000000000001E-4</v>
      </c>
      <c r="R104" s="177">
        <v>0.69784327199999996</v>
      </c>
      <c r="S104" s="177">
        <v>0.37961846399999999</v>
      </c>
      <c r="T104" s="177">
        <v>0.69784327199999996</v>
      </c>
      <c r="U104" s="177">
        <f t="shared" si="16"/>
        <v>5.720026819672131E-3</v>
      </c>
      <c r="V104" s="177">
        <v>4.2959999999999998E-4</v>
      </c>
      <c r="W104" s="177">
        <v>1.363302829</v>
      </c>
      <c r="X104" s="177">
        <v>0.62655979699999997</v>
      </c>
      <c r="Y104" s="177">
        <v>1.363302829</v>
      </c>
      <c r="Z104" s="177">
        <f t="shared" si="17"/>
        <v>1.1174613352459017E-2</v>
      </c>
      <c r="AA104" s="177">
        <v>8.7009999999999995E-4</v>
      </c>
      <c r="AB104" s="177">
        <v>1.19118865</v>
      </c>
      <c r="AC104" s="177">
        <v>0.65210959999999996</v>
      </c>
      <c r="AD104" s="177">
        <v>1.19118865</v>
      </c>
      <c r="AE104" s="177">
        <f t="shared" si="18"/>
        <v>9.7638413934426228E-3</v>
      </c>
      <c r="AF104" s="177">
        <v>7.4830000000000003E-4</v>
      </c>
    </row>
    <row r="105" spans="1:34">
      <c r="A105" s="177">
        <v>50272669</v>
      </c>
      <c r="B105" s="177">
        <v>50290618</v>
      </c>
      <c r="C105" s="177">
        <v>3.5351290000000001E-3</v>
      </c>
      <c r="D105" s="177">
        <v>3.533174E-3</v>
      </c>
      <c r="E105" s="177">
        <v>3.5351290000000001E-3</v>
      </c>
      <c r="F105" s="177">
        <f t="shared" si="13"/>
        <v>5.129322402785839E-7</v>
      </c>
      <c r="G105" s="73">
        <v>2.1699999999999999E-5</v>
      </c>
      <c r="H105" s="177">
        <v>3.4572119999999999E-3</v>
      </c>
      <c r="I105" s="177">
        <v>3.4572119999999999E-3</v>
      </c>
      <c r="J105" s="177">
        <v>3.4572119999999999E-3</v>
      </c>
      <c r="K105" s="177">
        <f t="shared" si="14"/>
        <v>5.0162681369703999E-7</v>
      </c>
      <c r="L105" s="177">
        <v>5.2747000000000002E-3</v>
      </c>
      <c r="M105" s="177">
        <v>1.255881E-2</v>
      </c>
      <c r="N105" s="177">
        <v>1.2539E-2</v>
      </c>
      <c r="O105" s="177">
        <v>1.255881E-2</v>
      </c>
      <c r="P105" s="177">
        <f t="shared" si="15"/>
        <v>1.8222301218804412E-6</v>
      </c>
      <c r="Q105" s="73">
        <v>5.1600000000000001E-5</v>
      </c>
      <c r="R105" s="177">
        <v>3.9643129999999997E-3</v>
      </c>
      <c r="S105" s="177">
        <v>3.9643129999999997E-3</v>
      </c>
      <c r="T105" s="177">
        <v>3.9643129999999997E-3</v>
      </c>
      <c r="U105" s="177">
        <f t="shared" si="16"/>
        <v>5.7520502031340676E-7</v>
      </c>
      <c r="V105" s="177">
        <v>5.3070000000000001E-3</v>
      </c>
      <c r="W105" s="177">
        <v>8.1549269999999993E-3</v>
      </c>
      <c r="X105" s="177">
        <v>8.1465889999999992E-3</v>
      </c>
      <c r="Y105" s="177">
        <v>8.1549269999999993E-3</v>
      </c>
      <c r="Z105" s="177">
        <f t="shared" si="17"/>
        <v>1.1832453569355775E-6</v>
      </c>
      <c r="AA105" s="73">
        <v>3.3500000000000001E-5</v>
      </c>
      <c r="AB105" s="177">
        <v>1.0037610000000001E-2</v>
      </c>
      <c r="AC105" s="177">
        <v>1.0024969999999999E-2</v>
      </c>
      <c r="AD105" s="177">
        <v>1.0037610000000001E-2</v>
      </c>
      <c r="AE105" s="177">
        <f t="shared" si="18"/>
        <v>1.4564146836912362E-6</v>
      </c>
      <c r="AF105" s="73">
        <v>4.1199999999999999E-5</v>
      </c>
    </row>
    <row r="106" spans="1:34">
      <c r="A106" s="177">
        <v>18832651</v>
      </c>
      <c r="B106" s="177">
        <v>18840619</v>
      </c>
      <c r="C106" s="177">
        <v>7.8122225470000002</v>
      </c>
      <c r="D106" s="177">
        <v>0.707133185</v>
      </c>
      <c r="E106" s="177">
        <v>7.8122225470000002</v>
      </c>
      <c r="F106" s="177">
        <f t="shared" si="13"/>
        <v>7.4758110497607656E-3</v>
      </c>
      <c r="G106" s="177">
        <v>1.1263E-3</v>
      </c>
      <c r="H106" s="177">
        <v>7.8445228360000003</v>
      </c>
      <c r="I106" s="177">
        <v>0.92444764000000001</v>
      </c>
      <c r="J106" s="177">
        <v>7.8445228360000003</v>
      </c>
      <c r="K106" s="177">
        <f t="shared" si="14"/>
        <v>7.5067204172248811E-3</v>
      </c>
      <c r="L106" s="177">
        <v>1.1104000000000001E-3</v>
      </c>
      <c r="M106" s="177">
        <v>4.9072946100000001</v>
      </c>
      <c r="N106" s="177">
        <v>0.4069777</v>
      </c>
      <c r="O106" s="177">
        <v>4.9072946100000001</v>
      </c>
      <c r="P106" s="177">
        <f t="shared" si="15"/>
        <v>4.6959757033492823E-3</v>
      </c>
      <c r="Q106" s="177">
        <v>6.5760000000000005E-4</v>
      </c>
      <c r="R106" s="177">
        <v>5.2742351159999998</v>
      </c>
      <c r="S106" s="177">
        <v>0.55029279200000003</v>
      </c>
      <c r="T106" s="177">
        <v>5.2742351159999998</v>
      </c>
      <c r="U106" s="177">
        <f t="shared" si="16"/>
        <v>5.0471149435406693E-3</v>
      </c>
      <c r="V106" s="177">
        <v>7.3119999999999999E-4</v>
      </c>
      <c r="W106" s="177">
        <v>5.8914239850000003</v>
      </c>
      <c r="X106" s="177">
        <v>0.45763273599999998</v>
      </c>
      <c r="Y106" s="177">
        <v>5.8914239850000003</v>
      </c>
      <c r="Z106" s="177">
        <f t="shared" si="17"/>
        <v>5.637726301435407E-3</v>
      </c>
      <c r="AA106" s="177">
        <v>8.1990000000000003E-4</v>
      </c>
      <c r="AB106" s="177">
        <v>8.8785499800000007</v>
      </c>
      <c r="AC106" s="177">
        <v>0.76070605000000002</v>
      </c>
      <c r="AD106" s="177">
        <v>8.8785499800000007</v>
      </c>
      <c r="AE106" s="177">
        <f t="shared" si="18"/>
        <v>8.496220076555025E-3</v>
      </c>
      <c r="AF106" s="177">
        <v>1.2474000000000001E-3</v>
      </c>
    </row>
    <row r="107" spans="1:34">
      <c r="A107" s="177" t="s">
        <v>2521</v>
      </c>
      <c r="C107" s="177">
        <v>17.321480000000001</v>
      </c>
      <c r="D107" s="177">
        <v>0.99935750000000001</v>
      </c>
      <c r="E107" s="177">
        <v>17.60257</v>
      </c>
      <c r="F107" s="177">
        <f>E107/B3</f>
        <v>1.0741789223164704E-3</v>
      </c>
      <c r="G107" s="177">
        <v>1.041E-3</v>
      </c>
      <c r="H107" s="177">
        <v>18.86656</v>
      </c>
      <c r="I107" s="177">
        <v>1.0034050000000001</v>
      </c>
      <c r="J107" s="177">
        <v>19.959949999999999</v>
      </c>
      <c r="K107" s="177">
        <f>J107/B3</f>
        <v>1.2180356380057363E-3</v>
      </c>
      <c r="L107" s="177">
        <v>1.0881E-3</v>
      </c>
      <c r="M107" s="177">
        <v>15.15178</v>
      </c>
      <c r="N107" s="177">
        <v>1.0026489999999999</v>
      </c>
      <c r="O107" s="177">
        <v>17.17183</v>
      </c>
      <c r="P107" s="177">
        <f>O107/B3</f>
        <v>1.0478934521266857E-3</v>
      </c>
      <c r="Q107" s="177">
        <v>8.0590000000000002E-4</v>
      </c>
      <c r="R107" s="177">
        <v>13.818569999999999</v>
      </c>
      <c r="S107" s="177">
        <v>0.99681589999999998</v>
      </c>
      <c r="T107" s="177">
        <v>15.087870000000001</v>
      </c>
      <c r="U107" s="177">
        <f>T107/B3</f>
        <v>9.2072191371208884E-4</v>
      </c>
      <c r="V107" s="177">
        <v>7.6860000000000003E-4</v>
      </c>
      <c r="W107" s="177">
        <v>15.954689999999999</v>
      </c>
      <c r="X107" s="177">
        <v>1.001409</v>
      </c>
      <c r="Y107" s="177">
        <v>17.26989</v>
      </c>
      <c r="Z107" s="177">
        <f>Y107/B3</f>
        <v>1.0538774638432903E-3</v>
      </c>
      <c r="AA107" s="177">
        <v>8.9669999999999995E-4</v>
      </c>
      <c r="AB107" s="177">
        <v>17.930319999999998</v>
      </c>
      <c r="AC107" s="177">
        <v>1.0031159999999999</v>
      </c>
      <c r="AD107" s="177">
        <v>19.54768</v>
      </c>
      <c r="AE107" s="177">
        <f>AD107/B3</f>
        <v>1.1928772807713432E-3</v>
      </c>
      <c r="AF107" s="177">
        <v>1.0001999999999999E-3</v>
      </c>
    </row>
    <row r="108" spans="1:34">
      <c r="A108" s="241" t="s">
        <v>2444</v>
      </c>
      <c r="B108" s="241"/>
      <c r="C108" s="241"/>
      <c r="D108" s="241"/>
      <c r="E108" s="241"/>
      <c r="F108" s="241"/>
      <c r="G108" s="241"/>
      <c r="H108" s="241"/>
      <c r="I108" s="241"/>
      <c r="J108" s="241"/>
      <c r="K108" s="241"/>
      <c r="L108" s="241"/>
      <c r="M108" s="241"/>
      <c r="N108" s="241"/>
      <c r="O108" s="241"/>
      <c r="P108" s="241"/>
      <c r="Q108" s="241"/>
      <c r="R108" s="241"/>
      <c r="S108" s="241"/>
      <c r="T108" s="241"/>
      <c r="U108" s="241"/>
      <c r="V108" s="241"/>
      <c r="W108" s="241"/>
      <c r="X108" s="241"/>
      <c r="Y108" s="241"/>
      <c r="Z108" s="241"/>
      <c r="AA108" s="241"/>
      <c r="AB108" s="241"/>
      <c r="AC108" s="241"/>
      <c r="AD108" s="241"/>
      <c r="AE108" s="241"/>
      <c r="AF108" s="241"/>
      <c r="AG108" s="241"/>
      <c r="AH108" s="241"/>
    </row>
    <row r="109" spans="1:34">
      <c r="A109" s="254" t="s">
        <v>2522</v>
      </c>
      <c r="B109" s="254" t="s">
        <v>2445</v>
      </c>
      <c r="C109" s="254" t="s">
        <v>2446</v>
      </c>
      <c r="D109" s="254" t="s">
        <v>2447</v>
      </c>
      <c r="E109" s="254" t="s">
        <v>2448</v>
      </c>
      <c r="F109" s="254" t="s">
        <v>2449</v>
      </c>
      <c r="G109" s="255" t="s">
        <v>2450</v>
      </c>
      <c r="H109" s="254" t="s">
        <v>2451</v>
      </c>
      <c r="I109" s="254" t="s">
        <v>2452</v>
      </c>
      <c r="J109" s="254" t="s">
        <v>2453</v>
      </c>
      <c r="K109" s="254" t="s">
        <v>2454</v>
      </c>
      <c r="L109" s="256" t="s">
        <v>2523</v>
      </c>
      <c r="M109" s="256" t="s">
        <v>2524</v>
      </c>
      <c r="N109" s="256" t="s">
        <v>2525</v>
      </c>
      <c r="O109" s="256" t="s">
        <v>2526</v>
      </c>
      <c r="P109" s="256" t="s">
        <v>2527</v>
      </c>
      <c r="Q109" s="254"/>
      <c r="R109" s="254"/>
      <c r="S109" s="254"/>
      <c r="T109" s="254"/>
      <c r="U109" s="254"/>
      <c r="V109" s="254"/>
      <c r="W109" s="254"/>
      <c r="X109" s="254"/>
      <c r="Y109" s="254"/>
      <c r="Z109" s="254"/>
      <c r="AA109" s="254"/>
      <c r="AB109" s="254"/>
      <c r="AC109" s="254"/>
      <c r="AD109" s="254"/>
      <c r="AE109" s="254"/>
      <c r="AF109" s="254"/>
      <c r="AG109" s="254"/>
      <c r="AH109" s="254"/>
    </row>
    <row r="110" spans="1:34">
      <c r="B110" s="177">
        <v>0.25813330000000001</v>
      </c>
      <c r="C110" s="177">
        <v>0.26751249999999999</v>
      </c>
      <c r="D110" s="177">
        <v>0.23760590000000001</v>
      </c>
      <c r="E110" s="177">
        <v>0.1531621</v>
      </c>
      <c r="F110" s="177">
        <v>2.4649190000000001E-2</v>
      </c>
      <c r="G110" s="177">
        <v>1.053869E-2</v>
      </c>
      <c r="H110" s="177">
        <v>6.2926490000000002E-2</v>
      </c>
      <c r="I110" s="177">
        <v>5.4944560000000003E-2</v>
      </c>
      <c r="J110" s="177">
        <v>7.6368569999999997E-2</v>
      </c>
      <c r="K110" s="177">
        <v>4.4709930000000002E-2</v>
      </c>
      <c r="L110" s="177">
        <v>0.2295923</v>
      </c>
      <c r="M110" s="177">
        <v>0.10803889999999999</v>
      </c>
      <c r="N110" s="177">
        <v>0.1235233</v>
      </c>
      <c r="O110" s="177">
        <v>0.1027081</v>
      </c>
      <c r="P110" s="177">
        <v>8.8712120000000005E-2</v>
      </c>
    </row>
    <row r="111" spans="1:34">
      <c r="A111" s="255" t="s">
        <v>2455</v>
      </c>
      <c r="B111" s="254" t="s">
        <v>2445</v>
      </c>
      <c r="C111" s="254" t="s">
        <v>2446</v>
      </c>
      <c r="D111" s="254" t="s">
        <v>2447</v>
      </c>
      <c r="E111" s="254" t="s">
        <v>2448</v>
      </c>
      <c r="F111" s="254" t="s">
        <v>2449</v>
      </c>
      <c r="G111" s="255" t="s">
        <v>2450</v>
      </c>
      <c r="H111" s="254" t="s">
        <v>2451</v>
      </c>
      <c r="I111" s="254" t="s">
        <v>2452</v>
      </c>
      <c r="J111" s="254" t="s">
        <v>2453</v>
      </c>
      <c r="K111" s="254" t="s">
        <v>2454</v>
      </c>
      <c r="L111" s="256" t="s">
        <v>2523</v>
      </c>
      <c r="M111" s="256" t="s">
        <v>2524</v>
      </c>
      <c r="N111" s="256" t="s">
        <v>2525</v>
      </c>
      <c r="O111" s="256" t="s">
        <v>2526</v>
      </c>
      <c r="P111" s="256" t="s">
        <v>2527</v>
      </c>
      <c r="Q111" s="254"/>
      <c r="R111" s="254"/>
      <c r="S111" s="254"/>
      <c r="T111" s="254"/>
      <c r="U111" s="254"/>
      <c r="V111" s="254"/>
      <c r="W111" s="254"/>
      <c r="X111" s="254"/>
      <c r="Y111" s="254"/>
      <c r="Z111" s="254"/>
      <c r="AA111" s="254"/>
      <c r="AB111" s="254"/>
      <c r="AC111" s="254"/>
      <c r="AD111" s="254"/>
      <c r="AE111" s="254"/>
      <c r="AF111" s="254"/>
      <c r="AG111" s="254"/>
    </row>
    <row r="112" spans="1:34">
      <c r="A112" s="177" t="s">
        <v>2528</v>
      </c>
      <c r="B112" s="177">
        <v>6.7939269999999996E-2</v>
      </c>
      <c r="C112" s="177">
        <v>0.23037303000000001</v>
      </c>
      <c r="D112" s="177">
        <v>4.3480930000000001E-2</v>
      </c>
      <c r="E112" s="177">
        <v>8.6641670000000004E-2</v>
      </c>
      <c r="F112" s="177">
        <v>8.4920071E-2</v>
      </c>
      <c r="G112" s="177">
        <v>1.3650689000000001E-2</v>
      </c>
      <c r="H112" s="177">
        <v>7.4179859999999997E-3</v>
      </c>
      <c r="I112" s="177">
        <v>0.14991298</v>
      </c>
      <c r="J112" s="177">
        <v>7.5445280000000003E-2</v>
      </c>
      <c r="K112" s="177">
        <v>2.4073290000000001E-2</v>
      </c>
      <c r="L112" s="177">
        <v>0.1060801</v>
      </c>
      <c r="M112" s="177">
        <v>4.2438400000000001E-2</v>
      </c>
      <c r="N112" s="177">
        <v>0.14129040000000001</v>
      </c>
      <c r="O112" s="177">
        <v>5.6346710000000001E-2</v>
      </c>
      <c r="P112" s="177">
        <v>4.8179079999999999E-2</v>
      </c>
    </row>
    <row r="113" spans="1:34">
      <c r="A113" s="177" t="s">
        <v>2572</v>
      </c>
      <c r="B113" s="177">
        <v>0.23334540000000001</v>
      </c>
      <c r="C113" s="177">
        <v>0.20650814000000001</v>
      </c>
      <c r="D113" s="177">
        <v>0.24895999999999999</v>
      </c>
      <c r="E113" s="177">
        <v>0.11070595</v>
      </c>
      <c r="F113" s="177">
        <v>2.0864839E-2</v>
      </c>
      <c r="G113" s="177">
        <v>8.5557359999999995E-3</v>
      </c>
      <c r="H113" s="177">
        <v>3.3339312000000003E-2</v>
      </c>
      <c r="I113" s="177">
        <v>5.026825E-2</v>
      </c>
      <c r="J113" s="177">
        <v>1.7571529999999998E-2</v>
      </c>
      <c r="K113" s="177">
        <v>5.5605090000000003E-2</v>
      </c>
      <c r="L113" s="177">
        <v>0.20316000000000001</v>
      </c>
      <c r="M113" s="177">
        <v>8.3524619999999994E-2</v>
      </c>
      <c r="N113" s="177">
        <v>7.9621259999999999E-2</v>
      </c>
      <c r="O113" s="177">
        <v>0.10222580000000001</v>
      </c>
      <c r="P113" s="177">
        <v>5.6490270000000002E-2</v>
      </c>
    </row>
    <row r="114" spans="1:34">
      <c r="A114" s="177" t="s">
        <v>2573</v>
      </c>
      <c r="B114" s="177">
        <v>6.4691639999999995E-2</v>
      </c>
      <c r="C114" s="177">
        <v>5.8484679999999997E-2</v>
      </c>
      <c r="D114" s="177">
        <v>7.7659599999999995E-2</v>
      </c>
      <c r="E114" s="177">
        <v>0.12909171</v>
      </c>
      <c r="F114" s="177">
        <v>2.191611E-3</v>
      </c>
      <c r="G114" s="177">
        <v>3.6785479999999998E-3</v>
      </c>
      <c r="H114" s="177">
        <v>4.9745352999999999E-2</v>
      </c>
      <c r="I114" s="177">
        <v>1.015221E-2</v>
      </c>
      <c r="J114" s="177">
        <v>5.8033139999999997E-2</v>
      </c>
      <c r="K114" s="177">
        <v>2.5962809999999999E-2</v>
      </c>
      <c r="L114" s="177">
        <v>8.1584429999999999E-2</v>
      </c>
      <c r="M114" s="177">
        <v>3.2271750000000002E-2</v>
      </c>
      <c r="N114" s="177">
        <v>3.387685E-2</v>
      </c>
      <c r="O114" s="177">
        <v>3.3593850000000001E-2</v>
      </c>
      <c r="P114" s="177">
        <v>7.2536390000000006E-2</v>
      </c>
    </row>
    <row r="115" spans="1:34">
      <c r="A115" s="177" t="s">
        <v>2574</v>
      </c>
      <c r="B115" s="177">
        <v>0.14161842999999999</v>
      </c>
      <c r="C115" s="177">
        <v>5.9425569999999997E-2</v>
      </c>
      <c r="D115" s="177">
        <v>0.21567902</v>
      </c>
      <c r="E115" s="177">
        <v>0.11619088</v>
      </c>
      <c r="F115" s="177">
        <v>8.4741333000000002E-2</v>
      </c>
      <c r="G115" s="177">
        <v>2.2741515E-2</v>
      </c>
      <c r="H115" s="177">
        <v>1.0858865000000001E-2</v>
      </c>
      <c r="I115" s="177">
        <v>0.18062645999999999</v>
      </c>
      <c r="J115" s="177">
        <v>9.9287009999999995E-2</v>
      </c>
      <c r="K115" s="177">
        <v>2.3901430000000001E-2</v>
      </c>
      <c r="L115" s="177">
        <v>0.14425070000000001</v>
      </c>
      <c r="M115" s="177">
        <v>6.1471110000000002E-2</v>
      </c>
      <c r="N115" s="177">
        <v>0.1136586</v>
      </c>
      <c r="O115" s="177">
        <v>0.10897279999999999</v>
      </c>
      <c r="P115" s="177">
        <v>5.7810470000000003E-2</v>
      </c>
    </row>
    <row r="116" spans="1:34">
      <c r="A116" s="177" t="s">
        <v>2575</v>
      </c>
      <c r="B116" s="177">
        <v>0</v>
      </c>
      <c r="C116" s="177" t="s">
        <v>2549</v>
      </c>
      <c r="D116" s="177" t="s">
        <v>2549</v>
      </c>
      <c r="E116" s="177">
        <v>0</v>
      </c>
      <c r="F116" s="177">
        <v>0</v>
      </c>
      <c r="G116" s="177">
        <v>0</v>
      </c>
      <c r="H116" s="177">
        <v>0</v>
      </c>
      <c r="I116" s="177" t="s">
        <v>2549</v>
      </c>
      <c r="J116" s="177">
        <v>0</v>
      </c>
      <c r="K116" s="177">
        <v>0</v>
      </c>
      <c r="L116" s="177">
        <v>0</v>
      </c>
      <c r="M116" s="177">
        <v>0</v>
      </c>
      <c r="N116" s="177">
        <v>0</v>
      </c>
      <c r="O116" s="177">
        <v>0</v>
      </c>
      <c r="P116" s="73">
        <v>1.110223E-16</v>
      </c>
    </row>
    <row r="117" spans="1:34">
      <c r="A117" s="177" t="s">
        <v>2576</v>
      </c>
      <c r="B117" s="177">
        <v>0.41907558</v>
      </c>
      <c r="C117" s="177">
        <v>0.40573300000000001</v>
      </c>
      <c r="D117" s="177">
        <v>0.36474089999999998</v>
      </c>
      <c r="E117" s="177">
        <v>0.19223821999999999</v>
      </c>
      <c r="F117" s="177">
        <v>1.5367239999999999E-3</v>
      </c>
      <c r="G117" s="177">
        <v>1.1072008E-2</v>
      </c>
      <c r="H117" s="177">
        <v>0.102105077</v>
      </c>
      <c r="I117" s="177">
        <v>1.41073E-2</v>
      </c>
      <c r="J117" s="177">
        <v>9.240218E-2</v>
      </c>
      <c r="K117" s="177">
        <v>6.054064E-2</v>
      </c>
      <c r="L117" s="177">
        <v>0.3461573</v>
      </c>
      <c r="M117" s="177">
        <v>0.18971830000000001</v>
      </c>
      <c r="N117" s="177">
        <v>0.1815628</v>
      </c>
      <c r="O117" s="177">
        <v>0.1562568</v>
      </c>
      <c r="P117" s="177">
        <v>0.11836430000000001</v>
      </c>
    </row>
    <row r="118" spans="1:34">
      <c r="A118" s="257" t="s">
        <v>2538</v>
      </c>
      <c r="B118" s="236"/>
      <c r="C118" s="236"/>
      <c r="D118" s="236"/>
      <c r="E118" s="236"/>
      <c r="F118" s="236"/>
      <c r="G118" s="236"/>
      <c r="H118" s="236"/>
      <c r="I118" s="236"/>
      <c r="J118" s="236"/>
      <c r="K118" s="236"/>
      <c r="L118" s="236"/>
      <c r="M118" s="236"/>
      <c r="N118" s="236"/>
      <c r="O118" s="236"/>
      <c r="P118" s="236"/>
      <c r="Q118" s="236"/>
      <c r="R118" s="236"/>
      <c r="S118" s="236"/>
      <c r="T118" s="236"/>
      <c r="U118" s="236"/>
      <c r="V118" s="236"/>
      <c r="W118" s="236"/>
      <c r="X118" s="236"/>
      <c r="Y118" s="236"/>
      <c r="Z118" s="236"/>
      <c r="AA118" s="236"/>
      <c r="AB118" s="236"/>
      <c r="AC118" s="236"/>
      <c r="AD118" s="236"/>
      <c r="AE118" s="236"/>
      <c r="AF118" s="236"/>
      <c r="AG118" s="236"/>
      <c r="AH118" s="236"/>
    </row>
    <row r="119" spans="1:34">
      <c r="A119" s="258" t="s">
        <v>2470</v>
      </c>
      <c r="B119" s="258"/>
      <c r="C119" s="241" t="s">
        <v>2539</v>
      </c>
      <c r="D119" s="241" t="s">
        <v>2540</v>
      </c>
      <c r="E119" s="258" t="s">
        <v>2541</v>
      </c>
      <c r="F119" s="258" t="s">
        <v>2542</v>
      </c>
      <c r="G119" s="258" t="s">
        <v>2543</v>
      </c>
      <c r="H119" s="258" t="s">
        <v>2544</v>
      </c>
      <c r="I119" s="258"/>
      <c r="J119" s="258"/>
      <c r="K119" s="258"/>
      <c r="L119" s="258"/>
      <c r="M119" s="258"/>
      <c r="N119" s="258"/>
      <c r="O119" s="258"/>
      <c r="P119" s="258"/>
      <c r="Q119" s="258"/>
      <c r="R119" s="258"/>
      <c r="S119" s="258"/>
      <c r="T119" s="258"/>
      <c r="U119" s="258"/>
      <c r="V119" s="258"/>
      <c r="W119" s="258"/>
      <c r="X119" s="258"/>
      <c r="Y119" s="258"/>
      <c r="Z119" s="258"/>
      <c r="AA119" s="258"/>
      <c r="AB119" s="258"/>
      <c r="AC119" s="258"/>
      <c r="AD119" s="258"/>
      <c r="AE119" s="258"/>
      <c r="AF119" s="258"/>
      <c r="AG119" s="258"/>
      <c r="AH119" s="258"/>
    </row>
    <row r="120" spans="1:34">
      <c r="A120" s="242" t="s">
        <v>2307</v>
      </c>
      <c r="B120" s="177">
        <f>C120+D120+E120+G120+H120</f>
        <v>35953</v>
      </c>
      <c r="C120" s="177">
        <v>2552</v>
      </c>
      <c r="D120" s="177">
        <v>1738</v>
      </c>
      <c r="E120" s="177">
        <v>24238</v>
      </c>
      <c r="F120" s="177">
        <v>24238</v>
      </c>
      <c r="G120" s="177">
        <v>4167</v>
      </c>
      <c r="H120" s="177">
        <v>3258</v>
      </c>
    </row>
    <row r="121" spans="1:34">
      <c r="A121" s="242" t="s">
        <v>2481</v>
      </c>
      <c r="B121" s="181">
        <v>2253</v>
      </c>
      <c r="C121" s="181">
        <v>117</v>
      </c>
      <c r="D121" s="181">
        <v>35</v>
      </c>
      <c r="E121" s="181">
        <v>999</v>
      </c>
      <c r="F121" s="181">
        <v>999</v>
      </c>
      <c r="G121" s="177">
        <v>148</v>
      </c>
      <c r="H121" s="181">
        <v>177</v>
      </c>
    </row>
    <row r="122" spans="1:34">
      <c r="A122" s="242" t="s">
        <v>2482</v>
      </c>
      <c r="B122" s="181">
        <v>20</v>
      </c>
      <c r="C122" s="181">
        <v>0</v>
      </c>
      <c r="D122" s="181">
        <v>0</v>
      </c>
      <c r="E122" s="181">
        <v>9</v>
      </c>
      <c r="F122" s="181">
        <v>9</v>
      </c>
      <c r="G122" s="181">
        <v>0</v>
      </c>
      <c r="H122" s="181">
        <v>1</v>
      </c>
    </row>
    <row r="123" spans="1:34">
      <c r="A123" s="242" t="s">
        <v>2483</v>
      </c>
      <c r="B123" s="181">
        <v>2.2002839999999999</v>
      </c>
      <c r="C123" s="181">
        <v>2.65625</v>
      </c>
      <c r="D123" s="177">
        <v>4</v>
      </c>
      <c r="E123" s="181">
        <v>2.2754099999999999</v>
      </c>
      <c r="F123" s="181">
        <v>2.2754099999999999</v>
      </c>
      <c r="G123" s="181">
        <v>1.508475</v>
      </c>
      <c r="H123" s="181">
        <v>2.7659570000000002</v>
      </c>
    </row>
    <row r="124" spans="1:34">
      <c r="A124" s="180" t="s">
        <v>2484</v>
      </c>
      <c r="B124" s="181">
        <v>686</v>
      </c>
      <c r="C124" s="181">
        <v>30</v>
      </c>
      <c r="D124" s="177">
        <v>23</v>
      </c>
      <c r="E124" s="181">
        <v>305</v>
      </c>
      <c r="F124" s="181">
        <v>305</v>
      </c>
      <c r="G124" s="181">
        <v>49</v>
      </c>
      <c r="H124" s="181">
        <v>52</v>
      </c>
    </row>
    <row r="125" spans="1:34">
      <c r="A125" s="180" t="s">
        <v>2485</v>
      </c>
      <c r="B125" s="181">
        <v>1.1397050000000001E-2</v>
      </c>
      <c r="C125" s="181">
        <v>1.175549E-2</v>
      </c>
      <c r="D125" s="177">
        <v>1.32336E-2</v>
      </c>
      <c r="E125" s="181">
        <v>1.2583550000000001E-2</v>
      </c>
      <c r="F125" s="181">
        <v>1.2583550000000001E-2</v>
      </c>
      <c r="G125" s="181">
        <v>1.175906E-2</v>
      </c>
      <c r="H125" s="181">
        <v>1.5960709999999999E-2</v>
      </c>
    </row>
    <row r="126" spans="1:34">
      <c r="A126" s="259" t="s">
        <v>2486</v>
      </c>
      <c r="B126" s="259"/>
      <c r="C126" s="245" t="s">
        <v>2539</v>
      </c>
      <c r="D126" s="245" t="s">
        <v>2540</v>
      </c>
      <c r="E126" s="259" t="s">
        <v>2541</v>
      </c>
      <c r="F126" s="259" t="s">
        <v>2542</v>
      </c>
      <c r="G126" s="259" t="s">
        <v>2543</v>
      </c>
      <c r="H126" s="259" t="s">
        <v>2544</v>
      </c>
      <c r="I126" s="259"/>
      <c r="J126" s="259"/>
      <c r="K126" s="259"/>
      <c r="L126" s="259"/>
      <c r="M126" s="259"/>
      <c r="N126" s="259"/>
      <c r="O126" s="259"/>
      <c r="P126" s="259"/>
      <c r="Q126" s="259"/>
      <c r="R126" s="259"/>
      <c r="S126" s="259"/>
      <c r="T126" s="259"/>
      <c r="U126" s="259"/>
      <c r="V126" s="259"/>
      <c r="W126" s="259"/>
      <c r="X126" s="259"/>
      <c r="Y126" s="259"/>
      <c r="Z126" s="259"/>
      <c r="AA126" s="259"/>
      <c r="AB126" s="259"/>
      <c r="AC126" s="259"/>
      <c r="AD126" s="259"/>
      <c r="AE126" s="259"/>
      <c r="AF126" s="259"/>
      <c r="AG126" s="259"/>
      <c r="AH126" s="259"/>
    </row>
    <row r="127" spans="1:34">
      <c r="A127" s="242" t="s">
        <v>2481</v>
      </c>
      <c r="B127" s="181">
        <v>1521</v>
      </c>
      <c r="C127" s="177">
        <v>79</v>
      </c>
      <c r="D127" s="177">
        <v>28</v>
      </c>
      <c r="E127" s="181">
        <v>689</v>
      </c>
      <c r="F127" s="181">
        <v>689</v>
      </c>
      <c r="G127" s="181">
        <v>105</v>
      </c>
      <c r="H127" s="181">
        <v>127</v>
      </c>
    </row>
    <row r="128" spans="1:34">
      <c r="A128" s="242" t="s">
        <v>2482</v>
      </c>
      <c r="B128" s="181">
        <v>11</v>
      </c>
      <c r="C128" s="181">
        <v>0</v>
      </c>
      <c r="D128" s="177">
        <v>0</v>
      </c>
      <c r="E128" s="181">
        <v>5</v>
      </c>
      <c r="F128" s="181">
        <v>5</v>
      </c>
      <c r="G128" s="181">
        <v>0</v>
      </c>
      <c r="H128" s="181">
        <v>0</v>
      </c>
    </row>
    <row r="129" spans="1:34">
      <c r="A129" s="242" t="s">
        <v>2483</v>
      </c>
      <c r="B129" s="181">
        <v>2.1425619999999999</v>
      </c>
      <c r="C129" s="181">
        <v>2.95</v>
      </c>
      <c r="D129" s="177">
        <v>4.5999999999999996</v>
      </c>
      <c r="E129" s="181">
        <v>2.2966510000000002</v>
      </c>
      <c r="F129" s="181">
        <v>2.2966510000000002</v>
      </c>
      <c r="G129" s="181">
        <v>1.234043</v>
      </c>
      <c r="H129" s="181">
        <v>2.5277780000000001</v>
      </c>
    </row>
    <row r="130" spans="1:34">
      <c r="A130" s="180" t="s">
        <v>2484</v>
      </c>
      <c r="B130" s="181">
        <v>715</v>
      </c>
      <c r="C130" s="181">
        <v>31</v>
      </c>
      <c r="D130" s="177">
        <v>23</v>
      </c>
      <c r="E130" s="181">
        <v>314</v>
      </c>
      <c r="F130" s="181">
        <v>314</v>
      </c>
      <c r="G130" s="181">
        <v>49</v>
      </c>
      <c r="H130" s="181">
        <v>57</v>
      </c>
    </row>
    <row r="131" spans="1:34">
      <c r="A131" s="180" t="s">
        <v>2485</v>
      </c>
      <c r="B131" s="181">
        <v>1.255862E-2</v>
      </c>
      <c r="C131" s="181">
        <v>1.214734E-2</v>
      </c>
      <c r="D131" s="177">
        <v>1.32336E-2</v>
      </c>
      <c r="E131" s="181">
        <v>1.295486E-2</v>
      </c>
      <c r="F131" s="181">
        <v>1.295486E-2</v>
      </c>
      <c r="G131" s="181">
        <v>1.175906E-2</v>
      </c>
      <c r="H131" s="181">
        <v>1.7495400000000001E-2</v>
      </c>
    </row>
    <row r="132" spans="1:34">
      <c r="A132" s="259" t="s">
        <v>2487</v>
      </c>
      <c r="B132" s="259"/>
      <c r="C132" s="245" t="s">
        <v>2539</v>
      </c>
      <c r="D132" s="245" t="s">
        <v>2540</v>
      </c>
      <c r="E132" s="259" t="s">
        <v>2541</v>
      </c>
      <c r="F132" s="259" t="s">
        <v>2542</v>
      </c>
      <c r="G132" s="259" t="s">
        <v>2543</v>
      </c>
      <c r="H132" s="259" t="s">
        <v>2544</v>
      </c>
      <c r="I132" s="259"/>
      <c r="J132" s="259"/>
      <c r="K132" s="259"/>
      <c r="L132" s="259"/>
      <c r="M132" s="259"/>
      <c r="N132" s="259"/>
      <c r="O132" s="259"/>
      <c r="P132" s="259"/>
      <c r="Q132" s="259"/>
      <c r="R132" s="259"/>
      <c r="S132" s="259"/>
      <c r="T132" s="259"/>
      <c r="U132" s="259"/>
      <c r="V132" s="259"/>
      <c r="W132" s="259"/>
      <c r="X132" s="259"/>
      <c r="Y132" s="259"/>
      <c r="Z132" s="259"/>
      <c r="AA132" s="259"/>
      <c r="AB132" s="259"/>
      <c r="AC132" s="259"/>
      <c r="AD132" s="259"/>
      <c r="AE132" s="259"/>
      <c r="AF132" s="259"/>
      <c r="AG132" s="259"/>
      <c r="AH132" s="259"/>
    </row>
    <row r="133" spans="1:34">
      <c r="A133" s="242" t="s">
        <v>2481</v>
      </c>
      <c r="B133" s="181">
        <v>1249</v>
      </c>
      <c r="C133" s="181">
        <v>64</v>
      </c>
      <c r="D133" s="177">
        <v>30</v>
      </c>
      <c r="E133" s="181">
        <v>562</v>
      </c>
      <c r="F133" s="181">
        <v>562</v>
      </c>
      <c r="G133" s="181">
        <v>81</v>
      </c>
      <c r="H133" s="181">
        <v>100</v>
      </c>
    </row>
    <row r="134" spans="1:34">
      <c r="A134" s="242" t="s">
        <v>2482</v>
      </c>
      <c r="B134" s="181">
        <v>6</v>
      </c>
      <c r="C134" s="181">
        <v>0</v>
      </c>
      <c r="D134" s="177">
        <v>0</v>
      </c>
      <c r="E134" s="181">
        <v>2</v>
      </c>
      <c r="F134" s="181">
        <v>2</v>
      </c>
      <c r="G134" s="181">
        <v>0</v>
      </c>
      <c r="H134" s="181">
        <v>0</v>
      </c>
    </row>
    <row r="135" spans="1:34">
      <c r="A135" s="242" t="s">
        <v>2483</v>
      </c>
      <c r="B135" s="177">
        <v>2.0537899999999998</v>
      </c>
      <c r="C135" s="181">
        <v>2.7647059999999999</v>
      </c>
      <c r="D135" s="177">
        <v>4</v>
      </c>
      <c r="E135" s="181">
        <v>2.267442</v>
      </c>
      <c r="F135" s="181">
        <v>2.267442</v>
      </c>
      <c r="G135" s="181">
        <v>1.454545</v>
      </c>
      <c r="H135" s="181">
        <v>2.3333330000000001</v>
      </c>
    </row>
    <row r="136" spans="1:34">
      <c r="A136" s="180" t="s">
        <v>2484</v>
      </c>
      <c r="B136" s="181">
        <v>728</v>
      </c>
      <c r="C136" s="181">
        <v>31</v>
      </c>
      <c r="D136" s="177">
        <v>24</v>
      </c>
      <c r="E136" s="181">
        <v>321</v>
      </c>
      <c r="F136" s="181">
        <v>321</v>
      </c>
      <c r="G136" s="181">
        <v>50</v>
      </c>
      <c r="H136" s="181">
        <v>58</v>
      </c>
    </row>
    <row r="137" spans="1:34">
      <c r="A137" s="180" t="s">
        <v>2485</v>
      </c>
      <c r="B137" s="181">
        <v>1.278696E-2</v>
      </c>
      <c r="C137" s="181">
        <v>1.214734E-2</v>
      </c>
      <c r="D137" s="177">
        <v>1.380898E-2</v>
      </c>
      <c r="E137" s="181">
        <v>1.3243670000000001E-2</v>
      </c>
      <c r="F137" s="181">
        <v>1.3243670000000001E-2</v>
      </c>
      <c r="G137" s="181">
        <v>1.1999040000000001E-2</v>
      </c>
      <c r="H137" s="181">
        <v>1.7802330000000002E-2</v>
      </c>
    </row>
    <row r="138" spans="1:34">
      <c r="A138" s="259" t="s">
        <v>2488</v>
      </c>
      <c r="B138" s="259"/>
      <c r="C138" s="245" t="s">
        <v>2539</v>
      </c>
      <c r="D138" s="245" t="s">
        <v>2540</v>
      </c>
      <c r="E138" s="259" t="s">
        <v>2541</v>
      </c>
      <c r="F138" s="259" t="s">
        <v>2542</v>
      </c>
      <c r="G138" s="259" t="s">
        <v>2543</v>
      </c>
      <c r="H138" s="259" t="s">
        <v>2544</v>
      </c>
      <c r="I138" s="259"/>
      <c r="J138" s="259"/>
      <c r="K138" s="259"/>
      <c r="L138" s="259"/>
      <c r="M138" s="259"/>
      <c r="N138" s="259"/>
      <c r="O138" s="259"/>
      <c r="P138" s="259"/>
      <c r="Q138" s="259"/>
      <c r="R138" s="259"/>
      <c r="S138" s="259"/>
      <c r="T138" s="259"/>
      <c r="U138" s="259"/>
      <c r="V138" s="259"/>
      <c r="W138" s="259"/>
      <c r="X138" s="259"/>
      <c r="Y138" s="259"/>
      <c r="Z138" s="259"/>
      <c r="AA138" s="259"/>
      <c r="AB138" s="259"/>
      <c r="AC138" s="259"/>
      <c r="AD138" s="259"/>
      <c r="AE138" s="259"/>
      <c r="AF138" s="259"/>
      <c r="AG138" s="259"/>
      <c r="AH138" s="259"/>
    </row>
    <row r="139" spans="1:34">
      <c r="A139" s="242" t="s">
        <v>2481</v>
      </c>
      <c r="B139" s="177">
        <v>1368</v>
      </c>
      <c r="C139" s="181">
        <v>73</v>
      </c>
      <c r="D139" s="177">
        <v>29</v>
      </c>
      <c r="E139" s="181">
        <v>627</v>
      </c>
      <c r="F139" s="181">
        <v>627</v>
      </c>
      <c r="G139" s="181">
        <v>79</v>
      </c>
      <c r="H139" s="181">
        <v>106</v>
      </c>
    </row>
    <row r="140" spans="1:34">
      <c r="A140" s="242" t="s">
        <v>2482</v>
      </c>
      <c r="B140" s="181">
        <v>8</v>
      </c>
      <c r="C140" s="181">
        <v>0</v>
      </c>
      <c r="D140" s="177">
        <v>0</v>
      </c>
      <c r="E140" s="181">
        <v>5</v>
      </c>
      <c r="F140" s="181">
        <v>5</v>
      </c>
      <c r="G140" s="181">
        <v>0</v>
      </c>
      <c r="H140" s="181">
        <v>0</v>
      </c>
    </row>
    <row r="141" spans="1:34">
      <c r="A141" s="242" t="s">
        <v>2483</v>
      </c>
      <c r="B141" s="181">
        <v>2.1376149999999998</v>
      </c>
      <c r="C141" s="181">
        <v>3.0555560000000002</v>
      </c>
      <c r="D141" s="177">
        <v>3.8333330000000001</v>
      </c>
      <c r="E141" s="181">
        <v>2.3351060000000001</v>
      </c>
      <c r="F141" s="181">
        <v>2.3351060000000001</v>
      </c>
      <c r="G141" s="181">
        <v>1.548387</v>
      </c>
      <c r="H141" s="181">
        <v>2.5333329999999998</v>
      </c>
    </row>
    <row r="142" spans="1:34">
      <c r="A142" s="180" t="s">
        <v>2484</v>
      </c>
      <c r="B142" s="181">
        <v>716</v>
      </c>
      <c r="C142" s="181">
        <v>31</v>
      </c>
      <c r="D142" s="177">
        <v>24</v>
      </c>
      <c r="E142" s="181">
        <v>316</v>
      </c>
      <c r="F142" s="181">
        <v>316</v>
      </c>
      <c r="G142" s="181">
        <v>50</v>
      </c>
      <c r="H142" s="181">
        <v>56</v>
      </c>
    </row>
    <row r="143" spans="1:34">
      <c r="A143" s="180" t="s">
        <v>2485</v>
      </c>
      <c r="B143" s="181">
        <v>1.2576189999999999E-2</v>
      </c>
      <c r="C143" s="181">
        <v>1.214734E-2</v>
      </c>
      <c r="D143" s="177">
        <v>1.380898E-2</v>
      </c>
      <c r="E143" s="181">
        <v>1.3037379999999999E-2</v>
      </c>
      <c r="F143" s="181">
        <v>1.3037379999999999E-2</v>
      </c>
      <c r="G143" s="181">
        <v>1.1999040000000001E-2</v>
      </c>
      <c r="H143" s="181">
        <v>1.7188459999999999E-2</v>
      </c>
    </row>
    <row r="144" spans="1:34">
      <c r="A144" s="259" t="s">
        <v>2489</v>
      </c>
      <c r="B144" s="259"/>
      <c r="C144" s="245" t="s">
        <v>2539</v>
      </c>
      <c r="D144" s="245" t="s">
        <v>2540</v>
      </c>
      <c r="E144" s="259" t="s">
        <v>2541</v>
      </c>
      <c r="F144" s="259" t="s">
        <v>2542</v>
      </c>
      <c r="G144" s="259" t="s">
        <v>2543</v>
      </c>
      <c r="H144" s="259" t="s">
        <v>2544</v>
      </c>
      <c r="I144" s="259"/>
      <c r="J144" s="259"/>
      <c r="K144" s="259"/>
      <c r="L144" s="259"/>
      <c r="M144" s="259"/>
      <c r="N144" s="259"/>
      <c r="O144" s="259"/>
      <c r="P144" s="259"/>
      <c r="Q144" s="259"/>
      <c r="R144" s="259"/>
      <c r="S144" s="259"/>
      <c r="T144" s="259"/>
      <c r="U144" s="259"/>
      <c r="V144" s="259"/>
      <c r="W144" s="259"/>
      <c r="X144" s="259"/>
      <c r="Y144" s="259"/>
      <c r="Z144" s="259"/>
      <c r="AA144" s="259"/>
      <c r="AB144" s="259"/>
      <c r="AC144" s="259"/>
      <c r="AD144" s="259"/>
      <c r="AE144" s="259"/>
      <c r="AF144" s="259"/>
      <c r="AG144" s="259"/>
      <c r="AH144" s="259"/>
    </row>
    <row r="145" spans="1:34">
      <c r="A145" s="242" t="s">
        <v>2481</v>
      </c>
      <c r="B145" s="181">
        <v>1184</v>
      </c>
      <c r="C145" s="181">
        <v>57</v>
      </c>
      <c r="D145" s="177">
        <v>29</v>
      </c>
      <c r="E145" s="181">
        <v>532</v>
      </c>
      <c r="F145" s="181">
        <v>532</v>
      </c>
      <c r="G145" s="181">
        <v>84</v>
      </c>
      <c r="H145" s="181">
        <v>92</v>
      </c>
    </row>
    <row r="146" spans="1:34">
      <c r="A146" s="242" t="s">
        <v>2482</v>
      </c>
      <c r="B146" s="181">
        <v>3</v>
      </c>
      <c r="C146" s="181">
        <v>0</v>
      </c>
      <c r="D146" s="177">
        <v>0</v>
      </c>
      <c r="E146" s="181">
        <v>1</v>
      </c>
      <c r="F146" s="181">
        <v>1</v>
      </c>
      <c r="G146" s="181">
        <v>0</v>
      </c>
      <c r="H146" s="181">
        <v>0</v>
      </c>
    </row>
    <row r="147" spans="1:34">
      <c r="A147" s="242" t="s">
        <v>2483</v>
      </c>
      <c r="B147" s="181">
        <v>2.140584</v>
      </c>
      <c r="C147" s="181">
        <v>3.3846150000000002</v>
      </c>
      <c r="D147" s="177">
        <v>4.8</v>
      </c>
      <c r="E147" s="181">
        <v>2.3250000000000002</v>
      </c>
      <c r="F147" s="181">
        <v>2.3250000000000002</v>
      </c>
      <c r="G147" s="181">
        <v>1.8</v>
      </c>
      <c r="H147" s="181">
        <v>2.0666669999999998</v>
      </c>
    </row>
    <row r="148" spans="1:34">
      <c r="A148" s="180" t="s">
        <v>2484</v>
      </c>
      <c r="B148" s="181">
        <v>739</v>
      </c>
      <c r="C148" s="181">
        <v>32</v>
      </c>
      <c r="D148" s="177">
        <v>24</v>
      </c>
      <c r="E148" s="181">
        <v>323</v>
      </c>
      <c r="F148" s="181">
        <v>323</v>
      </c>
      <c r="G148" s="181">
        <v>50</v>
      </c>
      <c r="H148" s="181">
        <v>57</v>
      </c>
    </row>
    <row r="149" spans="1:34">
      <c r="A149" s="180" t="s">
        <v>2485</v>
      </c>
      <c r="B149" s="181">
        <v>1.2980169999999999E-2</v>
      </c>
      <c r="C149" s="181">
        <v>1.253918E-2</v>
      </c>
      <c r="D149" s="177">
        <v>1.380898E-2</v>
      </c>
      <c r="E149" s="181">
        <v>1.332618E-2</v>
      </c>
      <c r="F149" s="181">
        <v>1.332618E-2</v>
      </c>
      <c r="G149" s="181">
        <v>1.1999040000000001E-2</v>
      </c>
      <c r="H149" s="181">
        <v>1.7495400000000001E-2</v>
      </c>
    </row>
    <row r="150" spans="1:34">
      <c r="A150" s="259" t="s">
        <v>2490</v>
      </c>
      <c r="B150" s="259"/>
      <c r="C150" s="245" t="s">
        <v>2539</v>
      </c>
      <c r="D150" s="245" t="s">
        <v>2540</v>
      </c>
      <c r="E150" s="259" t="s">
        <v>2541</v>
      </c>
      <c r="F150" s="259" t="s">
        <v>2542</v>
      </c>
      <c r="G150" s="259" t="s">
        <v>2543</v>
      </c>
      <c r="H150" s="259" t="s">
        <v>2544</v>
      </c>
      <c r="I150" s="259"/>
      <c r="J150" s="259"/>
      <c r="K150" s="259"/>
      <c r="L150" s="259"/>
      <c r="M150" s="259"/>
      <c r="N150" s="259"/>
      <c r="O150" s="259"/>
      <c r="P150" s="259"/>
      <c r="Q150" s="259"/>
      <c r="R150" s="259"/>
      <c r="S150" s="259"/>
      <c r="T150" s="259"/>
      <c r="U150" s="259"/>
      <c r="V150" s="259"/>
      <c r="W150" s="259"/>
      <c r="X150" s="259"/>
      <c r="Y150" s="259"/>
      <c r="Z150" s="259"/>
      <c r="AA150" s="259"/>
      <c r="AB150" s="259"/>
      <c r="AC150" s="259"/>
      <c r="AD150" s="259"/>
      <c r="AE150" s="259"/>
      <c r="AF150" s="259"/>
      <c r="AG150" s="259"/>
      <c r="AH150" s="259"/>
    </row>
    <row r="151" spans="1:34">
      <c r="A151" s="242" t="s">
        <v>2481</v>
      </c>
      <c r="B151" s="181">
        <v>1223</v>
      </c>
      <c r="C151" s="181">
        <v>53</v>
      </c>
      <c r="D151" s="177">
        <v>27</v>
      </c>
      <c r="E151" s="181">
        <v>526</v>
      </c>
      <c r="F151" s="181">
        <v>526</v>
      </c>
      <c r="G151" s="181">
        <v>96</v>
      </c>
      <c r="H151" s="181">
        <v>99</v>
      </c>
    </row>
    <row r="152" spans="1:34">
      <c r="A152" s="242" t="s">
        <v>2482</v>
      </c>
      <c r="B152" s="181">
        <v>4</v>
      </c>
      <c r="C152" s="181">
        <v>0</v>
      </c>
      <c r="D152" s="177">
        <v>0</v>
      </c>
      <c r="E152" s="181">
        <v>0</v>
      </c>
      <c r="F152" s="181">
        <v>0</v>
      </c>
      <c r="G152" s="181">
        <v>0</v>
      </c>
      <c r="H152" s="181">
        <v>1</v>
      </c>
    </row>
    <row r="153" spans="1:34">
      <c r="A153" s="242" t="s">
        <v>2483</v>
      </c>
      <c r="B153" s="181">
        <v>2.1198980000000001</v>
      </c>
      <c r="C153" s="181">
        <v>3.4166669999999999</v>
      </c>
      <c r="D153" s="177">
        <v>4.4000000000000004</v>
      </c>
      <c r="E153" s="181">
        <v>2.308176</v>
      </c>
      <c r="F153" s="181">
        <v>2.308176</v>
      </c>
      <c r="G153" s="181">
        <v>2</v>
      </c>
      <c r="H153" s="181">
        <v>2</v>
      </c>
    </row>
    <row r="154" spans="1:34">
      <c r="A154" s="180" t="s">
        <v>2484</v>
      </c>
      <c r="B154" s="181">
        <v>737</v>
      </c>
      <c r="C154" s="181">
        <v>32</v>
      </c>
      <c r="D154" s="177">
        <v>24</v>
      </c>
      <c r="E154" s="181">
        <v>329</v>
      </c>
      <c r="F154" s="181">
        <v>329</v>
      </c>
      <c r="G154" s="181">
        <v>50</v>
      </c>
      <c r="H154" s="181">
        <v>56</v>
      </c>
    </row>
    <row r="155" spans="1:34">
      <c r="A155" s="180" t="s">
        <v>2485</v>
      </c>
      <c r="B155" s="181">
        <v>1.294504E-2</v>
      </c>
      <c r="C155" s="181">
        <v>1.253918E-2</v>
      </c>
      <c r="D155" s="177">
        <v>1.380898E-2</v>
      </c>
      <c r="E155" s="181">
        <v>1.3573730000000001E-2</v>
      </c>
      <c r="F155" s="181">
        <v>1.3573730000000001E-2</v>
      </c>
      <c r="G155" s="181">
        <v>1.1999040000000001E-2</v>
      </c>
      <c r="H155" s="181">
        <v>1.7188459999999999E-2</v>
      </c>
    </row>
    <row r="156" spans="1:34">
      <c r="A156" s="258" t="s">
        <v>2550</v>
      </c>
      <c r="B156" s="240"/>
      <c r="C156" s="240"/>
      <c r="D156" s="194" t="s">
        <v>4</v>
      </c>
      <c r="E156" s="194"/>
      <c r="F156" s="194" t="s">
        <v>9</v>
      </c>
      <c r="G156" s="240"/>
      <c r="H156" s="194" t="s">
        <v>15</v>
      </c>
      <c r="I156" s="194"/>
      <c r="J156" s="194" t="s">
        <v>12</v>
      </c>
      <c r="K156" s="194"/>
      <c r="L156" s="194" t="s">
        <v>1010</v>
      </c>
      <c r="M156" s="240"/>
      <c r="N156" s="194"/>
      <c r="O156" s="194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</row>
    <row r="157" spans="1:34">
      <c r="A157" s="176" t="s">
        <v>2551</v>
      </c>
      <c r="B157" s="181">
        <v>56.204689999999999</v>
      </c>
      <c r="D157" s="176">
        <v>63.006779999999999</v>
      </c>
      <c r="F157" s="177">
        <v>49.777949999999997</v>
      </c>
      <c r="G157" s="176"/>
      <c r="H157" s="177">
        <v>54.4422</v>
      </c>
      <c r="J157" s="176">
        <v>51.219149999999999</v>
      </c>
      <c r="L157" s="177">
        <v>52.372590000000002</v>
      </c>
      <c r="M157" s="176"/>
      <c r="P157" s="176"/>
    </row>
    <row r="158" spans="1:34">
      <c r="A158" s="176" t="s">
        <v>2552</v>
      </c>
      <c r="B158" s="177">
        <v>1.000882</v>
      </c>
      <c r="D158" s="176">
        <v>1.0034620000000001</v>
      </c>
      <c r="F158" s="177">
        <v>1.006265</v>
      </c>
      <c r="G158" s="176"/>
      <c r="H158" s="177">
        <v>1.003968</v>
      </c>
      <c r="J158" s="176">
        <v>1.0040690000000001</v>
      </c>
      <c r="L158" s="177">
        <v>1.0050250000000001</v>
      </c>
      <c r="M158" s="176"/>
      <c r="P158" s="176"/>
    </row>
    <row r="159" spans="1:34">
      <c r="A159" s="176" t="s">
        <v>2308</v>
      </c>
      <c r="B159" s="177">
        <v>56.889029999999998</v>
      </c>
      <c r="C159" s="177">
        <f>B159/B120</f>
        <v>1.5823166356075987E-3</v>
      </c>
      <c r="D159" s="176">
        <v>65.692999999999998</v>
      </c>
      <c r="E159" s="177">
        <f>D159/B120</f>
        <v>1.8271910549884571E-3</v>
      </c>
      <c r="F159" s="177">
        <v>54.723379999999999</v>
      </c>
      <c r="G159" s="176">
        <f>F159/B120</f>
        <v>1.5220810502600617E-3</v>
      </c>
      <c r="H159" s="177">
        <v>57.555720000000001</v>
      </c>
      <c r="I159" s="177">
        <f>H159/B120</f>
        <v>1.600860011681918E-3</v>
      </c>
      <c r="J159" s="176">
        <v>54.442459999999997</v>
      </c>
      <c r="K159" s="177">
        <f>J159/B120</f>
        <v>1.5142675159235668E-3</v>
      </c>
      <c r="L159" s="177">
        <v>56.328240000000001</v>
      </c>
      <c r="M159" s="176">
        <f>L159/B120</f>
        <v>1.5667187717297584E-3</v>
      </c>
      <c r="P159" s="176"/>
    </row>
    <row r="160" spans="1:34">
      <c r="A160" s="176" t="s">
        <v>2520</v>
      </c>
      <c r="B160" s="177">
        <v>9.234E-4</v>
      </c>
      <c r="D160" s="176">
        <v>1.0628E-3</v>
      </c>
      <c r="F160" s="177">
        <v>7.9160000000000005E-4</v>
      </c>
      <c r="G160" s="176"/>
      <c r="H160" s="177">
        <v>9.0459999999999998E-4</v>
      </c>
      <c r="J160" s="176">
        <v>8.4590000000000002E-4</v>
      </c>
      <c r="L160" s="177">
        <v>8.541E-4</v>
      </c>
      <c r="M160" s="176"/>
      <c r="P160" s="176"/>
    </row>
    <row r="161" spans="1:34">
      <c r="A161" s="240" t="s">
        <v>2553</v>
      </c>
      <c r="B161" s="241"/>
      <c r="C161" s="241"/>
      <c r="D161" s="194" t="s">
        <v>4</v>
      </c>
      <c r="E161" s="194"/>
      <c r="F161" s="194" t="s">
        <v>9</v>
      </c>
      <c r="G161" s="240"/>
      <c r="H161" s="194" t="s">
        <v>15</v>
      </c>
      <c r="I161" s="194"/>
      <c r="J161" s="194" t="s">
        <v>12</v>
      </c>
      <c r="K161" s="194"/>
      <c r="L161" s="194" t="s">
        <v>1010</v>
      </c>
      <c r="M161" s="240"/>
      <c r="N161" s="194"/>
      <c r="O161" s="194"/>
      <c r="P161" s="240"/>
      <c r="Q161" s="241"/>
      <c r="R161" s="241"/>
      <c r="S161" s="241"/>
      <c r="T161" s="241"/>
      <c r="U161" s="241"/>
      <c r="V161" s="241"/>
      <c r="W161" s="241"/>
      <c r="X161" s="241"/>
      <c r="Y161" s="241"/>
      <c r="Z161" s="241"/>
      <c r="AA161" s="241"/>
      <c r="AB161" s="241"/>
      <c r="AC161" s="241"/>
      <c r="AD161" s="241"/>
      <c r="AE161" s="241"/>
      <c r="AF161" s="241"/>
      <c r="AG161" s="241"/>
      <c r="AH161" s="241"/>
    </row>
    <row r="162" spans="1:34">
      <c r="A162" s="180" t="s">
        <v>2493</v>
      </c>
      <c r="B162" s="181">
        <v>-2.125321</v>
      </c>
      <c r="D162" s="181">
        <v>-1.9623390000000001</v>
      </c>
      <c r="F162" s="177">
        <v>-2.1420360000000001</v>
      </c>
      <c r="G162" s="180"/>
      <c r="H162" s="177">
        <v>-2.0326149999999998</v>
      </c>
      <c r="J162" s="180">
        <v>-1.9674229999999999</v>
      </c>
      <c r="L162" s="177">
        <v>-2.0204019999999998</v>
      </c>
      <c r="M162" s="180"/>
      <c r="P162" s="180"/>
    </row>
    <row r="163" spans="1:34">
      <c r="A163" s="180" t="s">
        <v>2504</v>
      </c>
      <c r="B163" s="181">
        <v>2154</v>
      </c>
      <c r="C163" s="176"/>
      <c r="D163" s="180">
        <v>1465</v>
      </c>
      <c r="F163" s="177">
        <v>1220</v>
      </c>
      <c r="G163" s="180"/>
      <c r="H163" s="177">
        <v>1324</v>
      </c>
      <c r="J163" s="180">
        <v>1156</v>
      </c>
      <c r="L163" s="177">
        <v>1189</v>
      </c>
      <c r="M163" s="180"/>
      <c r="P163" s="180"/>
    </row>
    <row r="164" spans="1:34">
      <c r="A164" s="181" t="s">
        <v>2497</v>
      </c>
      <c r="B164" s="181">
        <v>1.298238E-2</v>
      </c>
      <c r="C164" s="176"/>
      <c r="D164" s="180">
        <v>2.1359929999999999E-2</v>
      </c>
      <c r="F164" s="177">
        <v>2.015513E-2</v>
      </c>
      <c r="G164" s="180"/>
      <c r="H164" s="177">
        <v>2.0356140000000002E-2</v>
      </c>
      <c r="J164" s="180">
        <v>2.2008E-2</v>
      </c>
      <c r="L164" s="177">
        <v>2.1845179999999999E-2</v>
      </c>
      <c r="M164" s="180"/>
      <c r="P164" s="180"/>
    </row>
    <row r="165" spans="1:34">
      <c r="A165" s="180" t="s">
        <v>2505</v>
      </c>
      <c r="B165" s="181">
        <v>-4.741892</v>
      </c>
      <c r="C165" s="176"/>
      <c r="D165" s="180">
        <v>-1.765938</v>
      </c>
      <c r="F165" s="177">
        <v>-1.7128369999999999</v>
      </c>
      <c r="G165" s="180"/>
      <c r="H165" s="177">
        <v>-2.4837440000000002</v>
      </c>
      <c r="J165" s="180">
        <v>-1.506982</v>
      </c>
      <c r="L165" s="177">
        <v>-1.407305</v>
      </c>
      <c r="M165" s="180"/>
      <c r="P165" s="180"/>
    </row>
    <row r="166" spans="1:34">
      <c r="A166" s="180" t="s">
        <v>2506</v>
      </c>
      <c r="B166" s="181">
        <v>-9.1918849999999992</v>
      </c>
      <c r="C166" s="176"/>
      <c r="D166" s="180">
        <v>-0.88654160000000004</v>
      </c>
      <c r="F166" s="177">
        <v>0.53026050000000002</v>
      </c>
      <c r="G166" s="180"/>
      <c r="H166" s="177">
        <v>-2.4637850000000001</v>
      </c>
      <c r="J166" s="180">
        <v>-0.28319030000000001</v>
      </c>
      <c r="L166" s="177">
        <v>-3.1721610000000002E-3</v>
      </c>
      <c r="M166" s="180"/>
      <c r="P166" s="180"/>
    </row>
    <row r="167" spans="1:34">
      <c r="A167" s="181" t="s">
        <v>2507</v>
      </c>
      <c r="B167" s="181">
        <v>56.204689999999999</v>
      </c>
      <c r="C167" s="176">
        <f>B167/B120</f>
        <v>1.5632823408338664E-3</v>
      </c>
      <c r="D167" s="180">
        <v>63.006779999999999</v>
      </c>
      <c r="E167" s="177">
        <f>D167/B120</f>
        <v>1.7524762884877478E-3</v>
      </c>
      <c r="F167" s="177">
        <v>49.777949999999997</v>
      </c>
      <c r="G167" s="180">
        <f>F167/B120</f>
        <v>1.3845284120935666E-3</v>
      </c>
      <c r="H167" s="177">
        <v>54.4422</v>
      </c>
      <c r="I167" s="177">
        <f>H167/B120</f>
        <v>1.5142602842600061E-3</v>
      </c>
      <c r="J167" s="180">
        <v>51.219149999999999</v>
      </c>
      <c r="K167" s="177">
        <f>J167/B120</f>
        <v>1.424614079492671E-3</v>
      </c>
      <c r="L167" s="177">
        <v>52.372590000000002</v>
      </c>
      <c r="M167" s="180">
        <f>L167/B120</f>
        <v>1.4566959641754513E-3</v>
      </c>
      <c r="P167" s="180"/>
    </row>
    <row r="168" spans="1:34">
      <c r="A168" s="181" t="s">
        <v>2508</v>
      </c>
      <c r="B168" s="181">
        <v>250.49369999999999</v>
      </c>
      <c r="C168" s="176">
        <f>B168/B120</f>
        <v>6.9672544711150662E-3</v>
      </c>
      <c r="D168" s="181">
        <v>199.35929999999999</v>
      </c>
      <c r="E168" s="177">
        <f>D168/B120</f>
        <v>5.5449976358022974E-3</v>
      </c>
      <c r="F168" s="177">
        <v>177.62790000000001</v>
      </c>
      <c r="G168" s="181">
        <f>F168/B120</f>
        <v>4.9405585069396156E-3</v>
      </c>
      <c r="H168" s="177">
        <v>182.5855</v>
      </c>
      <c r="I168" s="177">
        <f>H168/B120</f>
        <v>5.0784496425889357E-3</v>
      </c>
      <c r="J168" s="181">
        <v>158.62360000000001</v>
      </c>
      <c r="K168" s="177">
        <f>J168/B120</f>
        <v>4.4119711846021198E-3</v>
      </c>
      <c r="L168" s="177">
        <v>168.54750000000001</v>
      </c>
      <c r="M168" s="181">
        <f>L168/B120</f>
        <v>4.6879954384891386E-3</v>
      </c>
      <c r="P168" s="181"/>
    </row>
    <row r="169" spans="1:34">
      <c r="A169" s="250" t="s">
        <v>2509</v>
      </c>
      <c r="B169" s="109">
        <v>1.040412E-7</v>
      </c>
      <c r="C169" s="176"/>
      <c r="D169" s="109">
        <v>8.75412E-8</v>
      </c>
      <c r="F169" s="73">
        <v>7.799864E-8</v>
      </c>
      <c r="G169" s="181"/>
      <c r="H169" s="73">
        <v>8.0175610000000004E-8</v>
      </c>
      <c r="J169" s="109">
        <v>6.9653640000000001E-8</v>
      </c>
      <c r="L169" s="73">
        <v>7.4011319999999996E-8</v>
      </c>
      <c r="M169" s="181"/>
      <c r="P169" s="181"/>
    </row>
    <row r="170" spans="1:34">
      <c r="A170" s="250" t="s">
        <v>2503</v>
      </c>
      <c r="B170" s="181"/>
      <c r="C170" s="176"/>
      <c r="D170" s="181"/>
      <c r="G170" s="181"/>
      <c r="J170" s="181"/>
      <c r="M170" s="181"/>
      <c r="P170" s="181"/>
    </row>
    <row r="171" spans="1:34">
      <c r="A171" s="239" t="s">
        <v>2555</v>
      </c>
      <c r="B171" s="240"/>
      <c r="C171" s="240"/>
      <c r="D171" s="241"/>
      <c r="E171" s="240" t="s">
        <v>2492</v>
      </c>
      <c r="F171" s="240"/>
      <c r="G171" s="241"/>
      <c r="H171" s="240"/>
      <c r="I171" s="241"/>
      <c r="J171" s="240"/>
      <c r="K171" s="241"/>
      <c r="L171" s="241"/>
      <c r="M171" s="241"/>
      <c r="N171" s="241"/>
      <c r="O171" s="240"/>
      <c r="P171" s="240"/>
      <c r="Q171" s="241"/>
      <c r="R171" s="241"/>
      <c r="S171" s="241"/>
      <c r="T171" s="241"/>
      <c r="U171" s="241"/>
      <c r="V171" s="241"/>
      <c r="W171" s="241"/>
      <c r="X171" s="241"/>
      <c r="Y171" s="241"/>
      <c r="Z171" s="241"/>
      <c r="AA171" s="241"/>
      <c r="AB171" s="241"/>
      <c r="AC171" s="241"/>
      <c r="AD171" s="241"/>
      <c r="AE171" s="241"/>
      <c r="AF171" s="241"/>
      <c r="AG171" s="241"/>
      <c r="AH171" s="241"/>
    </row>
    <row r="172" spans="1:34">
      <c r="A172" s="177" t="s">
        <v>2556</v>
      </c>
      <c r="C172" s="176"/>
      <c r="D172" s="176"/>
      <c r="E172" s="177" t="s">
        <v>2455</v>
      </c>
      <c r="F172" s="177" t="s">
        <v>2459</v>
      </c>
      <c r="G172" s="177" t="s">
        <v>2460</v>
      </c>
      <c r="H172" s="177" t="s">
        <v>2461</v>
      </c>
      <c r="I172" s="177" t="s">
        <v>2462</v>
      </c>
      <c r="J172" s="177" t="s">
        <v>2463</v>
      </c>
      <c r="K172" s="177" t="s">
        <v>2464</v>
      </c>
      <c r="L172" s="177" t="s">
        <v>2465</v>
      </c>
      <c r="M172" s="177" t="s">
        <v>2468</v>
      </c>
    </row>
    <row r="173" spans="1:34">
      <c r="A173" s="177" t="s">
        <v>2558</v>
      </c>
      <c r="C173" s="176"/>
      <c r="D173" s="176"/>
      <c r="E173" s="177">
        <v>1</v>
      </c>
      <c r="F173" s="181">
        <v>127</v>
      </c>
      <c r="G173" s="181">
        <v>117</v>
      </c>
      <c r="H173" s="177">
        <v>41</v>
      </c>
      <c r="I173" s="181">
        <v>30</v>
      </c>
      <c r="J173" s="177">
        <f>(F173/G173)/(H173/I173)</f>
        <v>0.79424640400250146</v>
      </c>
      <c r="K173" s="177">
        <f>1-J173</f>
        <v>0.20575359599749854</v>
      </c>
      <c r="L173" s="181">
        <v>0.71725000000000005</v>
      </c>
      <c r="M173" s="181">
        <v>0.41830000000000001</v>
      </c>
    </row>
    <row r="174" spans="1:34">
      <c r="E174" s="177">
        <v>2</v>
      </c>
      <c r="F174" s="181">
        <v>21</v>
      </c>
      <c r="G174" s="181">
        <v>35</v>
      </c>
      <c r="H174" s="181">
        <v>9</v>
      </c>
      <c r="I174" s="177">
        <v>23</v>
      </c>
      <c r="J174" s="177">
        <f t="shared" ref="J174:J179" si="19">(F174/G174)/(H174/I174)</f>
        <v>1.5333333333333332</v>
      </c>
      <c r="K174" s="177">
        <f t="shared" ref="K174:K179" si="20">1-J174</f>
        <v>-0.53333333333333321</v>
      </c>
      <c r="L174" s="181">
        <v>0.79654999999999998</v>
      </c>
      <c r="M174" s="181">
        <v>0.48930000000000001</v>
      </c>
    </row>
    <row r="175" spans="1:34">
      <c r="A175" s="177" t="s">
        <v>2559</v>
      </c>
      <c r="E175" s="177">
        <v>3</v>
      </c>
      <c r="F175" s="181">
        <v>274</v>
      </c>
      <c r="G175" s="181">
        <v>999</v>
      </c>
      <c r="H175" s="181">
        <v>177</v>
      </c>
      <c r="I175" s="181">
        <v>305</v>
      </c>
      <c r="J175" s="177">
        <f t="shared" si="19"/>
        <v>0.47261951216753473</v>
      </c>
      <c r="K175" s="177">
        <f t="shared" si="20"/>
        <v>0.52738048783246527</v>
      </c>
      <c r="L175" s="181">
        <v>42.292999999999999</v>
      </c>
      <c r="M175" s="261">
        <v>4.9980000000000001E-4</v>
      </c>
    </row>
    <row r="176" spans="1:34">
      <c r="A176" s="177" t="s">
        <v>2560</v>
      </c>
      <c r="E176" s="177">
        <v>4</v>
      </c>
      <c r="F176" s="181">
        <v>50</v>
      </c>
      <c r="G176" s="181">
        <v>999</v>
      </c>
      <c r="H176" s="181">
        <v>13</v>
      </c>
      <c r="I176" s="181">
        <v>305</v>
      </c>
      <c r="J176" s="177">
        <f t="shared" si="19"/>
        <v>1.1742511742511743</v>
      </c>
      <c r="K176" s="177">
        <f t="shared" si="20"/>
        <v>-0.17425117425117431</v>
      </c>
      <c r="L176" s="181">
        <v>0.25546000000000002</v>
      </c>
      <c r="M176" s="260">
        <v>0.65969999999999995</v>
      </c>
    </row>
    <row r="177" spans="1:34">
      <c r="E177" s="177">
        <v>5</v>
      </c>
      <c r="F177" s="181">
        <v>3</v>
      </c>
      <c r="G177" s="177">
        <v>148</v>
      </c>
      <c r="H177" s="181">
        <v>1</v>
      </c>
      <c r="I177" s="181">
        <v>49</v>
      </c>
      <c r="J177" s="177">
        <f t="shared" si="19"/>
        <v>0.99324324324324342</v>
      </c>
      <c r="K177" s="177">
        <f t="shared" si="20"/>
        <v>6.7567567567565767E-3</v>
      </c>
      <c r="L177" s="73">
        <v>3.3785000000000003E-5</v>
      </c>
      <c r="M177" s="181">
        <v>1</v>
      </c>
    </row>
    <row r="178" spans="1:34">
      <c r="A178" s="177" t="s">
        <v>2561</v>
      </c>
      <c r="E178" s="177">
        <v>6</v>
      </c>
      <c r="F178" s="43">
        <v>235</v>
      </c>
      <c r="G178" s="181">
        <v>177</v>
      </c>
      <c r="H178" s="43">
        <v>52</v>
      </c>
      <c r="I178" s="181">
        <v>52</v>
      </c>
      <c r="J178" s="177">
        <f t="shared" si="19"/>
        <v>1.3276836158192091</v>
      </c>
      <c r="K178" s="177">
        <f t="shared" si="20"/>
        <v>-0.32768361581920913</v>
      </c>
      <c r="L178" s="177">
        <v>1.6667000000000001</v>
      </c>
      <c r="M178" s="260">
        <v>0.2389</v>
      </c>
    </row>
    <row r="179" spans="1:34">
      <c r="A179" s="177" t="s">
        <v>2562</v>
      </c>
      <c r="E179" s="177" t="s">
        <v>2522</v>
      </c>
      <c r="F179" s="181">
        <v>710</v>
      </c>
      <c r="G179" s="181">
        <v>2253</v>
      </c>
      <c r="H179" s="181">
        <v>293</v>
      </c>
      <c r="I179" s="181">
        <v>686</v>
      </c>
      <c r="J179" s="177">
        <f t="shared" si="19"/>
        <v>0.73782548562477934</v>
      </c>
      <c r="K179" s="177">
        <f t="shared" si="20"/>
        <v>0.26217451437522066</v>
      </c>
      <c r="L179" s="177">
        <v>13.808</v>
      </c>
      <c r="M179" s="261">
        <v>9.9949999999999995E-4</v>
      </c>
    </row>
    <row r="180" spans="1:34">
      <c r="A180" s="245" t="s">
        <v>2563</v>
      </c>
      <c r="B180" s="245"/>
      <c r="C180" s="245"/>
      <c r="D180" s="245"/>
      <c r="E180" s="245"/>
      <c r="F180" s="245"/>
      <c r="G180" s="245"/>
      <c r="H180" s="245"/>
      <c r="I180" s="245"/>
      <c r="J180" s="245"/>
      <c r="K180" s="245"/>
      <c r="L180" s="245"/>
      <c r="M180" s="245"/>
      <c r="N180" s="245"/>
      <c r="O180" s="245"/>
      <c r="P180" s="245"/>
      <c r="Q180" s="245"/>
      <c r="R180" s="245"/>
      <c r="S180" s="245"/>
      <c r="T180" s="245"/>
      <c r="U180" s="245"/>
      <c r="V180" s="245"/>
      <c r="W180" s="245"/>
      <c r="X180" s="245"/>
      <c r="Y180" s="245"/>
      <c r="Z180" s="245"/>
      <c r="AA180" s="245"/>
      <c r="AB180" s="245"/>
      <c r="AC180" s="245"/>
      <c r="AD180" s="245"/>
      <c r="AE180" s="245"/>
      <c r="AF180" s="245"/>
      <c r="AG180" s="245"/>
      <c r="AH180" s="245"/>
    </row>
    <row r="181" spans="1:34">
      <c r="A181" s="177" t="s">
        <v>2455</v>
      </c>
      <c r="B181" s="177" t="s">
        <v>2459</v>
      </c>
      <c r="C181" s="177" t="s">
        <v>2460</v>
      </c>
      <c r="D181" s="177" t="s">
        <v>2461</v>
      </c>
      <c r="E181" s="177" t="s">
        <v>2462</v>
      </c>
      <c r="F181" s="177" t="s">
        <v>2463</v>
      </c>
      <c r="G181" s="177" t="s">
        <v>2464</v>
      </c>
      <c r="H181" s="177" t="s">
        <v>2465</v>
      </c>
      <c r="I181" s="177" t="s">
        <v>2468</v>
      </c>
    </row>
    <row r="182" spans="1:34">
      <c r="A182" s="177">
        <v>1</v>
      </c>
      <c r="B182" s="181">
        <v>82</v>
      </c>
      <c r="C182" s="177">
        <v>79</v>
      </c>
      <c r="D182" s="177">
        <v>41</v>
      </c>
      <c r="E182" s="181">
        <v>31</v>
      </c>
      <c r="F182" s="177">
        <f>(B182/C182)/(D182/E182)</f>
        <v>0.78481012658227856</v>
      </c>
      <c r="G182" s="177">
        <f>1-F182</f>
        <v>0.21518987341772144</v>
      </c>
      <c r="H182" s="181">
        <v>0.72170999999999996</v>
      </c>
      <c r="I182" s="181">
        <v>0.45579999999999998</v>
      </c>
    </row>
    <row r="183" spans="1:34">
      <c r="A183" s="177">
        <v>2</v>
      </c>
      <c r="B183" s="181">
        <v>20</v>
      </c>
      <c r="C183" s="177">
        <v>28</v>
      </c>
      <c r="D183" s="181">
        <v>9</v>
      </c>
      <c r="E183" s="177">
        <v>23</v>
      </c>
      <c r="F183" s="177">
        <f t="shared" ref="F183:F188" si="21">(B183/C183)/(D183/E183)</f>
        <v>1.8253968253968254</v>
      </c>
      <c r="G183" s="177">
        <f t="shared" ref="G183:G187" si="22">1-F183</f>
        <v>-0.82539682539682535</v>
      </c>
      <c r="H183" s="181">
        <v>1.5236000000000001</v>
      </c>
      <c r="I183" s="181">
        <v>0.2424</v>
      </c>
    </row>
    <row r="184" spans="1:34">
      <c r="A184" s="177">
        <v>3</v>
      </c>
      <c r="B184" s="177">
        <v>232</v>
      </c>
      <c r="C184" s="181">
        <v>689</v>
      </c>
      <c r="D184" s="181">
        <v>179</v>
      </c>
      <c r="E184" s="181">
        <v>314</v>
      </c>
      <c r="F184" s="177">
        <f t="shared" si="21"/>
        <v>0.59067063430929778</v>
      </c>
      <c r="G184" s="177">
        <f t="shared" si="22"/>
        <v>0.40932936569070222</v>
      </c>
      <c r="H184" s="181">
        <v>19.253</v>
      </c>
      <c r="I184" s="261">
        <v>4.9980000000000001E-4</v>
      </c>
    </row>
    <row r="185" spans="1:34">
      <c r="A185" s="177">
        <v>4</v>
      </c>
      <c r="B185" s="181">
        <v>33</v>
      </c>
      <c r="C185" s="181">
        <v>689</v>
      </c>
      <c r="D185" s="181">
        <v>13</v>
      </c>
      <c r="E185" s="181">
        <v>314</v>
      </c>
      <c r="F185" s="177">
        <f t="shared" si="21"/>
        <v>1.1568605559897287</v>
      </c>
      <c r="G185" s="177">
        <f t="shared" si="22"/>
        <v>-0.1568605559897287</v>
      </c>
      <c r="H185" s="181">
        <v>0.19009999999999999</v>
      </c>
      <c r="I185" s="260">
        <v>0.75209999999999999</v>
      </c>
    </row>
    <row r="186" spans="1:34">
      <c r="A186" s="177">
        <v>5</v>
      </c>
      <c r="B186" s="181">
        <v>1</v>
      </c>
      <c r="C186" s="181">
        <v>105</v>
      </c>
      <c r="D186" s="181">
        <v>1</v>
      </c>
      <c r="E186" s="181">
        <v>49</v>
      </c>
      <c r="F186" s="177">
        <f t="shared" si="21"/>
        <v>0.46666666666666673</v>
      </c>
      <c r="G186" s="177">
        <f t="shared" si="22"/>
        <v>0.53333333333333321</v>
      </c>
      <c r="H186" s="177">
        <v>0.29969000000000001</v>
      </c>
      <c r="I186" s="181">
        <v>1</v>
      </c>
    </row>
    <row r="187" spans="1:34">
      <c r="A187" s="177">
        <v>6</v>
      </c>
      <c r="B187" s="43">
        <v>151</v>
      </c>
      <c r="C187" s="181">
        <v>127</v>
      </c>
      <c r="D187" s="43">
        <v>56</v>
      </c>
      <c r="E187" s="181">
        <v>57</v>
      </c>
      <c r="F187" s="177">
        <f t="shared" si="21"/>
        <v>1.2102080989876267</v>
      </c>
      <c r="G187" s="177">
        <f t="shared" si="22"/>
        <v>-0.21020809898762671</v>
      </c>
      <c r="H187" s="177">
        <v>0.73038000000000003</v>
      </c>
      <c r="I187" s="181">
        <v>0.44280000000000003</v>
      </c>
    </row>
    <row r="188" spans="1:34">
      <c r="A188" s="176" t="s">
        <v>2522</v>
      </c>
      <c r="B188" s="181">
        <v>519</v>
      </c>
      <c r="C188" s="181">
        <v>1521</v>
      </c>
      <c r="D188" s="181">
        <v>299</v>
      </c>
      <c r="E188" s="181">
        <v>715</v>
      </c>
      <c r="F188" s="177">
        <f t="shared" si="21"/>
        <v>0.81596775576708702</v>
      </c>
      <c r="G188" s="177">
        <f>1-F188</f>
        <v>0.18403224423291298</v>
      </c>
      <c r="H188" s="177">
        <v>5.6540999999999997</v>
      </c>
      <c r="I188" s="262">
        <v>1.7989999999999999E-2</v>
      </c>
    </row>
    <row r="189" spans="1:34">
      <c r="A189" s="245" t="s">
        <v>2564</v>
      </c>
      <c r="B189" s="245"/>
      <c r="C189" s="245"/>
      <c r="D189" s="245"/>
      <c r="E189" s="245"/>
      <c r="F189" s="245"/>
      <c r="G189" s="245"/>
      <c r="H189" s="245"/>
      <c r="I189" s="245"/>
      <c r="J189" s="245"/>
      <c r="K189" s="245"/>
      <c r="L189" s="245"/>
      <c r="M189" s="245"/>
      <c r="N189" s="245"/>
      <c r="O189" s="245"/>
      <c r="P189" s="245"/>
      <c r="Q189" s="245"/>
      <c r="R189" s="245"/>
      <c r="S189" s="245"/>
      <c r="T189" s="245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5"/>
    </row>
    <row r="190" spans="1:34">
      <c r="A190" s="177" t="s">
        <v>2455</v>
      </c>
      <c r="B190" s="177" t="s">
        <v>2459</v>
      </c>
      <c r="C190" s="177" t="s">
        <v>2460</v>
      </c>
      <c r="D190" s="177" t="s">
        <v>2461</v>
      </c>
      <c r="E190" s="177" t="s">
        <v>2462</v>
      </c>
      <c r="F190" s="177" t="s">
        <v>2463</v>
      </c>
      <c r="G190" s="177" t="s">
        <v>2464</v>
      </c>
      <c r="H190" s="177" t="s">
        <v>2465</v>
      </c>
      <c r="I190" s="177" t="s">
        <v>2468</v>
      </c>
    </row>
    <row r="191" spans="1:34">
      <c r="A191" s="177">
        <v>1</v>
      </c>
      <c r="B191" s="181">
        <v>68</v>
      </c>
      <c r="C191" s="181">
        <v>64</v>
      </c>
      <c r="D191" s="177">
        <v>43</v>
      </c>
      <c r="E191" s="181">
        <v>31</v>
      </c>
      <c r="F191" s="177">
        <f>(B191/C191)/(D191/E191)</f>
        <v>0.76598837209302317</v>
      </c>
      <c r="G191" s="177">
        <f>1-F191</f>
        <v>0.23401162790697683</v>
      </c>
      <c r="H191" s="181">
        <v>0.82943999999999996</v>
      </c>
      <c r="I191" s="181">
        <v>0.39479999999999998</v>
      </c>
    </row>
    <row r="192" spans="1:34">
      <c r="A192" s="177">
        <v>2</v>
      </c>
      <c r="B192" s="181">
        <v>19</v>
      </c>
      <c r="C192" s="177">
        <v>30</v>
      </c>
      <c r="D192" s="181">
        <v>9</v>
      </c>
      <c r="E192" s="177">
        <v>24</v>
      </c>
      <c r="F192" s="177">
        <f t="shared" ref="F192:F196" si="23">(B192/C192)/(D192/E192)</f>
        <v>1.6888888888888889</v>
      </c>
      <c r="G192" s="177">
        <f t="shared" ref="G192:G197" si="24">1-F192</f>
        <v>-0.68888888888888888</v>
      </c>
      <c r="H192" s="181">
        <v>1.1603000000000001</v>
      </c>
      <c r="I192" s="181">
        <v>0.3548</v>
      </c>
    </row>
    <row r="193" spans="1:34">
      <c r="A193" s="177">
        <v>3</v>
      </c>
      <c r="B193" s="177">
        <v>221</v>
      </c>
      <c r="C193" s="181">
        <v>562</v>
      </c>
      <c r="D193" s="181">
        <v>179</v>
      </c>
      <c r="E193" s="181">
        <v>321</v>
      </c>
      <c r="F193" s="177">
        <f t="shared" si="23"/>
        <v>0.7051929461818327</v>
      </c>
      <c r="G193" s="177">
        <f t="shared" si="24"/>
        <v>0.2948070538181673</v>
      </c>
      <c r="H193" s="181">
        <v>8.1607000000000003</v>
      </c>
      <c r="I193" s="261">
        <v>5.4970000000000001E-3</v>
      </c>
    </row>
    <row r="194" spans="1:34">
      <c r="A194" s="177">
        <v>4</v>
      </c>
      <c r="B194" s="181">
        <v>25</v>
      </c>
      <c r="C194" s="181">
        <v>562</v>
      </c>
      <c r="D194" s="181">
        <v>13</v>
      </c>
      <c r="E194" s="181">
        <v>321</v>
      </c>
      <c r="F194" s="177">
        <f t="shared" si="23"/>
        <v>1.098412263892691</v>
      </c>
      <c r="G194" s="177">
        <f t="shared" si="24"/>
        <v>-9.8412263892690977E-2</v>
      </c>
      <c r="H194" s="181">
        <v>7.2374999999999995E-2</v>
      </c>
      <c r="I194" s="260">
        <v>0.86060000000000003</v>
      </c>
    </row>
    <row r="195" spans="1:34">
      <c r="A195" s="177">
        <v>5</v>
      </c>
      <c r="B195" s="181">
        <v>2</v>
      </c>
      <c r="C195" s="181">
        <v>81</v>
      </c>
      <c r="D195" s="181">
        <v>1</v>
      </c>
      <c r="E195" s="181">
        <v>50</v>
      </c>
      <c r="F195" s="177">
        <f t="shared" si="23"/>
        <v>1.2345679012345678</v>
      </c>
      <c r="G195" s="177">
        <f t="shared" si="24"/>
        <v>-0.23456790123456783</v>
      </c>
      <c r="H195" s="177">
        <v>2.9078E-2</v>
      </c>
      <c r="I195" s="181">
        <v>1</v>
      </c>
    </row>
    <row r="196" spans="1:34">
      <c r="A196" s="177">
        <v>6</v>
      </c>
      <c r="B196" s="177">
        <v>118</v>
      </c>
      <c r="C196" s="181">
        <v>100</v>
      </c>
      <c r="D196" s="177">
        <v>56</v>
      </c>
      <c r="E196" s="181">
        <v>58</v>
      </c>
      <c r="F196" s="177">
        <f t="shared" si="23"/>
        <v>1.222142857142857</v>
      </c>
      <c r="G196" s="177">
        <f t="shared" si="24"/>
        <v>-0.22214285714285698</v>
      </c>
      <c r="H196" s="177">
        <v>0.75199000000000005</v>
      </c>
      <c r="I196" s="181">
        <v>0.43480000000000002</v>
      </c>
    </row>
    <row r="197" spans="1:34">
      <c r="A197" s="177" t="s">
        <v>2522</v>
      </c>
      <c r="B197" s="181">
        <v>453</v>
      </c>
      <c r="C197" s="181">
        <v>1249</v>
      </c>
      <c r="D197" s="181">
        <v>301</v>
      </c>
      <c r="E197" s="181">
        <v>728</v>
      </c>
      <c r="F197" s="177">
        <f>(B197/C197)/(D197/E197)</f>
        <v>0.87720408885247736</v>
      </c>
      <c r="G197" s="177">
        <f t="shared" si="24"/>
        <v>0.12279591114752264</v>
      </c>
      <c r="H197" s="177">
        <v>2.2294</v>
      </c>
      <c r="I197" s="181">
        <v>0.1429</v>
      </c>
    </row>
    <row r="198" spans="1:34">
      <c r="A198" s="245" t="s">
        <v>2565</v>
      </c>
      <c r="B198" s="245"/>
      <c r="C198" s="245"/>
      <c r="D198" s="245"/>
      <c r="E198" s="245"/>
      <c r="F198" s="245"/>
      <c r="G198" s="245"/>
      <c r="H198" s="245"/>
      <c r="I198" s="245"/>
      <c r="J198" s="245"/>
      <c r="K198" s="245"/>
      <c r="L198" s="245"/>
      <c r="M198" s="245"/>
      <c r="N198" s="245"/>
      <c r="O198" s="245"/>
      <c r="P198" s="245"/>
      <c r="Q198" s="245"/>
      <c r="R198" s="245"/>
      <c r="S198" s="245"/>
      <c r="T198" s="245"/>
      <c r="U198" s="245"/>
      <c r="V198" s="245"/>
      <c r="W198" s="245"/>
      <c r="X198" s="245"/>
      <c r="Y198" s="245"/>
      <c r="Z198" s="245"/>
      <c r="AA198" s="245"/>
      <c r="AB198" s="245"/>
      <c r="AC198" s="245"/>
      <c r="AD198" s="245"/>
      <c r="AE198" s="245"/>
      <c r="AF198" s="245"/>
      <c r="AG198" s="245"/>
      <c r="AH198" s="245"/>
    </row>
    <row r="199" spans="1:34">
      <c r="A199" s="177" t="s">
        <v>2455</v>
      </c>
      <c r="B199" s="177" t="s">
        <v>2459</v>
      </c>
      <c r="C199" s="177" t="s">
        <v>2460</v>
      </c>
      <c r="D199" s="177" t="s">
        <v>2461</v>
      </c>
      <c r="E199" s="177" t="s">
        <v>2462</v>
      </c>
      <c r="F199" s="177" t="s">
        <v>2463</v>
      </c>
      <c r="G199" s="177" t="s">
        <v>2464</v>
      </c>
      <c r="H199" s="177" t="s">
        <v>2465</v>
      </c>
      <c r="I199" s="177" t="s">
        <v>2468</v>
      </c>
    </row>
    <row r="200" spans="1:34">
      <c r="A200" s="177">
        <v>1</v>
      </c>
      <c r="B200" s="181">
        <v>76</v>
      </c>
      <c r="C200" s="181">
        <v>73</v>
      </c>
      <c r="D200" s="177">
        <v>42</v>
      </c>
      <c r="E200" s="181">
        <v>31</v>
      </c>
      <c r="F200" s="177">
        <f>(B200/C200)/(D200/E200)</f>
        <v>0.76842791911285058</v>
      </c>
      <c r="G200" s="177">
        <f>1-F200</f>
        <v>0.23157208088714942</v>
      </c>
      <c r="H200" s="181">
        <v>0.83838999999999997</v>
      </c>
      <c r="I200" s="181">
        <v>0.39829999999999999</v>
      </c>
    </row>
    <row r="201" spans="1:34">
      <c r="A201" s="177">
        <v>2</v>
      </c>
      <c r="B201" s="181">
        <v>17</v>
      </c>
      <c r="C201" s="177">
        <v>29</v>
      </c>
      <c r="D201" s="181">
        <v>9</v>
      </c>
      <c r="E201" s="177">
        <v>24</v>
      </c>
      <c r="F201" s="177">
        <f t="shared" ref="F201:F206" si="25">(B201/C201)/(D201/E201)</f>
        <v>1.5632183908045976</v>
      </c>
      <c r="G201" s="177">
        <f t="shared" ref="G201:G206" si="26">1-F201</f>
        <v>-0.56321839080459757</v>
      </c>
      <c r="H201" s="181">
        <v>0.81610000000000005</v>
      </c>
      <c r="I201" s="181">
        <v>0.4723</v>
      </c>
    </row>
    <row r="202" spans="1:34">
      <c r="A202" s="177">
        <v>3</v>
      </c>
      <c r="B202" s="177">
        <v>219</v>
      </c>
      <c r="C202" s="181">
        <v>627</v>
      </c>
      <c r="D202" s="181">
        <v>180</v>
      </c>
      <c r="E202" s="181">
        <v>316</v>
      </c>
      <c r="F202" s="177">
        <f t="shared" si="25"/>
        <v>0.61318447634237105</v>
      </c>
      <c r="G202" s="177">
        <f t="shared" si="26"/>
        <v>0.38681552365762895</v>
      </c>
      <c r="H202" s="181">
        <v>16.2</v>
      </c>
      <c r="I202" s="261">
        <v>4.9980000000000001E-4</v>
      </c>
    </row>
    <row r="203" spans="1:34">
      <c r="A203" s="177">
        <v>4</v>
      </c>
      <c r="B203" s="181">
        <v>28</v>
      </c>
      <c r="C203" s="181">
        <v>627</v>
      </c>
      <c r="D203" s="181">
        <v>13</v>
      </c>
      <c r="E203" s="181">
        <v>316</v>
      </c>
      <c r="F203" s="177">
        <f t="shared" si="25"/>
        <v>1.0855109802478224</v>
      </c>
      <c r="G203" s="177">
        <f t="shared" si="26"/>
        <v>-8.5510980247822443E-2</v>
      </c>
      <c r="H203" s="181">
        <v>5.7376000000000003E-2</v>
      </c>
      <c r="I203" s="260">
        <v>0.86309999999999998</v>
      </c>
    </row>
    <row r="204" spans="1:34">
      <c r="A204" s="177">
        <v>5</v>
      </c>
      <c r="B204" s="181">
        <v>1</v>
      </c>
      <c r="C204" s="181">
        <v>79</v>
      </c>
      <c r="D204" s="181">
        <v>1</v>
      </c>
      <c r="E204" s="181">
        <v>50</v>
      </c>
      <c r="F204" s="177">
        <f t="shared" si="25"/>
        <v>0.63291139240506322</v>
      </c>
      <c r="G204" s="177">
        <f t="shared" si="26"/>
        <v>0.36708860759493678</v>
      </c>
      <c r="H204" s="177">
        <v>0.10466</v>
      </c>
      <c r="I204" s="181">
        <v>1</v>
      </c>
    </row>
    <row r="205" spans="1:34">
      <c r="A205" s="177">
        <v>6</v>
      </c>
      <c r="B205" s="177">
        <v>130</v>
      </c>
      <c r="C205" s="181">
        <v>106</v>
      </c>
      <c r="D205" s="177">
        <v>57</v>
      </c>
      <c r="E205" s="181">
        <v>56</v>
      </c>
      <c r="F205" s="177">
        <f t="shared" si="25"/>
        <v>1.2048990400529627</v>
      </c>
      <c r="G205" s="177">
        <f t="shared" si="26"/>
        <v>-0.20489904005296267</v>
      </c>
      <c r="H205" s="177">
        <v>0.66208999999999996</v>
      </c>
      <c r="I205" s="181">
        <v>0.42980000000000002</v>
      </c>
    </row>
    <row r="206" spans="1:34">
      <c r="A206" s="177" t="s">
        <v>2522</v>
      </c>
      <c r="B206" s="181">
        <v>471</v>
      </c>
      <c r="C206" s="177">
        <v>1368</v>
      </c>
      <c r="D206" s="181">
        <v>302</v>
      </c>
      <c r="E206" s="181">
        <v>716</v>
      </c>
      <c r="F206" s="177">
        <f t="shared" si="25"/>
        <v>0.81628325781340771</v>
      </c>
      <c r="G206" s="177">
        <f t="shared" si="26"/>
        <v>0.18371674218659229</v>
      </c>
      <c r="H206" s="177">
        <v>5.4573999999999998</v>
      </c>
      <c r="I206" s="262">
        <v>1.349E-2</v>
      </c>
    </row>
    <row r="207" spans="1:34">
      <c r="A207" s="245" t="s">
        <v>2566</v>
      </c>
      <c r="B207" s="245"/>
      <c r="C207" s="245"/>
      <c r="D207" s="245"/>
      <c r="E207" s="245"/>
      <c r="F207" s="245"/>
      <c r="G207" s="245"/>
      <c r="H207" s="245"/>
      <c r="I207" s="245"/>
      <c r="J207" s="245"/>
      <c r="K207" s="245"/>
      <c r="L207" s="245"/>
      <c r="M207" s="245"/>
      <c r="N207" s="245"/>
      <c r="O207" s="245"/>
      <c r="P207" s="245"/>
      <c r="Q207" s="245"/>
      <c r="R207" s="245"/>
      <c r="S207" s="245"/>
      <c r="T207" s="245"/>
      <c r="U207" s="245"/>
      <c r="V207" s="245"/>
      <c r="W207" s="245"/>
      <c r="X207" s="245"/>
      <c r="Y207" s="245"/>
      <c r="Z207" s="245"/>
      <c r="AA207" s="245"/>
      <c r="AB207" s="245"/>
      <c r="AC207" s="245"/>
      <c r="AD207" s="245"/>
      <c r="AE207" s="245"/>
      <c r="AF207" s="245"/>
      <c r="AG207" s="245"/>
      <c r="AH207" s="245"/>
    </row>
    <row r="208" spans="1:34">
      <c r="A208" s="177" t="s">
        <v>2455</v>
      </c>
      <c r="B208" s="177" t="s">
        <v>2459</v>
      </c>
      <c r="C208" s="177" t="s">
        <v>2460</v>
      </c>
      <c r="D208" s="177" t="s">
        <v>2461</v>
      </c>
      <c r="E208" s="177" t="s">
        <v>2462</v>
      </c>
      <c r="F208" s="177" t="s">
        <v>2463</v>
      </c>
      <c r="G208" s="177" t="s">
        <v>2464</v>
      </c>
      <c r="H208" s="177" t="s">
        <v>2465</v>
      </c>
      <c r="I208" s="177" t="s">
        <v>2468</v>
      </c>
    </row>
    <row r="209" spans="1:34">
      <c r="A209" s="177">
        <v>1</v>
      </c>
      <c r="B209" s="181">
        <v>65</v>
      </c>
      <c r="C209" s="181">
        <v>57</v>
      </c>
      <c r="D209" s="177">
        <v>44</v>
      </c>
      <c r="E209" s="181">
        <v>32</v>
      </c>
      <c r="F209" s="177">
        <f>(B209/C209)/(D209/E209)</f>
        <v>0.82934609250398728</v>
      </c>
      <c r="G209" s="177">
        <f>1-F209</f>
        <v>0.17065390749601272</v>
      </c>
      <c r="H209" s="181">
        <v>0.40323999999999999</v>
      </c>
      <c r="I209" s="181">
        <v>0.55569999999999997</v>
      </c>
    </row>
    <row r="210" spans="1:34">
      <c r="A210" s="177">
        <v>2</v>
      </c>
      <c r="B210" s="181">
        <v>20</v>
      </c>
      <c r="C210" s="177">
        <v>29</v>
      </c>
      <c r="D210" s="181">
        <v>9</v>
      </c>
      <c r="E210" s="177">
        <v>24</v>
      </c>
      <c r="F210" s="177">
        <f t="shared" ref="F210:F215" si="27">(B210/C210)/(D210/E210)</f>
        <v>1.8390804597701151</v>
      </c>
      <c r="G210" s="177">
        <f t="shared" ref="G210:G215" si="28">1-F210</f>
        <v>-0.83908045977011514</v>
      </c>
      <c r="H210" s="181">
        <v>1.5824</v>
      </c>
      <c r="I210" s="181">
        <v>0.2424</v>
      </c>
    </row>
    <row r="211" spans="1:34">
      <c r="A211" s="177">
        <v>3</v>
      </c>
      <c r="B211" s="177">
        <v>216</v>
      </c>
      <c r="C211" s="181">
        <v>532</v>
      </c>
      <c r="D211" s="181">
        <v>181</v>
      </c>
      <c r="E211" s="181">
        <v>323</v>
      </c>
      <c r="F211" s="177">
        <f t="shared" si="27"/>
        <v>0.72454617205998417</v>
      </c>
      <c r="G211" s="177">
        <f t="shared" si="28"/>
        <v>0.27545382794001583</v>
      </c>
      <c r="H211" s="181">
        <v>6.8833000000000002</v>
      </c>
      <c r="I211" s="261">
        <v>9.495E-3</v>
      </c>
    </row>
    <row r="212" spans="1:34">
      <c r="A212" s="177">
        <v>4</v>
      </c>
      <c r="B212" s="181">
        <v>20</v>
      </c>
      <c r="C212" s="181">
        <v>532</v>
      </c>
      <c r="D212" s="181">
        <v>13</v>
      </c>
      <c r="E212" s="181">
        <v>323</v>
      </c>
      <c r="F212" s="177">
        <f t="shared" si="27"/>
        <v>0.93406593406593397</v>
      </c>
      <c r="G212" s="177">
        <f t="shared" si="28"/>
        <v>6.5934065934066033E-2</v>
      </c>
      <c r="H212" s="181">
        <v>3.5284999999999997E-2</v>
      </c>
      <c r="I212" s="260">
        <v>0.86709999999999998</v>
      </c>
    </row>
    <row r="213" spans="1:34">
      <c r="A213" s="177">
        <v>5</v>
      </c>
      <c r="B213" s="181">
        <v>2</v>
      </c>
      <c r="C213" s="181">
        <v>84</v>
      </c>
      <c r="D213" s="181">
        <v>1</v>
      </c>
      <c r="E213" s="181">
        <v>50</v>
      </c>
      <c r="F213" s="177">
        <f t="shared" si="27"/>
        <v>1.1904761904761905</v>
      </c>
      <c r="G213" s="177">
        <f t="shared" si="28"/>
        <v>-0.19047619047619047</v>
      </c>
      <c r="H213" s="177">
        <v>1.9890999999999999E-2</v>
      </c>
      <c r="I213" s="181">
        <v>1</v>
      </c>
    </row>
    <row r="214" spans="1:34">
      <c r="A214" s="177">
        <v>6</v>
      </c>
      <c r="B214" s="43">
        <v>109</v>
      </c>
      <c r="C214" s="181">
        <v>92</v>
      </c>
      <c r="D214" s="43">
        <v>54</v>
      </c>
      <c r="E214" s="181">
        <v>57</v>
      </c>
      <c r="F214" s="177">
        <f t="shared" si="27"/>
        <v>1.2506038647342994</v>
      </c>
      <c r="G214" s="177">
        <f t="shared" si="28"/>
        <v>-0.25060386473429941</v>
      </c>
      <c r="H214" s="177">
        <v>0.89248000000000005</v>
      </c>
      <c r="I214" s="181">
        <v>0.40429999999999999</v>
      </c>
    </row>
    <row r="215" spans="1:34">
      <c r="A215" s="177" t="s">
        <v>2522</v>
      </c>
      <c r="B215" s="181">
        <v>432</v>
      </c>
      <c r="C215" s="181">
        <v>1184</v>
      </c>
      <c r="D215" s="181">
        <v>302</v>
      </c>
      <c r="E215" s="181">
        <v>739</v>
      </c>
      <c r="F215" s="177">
        <f t="shared" si="27"/>
        <v>0.89283157329514951</v>
      </c>
      <c r="G215" s="177">
        <f t="shared" si="28"/>
        <v>0.10716842670485049</v>
      </c>
      <c r="H215" s="177">
        <v>1.6431</v>
      </c>
      <c r="I215" s="181">
        <v>0.22439999999999999</v>
      </c>
    </row>
    <row r="216" spans="1:34">
      <c r="A216" s="245" t="s">
        <v>2567</v>
      </c>
      <c r="B216" s="245"/>
      <c r="C216" s="245"/>
      <c r="D216" s="245"/>
      <c r="E216" s="245"/>
      <c r="F216" s="245"/>
      <c r="G216" s="245"/>
      <c r="H216" s="245"/>
      <c r="I216" s="245"/>
      <c r="J216" s="245"/>
      <c r="K216" s="245"/>
      <c r="L216" s="245"/>
      <c r="M216" s="245"/>
      <c r="N216" s="245"/>
      <c r="O216" s="245"/>
      <c r="P216" s="245"/>
      <c r="Q216" s="245"/>
      <c r="R216" s="245"/>
      <c r="S216" s="245"/>
      <c r="T216" s="245"/>
      <c r="U216" s="245"/>
      <c r="V216" s="245"/>
      <c r="W216" s="245"/>
      <c r="X216" s="245"/>
      <c r="Y216" s="245"/>
      <c r="Z216" s="245"/>
      <c r="AA216" s="245"/>
      <c r="AB216" s="245"/>
      <c r="AC216" s="245"/>
      <c r="AD216" s="245"/>
      <c r="AE216" s="245"/>
      <c r="AF216" s="245"/>
      <c r="AG216" s="245"/>
      <c r="AH216" s="245"/>
    </row>
    <row r="217" spans="1:34">
      <c r="A217" s="177" t="s">
        <v>2455</v>
      </c>
      <c r="B217" s="177" t="s">
        <v>2459</v>
      </c>
      <c r="C217" s="177" t="s">
        <v>2460</v>
      </c>
      <c r="D217" s="177" t="s">
        <v>2461</v>
      </c>
      <c r="E217" s="177" t="s">
        <v>2462</v>
      </c>
      <c r="F217" s="177" t="s">
        <v>2463</v>
      </c>
      <c r="G217" s="177" t="s">
        <v>2464</v>
      </c>
      <c r="H217" s="177" t="s">
        <v>2465</v>
      </c>
      <c r="I217" s="177" t="s">
        <v>2468</v>
      </c>
    </row>
    <row r="218" spans="1:34">
      <c r="A218" s="177">
        <v>1</v>
      </c>
      <c r="B218" s="181">
        <v>66</v>
      </c>
      <c r="C218" s="181">
        <v>53</v>
      </c>
      <c r="D218" s="177">
        <v>44</v>
      </c>
      <c r="E218" s="181">
        <v>32</v>
      </c>
      <c r="F218" s="177">
        <f>(B218/C218)/(D218/E218)</f>
        <v>0.90566037735849048</v>
      </c>
      <c r="G218" s="177">
        <f>1-F218</f>
        <v>9.4339622641509524E-2</v>
      </c>
      <c r="H218" s="181">
        <v>0.11161</v>
      </c>
      <c r="I218" s="181">
        <v>0.77110000000000001</v>
      </c>
    </row>
    <row r="219" spans="1:34">
      <c r="A219" s="177">
        <v>2</v>
      </c>
      <c r="B219" s="181">
        <v>18</v>
      </c>
      <c r="C219" s="177">
        <v>27</v>
      </c>
      <c r="D219" s="181">
        <v>9</v>
      </c>
      <c r="E219" s="177">
        <v>24</v>
      </c>
      <c r="F219" s="177">
        <f t="shared" ref="F219:F224" si="29">(B219/C219)/(D219/E219)</f>
        <v>1.7777777777777777</v>
      </c>
      <c r="G219" s="177">
        <f t="shared" ref="G219:G224" si="30">1-F219</f>
        <v>-0.77777777777777768</v>
      </c>
      <c r="H219" s="181">
        <v>1.3626</v>
      </c>
      <c r="I219" s="181">
        <v>0.34179999999999999</v>
      </c>
    </row>
    <row r="220" spans="1:34">
      <c r="A220" s="177">
        <v>3</v>
      </c>
      <c r="B220" s="177">
        <v>213</v>
      </c>
      <c r="C220" s="181">
        <v>526</v>
      </c>
      <c r="D220" s="181">
        <v>180</v>
      </c>
      <c r="E220" s="181">
        <v>329</v>
      </c>
      <c r="F220" s="177">
        <f t="shared" si="29"/>
        <v>0.74014575411913819</v>
      </c>
      <c r="G220" s="177">
        <f t="shared" si="30"/>
        <v>0.25985424588086181</v>
      </c>
      <c r="H220" s="181">
        <v>5.9767999999999999</v>
      </c>
      <c r="I220" s="261">
        <v>1.149E-2</v>
      </c>
    </row>
    <row r="221" spans="1:34">
      <c r="A221" s="177">
        <v>4</v>
      </c>
      <c r="B221" s="181">
        <v>24</v>
      </c>
      <c r="C221" s="181">
        <v>526</v>
      </c>
      <c r="D221" s="181">
        <v>13</v>
      </c>
      <c r="E221" s="181">
        <v>329</v>
      </c>
      <c r="F221" s="177">
        <f t="shared" si="29"/>
        <v>1.154723603392805</v>
      </c>
      <c r="G221" s="177">
        <f t="shared" si="30"/>
        <v>-0.154723603392805</v>
      </c>
      <c r="H221" s="181">
        <v>0.1678</v>
      </c>
      <c r="I221" s="260">
        <v>0.74560000000000004</v>
      </c>
    </row>
    <row r="222" spans="1:34">
      <c r="A222" s="177">
        <v>5</v>
      </c>
      <c r="B222" s="181">
        <v>2</v>
      </c>
      <c r="C222" s="181">
        <v>96</v>
      </c>
      <c r="D222" s="181">
        <v>1</v>
      </c>
      <c r="E222" s="181">
        <v>50</v>
      </c>
      <c r="F222" s="177">
        <f t="shared" si="29"/>
        <v>1.0416666666666665</v>
      </c>
      <c r="G222" s="177">
        <f t="shared" si="30"/>
        <v>-4.1666666666666519E-2</v>
      </c>
      <c r="H222" s="177">
        <v>1.0889999999999999E-3</v>
      </c>
      <c r="I222" s="181">
        <v>1</v>
      </c>
    </row>
    <row r="223" spans="1:34">
      <c r="A223" s="177">
        <v>6</v>
      </c>
      <c r="B223" s="43">
        <v>127</v>
      </c>
      <c r="C223" s="181">
        <v>99</v>
      </c>
      <c r="D223" s="43">
        <v>55</v>
      </c>
      <c r="E223" s="181">
        <v>56</v>
      </c>
      <c r="F223" s="177">
        <f t="shared" si="29"/>
        <v>1.3061524334251609</v>
      </c>
      <c r="G223" s="177">
        <f t="shared" si="30"/>
        <v>-0.30615243342516085</v>
      </c>
      <c r="H223" s="177">
        <v>1.3232999999999999</v>
      </c>
      <c r="I223" s="181">
        <v>0.28389999999999999</v>
      </c>
    </row>
    <row r="224" spans="1:34">
      <c r="A224" s="177" t="s">
        <v>2522</v>
      </c>
      <c r="B224" s="181">
        <v>450</v>
      </c>
      <c r="C224" s="181">
        <v>1223</v>
      </c>
      <c r="D224" s="181">
        <v>302</v>
      </c>
      <c r="E224" s="181">
        <v>737</v>
      </c>
      <c r="F224" s="177">
        <f t="shared" si="29"/>
        <v>0.89793851835406358</v>
      </c>
      <c r="G224" s="177">
        <f t="shared" si="30"/>
        <v>0.10206148164593642</v>
      </c>
      <c r="H224" s="177">
        <v>1.5042</v>
      </c>
      <c r="I224" s="177">
        <v>0.22339999999999999</v>
      </c>
    </row>
  </sheetData>
  <pageMargins left="0.7" right="0.7" top="0.75" bottom="0.75" header="0.51180555555555496" footer="0.51180555555555496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03"/>
  <sheetViews>
    <sheetView topLeftCell="A112" workbookViewId="0">
      <selection activeCell="B124" sqref="B124"/>
    </sheetView>
  </sheetViews>
  <sheetFormatPr baseColWidth="10" defaultColWidth="8.83203125" defaultRowHeight="14" x14ac:dyDescent="0"/>
  <cols>
    <col min="1" max="1025" width="8.83203125" customWidth="1"/>
  </cols>
  <sheetData>
    <row r="1" spans="1:34">
      <c r="A1" s="115" t="s">
        <v>2469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7"/>
      <c r="Q1" s="117"/>
      <c r="R1" s="118"/>
      <c r="S1" s="118"/>
      <c r="T1" s="119"/>
      <c r="U1" s="119"/>
      <c r="V1" s="117"/>
      <c r="W1" s="117"/>
      <c r="X1" s="120"/>
      <c r="Y1" s="116"/>
      <c r="Z1" s="116"/>
      <c r="AA1" s="116"/>
      <c r="AB1" s="116"/>
      <c r="AC1" s="116"/>
      <c r="AD1" s="116"/>
      <c r="AE1" s="116"/>
      <c r="AF1" s="116"/>
      <c r="AG1" s="116"/>
      <c r="AH1" s="116"/>
    </row>
    <row r="2" spans="1:34">
      <c r="A2" s="121" t="s">
        <v>2470</v>
      </c>
      <c r="B2" s="122"/>
      <c r="C2" s="123" t="s">
        <v>2471</v>
      </c>
      <c r="D2" s="122" t="s">
        <v>2472</v>
      </c>
      <c r="E2" s="124"/>
      <c r="F2" s="122"/>
      <c r="G2" s="124"/>
      <c r="H2" s="125"/>
      <c r="I2" s="124"/>
      <c r="J2" s="124"/>
      <c r="K2" s="124"/>
      <c r="L2" s="124"/>
      <c r="M2" s="124"/>
      <c r="N2" s="121"/>
      <c r="O2" s="121"/>
      <c r="P2" s="122"/>
      <c r="Q2" s="122"/>
      <c r="R2" s="122"/>
      <c r="S2" s="122"/>
      <c r="T2" s="125"/>
      <c r="U2" s="125"/>
      <c r="V2" s="122"/>
      <c r="W2" s="122"/>
      <c r="X2" s="126"/>
      <c r="Y2" s="124"/>
      <c r="Z2" s="124"/>
      <c r="AA2" s="124"/>
      <c r="AB2" s="124"/>
      <c r="AC2" s="124"/>
      <c r="AD2" s="124"/>
      <c r="AE2" s="124"/>
      <c r="AF2" s="124"/>
      <c r="AG2" s="124"/>
      <c r="AH2" s="124"/>
    </row>
    <row r="3" spans="1:34">
      <c r="A3" s="127" t="s">
        <v>2307</v>
      </c>
      <c r="B3" s="5">
        <f>SUM(chrX!C3:D3)</f>
        <v>10330</v>
      </c>
      <c r="C3">
        <v>8247</v>
      </c>
      <c r="D3">
        <v>2083</v>
      </c>
      <c r="E3" s="5"/>
      <c r="F3" s="5"/>
      <c r="H3" s="128"/>
      <c r="N3" s="23"/>
      <c r="O3" s="23"/>
      <c r="P3" s="14"/>
      <c r="Q3" s="14"/>
      <c r="R3" s="14"/>
      <c r="S3" s="14"/>
      <c r="T3" s="128"/>
      <c r="U3" s="128"/>
      <c r="V3" s="14"/>
      <c r="W3" s="14"/>
      <c r="X3" s="29"/>
    </row>
    <row r="4" spans="1:34">
      <c r="A4" s="127" t="s">
        <v>2481</v>
      </c>
      <c r="B4" s="5"/>
      <c r="E4" s="5"/>
      <c r="F4" s="5"/>
      <c r="G4" s="5"/>
      <c r="H4" s="128"/>
      <c r="N4" s="23"/>
      <c r="O4" s="23"/>
      <c r="P4" s="14"/>
      <c r="Q4" s="14"/>
      <c r="R4" s="14"/>
      <c r="S4" s="14"/>
      <c r="T4" s="128"/>
      <c r="U4" s="128"/>
      <c r="V4" s="14"/>
      <c r="W4" s="14"/>
      <c r="X4" s="29"/>
    </row>
    <row r="5" spans="1:34">
      <c r="A5" s="127" t="s">
        <v>2482</v>
      </c>
      <c r="B5" s="5"/>
      <c r="H5" s="128"/>
      <c r="N5" s="23"/>
      <c r="O5" s="23"/>
      <c r="P5" s="14"/>
      <c r="Q5" s="14"/>
      <c r="R5" s="14"/>
      <c r="S5" s="14"/>
      <c r="T5" s="128"/>
      <c r="U5" s="128"/>
      <c r="V5" s="14"/>
      <c r="W5" s="14"/>
      <c r="X5" s="29"/>
    </row>
    <row r="6" spans="1:34">
      <c r="A6" s="127" t="s">
        <v>2483</v>
      </c>
      <c r="B6" s="5"/>
      <c r="D6" s="5"/>
      <c r="E6" s="5"/>
      <c r="G6" s="5"/>
      <c r="H6" s="128"/>
      <c r="N6" s="23"/>
      <c r="O6" s="23"/>
      <c r="P6" s="14"/>
      <c r="Q6" s="14"/>
      <c r="R6" s="14"/>
      <c r="S6" s="14"/>
      <c r="T6" s="129"/>
      <c r="U6" s="129"/>
      <c r="X6" s="29"/>
    </row>
    <row r="7" spans="1:34">
      <c r="A7" s="23" t="s">
        <v>2484</v>
      </c>
      <c r="B7" s="5"/>
      <c r="D7" s="5"/>
      <c r="E7" s="5"/>
      <c r="F7" s="5"/>
      <c r="H7" s="128"/>
      <c r="N7" s="23"/>
      <c r="O7" s="23"/>
      <c r="T7" s="129"/>
      <c r="U7" s="129"/>
      <c r="X7" s="29"/>
    </row>
    <row r="8" spans="1:34">
      <c r="A8" s="23" t="s">
        <v>2485</v>
      </c>
      <c r="B8" s="5"/>
      <c r="D8" s="5"/>
      <c r="E8" s="5"/>
      <c r="F8" s="5"/>
      <c r="H8" s="128"/>
      <c r="N8" s="23"/>
      <c r="O8" s="23"/>
      <c r="T8" s="129"/>
      <c r="U8" s="129"/>
      <c r="X8" s="29"/>
    </row>
    <row r="9" spans="1:34">
      <c r="A9" s="121" t="s">
        <v>2486</v>
      </c>
      <c r="B9" s="122"/>
      <c r="C9" s="123" t="s">
        <v>2471</v>
      </c>
      <c r="D9" s="122" t="s">
        <v>2472</v>
      </c>
      <c r="E9" s="124"/>
      <c r="F9" s="122"/>
      <c r="G9" s="124"/>
      <c r="H9" s="125"/>
      <c r="I9" s="124"/>
      <c r="J9" s="124"/>
      <c r="K9" s="124"/>
      <c r="L9" s="124"/>
      <c r="M9" s="124"/>
      <c r="N9" s="121"/>
      <c r="O9" s="121"/>
      <c r="P9" s="122"/>
      <c r="Q9" s="122"/>
      <c r="R9" s="122"/>
      <c r="S9" s="122"/>
      <c r="T9" s="125"/>
      <c r="U9" s="125"/>
      <c r="V9" s="122"/>
      <c r="W9" s="122"/>
      <c r="X9" s="126"/>
      <c r="Y9" s="124"/>
      <c r="Z9" s="124"/>
      <c r="AA9" s="124"/>
      <c r="AB9" s="124"/>
      <c r="AC9" s="124"/>
      <c r="AD9" s="124"/>
      <c r="AE9" s="124"/>
      <c r="AF9" s="124"/>
      <c r="AG9" s="124"/>
      <c r="AH9" s="124"/>
    </row>
    <row r="10" spans="1:34">
      <c r="A10" s="127" t="s">
        <v>2481</v>
      </c>
      <c r="B10" s="5"/>
      <c r="E10" s="5"/>
      <c r="F10" s="5"/>
      <c r="G10" s="5"/>
      <c r="H10" s="128"/>
      <c r="N10" s="23"/>
      <c r="O10" s="23"/>
      <c r="P10" s="14"/>
      <c r="Q10" s="14"/>
      <c r="R10" s="14"/>
      <c r="S10" s="14"/>
      <c r="T10" s="128"/>
      <c r="U10" s="128"/>
      <c r="V10" s="14"/>
      <c r="W10" s="14"/>
      <c r="X10" s="29"/>
    </row>
    <row r="11" spans="1:34">
      <c r="A11" s="127" t="s">
        <v>2482</v>
      </c>
      <c r="B11" s="5"/>
      <c r="H11" s="128"/>
      <c r="N11" s="23"/>
      <c r="O11" s="23"/>
      <c r="P11" s="14"/>
      <c r="Q11" s="14"/>
      <c r="R11" s="14"/>
      <c r="S11" s="14"/>
      <c r="T11" s="128"/>
      <c r="U11" s="128"/>
      <c r="V11" s="14"/>
      <c r="W11" s="14"/>
      <c r="X11" s="29"/>
    </row>
    <row r="12" spans="1:34">
      <c r="A12" s="127" t="s">
        <v>2483</v>
      </c>
      <c r="B12" s="5"/>
      <c r="D12" s="5"/>
      <c r="E12" s="5"/>
      <c r="G12" s="5"/>
      <c r="H12" s="128"/>
      <c r="N12" s="23"/>
      <c r="O12" s="23"/>
      <c r="P12" s="14"/>
      <c r="Q12" s="14"/>
      <c r="R12" s="14"/>
      <c r="S12" s="14"/>
      <c r="T12" s="129"/>
      <c r="U12" s="129"/>
      <c r="X12" s="29"/>
    </row>
    <row r="13" spans="1:34">
      <c r="A13" s="23" t="s">
        <v>2484</v>
      </c>
      <c r="B13" s="5"/>
      <c r="D13" s="5"/>
      <c r="E13" s="5"/>
      <c r="F13" s="5"/>
      <c r="H13" s="128"/>
      <c r="N13" s="23"/>
      <c r="O13" s="23"/>
      <c r="T13" s="129"/>
      <c r="U13" s="129"/>
      <c r="X13" s="29"/>
    </row>
    <row r="14" spans="1:34">
      <c r="A14" s="23" t="s">
        <v>2485</v>
      </c>
      <c r="B14" s="5"/>
      <c r="D14" s="5"/>
      <c r="E14" s="5"/>
      <c r="F14" s="5"/>
      <c r="H14" s="128"/>
      <c r="N14" s="23"/>
      <c r="O14" s="23"/>
      <c r="T14" s="129"/>
      <c r="U14" s="129"/>
      <c r="X14" s="29"/>
    </row>
    <row r="15" spans="1:34">
      <c r="A15" s="121" t="s">
        <v>2487</v>
      </c>
      <c r="B15" s="122"/>
      <c r="C15" s="123" t="s">
        <v>2471</v>
      </c>
      <c r="D15" s="122" t="s">
        <v>2472</v>
      </c>
      <c r="E15" s="124"/>
      <c r="F15" s="122"/>
      <c r="G15" s="124"/>
      <c r="H15" s="125"/>
      <c r="I15" s="124"/>
      <c r="J15" s="124"/>
      <c r="K15" s="124"/>
      <c r="L15" s="124"/>
      <c r="M15" s="124"/>
      <c r="N15" s="121"/>
      <c r="O15" s="121"/>
      <c r="P15" s="122"/>
      <c r="Q15" s="122"/>
      <c r="R15" s="122"/>
      <c r="S15" s="122"/>
      <c r="T15" s="125"/>
      <c r="U15" s="125"/>
      <c r="V15" s="122"/>
      <c r="W15" s="122"/>
      <c r="X15" s="126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</row>
    <row r="16" spans="1:34">
      <c r="A16" s="127" t="s">
        <v>2481</v>
      </c>
      <c r="B16" s="5"/>
      <c r="E16" s="5"/>
      <c r="F16" s="5"/>
      <c r="G16" s="5"/>
      <c r="H16" s="128"/>
      <c r="N16" s="23"/>
      <c r="O16" s="23"/>
      <c r="P16" s="14"/>
      <c r="Q16" s="14"/>
      <c r="R16" s="14"/>
      <c r="S16" s="14"/>
      <c r="T16" s="128"/>
      <c r="U16" s="128"/>
      <c r="V16" s="14"/>
      <c r="W16" s="14"/>
      <c r="X16" s="29"/>
    </row>
    <row r="17" spans="1:34">
      <c r="A17" s="127" t="s">
        <v>2482</v>
      </c>
      <c r="B17" s="5"/>
      <c r="H17" s="128"/>
      <c r="N17" s="23"/>
      <c r="O17" s="23"/>
      <c r="P17" s="14"/>
      <c r="Q17" s="14"/>
      <c r="R17" s="14"/>
      <c r="S17" s="14"/>
      <c r="T17" s="128"/>
      <c r="U17" s="128"/>
      <c r="V17" s="14"/>
      <c r="W17" s="14"/>
      <c r="X17" s="29"/>
    </row>
    <row r="18" spans="1:34">
      <c r="A18" s="127" t="s">
        <v>2483</v>
      </c>
      <c r="B18" s="5"/>
      <c r="D18" s="5"/>
      <c r="E18" s="5"/>
      <c r="G18" s="5"/>
      <c r="H18" s="128"/>
      <c r="N18" s="23"/>
      <c r="O18" s="23"/>
      <c r="P18" s="14"/>
      <c r="Q18" s="14"/>
      <c r="R18" s="14"/>
      <c r="S18" s="14"/>
      <c r="T18" s="129"/>
      <c r="U18" s="129"/>
      <c r="X18" s="29"/>
    </row>
    <row r="19" spans="1:34">
      <c r="A19" s="23" t="s">
        <v>2484</v>
      </c>
      <c r="B19" s="5"/>
      <c r="D19" s="5"/>
      <c r="E19" s="5"/>
      <c r="F19" s="5"/>
      <c r="H19" s="128"/>
      <c r="N19" s="23"/>
      <c r="O19" s="23"/>
      <c r="T19" s="129"/>
      <c r="U19" s="129"/>
      <c r="X19" s="29"/>
    </row>
    <row r="20" spans="1:34">
      <c r="A20" s="23" t="s">
        <v>2485</v>
      </c>
      <c r="B20" s="5"/>
      <c r="D20" s="5"/>
      <c r="E20" s="5"/>
      <c r="F20" s="5"/>
      <c r="H20" s="128"/>
      <c r="N20" s="23"/>
      <c r="O20" s="23"/>
      <c r="T20" s="129"/>
      <c r="U20" s="129"/>
      <c r="X20" s="29"/>
    </row>
    <row r="21" spans="1:34">
      <c r="A21" s="121" t="s">
        <v>2488</v>
      </c>
      <c r="B21" s="122"/>
      <c r="C21" s="123" t="s">
        <v>2471</v>
      </c>
      <c r="D21" s="122" t="s">
        <v>2472</v>
      </c>
      <c r="E21" s="124"/>
      <c r="F21" s="122"/>
      <c r="G21" s="124"/>
      <c r="H21" s="125"/>
      <c r="I21" s="124"/>
      <c r="J21" s="124"/>
      <c r="K21" s="124"/>
      <c r="L21" s="124"/>
      <c r="M21" s="124"/>
      <c r="N21" s="121"/>
      <c r="O21" s="121"/>
      <c r="P21" s="122"/>
      <c r="Q21" s="122"/>
      <c r="R21" s="122"/>
      <c r="S21" s="122"/>
      <c r="T21" s="125"/>
      <c r="U21" s="125"/>
      <c r="V21" s="122"/>
      <c r="W21" s="122"/>
      <c r="X21" s="126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</row>
    <row r="22" spans="1:34">
      <c r="A22" s="127" t="s">
        <v>2481</v>
      </c>
      <c r="B22" s="5"/>
      <c r="E22" s="5"/>
      <c r="F22" s="5"/>
      <c r="G22" s="5"/>
      <c r="H22" s="128"/>
      <c r="N22" s="23"/>
      <c r="O22" s="23"/>
      <c r="P22" s="14"/>
      <c r="Q22" s="14"/>
      <c r="R22" s="14"/>
      <c r="S22" s="14"/>
      <c r="T22" s="128"/>
      <c r="U22" s="128"/>
      <c r="V22" s="14"/>
      <c r="W22" s="14"/>
      <c r="X22" s="29"/>
    </row>
    <row r="23" spans="1:34">
      <c r="A23" s="127" t="s">
        <v>2482</v>
      </c>
      <c r="B23" s="5"/>
      <c r="H23" s="128"/>
      <c r="N23" s="23"/>
      <c r="O23" s="23"/>
      <c r="P23" s="14"/>
      <c r="Q23" s="14"/>
      <c r="R23" s="14"/>
      <c r="S23" s="14"/>
      <c r="T23" s="128"/>
      <c r="U23" s="128"/>
      <c r="V23" s="14"/>
      <c r="W23" s="14"/>
      <c r="X23" s="29"/>
    </row>
    <row r="24" spans="1:34">
      <c r="A24" s="127" t="s">
        <v>2483</v>
      </c>
      <c r="B24" s="5"/>
      <c r="D24" s="5"/>
      <c r="E24" s="5"/>
      <c r="G24" s="5"/>
      <c r="H24" s="128"/>
      <c r="N24" s="23"/>
      <c r="O24" s="23"/>
      <c r="P24" s="14"/>
      <c r="Q24" s="14"/>
      <c r="R24" s="14"/>
      <c r="S24" s="14"/>
      <c r="T24" s="129"/>
      <c r="U24" s="129"/>
      <c r="X24" s="29"/>
    </row>
    <row r="25" spans="1:34">
      <c r="A25" s="23" t="s">
        <v>2484</v>
      </c>
      <c r="B25" s="5"/>
      <c r="D25" s="5"/>
      <c r="E25" s="5"/>
      <c r="F25" s="5"/>
      <c r="H25" s="128"/>
      <c r="N25" s="23"/>
      <c r="O25" s="23"/>
      <c r="T25" s="129"/>
      <c r="U25" s="129"/>
      <c r="X25" s="29"/>
    </row>
    <row r="26" spans="1:34">
      <c r="A26" s="23" t="s">
        <v>2485</v>
      </c>
      <c r="B26" s="5"/>
      <c r="D26" s="5"/>
      <c r="E26" s="5"/>
      <c r="F26" s="5"/>
      <c r="H26" s="128"/>
      <c r="N26" s="23"/>
      <c r="O26" s="23"/>
      <c r="T26" s="129"/>
      <c r="U26" s="129"/>
      <c r="X26" s="29"/>
    </row>
    <row r="27" spans="1:34">
      <c r="A27" s="121" t="s">
        <v>2489</v>
      </c>
      <c r="B27" s="122"/>
      <c r="C27" s="123" t="s">
        <v>2471</v>
      </c>
      <c r="D27" s="122" t="s">
        <v>2472</v>
      </c>
      <c r="E27" s="124"/>
      <c r="F27" s="122"/>
      <c r="G27" s="124"/>
      <c r="H27" s="125"/>
      <c r="I27" s="124"/>
      <c r="J27" s="124"/>
      <c r="K27" s="124"/>
      <c r="L27" s="124"/>
      <c r="M27" s="124"/>
      <c r="N27" s="121"/>
      <c r="O27" s="121"/>
      <c r="P27" s="122"/>
      <c r="Q27" s="122"/>
      <c r="R27" s="122"/>
      <c r="S27" s="122"/>
      <c r="T27" s="125"/>
      <c r="U27" s="125"/>
      <c r="V27" s="122"/>
      <c r="W27" s="122"/>
      <c r="X27" s="126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</row>
    <row r="28" spans="1:34">
      <c r="A28" s="127" t="s">
        <v>2481</v>
      </c>
      <c r="B28" s="5"/>
      <c r="E28" s="5"/>
      <c r="F28" s="5"/>
      <c r="G28" s="5"/>
      <c r="H28" s="128"/>
      <c r="N28" s="23"/>
      <c r="O28" s="23"/>
      <c r="P28" s="14"/>
      <c r="Q28" s="14"/>
      <c r="R28" s="14"/>
      <c r="S28" s="14"/>
      <c r="T28" s="128"/>
      <c r="U28" s="128"/>
      <c r="V28" s="14"/>
      <c r="W28" s="14"/>
      <c r="X28" s="29"/>
    </row>
    <row r="29" spans="1:34">
      <c r="A29" s="127" t="s">
        <v>2482</v>
      </c>
      <c r="B29" s="5"/>
      <c r="H29" s="128"/>
      <c r="N29" s="23"/>
      <c r="O29" s="23"/>
      <c r="P29" s="14"/>
      <c r="Q29" s="14"/>
      <c r="R29" s="14"/>
      <c r="S29" s="14"/>
      <c r="T29" s="128"/>
      <c r="U29" s="128"/>
      <c r="V29" s="14"/>
      <c r="W29" s="14"/>
      <c r="X29" s="29"/>
    </row>
    <row r="30" spans="1:34">
      <c r="A30" s="127" t="s">
        <v>2483</v>
      </c>
      <c r="B30" s="5"/>
      <c r="D30" s="5"/>
      <c r="E30" s="5"/>
      <c r="G30" s="5"/>
      <c r="H30" s="128"/>
      <c r="N30" s="23"/>
      <c r="O30" s="23"/>
      <c r="P30" s="14"/>
      <c r="Q30" s="14"/>
      <c r="R30" s="14"/>
      <c r="S30" s="14"/>
      <c r="T30" s="129"/>
      <c r="U30" s="129"/>
      <c r="X30" s="29"/>
    </row>
    <row r="31" spans="1:34">
      <c r="A31" s="23" t="s">
        <v>2484</v>
      </c>
      <c r="B31" s="5"/>
      <c r="D31" s="5"/>
      <c r="E31" s="5"/>
      <c r="F31" s="5"/>
      <c r="H31" s="128"/>
      <c r="N31" s="23"/>
      <c r="O31" s="23"/>
      <c r="T31" s="129"/>
      <c r="U31" s="129"/>
      <c r="X31" s="29"/>
    </row>
    <row r="32" spans="1:34">
      <c r="A32" s="23" t="s">
        <v>2485</v>
      </c>
      <c r="B32" s="5"/>
      <c r="D32" s="5"/>
      <c r="E32" s="5"/>
      <c r="F32" s="5"/>
      <c r="H32" s="128"/>
      <c r="N32" s="23"/>
      <c r="O32" s="23"/>
      <c r="T32" s="129"/>
      <c r="U32" s="129"/>
      <c r="X32" s="29"/>
    </row>
    <row r="33" spans="1:34">
      <c r="A33" s="121" t="s">
        <v>2490</v>
      </c>
      <c r="B33" s="122"/>
      <c r="C33" s="123" t="s">
        <v>2471</v>
      </c>
      <c r="D33" s="122" t="s">
        <v>2472</v>
      </c>
      <c r="E33" s="124"/>
      <c r="F33" s="122"/>
      <c r="G33" s="124"/>
      <c r="H33" s="125"/>
      <c r="I33" s="124"/>
      <c r="J33" s="124"/>
      <c r="K33" s="124"/>
      <c r="L33" s="124"/>
      <c r="M33" s="124"/>
      <c r="N33" s="121"/>
      <c r="O33" s="121"/>
      <c r="P33" s="122"/>
      <c r="Q33" s="122"/>
      <c r="R33" s="122"/>
      <c r="S33" s="122"/>
      <c r="T33" s="125"/>
      <c r="U33" s="125"/>
      <c r="V33" s="122"/>
      <c r="W33" s="122"/>
      <c r="X33" s="126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</row>
    <row r="34" spans="1:34">
      <c r="A34" s="127" t="s">
        <v>2481</v>
      </c>
      <c r="B34" s="5"/>
      <c r="E34" s="5"/>
      <c r="F34" s="5"/>
      <c r="G34" s="5"/>
      <c r="H34" s="128"/>
      <c r="N34" s="23"/>
      <c r="O34" s="23"/>
      <c r="P34" s="14"/>
      <c r="Q34" s="14"/>
      <c r="R34" s="14"/>
      <c r="S34" s="14"/>
      <c r="T34" s="128"/>
      <c r="U34" s="128"/>
      <c r="V34" s="14"/>
      <c r="W34" s="14"/>
      <c r="X34" s="29"/>
    </row>
    <row r="35" spans="1:34">
      <c r="A35" s="127" t="s">
        <v>2482</v>
      </c>
      <c r="B35" s="5"/>
      <c r="H35" s="128"/>
      <c r="N35" s="23"/>
      <c r="O35" s="23"/>
      <c r="P35" s="14"/>
      <c r="Q35" s="14"/>
      <c r="R35" s="14"/>
      <c r="S35" s="14"/>
      <c r="T35" s="128"/>
      <c r="U35" s="128"/>
      <c r="V35" s="14"/>
      <c r="W35" s="14"/>
      <c r="X35" s="29"/>
    </row>
    <row r="36" spans="1:34">
      <c r="A36" s="127" t="s">
        <v>2483</v>
      </c>
      <c r="B36" s="5"/>
      <c r="D36" s="5"/>
      <c r="E36" s="5"/>
      <c r="G36" s="5"/>
      <c r="H36" s="128"/>
      <c r="N36" s="23"/>
      <c r="O36" s="23"/>
      <c r="P36" s="14"/>
      <c r="Q36" s="14"/>
      <c r="R36" s="14"/>
      <c r="S36" s="14"/>
      <c r="T36" s="129"/>
      <c r="U36" s="129"/>
      <c r="X36" s="29"/>
    </row>
    <row r="37" spans="1:34">
      <c r="A37" s="23" t="s">
        <v>2484</v>
      </c>
      <c r="B37" s="5"/>
      <c r="D37" s="5"/>
      <c r="E37" s="5"/>
      <c r="F37" s="5"/>
      <c r="H37" s="128"/>
      <c r="N37" s="23"/>
      <c r="O37" s="23"/>
      <c r="T37" s="129"/>
      <c r="U37" s="129"/>
      <c r="X37" s="29"/>
    </row>
    <row r="38" spans="1:34">
      <c r="A38" s="23" t="s">
        <v>2485</v>
      </c>
      <c r="B38" s="5"/>
      <c r="D38" s="5"/>
      <c r="E38" s="5"/>
      <c r="F38" s="5"/>
      <c r="H38" s="128"/>
      <c r="N38" s="23"/>
      <c r="O38" s="23"/>
      <c r="T38" s="129"/>
      <c r="U38" s="129"/>
      <c r="X38" s="29"/>
    </row>
    <row r="39" spans="1:34">
      <c r="A39" s="130" t="s">
        <v>2553</v>
      </c>
      <c r="B39" s="130"/>
      <c r="C39" s="130"/>
      <c r="D39" s="131" t="s">
        <v>2492</v>
      </c>
      <c r="E39" s="131"/>
      <c r="F39" s="130"/>
      <c r="G39" s="131"/>
      <c r="H39" s="132"/>
      <c r="I39" s="130"/>
      <c r="J39" s="130"/>
      <c r="K39" s="130"/>
      <c r="L39" s="130"/>
      <c r="M39" s="130"/>
      <c r="N39" s="133"/>
      <c r="O39" s="133"/>
      <c r="P39" s="131"/>
      <c r="Q39" s="131"/>
      <c r="R39" s="131"/>
      <c r="S39" s="131"/>
      <c r="T39" s="134"/>
      <c r="U39" s="134"/>
      <c r="V39" s="130"/>
      <c r="W39" s="130"/>
      <c r="X39" s="135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</row>
    <row r="40" spans="1:34" ht="28">
      <c r="A40" s="23" t="s">
        <v>2493</v>
      </c>
      <c r="B40" s="42"/>
      <c r="D40" s="15"/>
      <c r="E40" s="14"/>
      <c r="F40" s="4" t="s">
        <v>2626</v>
      </c>
      <c r="G40" s="23" t="s">
        <v>2493</v>
      </c>
      <c r="H40" s="23" t="s">
        <v>2504</v>
      </c>
      <c r="I40" s="5" t="s">
        <v>2497</v>
      </c>
      <c r="J40" s="23" t="s">
        <v>2505</v>
      </c>
      <c r="K40" s="23" t="s">
        <v>2506</v>
      </c>
      <c r="L40" s="5" t="s">
        <v>2507</v>
      </c>
      <c r="N40" s="5" t="s">
        <v>2508</v>
      </c>
      <c r="P40" s="4" t="s">
        <v>2554</v>
      </c>
      <c r="Q40" s="23" t="s">
        <v>2509</v>
      </c>
      <c r="R40" s="23" t="s">
        <v>2503</v>
      </c>
      <c r="S40" s="29"/>
    </row>
    <row r="41" spans="1:34">
      <c r="A41" s="23" t="s">
        <v>2504</v>
      </c>
      <c r="B41" s="42"/>
      <c r="D41">
        <v>9368056</v>
      </c>
      <c r="E41">
        <v>9385959</v>
      </c>
      <c r="F41">
        <v>8247</v>
      </c>
      <c r="H41" s="15"/>
      <c r="N41" s="14"/>
    </row>
    <row r="42" spans="1:34">
      <c r="A42" s="5" t="s">
        <v>2497</v>
      </c>
      <c r="B42" s="42"/>
      <c r="D42">
        <v>53168234</v>
      </c>
      <c r="E42">
        <v>53199943</v>
      </c>
      <c r="F42">
        <v>2083</v>
      </c>
      <c r="G42" s="23"/>
      <c r="H42" s="136"/>
      <c r="I42" s="17"/>
      <c r="J42" s="17"/>
      <c r="K42" s="17"/>
      <c r="N42" s="14"/>
    </row>
    <row r="43" spans="1:34">
      <c r="A43" s="23" t="s">
        <v>2505</v>
      </c>
      <c r="B43" s="5"/>
      <c r="D43" s="15"/>
      <c r="E43" s="23"/>
      <c r="F43" s="5"/>
      <c r="G43" s="23"/>
      <c r="H43" s="136"/>
      <c r="I43" s="17"/>
      <c r="J43" s="17"/>
      <c r="K43" s="17"/>
      <c r="N43" s="14"/>
    </row>
    <row r="44" spans="1:34">
      <c r="A44" s="23" t="s">
        <v>2506</v>
      </c>
      <c r="B44" s="42"/>
      <c r="D44" s="15"/>
      <c r="E44" s="23"/>
      <c r="F44" s="5"/>
      <c r="G44" s="23"/>
      <c r="H44" s="136"/>
      <c r="I44" s="17"/>
      <c r="J44" s="17"/>
      <c r="K44" s="17"/>
      <c r="N44" s="14"/>
    </row>
    <row r="45" spans="1:34" ht="28">
      <c r="A45" s="5" t="s">
        <v>2507</v>
      </c>
      <c r="B45" s="42"/>
      <c r="D45" s="15"/>
      <c r="E45" s="23"/>
      <c r="F45" s="23"/>
      <c r="G45" s="20"/>
      <c r="H45" s="19"/>
      <c r="I45" s="12"/>
      <c r="J45" s="17"/>
      <c r="K45" s="14"/>
      <c r="L45" s="14"/>
      <c r="N45" s="17"/>
      <c r="R45" s="14"/>
      <c r="S45" s="14"/>
    </row>
    <row r="46" spans="1:34" ht="28">
      <c r="A46" s="5" t="s">
        <v>2508</v>
      </c>
      <c r="B46" s="42"/>
      <c r="D46" s="15"/>
      <c r="E46" s="23"/>
      <c r="F46" s="23"/>
      <c r="G46" s="20"/>
      <c r="H46" s="19"/>
      <c r="I46" s="12"/>
      <c r="J46" s="17"/>
      <c r="K46" s="14"/>
      <c r="L46" s="14"/>
      <c r="N46" s="17"/>
      <c r="R46" s="14"/>
      <c r="S46" s="14"/>
    </row>
    <row r="47" spans="1:34">
      <c r="A47" s="4" t="s">
        <v>2554</v>
      </c>
      <c r="B47" s="5"/>
      <c r="D47" s="15"/>
      <c r="E47" s="23"/>
      <c r="F47" s="23"/>
      <c r="G47" s="20"/>
      <c r="H47" s="19"/>
      <c r="I47" s="12"/>
      <c r="J47" s="17"/>
      <c r="K47" s="14"/>
      <c r="L47" s="14"/>
      <c r="N47" s="17"/>
      <c r="R47" s="14"/>
      <c r="S47" s="14"/>
    </row>
    <row r="48" spans="1:34">
      <c r="A48" s="23" t="s">
        <v>2509</v>
      </c>
      <c r="B48" s="5"/>
      <c r="D48" s="15"/>
      <c r="E48" s="23"/>
      <c r="F48" s="23"/>
      <c r="G48" s="20"/>
      <c r="H48" s="19"/>
      <c r="I48" s="12"/>
      <c r="J48" s="17"/>
      <c r="K48" s="14"/>
      <c r="L48" s="14"/>
      <c r="N48" s="17"/>
      <c r="R48" s="14"/>
      <c r="S48" s="14"/>
    </row>
    <row r="49" spans="1:34">
      <c r="A49" s="23" t="s">
        <v>2503</v>
      </c>
      <c r="B49" s="5"/>
      <c r="D49" s="15"/>
      <c r="E49" s="23"/>
      <c r="F49" s="23"/>
      <c r="G49" s="20"/>
      <c r="H49" s="19"/>
      <c r="I49" s="12"/>
      <c r="J49" s="17"/>
      <c r="K49" s="14"/>
      <c r="L49" s="14"/>
      <c r="N49" s="14"/>
      <c r="R49" s="14"/>
      <c r="S49" s="14"/>
    </row>
    <row r="50" spans="1:34">
      <c r="A50" s="124" t="s">
        <v>2569</v>
      </c>
      <c r="B50" s="124"/>
      <c r="C50" s="124"/>
      <c r="D50" s="123"/>
      <c r="E50" s="122" t="s">
        <v>2492</v>
      </c>
      <c r="F50" s="124"/>
      <c r="G50" s="122"/>
      <c r="H50" s="125"/>
      <c r="I50" s="124"/>
      <c r="J50" s="124"/>
      <c r="K50" s="124"/>
      <c r="L50" s="124"/>
      <c r="M50" s="124"/>
      <c r="N50" s="124"/>
      <c r="O50" s="124"/>
      <c r="P50" s="121"/>
      <c r="Q50" s="121"/>
      <c r="R50" s="122"/>
      <c r="S50" s="122"/>
      <c r="T50" s="137"/>
      <c r="U50" s="137"/>
      <c r="V50" s="124"/>
      <c r="W50" s="124"/>
      <c r="X50" s="126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</row>
    <row r="51" spans="1:34" ht="28">
      <c r="A51" s="23" t="s">
        <v>2493</v>
      </c>
      <c r="B51" s="5"/>
      <c r="D51" s="15"/>
      <c r="E51" s="14"/>
      <c r="F51" s="4" t="s">
        <v>2626</v>
      </c>
      <c r="G51" s="23" t="s">
        <v>2493</v>
      </c>
      <c r="H51" s="23" t="s">
        <v>2504</v>
      </c>
      <c r="I51" s="5" t="s">
        <v>2497</v>
      </c>
      <c r="J51" s="23" t="s">
        <v>2505</v>
      </c>
      <c r="K51" s="23" t="s">
        <v>2506</v>
      </c>
      <c r="L51" s="5" t="s">
        <v>2507</v>
      </c>
      <c r="N51" s="5" t="s">
        <v>2508</v>
      </c>
      <c r="P51" s="4" t="s">
        <v>2554</v>
      </c>
      <c r="Q51" s="23" t="s">
        <v>2509</v>
      </c>
      <c r="R51" s="23" t="s">
        <v>2503</v>
      </c>
      <c r="S51" s="29"/>
    </row>
    <row r="52" spans="1:34">
      <c r="A52" s="23" t="s">
        <v>2504</v>
      </c>
      <c r="B52" s="5"/>
      <c r="D52">
        <v>9368056</v>
      </c>
      <c r="E52">
        <v>9385959</v>
      </c>
      <c r="F52">
        <v>8247</v>
      </c>
      <c r="H52" s="15"/>
      <c r="N52" s="14"/>
    </row>
    <row r="53" spans="1:34">
      <c r="A53" s="5" t="s">
        <v>2497</v>
      </c>
      <c r="B53" s="5"/>
      <c r="D53">
        <v>53168234</v>
      </c>
      <c r="E53">
        <v>53199943</v>
      </c>
      <c r="F53">
        <v>2083</v>
      </c>
      <c r="G53" s="23"/>
      <c r="H53" s="136"/>
      <c r="I53" s="17"/>
      <c r="J53" s="17"/>
      <c r="K53" s="17"/>
      <c r="N53" s="14"/>
    </row>
    <row r="54" spans="1:34">
      <c r="A54" s="23" t="s">
        <v>2505</v>
      </c>
      <c r="B54" s="5"/>
      <c r="D54" s="15"/>
      <c r="E54" s="23"/>
      <c r="F54" s="5"/>
      <c r="G54" s="23"/>
      <c r="H54" s="136"/>
      <c r="I54" s="17"/>
      <c r="J54" s="17"/>
      <c r="K54" s="17"/>
      <c r="N54" s="14"/>
    </row>
    <row r="55" spans="1:34">
      <c r="A55" s="23" t="s">
        <v>2506</v>
      </c>
      <c r="B55" s="5"/>
      <c r="D55" s="15"/>
      <c r="E55" s="23"/>
      <c r="F55" s="5"/>
      <c r="G55" s="23"/>
      <c r="H55" s="136"/>
      <c r="I55" s="17"/>
      <c r="J55" s="17"/>
      <c r="K55" s="17"/>
      <c r="N55" s="14"/>
    </row>
    <row r="56" spans="1:34" ht="28">
      <c r="A56" s="5" t="s">
        <v>2507</v>
      </c>
      <c r="B56" s="5"/>
      <c r="D56" s="15"/>
      <c r="E56" s="23"/>
      <c r="F56" s="23"/>
      <c r="G56" s="20"/>
      <c r="H56" s="19"/>
      <c r="I56" s="12"/>
      <c r="J56" s="17"/>
      <c r="K56" s="14"/>
      <c r="L56" s="14"/>
      <c r="N56" s="17"/>
      <c r="R56" s="14"/>
      <c r="S56" s="14"/>
    </row>
    <row r="57" spans="1:34" ht="28">
      <c r="A57" s="5" t="s">
        <v>2508</v>
      </c>
      <c r="B57" s="5"/>
      <c r="D57" s="15"/>
      <c r="E57" s="23"/>
      <c r="F57" s="23"/>
      <c r="G57" s="20"/>
      <c r="H57" s="19"/>
      <c r="I57" s="12"/>
      <c r="J57" s="17"/>
      <c r="K57" s="14"/>
      <c r="L57" s="14"/>
      <c r="N57" s="17"/>
      <c r="R57" s="14"/>
      <c r="S57" s="14"/>
    </row>
    <row r="58" spans="1:34">
      <c r="A58" s="4" t="s">
        <v>2554</v>
      </c>
      <c r="B58" s="5"/>
      <c r="D58" s="15"/>
      <c r="E58" s="23"/>
      <c r="F58" s="23"/>
      <c r="G58" s="20"/>
      <c r="H58" s="19"/>
      <c r="I58" s="12"/>
      <c r="J58" s="17"/>
      <c r="K58" s="14"/>
      <c r="L58" s="14"/>
      <c r="N58" s="17"/>
      <c r="R58" s="14"/>
      <c r="S58" s="14"/>
    </row>
    <row r="59" spans="1:34">
      <c r="A59" s="23" t="s">
        <v>2509</v>
      </c>
      <c r="B59" s="5"/>
      <c r="D59" s="15"/>
      <c r="E59" s="23"/>
      <c r="F59" s="23"/>
      <c r="G59" s="20"/>
      <c r="H59" s="19"/>
      <c r="I59" s="12"/>
      <c r="J59" s="17"/>
      <c r="K59" s="14"/>
      <c r="L59" s="14"/>
      <c r="N59" s="17"/>
      <c r="R59" s="14"/>
      <c r="S59" s="14"/>
    </row>
    <row r="60" spans="1:34">
      <c r="A60" s="23" t="s">
        <v>2503</v>
      </c>
      <c r="B60" s="5"/>
      <c r="D60" s="15"/>
      <c r="E60" s="23"/>
      <c r="F60" s="23"/>
      <c r="G60" s="20"/>
      <c r="H60" s="19"/>
      <c r="I60" s="12"/>
      <c r="J60" s="17"/>
      <c r="K60" s="14"/>
      <c r="L60" s="14"/>
      <c r="N60" s="14"/>
      <c r="R60" s="14"/>
      <c r="S60" s="14"/>
    </row>
    <row r="61" spans="1:34">
      <c r="A61" s="124" t="s">
        <v>2570</v>
      </c>
      <c r="B61" s="124"/>
      <c r="C61" s="124"/>
      <c r="D61" s="123"/>
      <c r="E61" s="122" t="s">
        <v>2492</v>
      </c>
      <c r="F61" s="124"/>
      <c r="G61" s="122"/>
      <c r="H61" s="125"/>
      <c r="I61" s="124"/>
      <c r="J61" s="124"/>
      <c r="K61" s="124"/>
      <c r="L61" s="124"/>
      <c r="M61" s="124"/>
      <c r="N61" s="124"/>
      <c r="O61" s="124"/>
      <c r="P61" s="121"/>
      <c r="Q61" s="121"/>
      <c r="R61" s="122"/>
      <c r="S61" s="122"/>
      <c r="T61" s="137"/>
      <c r="U61" s="137"/>
      <c r="V61" s="124"/>
      <c r="W61" s="124"/>
      <c r="X61" s="126"/>
      <c r="Y61" s="124"/>
      <c r="Z61" s="124"/>
      <c r="AA61" s="124"/>
      <c r="AB61" s="124"/>
      <c r="AC61" s="124"/>
      <c r="AD61" s="124"/>
      <c r="AE61" s="124"/>
      <c r="AF61" s="124"/>
      <c r="AG61" s="124"/>
      <c r="AH61" s="124"/>
    </row>
    <row r="62" spans="1:34" ht="28">
      <c r="A62" s="23" t="s">
        <v>2493</v>
      </c>
      <c r="B62" s="5"/>
      <c r="D62" s="15"/>
      <c r="E62" s="14"/>
      <c r="F62" s="4" t="s">
        <v>2626</v>
      </c>
      <c r="G62" s="23" t="s">
        <v>2493</v>
      </c>
      <c r="H62" s="23" t="s">
        <v>2504</v>
      </c>
      <c r="I62" s="5" t="s">
        <v>2497</v>
      </c>
      <c r="J62" s="23" t="s">
        <v>2505</v>
      </c>
      <c r="K62" s="23" t="s">
        <v>2506</v>
      </c>
      <c r="L62" s="5" t="s">
        <v>2507</v>
      </c>
      <c r="N62" s="5" t="s">
        <v>2508</v>
      </c>
      <c r="P62" s="4" t="s">
        <v>2554</v>
      </c>
      <c r="Q62" s="23" t="s">
        <v>2509</v>
      </c>
      <c r="R62" s="23" t="s">
        <v>2503</v>
      </c>
      <c r="S62" s="29"/>
    </row>
    <row r="63" spans="1:34">
      <c r="A63" s="23" t="s">
        <v>2504</v>
      </c>
      <c r="B63" s="5"/>
      <c r="D63">
        <v>9368056</v>
      </c>
      <c r="E63">
        <v>9385959</v>
      </c>
      <c r="F63">
        <v>8247</v>
      </c>
      <c r="H63" s="15"/>
      <c r="N63" s="14"/>
    </row>
    <row r="64" spans="1:34">
      <c r="A64" s="5" t="s">
        <v>2497</v>
      </c>
      <c r="B64" s="5"/>
      <c r="D64">
        <v>53168234</v>
      </c>
      <c r="E64">
        <v>53199943</v>
      </c>
      <c r="F64">
        <v>2083</v>
      </c>
      <c r="G64" s="23"/>
      <c r="H64" s="136"/>
      <c r="I64" s="17"/>
      <c r="J64" s="17"/>
      <c r="K64" s="17"/>
      <c r="N64" s="14"/>
    </row>
    <row r="65" spans="1:34">
      <c r="A65" s="23" t="s">
        <v>2505</v>
      </c>
      <c r="B65" s="5"/>
      <c r="D65" s="15"/>
      <c r="E65" s="23"/>
      <c r="F65" s="5"/>
      <c r="G65" s="23"/>
      <c r="H65" s="136"/>
      <c r="I65" s="17"/>
      <c r="J65" s="17"/>
      <c r="K65" s="17"/>
      <c r="N65" s="14"/>
    </row>
    <row r="66" spans="1:34">
      <c r="A66" s="23" t="s">
        <v>2506</v>
      </c>
      <c r="B66" s="5"/>
      <c r="D66" s="15"/>
      <c r="E66" s="23"/>
      <c r="F66" s="5"/>
      <c r="G66" s="23"/>
      <c r="H66" s="136"/>
      <c r="I66" s="17"/>
      <c r="J66" s="17"/>
      <c r="K66" s="17"/>
      <c r="N66" s="14"/>
    </row>
    <row r="67" spans="1:34" ht="28">
      <c r="A67" s="5" t="s">
        <v>2507</v>
      </c>
      <c r="B67" s="5"/>
      <c r="D67" s="15"/>
      <c r="E67" s="23"/>
      <c r="F67" s="23"/>
      <c r="G67" s="20"/>
      <c r="H67" s="19"/>
      <c r="I67" s="12"/>
      <c r="J67" s="17"/>
      <c r="K67" s="14"/>
      <c r="L67" s="14"/>
      <c r="N67" s="17"/>
      <c r="R67" s="14"/>
      <c r="S67" s="14"/>
    </row>
    <row r="68" spans="1:34" ht="28">
      <c r="A68" s="5" t="s">
        <v>2508</v>
      </c>
      <c r="B68" s="5"/>
      <c r="D68" s="15"/>
      <c r="E68" s="23"/>
      <c r="F68" s="23"/>
      <c r="G68" s="20"/>
      <c r="H68" s="19"/>
      <c r="I68" s="12"/>
      <c r="J68" s="17"/>
      <c r="K68" s="14"/>
      <c r="L68" s="14"/>
      <c r="N68" s="17"/>
      <c r="R68" s="14"/>
      <c r="S68" s="14"/>
    </row>
    <row r="69" spans="1:34">
      <c r="A69" s="4" t="s">
        <v>2554</v>
      </c>
      <c r="B69" s="5"/>
      <c r="D69" s="15"/>
      <c r="E69" s="23"/>
      <c r="F69" s="23"/>
      <c r="G69" s="20"/>
      <c r="H69" s="19"/>
      <c r="I69" s="12"/>
      <c r="J69" s="17"/>
      <c r="K69" s="14"/>
      <c r="L69" s="14"/>
      <c r="N69" s="17"/>
      <c r="R69" s="14"/>
      <c r="S69" s="14"/>
    </row>
    <row r="70" spans="1:34">
      <c r="A70" s="23" t="s">
        <v>2509</v>
      </c>
      <c r="B70" s="5"/>
      <c r="D70" s="15"/>
      <c r="E70" s="23"/>
      <c r="F70" s="23"/>
      <c r="G70" s="20"/>
      <c r="H70" s="19"/>
      <c r="I70" s="12"/>
      <c r="J70" s="17"/>
      <c r="K70" s="14"/>
      <c r="L70" s="14"/>
      <c r="N70" s="17"/>
      <c r="R70" s="14"/>
      <c r="S70" s="14"/>
    </row>
    <row r="71" spans="1:34">
      <c r="A71" s="23" t="s">
        <v>2503</v>
      </c>
      <c r="B71" s="5"/>
      <c r="D71" s="15"/>
      <c r="E71" s="23"/>
      <c r="F71" s="23"/>
      <c r="G71" s="20"/>
      <c r="H71" s="19"/>
      <c r="I71" s="12"/>
      <c r="J71" s="17"/>
      <c r="K71" s="14"/>
      <c r="L71" s="14"/>
      <c r="N71" s="14"/>
      <c r="R71" s="14"/>
      <c r="S71" s="14"/>
    </row>
    <row r="72" spans="1:34">
      <c r="A72" s="124" t="s">
        <v>2571</v>
      </c>
      <c r="B72" s="124"/>
      <c r="C72" s="124"/>
      <c r="D72" s="123"/>
      <c r="E72" s="122" t="s">
        <v>2492</v>
      </c>
      <c r="F72" s="124"/>
      <c r="G72" s="122"/>
      <c r="H72" s="125"/>
      <c r="I72" s="124"/>
      <c r="J72" s="124"/>
      <c r="K72" s="124"/>
      <c r="L72" s="124"/>
      <c r="M72" s="124"/>
      <c r="N72" s="124"/>
      <c r="O72" s="124"/>
      <c r="P72" s="121"/>
      <c r="Q72" s="121"/>
      <c r="R72" s="122"/>
      <c r="S72" s="122"/>
      <c r="T72" s="137"/>
      <c r="U72" s="137"/>
      <c r="V72" s="124"/>
      <c r="W72" s="124"/>
      <c r="X72" s="126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</row>
    <row r="73" spans="1:34" ht="28">
      <c r="A73" s="23" t="s">
        <v>2493</v>
      </c>
      <c r="B73" s="5"/>
      <c r="D73" s="15"/>
      <c r="E73" s="14"/>
      <c r="F73" s="4" t="s">
        <v>2626</v>
      </c>
      <c r="G73" s="23" t="s">
        <v>2493</v>
      </c>
      <c r="H73" s="23" t="s">
        <v>2504</v>
      </c>
      <c r="I73" s="5" t="s">
        <v>2497</v>
      </c>
      <c r="J73" s="23" t="s">
        <v>2505</v>
      </c>
      <c r="K73" s="23" t="s">
        <v>2506</v>
      </c>
      <c r="L73" s="5" t="s">
        <v>2507</v>
      </c>
      <c r="N73" s="5" t="s">
        <v>2508</v>
      </c>
      <c r="P73" s="4" t="s">
        <v>2554</v>
      </c>
      <c r="Q73" s="23" t="s">
        <v>2509</v>
      </c>
      <c r="R73" s="23" t="s">
        <v>2503</v>
      </c>
      <c r="S73" s="29"/>
    </row>
    <row r="74" spans="1:34">
      <c r="A74" s="23" t="s">
        <v>2504</v>
      </c>
      <c r="B74" s="5"/>
      <c r="D74">
        <v>9368056</v>
      </c>
      <c r="E74">
        <v>9385959</v>
      </c>
      <c r="F74">
        <v>8247</v>
      </c>
      <c r="H74" s="15"/>
      <c r="N74" s="14"/>
    </row>
    <row r="75" spans="1:34">
      <c r="A75" s="5" t="s">
        <v>2497</v>
      </c>
      <c r="B75" s="5"/>
      <c r="D75">
        <v>53168234</v>
      </c>
      <c r="E75">
        <v>53199943</v>
      </c>
      <c r="F75">
        <v>2083</v>
      </c>
      <c r="G75" s="23"/>
      <c r="H75" s="136"/>
      <c r="I75" s="17"/>
      <c r="J75" s="17"/>
      <c r="K75" s="17"/>
      <c r="N75" s="14"/>
    </row>
    <row r="76" spans="1:34">
      <c r="A76" s="23" t="s">
        <v>2505</v>
      </c>
      <c r="B76" s="5"/>
      <c r="D76" s="15"/>
      <c r="E76" s="23"/>
      <c r="F76" s="5"/>
      <c r="G76" s="23"/>
      <c r="H76" s="136"/>
      <c r="I76" s="17"/>
      <c r="J76" s="17"/>
      <c r="K76" s="17"/>
      <c r="N76" s="14"/>
    </row>
    <row r="77" spans="1:34">
      <c r="A77" s="23" t="s">
        <v>2506</v>
      </c>
      <c r="B77" s="5"/>
      <c r="D77" s="15"/>
      <c r="E77" s="23"/>
      <c r="F77" s="5"/>
      <c r="G77" s="23"/>
      <c r="H77" s="136"/>
      <c r="I77" s="17"/>
      <c r="J77" s="17"/>
      <c r="K77" s="17"/>
      <c r="N77" s="14"/>
    </row>
    <row r="78" spans="1:34" ht="28">
      <c r="A78" s="5" t="s">
        <v>2507</v>
      </c>
      <c r="B78" s="5"/>
      <c r="D78" s="15"/>
      <c r="E78" s="23"/>
      <c r="F78" s="23"/>
      <c r="G78" s="20"/>
      <c r="H78" s="19"/>
      <c r="I78" s="12"/>
      <c r="J78" s="17"/>
      <c r="K78" s="14"/>
      <c r="L78" s="14"/>
      <c r="N78" s="17"/>
      <c r="R78" s="14"/>
      <c r="S78" s="14"/>
    </row>
    <row r="79" spans="1:34" ht="28">
      <c r="A79" s="5" t="s">
        <v>2508</v>
      </c>
      <c r="B79" s="5"/>
      <c r="D79" s="15"/>
      <c r="E79" s="23"/>
      <c r="F79" s="23"/>
      <c r="G79" s="20"/>
      <c r="H79" s="19"/>
      <c r="I79" s="12"/>
      <c r="J79" s="17"/>
      <c r="K79" s="14"/>
      <c r="L79" s="14"/>
      <c r="N79" s="17"/>
      <c r="R79" s="14"/>
      <c r="S79" s="14"/>
    </row>
    <row r="80" spans="1:34">
      <c r="A80" s="4" t="s">
        <v>2554</v>
      </c>
      <c r="B80" s="5"/>
      <c r="D80" s="15"/>
      <c r="E80" s="23"/>
      <c r="F80" s="23"/>
      <c r="G80" s="20"/>
      <c r="H80" s="19"/>
      <c r="I80" s="12"/>
      <c r="J80" s="17"/>
      <c r="K80" s="14"/>
      <c r="L80" s="14"/>
      <c r="N80" s="17"/>
      <c r="R80" s="14"/>
      <c r="S80" s="14"/>
    </row>
    <row r="81" spans="1:34">
      <c r="A81" s="23" t="s">
        <v>2509</v>
      </c>
      <c r="B81" s="5"/>
      <c r="D81" s="15"/>
      <c r="E81" s="23"/>
      <c r="F81" s="23"/>
      <c r="G81" s="20"/>
      <c r="H81" s="19"/>
      <c r="I81" s="12"/>
      <c r="J81" s="17"/>
      <c r="K81" s="14"/>
      <c r="L81" s="14"/>
      <c r="N81" s="17"/>
      <c r="R81" s="14"/>
      <c r="S81" s="14"/>
    </row>
    <row r="82" spans="1:34">
      <c r="A82" s="23" t="s">
        <v>2503</v>
      </c>
      <c r="B82" s="5"/>
      <c r="D82" s="15"/>
      <c r="E82" s="23"/>
      <c r="F82" s="23"/>
      <c r="G82" s="20"/>
      <c r="H82" s="19"/>
      <c r="I82" s="12"/>
      <c r="J82" s="17"/>
      <c r="K82" s="14"/>
      <c r="L82" s="14"/>
      <c r="N82" s="14"/>
      <c r="R82" s="14"/>
      <c r="S82" s="14"/>
    </row>
    <row r="83" spans="1:34">
      <c r="A83" s="124" t="s">
        <v>2581</v>
      </c>
      <c r="B83" s="124"/>
      <c r="C83" s="124"/>
      <c r="D83" s="123"/>
      <c r="E83" s="122" t="s">
        <v>2492</v>
      </c>
      <c r="F83" s="124"/>
      <c r="G83" s="122"/>
      <c r="H83" s="125"/>
      <c r="I83" s="124"/>
      <c r="J83" s="124"/>
      <c r="K83" s="124"/>
      <c r="L83" s="124"/>
      <c r="M83" s="124"/>
      <c r="N83" s="124"/>
      <c r="O83" s="124"/>
      <c r="P83" s="121"/>
      <c r="Q83" s="121"/>
      <c r="R83" s="122"/>
      <c r="S83" s="122"/>
      <c r="T83" s="137"/>
      <c r="U83" s="137"/>
      <c r="V83" s="124"/>
      <c r="W83" s="124"/>
      <c r="X83" s="126"/>
      <c r="Y83" s="124"/>
      <c r="Z83" s="124"/>
      <c r="AA83" s="124"/>
      <c r="AB83" s="124"/>
      <c r="AC83" s="124"/>
      <c r="AD83" s="124"/>
      <c r="AE83" s="124"/>
      <c r="AF83" s="124"/>
      <c r="AG83" s="124"/>
      <c r="AH83" s="124"/>
    </row>
    <row r="84" spans="1:34" ht="28">
      <c r="A84" s="23" t="s">
        <v>2493</v>
      </c>
      <c r="B84" s="5"/>
      <c r="D84" s="15"/>
      <c r="E84" s="14"/>
      <c r="F84" s="4" t="s">
        <v>2626</v>
      </c>
      <c r="G84" s="23" t="s">
        <v>2493</v>
      </c>
      <c r="H84" s="23" t="s">
        <v>2504</v>
      </c>
      <c r="I84" s="5" t="s">
        <v>2497</v>
      </c>
      <c r="J84" s="23" t="s">
        <v>2505</v>
      </c>
      <c r="K84" s="23" t="s">
        <v>2506</v>
      </c>
      <c r="L84" s="5" t="s">
        <v>2507</v>
      </c>
      <c r="N84" s="5" t="s">
        <v>2508</v>
      </c>
      <c r="P84" s="4" t="s">
        <v>2554</v>
      </c>
      <c r="Q84" s="23" t="s">
        <v>2509</v>
      </c>
      <c r="R84" s="23" t="s">
        <v>2503</v>
      </c>
      <c r="S84" s="29"/>
    </row>
    <row r="85" spans="1:34">
      <c r="A85" s="23" t="s">
        <v>2504</v>
      </c>
      <c r="B85" s="5"/>
      <c r="D85">
        <v>9368056</v>
      </c>
      <c r="E85">
        <v>9385959</v>
      </c>
      <c r="F85">
        <v>8247</v>
      </c>
      <c r="H85" s="15"/>
      <c r="N85" s="14"/>
    </row>
    <row r="86" spans="1:34">
      <c r="A86" s="5" t="s">
        <v>2497</v>
      </c>
      <c r="B86" s="5"/>
      <c r="D86">
        <v>53168234</v>
      </c>
      <c r="E86">
        <v>53199943</v>
      </c>
      <c r="F86">
        <v>2083</v>
      </c>
      <c r="G86" s="23"/>
      <c r="H86" s="136"/>
      <c r="I86" s="17"/>
      <c r="J86" s="17"/>
      <c r="K86" s="17"/>
      <c r="N86" s="14"/>
    </row>
    <row r="87" spans="1:34">
      <c r="A87" s="23" t="s">
        <v>2505</v>
      </c>
      <c r="B87" s="5"/>
      <c r="D87" s="15"/>
      <c r="E87" s="23"/>
      <c r="F87" s="5"/>
      <c r="G87" s="23"/>
      <c r="H87" s="136"/>
      <c r="I87" s="17"/>
      <c r="J87" s="17"/>
      <c r="K87" s="17"/>
      <c r="N87" s="14"/>
    </row>
    <row r="88" spans="1:34">
      <c r="A88" s="23" t="s">
        <v>2506</v>
      </c>
      <c r="B88" s="5"/>
      <c r="D88" s="15"/>
      <c r="E88" s="23"/>
      <c r="F88" s="5"/>
      <c r="G88" s="23"/>
      <c r="H88" s="136"/>
      <c r="I88" s="17"/>
      <c r="J88" s="17"/>
      <c r="K88" s="17"/>
      <c r="N88" s="14"/>
    </row>
    <row r="89" spans="1:34" ht="28">
      <c r="A89" s="5" t="s">
        <v>2507</v>
      </c>
      <c r="B89" s="5"/>
      <c r="D89" s="15"/>
      <c r="E89" s="23"/>
      <c r="F89" s="23"/>
      <c r="G89" s="20"/>
      <c r="H89" s="19"/>
      <c r="I89" s="12"/>
      <c r="J89" s="17"/>
      <c r="K89" s="14"/>
      <c r="L89" s="14"/>
      <c r="N89" s="17"/>
      <c r="R89" s="14"/>
      <c r="S89" s="14"/>
    </row>
    <row r="90" spans="1:34" ht="28">
      <c r="A90" s="5" t="s">
        <v>2508</v>
      </c>
      <c r="B90" s="5"/>
      <c r="D90" s="15"/>
      <c r="E90" s="23"/>
      <c r="F90" s="23"/>
      <c r="G90" s="20"/>
      <c r="H90" s="19"/>
      <c r="I90" s="12"/>
      <c r="J90" s="17"/>
      <c r="K90" s="14"/>
      <c r="L90" s="14"/>
      <c r="N90" s="17"/>
      <c r="R90" s="14"/>
      <c r="S90" s="14"/>
    </row>
    <row r="91" spans="1:34">
      <c r="A91" s="4" t="s">
        <v>2554</v>
      </c>
      <c r="B91" s="5"/>
      <c r="D91" s="15"/>
      <c r="E91" s="23"/>
      <c r="F91" s="23"/>
      <c r="G91" s="20"/>
      <c r="H91" s="19"/>
      <c r="I91" s="12"/>
      <c r="J91" s="17"/>
      <c r="K91" s="14"/>
      <c r="L91" s="14"/>
      <c r="N91" s="17"/>
      <c r="R91" s="14"/>
      <c r="S91" s="14"/>
    </row>
    <row r="92" spans="1:34">
      <c r="A92" s="23" t="s">
        <v>2509</v>
      </c>
      <c r="B92" s="5"/>
      <c r="D92" s="15"/>
      <c r="E92" s="23"/>
      <c r="F92" s="23"/>
      <c r="G92" s="20"/>
      <c r="H92" s="19"/>
      <c r="I92" s="12"/>
      <c r="J92" s="17"/>
      <c r="K92" s="14"/>
      <c r="L92" s="14"/>
      <c r="N92" s="17"/>
      <c r="R92" s="14"/>
      <c r="S92" s="14"/>
    </row>
    <row r="93" spans="1:34">
      <c r="A93" s="23" t="s">
        <v>2503</v>
      </c>
      <c r="B93" s="5"/>
      <c r="D93" s="15"/>
      <c r="E93" s="23"/>
      <c r="F93" s="23"/>
      <c r="G93" s="20"/>
      <c r="H93" s="19"/>
      <c r="I93" s="12"/>
      <c r="J93" s="17"/>
      <c r="K93" s="14"/>
      <c r="L93" s="14"/>
      <c r="N93" s="14"/>
      <c r="R93" s="14"/>
      <c r="S93" s="14"/>
    </row>
    <row r="94" spans="1:34">
      <c r="A94" s="124" t="s">
        <v>2582</v>
      </c>
      <c r="B94" s="124"/>
      <c r="C94" s="124"/>
      <c r="D94" s="123"/>
      <c r="E94" s="122" t="s">
        <v>2492</v>
      </c>
      <c r="F94" s="124"/>
      <c r="G94" s="122"/>
      <c r="H94" s="125"/>
      <c r="I94" s="124"/>
      <c r="J94" s="124"/>
      <c r="K94" s="124"/>
      <c r="L94" s="124"/>
      <c r="M94" s="124"/>
      <c r="N94" s="124"/>
      <c r="O94" s="124"/>
      <c r="P94" s="121"/>
      <c r="Q94" s="121"/>
      <c r="R94" s="122"/>
      <c r="S94" s="122"/>
      <c r="T94" s="137"/>
      <c r="U94" s="137"/>
      <c r="V94" s="124"/>
      <c r="W94" s="124"/>
      <c r="X94" s="126"/>
      <c r="Y94" s="124"/>
      <c r="Z94" s="124"/>
      <c r="AA94" s="124"/>
      <c r="AB94" s="124"/>
      <c r="AC94" s="124"/>
      <c r="AD94" s="124"/>
      <c r="AE94" s="124"/>
      <c r="AF94" s="124"/>
      <c r="AG94" s="124"/>
      <c r="AH94" s="124"/>
    </row>
    <row r="95" spans="1:34" ht="28">
      <c r="A95" s="23" t="s">
        <v>2493</v>
      </c>
      <c r="B95" s="5"/>
      <c r="D95" s="15"/>
      <c r="E95" s="14"/>
      <c r="F95" s="4" t="s">
        <v>2626</v>
      </c>
      <c r="G95" s="23" t="s">
        <v>2493</v>
      </c>
      <c r="H95" s="23" t="s">
        <v>2504</v>
      </c>
      <c r="I95" s="5" t="s">
        <v>2497</v>
      </c>
      <c r="J95" s="23" t="s">
        <v>2505</v>
      </c>
      <c r="K95" s="23" t="s">
        <v>2506</v>
      </c>
      <c r="L95" s="5" t="s">
        <v>2507</v>
      </c>
      <c r="N95" s="5" t="s">
        <v>2508</v>
      </c>
      <c r="P95" s="4" t="s">
        <v>2554</v>
      </c>
      <c r="Q95" s="23" t="s">
        <v>2509</v>
      </c>
      <c r="R95" s="23" t="s">
        <v>2503</v>
      </c>
      <c r="S95" s="29"/>
    </row>
    <row r="96" spans="1:34">
      <c r="A96" s="23" t="s">
        <v>2504</v>
      </c>
      <c r="B96" s="5"/>
      <c r="D96">
        <v>9368056</v>
      </c>
      <c r="E96">
        <v>9385959</v>
      </c>
      <c r="F96">
        <v>8247</v>
      </c>
      <c r="H96" s="15"/>
      <c r="M96" s="14"/>
    </row>
    <row r="97" spans="1:34">
      <c r="A97" s="5" t="s">
        <v>2497</v>
      </c>
      <c r="B97" s="5"/>
      <c r="D97">
        <v>53168234</v>
      </c>
      <c r="E97">
        <v>53199943</v>
      </c>
      <c r="F97">
        <v>2083</v>
      </c>
      <c r="G97" s="23"/>
      <c r="H97" s="136"/>
      <c r="I97" s="17"/>
      <c r="J97" s="17"/>
      <c r="K97" s="17"/>
      <c r="M97" s="14"/>
    </row>
    <row r="98" spans="1:34">
      <c r="A98" s="23" t="s">
        <v>2505</v>
      </c>
      <c r="B98" s="5"/>
      <c r="D98" s="15"/>
      <c r="E98" s="23"/>
      <c r="F98" s="5"/>
      <c r="G98" s="23"/>
      <c r="H98" s="136"/>
      <c r="I98" s="17"/>
      <c r="J98" s="17"/>
      <c r="K98" s="17"/>
      <c r="M98" s="14"/>
    </row>
    <row r="99" spans="1:34">
      <c r="A99" s="23" t="s">
        <v>2506</v>
      </c>
      <c r="B99" s="5"/>
      <c r="D99" s="15"/>
      <c r="E99" s="23"/>
      <c r="F99" s="5"/>
      <c r="G99" s="23"/>
      <c r="H99" s="136"/>
      <c r="I99" s="17"/>
      <c r="J99" s="17"/>
      <c r="K99" s="17"/>
      <c r="M99" s="14"/>
    </row>
    <row r="100" spans="1:34" ht="28">
      <c r="A100" s="5" t="s">
        <v>2507</v>
      </c>
      <c r="B100" s="5"/>
      <c r="D100" s="15"/>
      <c r="E100" s="23"/>
      <c r="F100" s="23"/>
      <c r="G100" s="20"/>
      <c r="H100" s="19"/>
      <c r="I100" s="12"/>
      <c r="J100" s="17"/>
      <c r="K100" s="14"/>
      <c r="L100" s="14"/>
      <c r="M100" s="17"/>
      <c r="P100" s="14"/>
      <c r="Q100" s="14"/>
      <c r="R100" s="14"/>
      <c r="S100" s="14"/>
    </row>
    <row r="101" spans="1:34" ht="28">
      <c r="A101" s="5" t="s">
        <v>2508</v>
      </c>
      <c r="B101" s="5"/>
      <c r="D101" s="15"/>
      <c r="E101" s="23"/>
      <c r="F101" s="23"/>
      <c r="G101" s="20"/>
      <c r="H101" s="19"/>
      <c r="I101" s="12"/>
      <c r="J101" s="17"/>
      <c r="K101" s="14"/>
      <c r="L101" s="14"/>
      <c r="M101" s="17"/>
      <c r="P101" s="14"/>
      <c r="Q101" s="14"/>
      <c r="R101" s="14"/>
      <c r="S101" s="14"/>
    </row>
    <row r="102" spans="1:34">
      <c r="A102" s="4" t="s">
        <v>2554</v>
      </c>
      <c r="B102" s="5"/>
      <c r="D102" s="15"/>
      <c r="E102" s="23"/>
      <c r="F102" s="23"/>
      <c r="G102" s="20"/>
      <c r="H102" s="19"/>
      <c r="I102" s="12"/>
      <c r="J102" s="17"/>
      <c r="K102" s="14"/>
      <c r="L102" s="14"/>
      <c r="M102" s="17"/>
      <c r="P102" s="14"/>
      <c r="Q102" s="14"/>
      <c r="R102" s="14"/>
      <c r="S102" s="14"/>
    </row>
    <row r="103" spans="1:34">
      <c r="A103" s="23" t="s">
        <v>2509</v>
      </c>
      <c r="B103" s="5"/>
      <c r="D103" s="15"/>
      <c r="E103" s="23"/>
      <c r="F103" s="23"/>
      <c r="G103" s="20"/>
      <c r="H103" s="19"/>
      <c r="I103" s="12"/>
      <c r="J103" s="17"/>
      <c r="K103" s="14"/>
      <c r="L103" s="14"/>
      <c r="M103" s="17"/>
      <c r="P103" s="14"/>
      <c r="Q103" s="14"/>
      <c r="R103" s="14"/>
      <c r="S103" s="14"/>
    </row>
    <row r="104" spans="1:34">
      <c r="A104" s="23" t="s">
        <v>2503</v>
      </c>
      <c r="B104" s="5"/>
      <c r="D104" s="15"/>
      <c r="E104" s="23"/>
      <c r="F104" s="23"/>
      <c r="G104" s="20"/>
      <c r="H104" s="19"/>
      <c r="I104" s="12"/>
      <c r="J104" s="17"/>
      <c r="K104" s="14"/>
      <c r="L104" s="14"/>
      <c r="M104" s="14"/>
      <c r="P104" s="14"/>
      <c r="Q104" s="14"/>
      <c r="R104" s="14"/>
      <c r="S104" s="14"/>
    </row>
    <row r="105" spans="1:34">
      <c r="A105" s="25" t="s">
        <v>2516</v>
      </c>
      <c r="B105" s="25"/>
      <c r="C105" s="138" t="s">
        <v>2522</v>
      </c>
      <c r="D105" s="25"/>
      <c r="E105" s="25"/>
      <c r="F105" s="25"/>
      <c r="G105" s="25"/>
      <c r="H105" s="139" t="s">
        <v>4</v>
      </c>
      <c r="I105" s="139"/>
      <c r="J105" s="139"/>
      <c r="K105" s="139"/>
      <c r="L105" s="139"/>
      <c r="M105" s="139" t="s">
        <v>9</v>
      </c>
      <c r="N105" s="139"/>
      <c r="O105" s="139"/>
      <c r="P105" s="139"/>
      <c r="Q105" s="139"/>
      <c r="R105" s="139" t="s">
        <v>15</v>
      </c>
      <c r="S105" s="139"/>
      <c r="T105" s="139"/>
      <c r="U105" s="139"/>
      <c r="V105" s="139"/>
      <c r="W105" s="139" t="s">
        <v>12</v>
      </c>
      <c r="X105" s="139"/>
      <c r="Y105" s="139"/>
      <c r="Z105" s="139"/>
      <c r="AA105" s="25"/>
      <c r="AB105" s="139" t="s">
        <v>1010</v>
      </c>
      <c r="AC105" s="138"/>
      <c r="AD105" s="25"/>
      <c r="AE105" s="25"/>
      <c r="AF105" s="25"/>
      <c r="AG105" s="25"/>
      <c r="AH105" s="25"/>
    </row>
    <row r="106" spans="1:34">
      <c r="A106" s="26" t="s">
        <v>2313</v>
      </c>
      <c r="B106" s="26"/>
      <c r="C106" s="26" t="s">
        <v>2517</v>
      </c>
      <c r="D106" s="26" t="s">
        <v>2518</v>
      </c>
      <c r="E106" s="26" t="s">
        <v>2585</v>
      </c>
      <c r="F106" s="26"/>
      <c r="G106" s="26" t="s">
        <v>2520</v>
      </c>
      <c r="H106" s="26" t="s">
        <v>2517</v>
      </c>
      <c r="I106" s="26" t="s">
        <v>2518</v>
      </c>
      <c r="J106" s="26" t="s">
        <v>2519</v>
      </c>
      <c r="K106" s="26"/>
      <c r="L106" s="26" t="s">
        <v>2520</v>
      </c>
      <c r="M106" s="26" t="s">
        <v>2517</v>
      </c>
      <c r="N106" s="26" t="s">
        <v>2518</v>
      </c>
      <c r="O106" s="26" t="s">
        <v>2519</v>
      </c>
      <c r="P106" s="26"/>
      <c r="Q106" s="26" t="s">
        <v>2520</v>
      </c>
      <c r="R106" s="26" t="s">
        <v>2517</v>
      </c>
      <c r="S106" s="26" t="s">
        <v>2518</v>
      </c>
      <c r="T106" s="26" t="s">
        <v>2519</v>
      </c>
      <c r="U106" s="26"/>
      <c r="V106" s="26" t="s">
        <v>2520</v>
      </c>
      <c r="W106" s="26" t="s">
        <v>2517</v>
      </c>
      <c r="X106" s="26" t="s">
        <v>2518</v>
      </c>
      <c r="Y106" s="26" t="s">
        <v>2308</v>
      </c>
      <c r="Z106" s="26"/>
      <c r="AA106" s="26" t="s">
        <v>2520</v>
      </c>
      <c r="AB106" s="26" t="s">
        <v>2517</v>
      </c>
      <c r="AC106" s="26" t="s">
        <v>2518</v>
      </c>
      <c r="AD106" s="26" t="s">
        <v>2308</v>
      </c>
      <c r="AE106" s="26"/>
      <c r="AF106" s="26" t="s">
        <v>2520</v>
      </c>
      <c r="AG106" s="26"/>
      <c r="AH106" s="26"/>
    </row>
    <row r="107" spans="1:34">
      <c r="A107">
        <v>9368056</v>
      </c>
      <c r="B107">
        <v>9385959</v>
      </c>
      <c r="G107" s="5"/>
      <c r="L107" s="5"/>
      <c r="Q107" s="5"/>
      <c r="V107" s="5"/>
      <c r="AA107" s="5"/>
      <c r="AF107" s="5"/>
    </row>
    <row r="108" spans="1:34">
      <c r="A108">
        <v>53168234</v>
      </c>
      <c r="B108">
        <v>53199943</v>
      </c>
      <c r="G108" s="5"/>
      <c r="L108" s="5"/>
      <c r="V108" s="5"/>
      <c r="AA108" s="5"/>
      <c r="AF108" s="5"/>
    </row>
    <row r="109" spans="1:34">
      <c r="A109" s="25" t="s">
        <v>2444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</row>
    <row r="110" spans="1:34">
      <c r="A110" s="26" t="s">
        <v>2522</v>
      </c>
      <c r="B110" s="26" t="s">
        <v>2445</v>
      </c>
      <c r="C110" s="26" t="s">
        <v>2446</v>
      </c>
      <c r="D110" s="27" t="s">
        <v>2447</v>
      </c>
      <c r="E110" s="26" t="s">
        <v>2448</v>
      </c>
      <c r="F110" s="26" t="s">
        <v>2449</v>
      </c>
      <c r="G110" s="28" t="s">
        <v>2450</v>
      </c>
      <c r="H110" s="26" t="s">
        <v>2451</v>
      </c>
      <c r="I110" s="26" t="s">
        <v>2452</v>
      </c>
      <c r="J110" s="26" t="s">
        <v>2453</v>
      </c>
      <c r="K110" s="26" t="s">
        <v>2454</v>
      </c>
      <c r="L110" s="26" t="s">
        <v>2523</v>
      </c>
      <c r="M110" s="26" t="s">
        <v>2524</v>
      </c>
      <c r="N110" s="26" t="s">
        <v>2525</v>
      </c>
      <c r="O110" s="26" t="s">
        <v>2526</v>
      </c>
      <c r="P110" s="26" t="s">
        <v>2527</v>
      </c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</row>
    <row r="111" spans="1:34">
      <c r="F111" s="23"/>
      <c r="G111" s="14"/>
      <c r="H111" s="14"/>
      <c r="I111" s="29"/>
    </row>
    <row r="112" spans="1:34">
      <c r="A112" s="28" t="s">
        <v>2313</v>
      </c>
      <c r="B112" s="26" t="s">
        <v>2445</v>
      </c>
      <c r="C112" s="26" t="s">
        <v>2446</v>
      </c>
      <c r="D112" s="27" t="s">
        <v>2447</v>
      </c>
      <c r="E112" s="26" t="s">
        <v>2448</v>
      </c>
      <c r="F112" s="26" t="s">
        <v>2449</v>
      </c>
      <c r="G112" s="28" t="s">
        <v>2450</v>
      </c>
      <c r="H112" s="26" t="s">
        <v>2451</v>
      </c>
      <c r="I112" s="26" t="s">
        <v>2452</v>
      </c>
      <c r="J112" s="26" t="s">
        <v>2453</v>
      </c>
      <c r="K112" s="26" t="s">
        <v>2454</v>
      </c>
      <c r="L112" s="26" t="s">
        <v>2523</v>
      </c>
      <c r="M112" s="26" t="s">
        <v>2524</v>
      </c>
      <c r="N112" s="26" t="s">
        <v>2525</v>
      </c>
      <c r="O112" s="26" t="s">
        <v>2526</v>
      </c>
      <c r="P112" s="26" t="s">
        <v>2527</v>
      </c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</row>
    <row r="113" spans="1:34">
      <c r="A113" t="s">
        <v>2595</v>
      </c>
      <c r="D113" s="23"/>
      <c r="E113" s="23"/>
      <c r="F113" s="14"/>
      <c r="G113" s="14"/>
      <c r="H113" s="29"/>
    </row>
    <row r="114" spans="1:34">
      <c r="A114" t="s">
        <v>2529</v>
      </c>
      <c r="D114" s="23"/>
      <c r="E114" s="23"/>
      <c r="F114" s="14"/>
      <c r="G114" s="14"/>
      <c r="H114" s="29"/>
    </row>
    <row r="115" spans="1:34">
      <c r="A115" s="140" t="s">
        <v>2538</v>
      </c>
      <c r="B115" s="116"/>
      <c r="C115" s="116"/>
      <c r="D115" s="141"/>
      <c r="E115" s="142"/>
      <c r="F115" s="143"/>
      <c r="G115" s="142"/>
      <c r="H115" s="143"/>
      <c r="I115" s="142"/>
      <c r="J115" s="143"/>
      <c r="K115" s="116"/>
      <c r="L115" s="116"/>
      <c r="M115" s="116"/>
      <c r="N115" s="116"/>
      <c r="O115" s="116"/>
      <c r="P115" s="117"/>
      <c r="Q115" s="117"/>
      <c r="R115" s="117"/>
      <c r="S115" s="117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6"/>
      <c r="AE115" s="116"/>
      <c r="AF115" s="116"/>
      <c r="AG115" s="116"/>
      <c r="AH115" s="116"/>
    </row>
    <row r="116" spans="1:34">
      <c r="A116" s="144" t="s">
        <v>2470</v>
      </c>
      <c r="B116" s="25"/>
      <c r="C116" s="25" t="s">
        <v>2539</v>
      </c>
      <c r="D116" s="25" t="s">
        <v>2540</v>
      </c>
      <c r="E116" s="144"/>
      <c r="F116" s="145"/>
      <c r="G116" s="25"/>
      <c r="H116" s="146"/>
      <c r="I116" s="25"/>
      <c r="J116" s="25"/>
      <c r="K116" s="25"/>
      <c r="L116" s="25"/>
      <c r="M116" s="25"/>
      <c r="N116" s="25"/>
      <c r="O116" s="145"/>
      <c r="P116" s="145"/>
      <c r="Q116" s="145"/>
      <c r="R116" s="14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</row>
    <row r="117" spans="1:34">
      <c r="A117" s="127" t="s">
        <v>2307</v>
      </c>
      <c r="B117" s="4">
        <f>SUM(chrX!C117:D117)</f>
        <v>145210</v>
      </c>
      <c r="C117">
        <v>124809</v>
      </c>
      <c r="D117">
        <v>20401</v>
      </c>
      <c r="E117" s="5"/>
      <c r="F117" s="5"/>
      <c r="H117" s="14"/>
      <c r="O117" s="14"/>
      <c r="P117" s="14"/>
      <c r="Q117" s="14"/>
      <c r="R117" s="14"/>
    </row>
    <row r="118" spans="1:34">
      <c r="A118" s="127" t="s">
        <v>2481</v>
      </c>
      <c r="B118" s="5"/>
      <c r="D118" s="5"/>
      <c r="E118" s="5"/>
      <c r="F118" s="5"/>
      <c r="G118" s="5"/>
      <c r="H118" s="14"/>
      <c r="O118" s="14"/>
      <c r="P118" s="14"/>
      <c r="Q118" s="14"/>
      <c r="R118" s="14"/>
    </row>
    <row r="119" spans="1:34">
      <c r="A119" s="127" t="s">
        <v>2482</v>
      </c>
      <c r="B119" s="5"/>
      <c r="H119" s="14"/>
      <c r="O119" s="14"/>
      <c r="P119" s="14"/>
      <c r="Q119" s="14"/>
      <c r="R119" s="14"/>
    </row>
    <row r="120" spans="1:34">
      <c r="A120" s="127" t="s">
        <v>2483</v>
      </c>
      <c r="B120" s="5"/>
      <c r="D120" s="5"/>
      <c r="F120" s="14"/>
      <c r="H120" s="14"/>
      <c r="O120" s="14"/>
      <c r="P120" s="14"/>
      <c r="Q120" s="14"/>
      <c r="R120" s="14"/>
    </row>
    <row r="121" spans="1:34">
      <c r="A121" s="23" t="s">
        <v>2484</v>
      </c>
      <c r="B121" s="5"/>
      <c r="D121" s="5"/>
      <c r="E121" s="5"/>
      <c r="F121" s="5"/>
      <c r="O121" s="14"/>
      <c r="P121" s="14"/>
      <c r="Q121" s="14"/>
      <c r="R121" s="14"/>
    </row>
    <row r="122" spans="1:34">
      <c r="A122" s="23" t="s">
        <v>2485</v>
      </c>
      <c r="B122" s="5"/>
      <c r="D122" s="5"/>
      <c r="E122" s="5"/>
      <c r="F122" s="5"/>
      <c r="O122" s="14"/>
      <c r="P122" s="14"/>
      <c r="Q122" s="14"/>
      <c r="R122" s="14"/>
    </row>
    <row r="123" spans="1:34">
      <c r="A123" s="147" t="s">
        <v>2486</v>
      </c>
      <c r="B123" s="124"/>
      <c r="C123" s="124" t="s">
        <v>2539</v>
      </c>
      <c r="D123" s="124" t="s">
        <v>2540</v>
      </c>
      <c r="E123" s="147"/>
      <c r="F123" s="148"/>
      <c r="G123" s="124"/>
      <c r="H123" s="124"/>
      <c r="I123" s="124"/>
      <c r="J123" s="124"/>
      <c r="K123" s="124"/>
      <c r="L123" s="124"/>
      <c r="M123" s="124"/>
      <c r="N123" s="124"/>
      <c r="O123" s="122"/>
      <c r="P123" s="122"/>
      <c r="Q123" s="122"/>
      <c r="R123" s="122"/>
      <c r="S123" s="124"/>
      <c r="T123" s="124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</row>
    <row r="124" spans="1:34">
      <c r="A124" s="127" t="s">
        <v>2481</v>
      </c>
      <c r="B124" s="5"/>
      <c r="D124" s="5"/>
      <c r="E124" s="5"/>
      <c r="F124" s="5"/>
      <c r="O124" s="14"/>
      <c r="P124" s="14"/>
      <c r="Q124" s="14"/>
      <c r="R124" s="14"/>
    </row>
    <row r="125" spans="1:34">
      <c r="A125" s="127" t="s">
        <v>2482</v>
      </c>
      <c r="B125" s="5"/>
      <c r="O125" s="14"/>
      <c r="P125" s="14"/>
      <c r="Q125" s="14"/>
      <c r="R125" s="14"/>
    </row>
    <row r="126" spans="1:34">
      <c r="A126" s="127" t="s">
        <v>2483</v>
      </c>
      <c r="B126" s="5"/>
      <c r="D126" s="5"/>
      <c r="F126" s="14"/>
      <c r="O126" s="14"/>
      <c r="P126" s="14"/>
      <c r="Q126" s="14"/>
      <c r="R126" s="14"/>
    </row>
    <row r="127" spans="1:34">
      <c r="A127" s="23" t="s">
        <v>2484</v>
      </c>
      <c r="B127" s="5"/>
      <c r="D127" s="5"/>
      <c r="E127" s="5"/>
      <c r="F127" s="5"/>
      <c r="O127" s="14"/>
      <c r="P127" s="14"/>
      <c r="Q127" s="14"/>
      <c r="R127" s="14"/>
    </row>
    <row r="128" spans="1:34">
      <c r="A128" s="23" t="s">
        <v>2485</v>
      </c>
      <c r="B128" s="5"/>
      <c r="D128" s="5"/>
      <c r="E128" s="5"/>
      <c r="F128" s="5"/>
      <c r="O128" s="14"/>
      <c r="P128" s="14"/>
      <c r="Q128" s="14"/>
      <c r="R128" s="14"/>
    </row>
    <row r="129" spans="1:34">
      <c r="A129" s="147" t="s">
        <v>2487</v>
      </c>
      <c r="B129" s="124"/>
      <c r="C129" s="124" t="s">
        <v>2539</v>
      </c>
      <c r="D129" s="124" t="s">
        <v>2540</v>
      </c>
      <c r="E129" s="147"/>
      <c r="F129" s="148"/>
      <c r="G129" s="124"/>
      <c r="H129" s="124"/>
      <c r="I129" s="124"/>
      <c r="J129" s="124"/>
      <c r="K129" s="124"/>
      <c r="L129" s="124"/>
      <c r="M129" s="124"/>
      <c r="N129" s="124"/>
      <c r="O129" s="122"/>
      <c r="P129" s="122"/>
      <c r="Q129" s="122"/>
      <c r="R129" s="122"/>
      <c r="S129" s="124"/>
      <c r="T129" s="124"/>
      <c r="U129" s="124"/>
      <c r="V129" s="124"/>
      <c r="W129" s="124"/>
      <c r="X129" s="124"/>
      <c r="Y129" s="124"/>
      <c r="Z129" s="124"/>
      <c r="AA129" s="124"/>
      <c r="AB129" s="124"/>
      <c r="AC129" s="124"/>
      <c r="AD129" s="124"/>
      <c r="AE129" s="124"/>
      <c r="AF129" s="124"/>
      <c r="AG129" s="124"/>
      <c r="AH129" s="124"/>
    </row>
    <row r="130" spans="1:34">
      <c r="A130" s="127" t="s">
        <v>2481</v>
      </c>
      <c r="B130" s="5"/>
      <c r="D130" s="5"/>
      <c r="E130" s="5"/>
      <c r="F130" s="5"/>
      <c r="O130" s="14"/>
      <c r="P130" s="14"/>
      <c r="Q130" s="14"/>
      <c r="R130" s="14"/>
    </row>
    <row r="131" spans="1:34">
      <c r="A131" s="127" t="s">
        <v>2482</v>
      </c>
      <c r="B131" s="5"/>
      <c r="O131" s="14"/>
      <c r="P131" s="14"/>
      <c r="Q131" s="14"/>
      <c r="R131" s="14"/>
    </row>
    <row r="132" spans="1:34">
      <c r="A132" s="127" t="s">
        <v>2483</v>
      </c>
      <c r="B132" s="5"/>
      <c r="D132" s="5"/>
      <c r="F132" s="14"/>
      <c r="O132" s="14"/>
      <c r="P132" s="14"/>
      <c r="Q132" s="14"/>
      <c r="R132" s="14"/>
    </row>
    <row r="133" spans="1:34">
      <c r="A133" s="23" t="s">
        <v>2484</v>
      </c>
      <c r="B133" s="5"/>
      <c r="D133" s="5"/>
      <c r="E133" s="5"/>
      <c r="F133" s="5"/>
      <c r="O133" s="14"/>
      <c r="P133" s="14"/>
      <c r="Q133" s="14"/>
      <c r="R133" s="14"/>
    </row>
    <row r="134" spans="1:34">
      <c r="A134" s="23" t="s">
        <v>2485</v>
      </c>
      <c r="B134" s="5"/>
      <c r="D134" s="5"/>
      <c r="E134" s="5"/>
      <c r="F134" s="5"/>
      <c r="O134" s="14"/>
      <c r="P134" s="14"/>
      <c r="Q134" s="14"/>
      <c r="R134" s="14"/>
    </row>
    <row r="135" spans="1:34">
      <c r="A135" s="147" t="s">
        <v>2488</v>
      </c>
      <c r="B135" s="124"/>
      <c r="C135" s="124" t="s">
        <v>2539</v>
      </c>
      <c r="D135" s="124" t="s">
        <v>2540</v>
      </c>
      <c r="E135" s="147"/>
      <c r="F135" s="148"/>
      <c r="G135" s="124"/>
      <c r="H135" s="124"/>
      <c r="I135" s="124"/>
      <c r="J135" s="124"/>
      <c r="K135" s="124"/>
      <c r="L135" s="124"/>
      <c r="M135" s="124"/>
      <c r="N135" s="124"/>
      <c r="O135" s="122"/>
      <c r="P135" s="122"/>
      <c r="Q135" s="122"/>
      <c r="R135" s="122"/>
      <c r="S135" s="124"/>
      <c r="T135" s="124"/>
      <c r="U135" s="124"/>
      <c r="V135" s="124"/>
      <c r="W135" s="124"/>
      <c r="X135" s="124"/>
      <c r="Y135" s="124"/>
      <c r="Z135" s="124"/>
      <c r="AA135" s="124"/>
      <c r="AB135" s="124"/>
      <c r="AC135" s="124"/>
      <c r="AD135" s="124"/>
      <c r="AE135" s="124"/>
      <c r="AF135" s="124"/>
      <c r="AG135" s="124"/>
      <c r="AH135" s="124"/>
    </row>
    <row r="136" spans="1:34">
      <c r="A136" s="127" t="s">
        <v>2481</v>
      </c>
      <c r="B136" s="5"/>
      <c r="D136" s="5"/>
      <c r="E136" s="5"/>
      <c r="F136" s="5"/>
      <c r="O136" s="14"/>
      <c r="P136" s="14"/>
      <c r="Q136" s="14"/>
      <c r="R136" s="14"/>
    </row>
    <row r="137" spans="1:34">
      <c r="A137" s="127" t="s">
        <v>2482</v>
      </c>
      <c r="B137" s="5"/>
      <c r="O137" s="14"/>
      <c r="P137" s="14"/>
      <c r="Q137" s="14"/>
      <c r="R137" s="14"/>
    </row>
    <row r="138" spans="1:34">
      <c r="A138" s="127" t="s">
        <v>2483</v>
      </c>
      <c r="B138" s="5"/>
      <c r="D138" s="5"/>
      <c r="F138" s="14"/>
      <c r="O138" s="14"/>
      <c r="P138" s="14"/>
      <c r="Q138" s="14"/>
      <c r="R138" s="14"/>
    </row>
    <row r="139" spans="1:34">
      <c r="A139" s="23" t="s">
        <v>2484</v>
      </c>
      <c r="B139" s="5"/>
      <c r="D139" s="5"/>
      <c r="E139" s="5"/>
      <c r="F139" s="5"/>
      <c r="O139" s="14"/>
      <c r="P139" s="14"/>
      <c r="Q139" s="14"/>
      <c r="R139" s="14"/>
    </row>
    <row r="140" spans="1:34">
      <c r="A140" s="23" t="s">
        <v>2485</v>
      </c>
      <c r="B140" s="5"/>
      <c r="D140" s="5"/>
      <c r="E140" s="5"/>
      <c r="F140" s="5"/>
      <c r="O140" s="14"/>
      <c r="P140" s="14"/>
      <c r="Q140" s="14"/>
      <c r="R140" s="14"/>
    </row>
    <row r="141" spans="1:34">
      <c r="A141" s="147" t="s">
        <v>2489</v>
      </c>
      <c r="B141" s="124"/>
      <c r="C141" s="124" t="s">
        <v>2539</v>
      </c>
      <c r="D141" s="124" t="s">
        <v>2540</v>
      </c>
      <c r="E141" s="147"/>
      <c r="F141" s="148"/>
      <c r="G141" s="124"/>
      <c r="H141" s="124"/>
      <c r="I141" s="124"/>
      <c r="J141" s="124"/>
      <c r="K141" s="124"/>
      <c r="L141" s="124"/>
      <c r="M141" s="124"/>
      <c r="N141" s="124"/>
      <c r="O141" s="122"/>
      <c r="P141" s="122"/>
      <c r="Q141" s="122"/>
      <c r="R141" s="122"/>
      <c r="S141" s="124"/>
      <c r="T141" s="124"/>
      <c r="U141" s="124"/>
      <c r="V141" s="124"/>
      <c r="W141" s="124"/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</row>
    <row r="142" spans="1:34">
      <c r="A142" s="127" t="s">
        <v>2481</v>
      </c>
      <c r="B142" s="5"/>
      <c r="D142" s="5"/>
      <c r="E142" s="5"/>
      <c r="F142" s="5"/>
      <c r="O142" s="14"/>
      <c r="P142" s="14"/>
      <c r="Q142" s="14"/>
      <c r="R142" s="14"/>
    </row>
    <row r="143" spans="1:34">
      <c r="A143" s="127" t="s">
        <v>2482</v>
      </c>
      <c r="B143" s="5"/>
      <c r="O143" s="14"/>
      <c r="P143" s="14"/>
      <c r="Q143" s="14"/>
      <c r="R143" s="14"/>
    </row>
    <row r="144" spans="1:34">
      <c r="A144" s="127" t="s">
        <v>2483</v>
      </c>
      <c r="B144" s="5"/>
      <c r="D144" s="5"/>
      <c r="F144" s="14"/>
      <c r="O144" s="14"/>
      <c r="P144" s="14"/>
      <c r="Q144" s="14"/>
      <c r="R144" s="14"/>
    </row>
    <row r="145" spans="1:34">
      <c r="A145" s="23" t="s">
        <v>2484</v>
      </c>
      <c r="B145" s="5"/>
      <c r="D145" s="5"/>
      <c r="E145" s="5"/>
      <c r="F145" s="5"/>
      <c r="O145" s="14"/>
      <c r="P145" s="14"/>
      <c r="Q145" s="14"/>
      <c r="R145" s="14"/>
    </row>
    <row r="146" spans="1:34">
      <c r="A146" s="23" t="s">
        <v>2485</v>
      </c>
      <c r="B146" s="5"/>
      <c r="D146" s="5"/>
      <c r="E146" s="5"/>
      <c r="F146" s="5"/>
      <c r="O146" s="14"/>
      <c r="P146" s="14"/>
      <c r="Q146" s="14"/>
      <c r="R146" s="14"/>
    </row>
    <row r="147" spans="1:34">
      <c r="A147" s="147" t="s">
        <v>2490</v>
      </c>
      <c r="B147" s="124"/>
      <c r="C147" s="124" t="s">
        <v>2539</v>
      </c>
      <c r="D147" s="124" t="s">
        <v>2540</v>
      </c>
      <c r="E147" s="147"/>
      <c r="F147" s="148"/>
      <c r="G147" s="124"/>
      <c r="H147" s="124"/>
      <c r="I147" s="124"/>
      <c r="J147" s="124"/>
      <c r="K147" s="124"/>
      <c r="L147" s="124"/>
      <c r="M147" s="124"/>
      <c r="N147" s="124"/>
      <c r="O147" s="122"/>
      <c r="P147" s="122"/>
      <c r="Q147" s="122"/>
      <c r="R147" s="122"/>
      <c r="S147" s="124"/>
      <c r="T147" s="124"/>
      <c r="U147" s="124"/>
      <c r="V147" s="124"/>
      <c r="W147" s="124"/>
      <c r="X147" s="124"/>
      <c r="Y147" s="124"/>
      <c r="Z147" s="124"/>
      <c r="AA147" s="124"/>
      <c r="AB147" s="124"/>
      <c r="AC147" s="124"/>
      <c r="AD147" s="124"/>
      <c r="AE147" s="124"/>
      <c r="AF147" s="124"/>
      <c r="AG147" s="124"/>
      <c r="AH147" s="124"/>
    </row>
    <row r="148" spans="1:34">
      <c r="A148" s="127" t="s">
        <v>2481</v>
      </c>
      <c r="B148" s="5"/>
      <c r="D148" s="5"/>
      <c r="E148" s="5"/>
      <c r="F148" s="5"/>
      <c r="O148" s="14"/>
      <c r="P148" s="14"/>
      <c r="Q148" s="14"/>
      <c r="R148" s="14"/>
    </row>
    <row r="149" spans="1:34">
      <c r="A149" s="127" t="s">
        <v>2482</v>
      </c>
      <c r="B149" s="5"/>
      <c r="O149" s="14"/>
      <c r="P149" s="14"/>
      <c r="Q149" s="14"/>
      <c r="R149" s="14"/>
    </row>
    <row r="150" spans="1:34">
      <c r="A150" s="127" t="s">
        <v>2483</v>
      </c>
      <c r="B150" s="5"/>
      <c r="D150" s="5"/>
      <c r="F150" s="14"/>
      <c r="O150" s="14"/>
      <c r="P150" s="14"/>
      <c r="Q150" s="14"/>
      <c r="R150" s="14"/>
    </row>
    <row r="151" spans="1:34">
      <c r="A151" s="23" t="s">
        <v>2484</v>
      </c>
      <c r="B151" s="5"/>
      <c r="D151" s="5"/>
      <c r="E151" s="5"/>
      <c r="F151" s="5"/>
      <c r="O151" s="14"/>
      <c r="P151" s="14"/>
      <c r="Q151" s="14"/>
      <c r="R151" s="14"/>
    </row>
    <row r="152" spans="1:34">
      <c r="A152" s="23" t="s">
        <v>2485</v>
      </c>
      <c r="B152" s="5"/>
      <c r="D152" s="5"/>
      <c r="E152" s="5"/>
      <c r="F152" s="5"/>
      <c r="O152" s="14"/>
      <c r="P152" s="14"/>
      <c r="Q152" s="14"/>
      <c r="R152" s="14"/>
    </row>
    <row r="153" spans="1:34">
      <c r="A153" s="149" t="s">
        <v>2550</v>
      </c>
      <c r="B153" s="150"/>
      <c r="C153" s="25"/>
      <c r="D153" s="139" t="s">
        <v>4</v>
      </c>
      <c r="E153" s="139"/>
      <c r="F153" s="139"/>
      <c r="G153" s="139" t="s">
        <v>9</v>
      </c>
      <c r="H153" s="139"/>
      <c r="I153" s="139"/>
      <c r="J153" s="139" t="s">
        <v>15</v>
      </c>
      <c r="K153" s="139"/>
      <c r="L153" s="139"/>
      <c r="M153" s="139" t="s">
        <v>12</v>
      </c>
      <c r="N153" s="139"/>
      <c r="O153" s="139"/>
      <c r="P153" s="139" t="s">
        <v>1010</v>
      </c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</row>
    <row r="154" spans="1:34">
      <c r="A154" s="15" t="s">
        <v>2551</v>
      </c>
      <c r="B154" s="5"/>
      <c r="D154" s="5"/>
      <c r="E154" s="14"/>
      <c r="G154" s="5"/>
      <c r="I154" s="14"/>
      <c r="J154" s="5"/>
      <c r="M154" s="5"/>
      <c r="N154" s="14"/>
      <c r="O154" s="14"/>
      <c r="P154" s="5"/>
    </row>
    <row r="155" spans="1:34">
      <c r="A155" s="15" t="s">
        <v>2552</v>
      </c>
      <c r="B155" s="5"/>
      <c r="D155" s="5"/>
      <c r="E155" s="14"/>
      <c r="G155" s="5"/>
      <c r="I155" s="14"/>
      <c r="M155" s="5"/>
      <c r="N155" s="14"/>
      <c r="O155" s="14"/>
    </row>
    <row r="156" spans="1:34">
      <c r="A156" s="15" t="s">
        <v>2308</v>
      </c>
      <c r="B156" s="5"/>
      <c r="D156" s="5"/>
      <c r="E156" s="14"/>
      <c r="G156" s="5"/>
      <c r="I156" s="14"/>
      <c r="J156" s="5"/>
      <c r="N156" s="14"/>
      <c r="O156" s="14"/>
      <c r="P156" s="5"/>
    </row>
    <row r="157" spans="1:34">
      <c r="A157" s="15" t="s">
        <v>2520</v>
      </c>
      <c r="B157" s="5"/>
      <c r="D157" s="15"/>
      <c r="E157" s="14"/>
      <c r="G157" s="14"/>
      <c r="I157" s="14"/>
      <c r="N157" s="14"/>
      <c r="O157" s="14"/>
    </row>
    <row r="158" spans="1:34">
      <c r="A158" s="146" t="s">
        <v>2553</v>
      </c>
      <c r="B158" s="25"/>
      <c r="C158" s="25"/>
      <c r="D158" s="139" t="s">
        <v>4</v>
      </c>
      <c r="E158" s="139"/>
      <c r="F158" s="139"/>
      <c r="G158" s="139" t="s">
        <v>9</v>
      </c>
      <c r="H158" s="139"/>
      <c r="I158" s="139"/>
      <c r="J158" s="139" t="s">
        <v>15</v>
      </c>
      <c r="K158" s="139"/>
      <c r="L158" s="139"/>
      <c r="M158" s="139" t="s">
        <v>12</v>
      </c>
      <c r="N158" s="139"/>
      <c r="O158" s="139"/>
      <c r="P158" s="139" t="s">
        <v>1010</v>
      </c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</row>
    <row r="159" spans="1:34">
      <c r="A159" s="23" t="s">
        <v>2493</v>
      </c>
      <c r="B159" s="5"/>
      <c r="C159" s="14"/>
      <c r="D159" s="5"/>
      <c r="E159" s="14"/>
      <c r="G159" s="5"/>
      <c r="H159" s="14"/>
      <c r="I159" s="14"/>
      <c r="J159" s="5"/>
      <c r="M159" s="5"/>
      <c r="N159" s="14"/>
      <c r="O159" s="14"/>
      <c r="P159" s="5"/>
    </row>
    <row r="160" spans="1:34">
      <c r="A160" s="23" t="s">
        <v>2504</v>
      </c>
      <c r="B160" s="5"/>
      <c r="C160" s="29"/>
      <c r="D160" s="5"/>
      <c r="E160" s="14"/>
      <c r="G160" s="5"/>
      <c r="I160" s="14"/>
      <c r="J160" s="5"/>
      <c r="M160" s="5"/>
      <c r="N160" s="14"/>
      <c r="O160" s="14"/>
      <c r="P160" s="5"/>
    </row>
    <row r="161" spans="1:34">
      <c r="A161" s="5" t="s">
        <v>2497</v>
      </c>
      <c r="B161" s="5"/>
      <c r="C161" s="29"/>
      <c r="D161" s="5"/>
      <c r="E161" s="14"/>
      <c r="G161" s="14"/>
      <c r="I161" s="14"/>
      <c r="J161" s="5"/>
      <c r="M161" s="5"/>
      <c r="N161" s="14"/>
      <c r="O161" s="14"/>
      <c r="P161" s="5"/>
    </row>
    <row r="162" spans="1:34">
      <c r="A162" s="23" t="s">
        <v>2505</v>
      </c>
      <c r="B162" s="5"/>
      <c r="C162" s="29"/>
      <c r="D162" s="5"/>
      <c r="E162" s="14"/>
      <c r="G162" s="5"/>
      <c r="I162" s="14"/>
      <c r="M162" s="5"/>
      <c r="N162" s="14"/>
      <c r="O162" s="14"/>
      <c r="P162" s="5"/>
    </row>
    <row r="163" spans="1:34">
      <c r="A163" s="23" t="s">
        <v>2506</v>
      </c>
      <c r="B163" s="5"/>
      <c r="C163" s="29"/>
      <c r="D163" s="5"/>
      <c r="E163" s="14"/>
      <c r="G163" s="14"/>
      <c r="I163" s="14"/>
      <c r="J163" s="5"/>
      <c r="M163" s="5"/>
      <c r="N163" s="14"/>
      <c r="O163" s="14"/>
      <c r="P163" s="5"/>
    </row>
    <row r="164" spans="1:34" ht="28">
      <c r="A164" s="5" t="s">
        <v>2507</v>
      </c>
      <c r="B164" s="5"/>
      <c r="C164" s="29"/>
      <c r="D164" s="5"/>
      <c r="E164" s="14"/>
      <c r="G164" s="5"/>
      <c r="I164" s="14"/>
      <c r="J164" s="5"/>
      <c r="M164" s="5"/>
      <c r="N164" s="14"/>
      <c r="O164" s="14"/>
      <c r="P164" s="5"/>
    </row>
    <row r="165" spans="1:34" ht="28">
      <c r="A165" s="5" t="s">
        <v>2508</v>
      </c>
      <c r="B165" s="5"/>
      <c r="C165" s="29"/>
      <c r="D165" s="5"/>
      <c r="E165" s="14"/>
      <c r="G165" s="5"/>
      <c r="I165" s="14"/>
      <c r="J165" s="5"/>
      <c r="M165" s="5"/>
      <c r="N165" s="14"/>
      <c r="O165" s="14"/>
    </row>
    <row r="166" spans="1:34">
      <c r="A166" s="4" t="s">
        <v>2554</v>
      </c>
      <c r="B166" s="5"/>
      <c r="C166" s="29"/>
      <c r="D166" s="15"/>
      <c r="E166" s="14"/>
      <c r="G166" s="14"/>
      <c r="I166" s="14"/>
      <c r="N166" s="14"/>
      <c r="O166" s="14"/>
    </row>
    <row r="167" spans="1:34">
      <c r="A167" s="23" t="s">
        <v>2509</v>
      </c>
      <c r="B167" s="5"/>
      <c r="C167" s="29"/>
      <c r="D167" s="5"/>
      <c r="E167" s="14"/>
      <c r="G167" s="5"/>
      <c r="I167" s="14"/>
      <c r="J167" s="5"/>
      <c r="M167" s="5"/>
      <c r="N167" s="14"/>
      <c r="O167" s="14"/>
      <c r="P167" s="5"/>
    </row>
    <row r="168" spans="1:34">
      <c r="A168" s="23" t="s">
        <v>2503</v>
      </c>
      <c r="B168" s="5"/>
      <c r="C168" s="29"/>
      <c r="D168" s="15"/>
      <c r="E168" s="14"/>
      <c r="G168" s="14"/>
      <c r="I168" s="14"/>
      <c r="N168" s="14"/>
      <c r="O168" s="14"/>
    </row>
    <row r="169" spans="1:34">
      <c r="A169" s="151" t="s">
        <v>2555</v>
      </c>
      <c r="B169" s="146"/>
      <c r="C169" s="152"/>
      <c r="D169" s="153"/>
      <c r="E169" s="146"/>
      <c r="F169" s="25"/>
      <c r="G169" s="146"/>
      <c r="H169" s="25"/>
      <c r="I169" s="146"/>
      <c r="J169" s="25"/>
      <c r="K169" s="25"/>
      <c r="L169" s="25"/>
      <c r="M169" s="25"/>
      <c r="N169" s="25"/>
      <c r="O169" s="25"/>
      <c r="P169" s="146"/>
      <c r="Q169" s="146"/>
      <c r="R169" s="146"/>
      <c r="S169" s="146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</row>
    <row r="170" spans="1:34">
      <c r="A170" s="4" t="s">
        <v>2556</v>
      </c>
      <c r="B170" s="14"/>
      <c r="C170" s="29"/>
      <c r="D170" s="15"/>
      <c r="E170" s="14"/>
      <c r="G170" s="14"/>
      <c r="I170" s="14"/>
      <c r="P170" s="14"/>
      <c r="Q170" s="14"/>
      <c r="R170" s="14"/>
      <c r="S170" s="14"/>
    </row>
    <row r="171" spans="1:34">
      <c r="A171" s="4" t="s">
        <v>2558</v>
      </c>
      <c r="B171" s="14"/>
      <c r="C171" s="29"/>
      <c r="D171" s="15"/>
      <c r="G171" s="5"/>
      <c r="H171" s="5"/>
      <c r="I171" s="5"/>
      <c r="L171" s="5"/>
      <c r="M171" s="30"/>
      <c r="P171" s="14"/>
      <c r="Q171" s="14"/>
      <c r="R171" s="14"/>
      <c r="S171" s="14"/>
    </row>
    <row r="172" spans="1:34">
      <c r="B172" s="14"/>
      <c r="F172" s="5"/>
      <c r="G172" s="5"/>
      <c r="H172" s="5"/>
      <c r="I172" s="5"/>
      <c r="L172" s="5"/>
      <c r="M172" s="30"/>
    </row>
    <row r="173" spans="1:34">
      <c r="A173" s="4" t="s">
        <v>2559</v>
      </c>
      <c r="B173" s="14"/>
      <c r="F173" s="5"/>
      <c r="G173" s="5"/>
      <c r="H173" s="5"/>
      <c r="I173" s="5"/>
      <c r="M173" s="30"/>
    </row>
    <row r="174" spans="1:34">
      <c r="A174" s="4" t="s">
        <v>2560</v>
      </c>
      <c r="B174" s="14"/>
      <c r="F174" s="5"/>
      <c r="G174" s="5"/>
      <c r="L174" s="5"/>
      <c r="M174" s="30"/>
    </row>
    <row r="175" spans="1:34">
      <c r="B175" s="14"/>
    </row>
    <row r="176" spans="1:34">
      <c r="A176" s="4" t="s">
        <v>2561</v>
      </c>
      <c r="B176" s="14"/>
    </row>
    <row r="177" spans="1:34">
      <c r="A177" s="4" t="s">
        <v>2562</v>
      </c>
      <c r="B177" s="14"/>
    </row>
    <row r="178" spans="1:34">
      <c r="A178" s="37" t="s">
        <v>2586</v>
      </c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</row>
    <row r="179" spans="1:34">
      <c r="A179" s="14" t="s">
        <v>2455</v>
      </c>
      <c r="B179" s="4" t="s">
        <v>2459</v>
      </c>
      <c r="C179" s="14" t="s">
        <v>2460</v>
      </c>
      <c r="D179" s="4" t="s">
        <v>2461</v>
      </c>
      <c r="E179" s="14" t="s">
        <v>2462</v>
      </c>
      <c r="F179" s="4" t="s">
        <v>2463</v>
      </c>
      <c r="G179" s="4" t="s">
        <v>2464</v>
      </c>
      <c r="H179" s="4" t="s">
        <v>2465</v>
      </c>
      <c r="I179" s="4" t="s">
        <v>2468</v>
      </c>
    </row>
    <row r="180" spans="1:34">
      <c r="A180" s="23">
        <v>1</v>
      </c>
      <c r="B180" s="5"/>
      <c r="E180" s="5"/>
      <c r="H180" s="5"/>
      <c r="I180" s="5"/>
    </row>
    <row r="181" spans="1:34">
      <c r="A181" s="23">
        <v>2</v>
      </c>
      <c r="B181" s="5"/>
      <c r="C181" s="5"/>
      <c r="D181" s="5"/>
      <c r="E181" s="5"/>
      <c r="H181" s="5"/>
      <c r="I181" s="5"/>
    </row>
    <row r="182" spans="1:34">
      <c r="A182" s="4" t="s">
        <v>2521</v>
      </c>
      <c r="B182" s="5"/>
      <c r="C182" s="5"/>
      <c r="D182" s="5"/>
      <c r="E182" s="5"/>
      <c r="H182" s="5"/>
      <c r="I182" s="5"/>
    </row>
    <row r="183" spans="1:34">
      <c r="A183" s="90" t="s">
        <v>2563</v>
      </c>
      <c r="B183" s="122"/>
      <c r="C183" s="126"/>
      <c r="D183" s="123"/>
      <c r="E183" s="122" t="s">
        <v>2492</v>
      </c>
      <c r="F183" s="124"/>
      <c r="G183" s="122"/>
      <c r="H183" s="124"/>
      <c r="I183" s="122"/>
      <c r="J183" s="124"/>
      <c r="K183" s="124"/>
      <c r="L183" s="124"/>
      <c r="M183" s="124"/>
      <c r="N183" s="122"/>
      <c r="O183" s="122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124"/>
      <c r="AA183" s="124"/>
      <c r="AB183" s="124"/>
      <c r="AC183" s="124"/>
      <c r="AD183" s="124"/>
      <c r="AE183" s="124"/>
      <c r="AF183" s="124"/>
      <c r="AG183" s="124"/>
      <c r="AH183" s="124"/>
    </row>
    <row r="184" spans="1:34">
      <c r="A184" s="14" t="s">
        <v>2455</v>
      </c>
      <c r="B184" s="4" t="s">
        <v>2459</v>
      </c>
      <c r="C184" s="14" t="s">
        <v>2460</v>
      </c>
      <c r="D184" s="4" t="s">
        <v>2461</v>
      </c>
      <c r="E184" s="14" t="s">
        <v>2462</v>
      </c>
      <c r="F184" s="4" t="s">
        <v>2463</v>
      </c>
      <c r="G184" s="4" t="s">
        <v>2464</v>
      </c>
      <c r="H184" s="4" t="s">
        <v>2465</v>
      </c>
      <c r="I184" s="4" t="s">
        <v>2468</v>
      </c>
    </row>
    <row r="185" spans="1:34">
      <c r="A185" s="23">
        <v>1</v>
      </c>
      <c r="B185" s="5"/>
      <c r="C185" s="5"/>
      <c r="D185" s="5"/>
      <c r="E185" s="5"/>
      <c r="H185" s="5"/>
      <c r="I185" s="5"/>
    </row>
    <row r="186" spans="1:34">
      <c r="A186" s="23">
        <v>2</v>
      </c>
      <c r="B186" s="5"/>
      <c r="C186" s="5"/>
      <c r="D186" s="5"/>
      <c r="E186" s="5"/>
    </row>
    <row r="187" spans="1:34">
      <c r="A187" s="4" t="s">
        <v>2521</v>
      </c>
      <c r="B187" s="5"/>
      <c r="C187" s="5"/>
      <c r="D187" s="5"/>
      <c r="E187" s="5"/>
      <c r="H187" s="5"/>
      <c r="I187" s="5"/>
    </row>
    <row r="188" spans="1:34">
      <c r="A188" s="90" t="s">
        <v>2564</v>
      </c>
      <c r="B188" s="122"/>
      <c r="C188" s="126"/>
      <c r="D188" s="123"/>
      <c r="E188" s="124"/>
      <c r="F188" s="124"/>
      <c r="G188" s="124"/>
      <c r="H188" s="124"/>
      <c r="I188" s="124"/>
      <c r="J188" s="124"/>
      <c r="K188" s="124"/>
      <c r="L188" s="124"/>
      <c r="M188" s="124"/>
      <c r="N188" s="122"/>
      <c r="O188" s="122"/>
      <c r="P188" s="124"/>
      <c r="Q188" s="124"/>
      <c r="R188" s="124"/>
      <c r="S188" s="124"/>
      <c r="T188" s="124"/>
      <c r="U188" s="124"/>
      <c r="V188" s="124"/>
      <c r="W188" s="124"/>
      <c r="X188" s="124"/>
      <c r="Y188" s="124"/>
      <c r="Z188" s="124"/>
      <c r="AA188" s="124"/>
      <c r="AB188" s="124"/>
      <c r="AC188" s="124"/>
      <c r="AD188" s="124"/>
      <c r="AE188" s="124"/>
      <c r="AF188" s="124"/>
      <c r="AG188" s="124"/>
      <c r="AH188" s="124"/>
    </row>
    <row r="189" spans="1:34">
      <c r="A189" s="23">
        <v>1</v>
      </c>
      <c r="B189" s="5"/>
      <c r="C189" s="5"/>
      <c r="D189" s="5"/>
      <c r="E189" s="5"/>
      <c r="H189" s="5"/>
    </row>
    <row r="190" spans="1:34">
      <c r="A190" s="23">
        <v>2</v>
      </c>
      <c r="C190" s="5"/>
      <c r="D190" s="5"/>
      <c r="E190" s="5"/>
      <c r="H190" s="5"/>
      <c r="M190" s="5"/>
    </row>
    <row r="191" spans="1:34">
      <c r="A191" s="4" t="s">
        <v>2521</v>
      </c>
      <c r="B191" s="5"/>
      <c r="C191" s="5"/>
      <c r="D191" s="5"/>
      <c r="E191" s="5"/>
      <c r="H191" s="5"/>
      <c r="I191" s="5"/>
    </row>
    <row r="192" spans="1:34">
      <c r="A192" s="90" t="s">
        <v>2565</v>
      </c>
      <c r="B192" s="122"/>
      <c r="C192" s="126"/>
      <c r="D192" s="123"/>
      <c r="E192" s="124"/>
      <c r="F192" s="124"/>
      <c r="G192" s="124"/>
      <c r="H192" s="124"/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  <c r="AA192" s="124"/>
      <c r="AB192" s="124"/>
      <c r="AC192" s="124"/>
      <c r="AD192" s="124"/>
      <c r="AE192" s="124"/>
      <c r="AF192" s="124"/>
      <c r="AG192" s="124"/>
      <c r="AH192" s="124"/>
    </row>
    <row r="193" spans="1:34">
      <c r="A193" s="23">
        <v>1</v>
      </c>
      <c r="B193" s="5"/>
      <c r="C193" s="5"/>
      <c r="D193" s="5"/>
      <c r="E193" s="5"/>
      <c r="H193" s="5"/>
    </row>
    <row r="194" spans="1:34">
      <c r="A194" s="23">
        <v>2</v>
      </c>
      <c r="B194" s="5"/>
      <c r="C194" s="5"/>
      <c r="D194" s="5"/>
      <c r="E194" s="5"/>
      <c r="H194" s="5"/>
      <c r="I194" s="5"/>
      <c r="N194" s="14"/>
      <c r="O194" s="14"/>
    </row>
    <row r="195" spans="1:34">
      <c r="A195" s="4" t="s">
        <v>2521</v>
      </c>
      <c r="C195" s="5"/>
      <c r="D195" s="5"/>
      <c r="E195" s="5"/>
      <c r="H195" s="5"/>
      <c r="I195" s="5"/>
      <c r="M195" s="5"/>
    </row>
    <row r="196" spans="1:34">
      <c r="A196" s="90" t="s">
        <v>2566</v>
      </c>
      <c r="B196" s="122"/>
      <c r="C196" s="126"/>
      <c r="D196" s="123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  <c r="AA196" s="124"/>
      <c r="AB196" s="124"/>
      <c r="AC196" s="124"/>
      <c r="AD196" s="124"/>
      <c r="AE196" s="124"/>
      <c r="AF196" s="124"/>
      <c r="AG196" s="124"/>
      <c r="AH196" s="124"/>
    </row>
    <row r="197" spans="1:34">
      <c r="A197" s="23">
        <v>1</v>
      </c>
      <c r="B197" s="5"/>
      <c r="C197" s="5"/>
      <c r="D197" s="5"/>
      <c r="E197" s="5"/>
      <c r="H197" s="5"/>
      <c r="I197" s="5"/>
    </row>
    <row r="198" spans="1:34">
      <c r="A198" s="23">
        <v>2</v>
      </c>
      <c r="B198" s="5"/>
      <c r="C198" s="5"/>
      <c r="D198" s="5"/>
      <c r="E198" s="5"/>
      <c r="H198" s="5"/>
      <c r="I198" s="5"/>
    </row>
    <row r="199" spans="1:34">
      <c r="A199" s="4" t="s">
        <v>2521</v>
      </c>
      <c r="B199" s="5"/>
      <c r="C199" s="5"/>
      <c r="E199" s="5"/>
      <c r="H199" s="5"/>
      <c r="I199" s="5"/>
      <c r="N199" s="14"/>
      <c r="O199" s="14"/>
    </row>
    <row r="200" spans="1:34">
      <c r="A200" s="90" t="s">
        <v>2567</v>
      </c>
      <c r="B200" s="124"/>
      <c r="C200" s="124"/>
      <c r="D200" s="124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  <c r="Y200" s="124"/>
      <c r="Z200" s="124"/>
      <c r="AA200" s="124"/>
      <c r="AB200" s="124"/>
      <c r="AC200" s="124"/>
      <c r="AD200" s="124"/>
      <c r="AE200" s="124"/>
      <c r="AF200" s="124"/>
      <c r="AG200" s="124"/>
      <c r="AH200" s="124"/>
    </row>
    <row r="201" spans="1:34">
      <c r="A201" s="23">
        <v>1</v>
      </c>
      <c r="B201" s="5"/>
      <c r="C201" s="5"/>
      <c r="D201" s="5"/>
      <c r="E201" s="5"/>
      <c r="F201" s="4"/>
      <c r="G201" s="4"/>
      <c r="H201" s="5"/>
      <c r="I201" s="4"/>
      <c r="J201" s="4"/>
      <c r="K201" s="4"/>
      <c r="L201" s="4"/>
      <c r="M201" s="5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</row>
    <row r="202" spans="1:34">
      <c r="A202" s="23">
        <v>2</v>
      </c>
      <c r="B202" s="5"/>
      <c r="C202" s="5"/>
      <c r="D202" s="5"/>
      <c r="E202" s="5"/>
      <c r="F202" s="4"/>
      <c r="G202" s="4"/>
      <c r="H202" s="5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</row>
    <row r="203" spans="1:34">
      <c r="A203" s="4" t="s">
        <v>2521</v>
      </c>
      <c r="B203" s="4"/>
      <c r="C203" s="5"/>
      <c r="D203" s="5"/>
      <c r="E203" s="5"/>
      <c r="F203" s="4"/>
      <c r="G203" s="4"/>
      <c r="H203" s="5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8"/>
  <sheetViews>
    <sheetView workbookViewId="0">
      <selection activeCell="L101" sqref="L101"/>
    </sheetView>
  </sheetViews>
  <sheetFormatPr baseColWidth="10" defaultColWidth="8.83203125" defaultRowHeight="14" x14ac:dyDescent="0"/>
  <cols>
    <col min="1" max="1025" width="8.83203125" customWidth="1"/>
  </cols>
  <sheetData>
    <row r="1" spans="1:9">
      <c r="A1" t="s">
        <v>2455</v>
      </c>
      <c r="F1" t="s">
        <v>2538</v>
      </c>
    </row>
    <row r="2" spans="1:9">
      <c r="A2" t="s">
        <v>2646</v>
      </c>
      <c r="B2">
        <v>6675490</v>
      </c>
      <c r="C2">
        <v>6687718</v>
      </c>
      <c r="D2">
        <v>833</v>
      </c>
      <c r="F2" t="s">
        <v>2646</v>
      </c>
      <c r="G2">
        <v>6649340</v>
      </c>
      <c r="H2">
        <v>6650784</v>
      </c>
      <c r="I2">
        <v>1444</v>
      </c>
    </row>
    <row r="3" spans="1:9">
      <c r="A3" t="s">
        <v>2646</v>
      </c>
      <c r="B3">
        <v>10434145</v>
      </c>
      <c r="C3">
        <v>10443830</v>
      </c>
      <c r="D3">
        <v>2157</v>
      </c>
      <c r="F3" t="s">
        <v>2646</v>
      </c>
      <c r="G3">
        <v>10443831</v>
      </c>
      <c r="H3">
        <v>10450059</v>
      </c>
      <c r="I3">
        <v>6228</v>
      </c>
    </row>
    <row r="4" spans="1:9">
      <c r="A4" t="s">
        <v>2646</v>
      </c>
      <c r="B4">
        <v>20230789</v>
      </c>
      <c r="C4">
        <v>20241453</v>
      </c>
      <c r="D4">
        <v>2015</v>
      </c>
      <c r="F4" t="s">
        <v>2646</v>
      </c>
      <c r="G4">
        <v>20145995</v>
      </c>
      <c r="H4">
        <v>20209006</v>
      </c>
      <c r="I4">
        <v>62986</v>
      </c>
    </row>
    <row r="5" spans="1:9">
      <c r="A5" t="s">
        <v>2646</v>
      </c>
      <c r="B5">
        <v>27647875</v>
      </c>
      <c r="C5">
        <v>27656513</v>
      </c>
      <c r="D5">
        <v>761</v>
      </c>
      <c r="F5" t="s">
        <v>2646</v>
      </c>
      <c r="G5">
        <v>27638329</v>
      </c>
      <c r="H5">
        <v>27647874</v>
      </c>
      <c r="I5">
        <v>9545</v>
      </c>
    </row>
    <row r="6" spans="1:9">
      <c r="A6" t="s">
        <v>2646</v>
      </c>
      <c r="B6">
        <v>27728548</v>
      </c>
      <c r="C6">
        <v>27736940</v>
      </c>
      <c r="D6">
        <v>2182</v>
      </c>
      <c r="F6" t="s">
        <v>2646</v>
      </c>
      <c r="G6">
        <v>27722318</v>
      </c>
      <c r="H6">
        <v>27728547</v>
      </c>
      <c r="I6">
        <v>6229</v>
      </c>
    </row>
    <row r="7" spans="1:9">
      <c r="A7" t="s">
        <v>2646</v>
      </c>
      <c r="B7">
        <v>28293521</v>
      </c>
      <c r="C7">
        <v>28302527</v>
      </c>
      <c r="D7">
        <v>2248</v>
      </c>
      <c r="F7" t="s">
        <v>2646</v>
      </c>
      <c r="G7">
        <v>28241257</v>
      </c>
      <c r="H7">
        <v>28261504</v>
      </c>
      <c r="I7">
        <v>20235</v>
      </c>
    </row>
    <row r="8" spans="1:9">
      <c r="A8" t="s">
        <v>2646</v>
      </c>
      <c r="B8">
        <v>110036254</v>
      </c>
      <c r="C8">
        <v>110044254</v>
      </c>
      <c r="D8">
        <v>420</v>
      </c>
      <c r="F8" t="s">
        <v>2646</v>
      </c>
      <c r="G8">
        <v>110045554</v>
      </c>
      <c r="H8">
        <v>110046797</v>
      </c>
      <c r="I8">
        <v>1243</v>
      </c>
    </row>
    <row r="9" spans="1:9">
      <c r="A9" t="s">
        <v>2646</v>
      </c>
      <c r="B9">
        <v>179551149</v>
      </c>
      <c r="C9">
        <v>179562980</v>
      </c>
      <c r="D9">
        <v>6190</v>
      </c>
      <c r="F9" t="s">
        <v>2646</v>
      </c>
      <c r="G9">
        <v>179545484</v>
      </c>
      <c r="H9">
        <v>179551148</v>
      </c>
      <c r="I9">
        <v>5652</v>
      </c>
    </row>
    <row r="10" spans="1:9">
      <c r="A10" t="s">
        <v>2646</v>
      </c>
      <c r="B10">
        <v>222640351</v>
      </c>
      <c r="C10">
        <v>222655359</v>
      </c>
      <c r="D10">
        <v>7434</v>
      </c>
      <c r="F10" t="s">
        <v>2646</v>
      </c>
      <c r="G10">
        <v>222628047</v>
      </c>
      <c r="H10">
        <v>222640350</v>
      </c>
      <c r="I10">
        <v>12303</v>
      </c>
    </row>
    <row r="11" spans="1:9">
      <c r="A11" t="s">
        <v>2646</v>
      </c>
      <c r="B11">
        <v>229796748</v>
      </c>
      <c r="C11">
        <v>229805740</v>
      </c>
      <c r="D11">
        <v>8992</v>
      </c>
      <c r="E11">
        <v>10</v>
      </c>
      <c r="F11" t="s">
        <v>2646</v>
      </c>
      <c r="G11">
        <v>229805741</v>
      </c>
      <c r="H11">
        <v>229824746</v>
      </c>
      <c r="I11">
        <v>19005</v>
      </c>
    </row>
    <row r="12" spans="1:9">
      <c r="A12" t="s">
        <v>2647</v>
      </c>
      <c r="B12">
        <v>29074929</v>
      </c>
      <c r="C12">
        <v>29088891</v>
      </c>
      <c r="D12">
        <v>3188</v>
      </c>
      <c r="F12" t="s">
        <v>2647</v>
      </c>
      <c r="G12">
        <v>29049732</v>
      </c>
      <c r="H12">
        <v>29074928</v>
      </c>
      <c r="I12">
        <v>25196</v>
      </c>
    </row>
    <row r="13" spans="1:9">
      <c r="A13" t="s">
        <v>2647</v>
      </c>
      <c r="B13">
        <v>45489591</v>
      </c>
      <c r="C13">
        <v>45499469</v>
      </c>
      <c r="D13">
        <v>1807</v>
      </c>
      <c r="F13" t="s">
        <v>2647</v>
      </c>
      <c r="G13">
        <v>51773244</v>
      </c>
      <c r="H13">
        <v>51780942</v>
      </c>
      <c r="I13">
        <v>4906</v>
      </c>
    </row>
    <row r="14" spans="1:9">
      <c r="A14" t="s">
        <v>2647</v>
      </c>
      <c r="B14">
        <v>51765930</v>
      </c>
      <c r="C14">
        <v>51773243</v>
      </c>
      <c r="D14">
        <v>2984</v>
      </c>
      <c r="F14" t="s">
        <v>2647</v>
      </c>
      <c r="G14">
        <v>51773244</v>
      </c>
      <c r="H14">
        <v>51780942</v>
      </c>
      <c r="I14">
        <v>4906</v>
      </c>
    </row>
    <row r="15" spans="1:9">
      <c r="A15" t="s">
        <v>2647</v>
      </c>
      <c r="B15">
        <v>59862000</v>
      </c>
      <c r="C15">
        <v>59868949</v>
      </c>
      <c r="D15">
        <v>6493</v>
      </c>
      <c r="F15" t="s">
        <v>2647</v>
      </c>
      <c r="G15">
        <v>59868949</v>
      </c>
      <c r="H15">
        <v>59951278</v>
      </c>
      <c r="I15">
        <v>82329</v>
      </c>
    </row>
    <row r="16" spans="1:9">
      <c r="A16" t="s">
        <v>2647</v>
      </c>
      <c r="B16">
        <v>72179774</v>
      </c>
      <c r="C16">
        <v>72190667</v>
      </c>
      <c r="D16">
        <v>1662</v>
      </c>
      <c r="F16" t="s">
        <v>2647</v>
      </c>
      <c r="G16">
        <v>72190668</v>
      </c>
      <c r="H16">
        <v>72192071</v>
      </c>
      <c r="I16">
        <v>1403</v>
      </c>
    </row>
    <row r="17" spans="1:9">
      <c r="A17" t="s">
        <v>2647</v>
      </c>
      <c r="B17">
        <v>85319031</v>
      </c>
      <c r="C17">
        <v>85327160</v>
      </c>
      <c r="D17">
        <v>8129</v>
      </c>
      <c r="F17" t="s">
        <v>2647</v>
      </c>
      <c r="G17">
        <v>85074231</v>
      </c>
      <c r="H17">
        <v>85319031</v>
      </c>
      <c r="I17">
        <v>244800</v>
      </c>
    </row>
    <row r="18" spans="1:9">
      <c r="A18" t="s">
        <v>2647</v>
      </c>
      <c r="B18">
        <v>91564793</v>
      </c>
      <c r="C18">
        <v>91580773</v>
      </c>
      <c r="D18">
        <v>3949</v>
      </c>
      <c r="F18" t="s">
        <v>2647</v>
      </c>
      <c r="G18">
        <v>91546864</v>
      </c>
      <c r="H18">
        <v>91564792</v>
      </c>
      <c r="I18">
        <v>17928</v>
      </c>
    </row>
    <row r="19" spans="1:9">
      <c r="A19" t="s">
        <v>2647</v>
      </c>
      <c r="B19">
        <v>94174861</v>
      </c>
      <c r="C19">
        <v>94184786</v>
      </c>
      <c r="D19">
        <v>7717</v>
      </c>
      <c r="E19">
        <v>8</v>
      </c>
      <c r="F19" t="s">
        <v>2647</v>
      </c>
      <c r="G19">
        <v>94184787</v>
      </c>
      <c r="H19">
        <v>94200968</v>
      </c>
      <c r="I19">
        <v>16181</v>
      </c>
    </row>
    <row r="20" spans="1:9">
      <c r="A20" t="s">
        <v>2648</v>
      </c>
      <c r="B20">
        <v>17392631</v>
      </c>
      <c r="C20">
        <v>17403471</v>
      </c>
      <c r="D20">
        <v>3308</v>
      </c>
      <c r="F20" t="s">
        <v>2648</v>
      </c>
      <c r="G20">
        <v>17405078</v>
      </c>
      <c r="H20">
        <v>17407406</v>
      </c>
      <c r="I20">
        <v>2328</v>
      </c>
    </row>
    <row r="21" spans="1:9">
      <c r="A21" t="s">
        <v>2648</v>
      </c>
      <c r="B21">
        <v>45671555</v>
      </c>
      <c r="C21">
        <v>45757548</v>
      </c>
      <c r="D21">
        <v>56680</v>
      </c>
      <c r="F21" t="s">
        <v>2648</v>
      </c>
      <c r="G21">
        <v>45605024</v>
      </c>
      <c r="H21">
        <v>45670427</v>
      </c>
      <c r="I21">
        <v>65397</v>
      </c>
    </row>
    <row r="22" spans="1:9">
      <c r="A22" t="s">
        <v>2648</v>
      </c>
      <c r="B22">
        <v>73110077</v>
      </c>
      <c r="C22">
        <v>73119689</v>
      </c>
      <c r="D22">
        <v>1455</v>
      </c>
      <c r="F22" t="s">
        <v>2648</v>
      </c>
      <c r="G22">
        <v>73108519</v>
      </c>
      <c r="H22">
        <v>73110076</v>
      </c>
      <c r="I22">
        <v>1557</v>
      </c>
    </row>
    <row r="23" spans="1:9">
      <c r="A23" t="s">
        <v>2648</v>
      </c>
      <c r="B23">
        <v>122924715</v>
      </c>
      <c r="C23">
        <v>122934526</v>
      </c>
      <c r="D23">
        <v>4070</v>
      </c>
      <c r="E23">
        <v>4</v>
      </c>
      <c r="F23" t="s">
        <v>2648</v>
      </c>
      <c r="G23">
        <v>122922109</v>
      </c>
      <c r="H23">
        <v>122924714</v>
      </c>
      <c r="I23">
        <v>2605</v>
      </c>
    </row>
    <row r="24" spans="1:9">
      <c r="A24" t="s">
        <v>2649</v>
      </c>
      <c r="B24">
        <v>9462671</v>
      </c>
      <c r="C24">
        <v>9525135</v>
      </c>
      <c r="D24">
        <v>50358</v>
      </c>
      <c r="F24" t="s">
        <v>2649</v>
      </c>
      <c r="G24">
        <v>9428413</v>
      </c>
      <c r="H24">
        <v>9429831</v>
      </c>
      <c r="I24">
        <v>1418</v>
      </c>
    </row>
    <row r="25" spans="1:9">
      <c r="A25" t="s">
        <v>2649</v>
      </c>
      <c r="B25">
        <v>9544701</v>
      </c>
      <c r="C25">
        <v>9557062</v>
      </c>
      <c r="D25">
        <v>738</v>
      </c>
      <c r="F25" t="s">
        <v>2649</v>
      </c>
      <c r="G25">
        <v>9569314</v>
      </c>
      <c r="H25">
        <v>9571269</v>
      </c>
      <c r="I25">
        <v>1955</v>
      </c>
    </row>
    <row r="26" spans="1:9">
      <c r="A26" t="s">
        <v>2649</v>
      </c>
      <c r="B26">
        <v>54621785</v>
      </c>
      <c r="C26">
        <v>54637501</v>
      </c>
      <c r="D26">
        <v>2939</v>
      </c>
      <c r="F26" t="s">
        <v>2649</v>
      </c>
      <c r="G26">
        <v>54582792</v>
      </c>
      <c r="H26">
        <v>54621784</v>
      </c>
      <c r="I26">
        <v>38992</v>
      </c>
    </row>
    <row r="27" spans="1:9">
      <c r="A27" t="s">
        <v>2649</v>
      </c>
      <c r="B27">
        <v>58210790</v>
      </c>
      <c r="C27">
        <v>58222803</v>
      </c>
      <c r="D27">
        <v>1223</v>
      </c>
      <c r="F27" t="s">
        <v>2649</v>
      </c>
      <c r="G27">
        <v>58240522</v>
      </c>
      <c r="H27">
        <v>58263618</v>
      </c>
      <c r="I27">
        <v>22610</v>
      </c>
    </row>
    <row r="28" spans="1:9">
      <c r="A28" t="s">
        <v>2649</v>
      </c>
      <c r="B28">
        <v>58320819</v>
      </c>
      <c r="C28">
        <v>58333655</v>
      </c>
      <c r="D28">
        <v>8189</v>
      </c>
      <c r="F28" t="s">
        <v>2649</v>
      </c>
      <c r="G28">
        <v>58290629</v>
      </c>
      <c r="H28">
        <v>58320818</v>
      </c>
      <c r="I28">
        <v>30189</v>
      </c>
    </row>
    <row r="29" spans="1:9">
      <c r="A29" t="s">
        <v>2649</v>
      </c>
      <c r="B29">
        <v>100545969</v>
      </c>
      <c r="C29">
        <v>100570873</v>
      </c>
      <c r="D29">
        <v>4166</v>
      </c>
      <c r="F29" t="s">
        <v>2649</v>
      </c>
      <c r="G29">
        <v>100538449</v>
      </c>
      <c r="H29">
        <v>100545968</v>
      </c>
      <c r="I29">
        <v>7519</v>
      </c>
    </row>
    <row r="30" spans="1:9">
      <c r="A30" t="s">
        <v>2649</v>
      </c>
      <c r="B30">
        <v>121132912</v>
      </c>
      <c r="C30">
        <v>121140830</v>
      </c>
      <c r="D30">
        <v>1163</v>
      </c>
      <c r="E30">
        <v>7</v>
      </c>
      <c r="F30" t="s">
        <v>2649</v>
      </c>
      <c r="G30">
        <v>121105127</v>
      </c>
      <c r="H30">
        <v>121132911</v>
      </c>
      <c r="I30">
        <v>27779</v>
      </c>
    </row>
    <row r="31" spans="1:9">
      <c r="A31" t="s">
        <v>2650</v>
      </c>
      <c r="B31">
        <v>31905163</v>
      </c>
      <c r="C31">
        <v>31955148</v>
      </c>
      <c r="D31">
        <v>47948</v>
      </c>
      <c r="F31" t="s">
        <v>2650</v>
      </c>
      <c r="G31">
        <v>31955149</v>
      </c>
      <c r="H31">
        <v>31994126</v>
      </c>
      <c r="I31">
        <v>38977</v>
      </c>
    </row>
    <row r="32" spans="1:9">
      <c r="A32" t="s">
        <v>2650</v>
      </c>
      <c r="B32">
        <v>114924574</v>
      </c>
      <c r="C32">
        <v>114934504</v>
      </c>
      <c r="D32">
        <v>9930</v>
      </c>
      <c r="E32">
        <v>2</v>
      </c>
      <c r="F32" t="s">
        <v>2650</v>
      </c>
      <c r="G32">
        <v>114898086</v>
      </c>
      <c r="H32">
        <v>114924573</v>
      </c>
      <c r="I32">
        <v>23272</v>
      </c>
    </row>
    <row r="33" spans="1:9">
      <c r="A33" t="s">
        <v>2651</v>
      </c>
      <c r="B33">
        <v>19581332</v>
      </c>
      <c r="C33">
        <v>19605056</v>
      </c>
      <c r="D33">
        <v>14978</v>
      </c>
      <c r="F33" t="s">
        <v>2651</v>
      </c>
      <c r="G33">
        <v>19605057</v>
      </c>
      <c r="H33">
        <v>19611768</v>
      </c>
      <c r="I33">
        <v>6711</v>
      </c>
    </row>
    <row r="34" spans="1:9">
      <c r="A34" t="s">
        <v>2651</v>
      </c>
      <c r="B34">
        <v>61578302</v>
      </c>
      <c r="C34">
        <v>61587727</v>
      </c>
      <c r="D34">
        <v>9425</v>
      </c>
      <c r="F34" t="s">
        <v>2651</v>
      </c>
      <c r="G34">
        <v>61550451</v>
      </c>
      <c r="H34">
        <v>61578301</v>
      </c>
      <c r="I34">
        <v>27838</v>
      </c>
    </row>
    <row r="35" spans="1:9">
      <c r="A35" t="s">
        <v>2651</v>
      </c>
      <c r="B35">
        <v>71187038</v>
      </c>
      <c r="C35">
        <v>71198306</v>
      </c>
      <c r="D35">
        <v>2205</v>
      </c>
      <c r="F35" t="s">
        <v>2651</v>
      </c>
      <c r="G35">
        <v>71178870</v>
      </c>
      <c r="H35">
        <v>71187037</v>
      </c>
      <c r="I35">
        <v>8154</v>
      </c>
    </row>
    <row r="36" spans="1:9">
      <c r="A36" t="s">
        <v>2651</v>
      </c>
      <c r="B36">
        <v>88594365</v>
      </c>
      <c r="C36">
        <v>88638180</v>
      </c>
      <c r="D36">
        <v>19951</v>
      </c>
      <c r="E36">
        <v>4</v>
      </c>
      <c r="F36" t="s">
        <v>2651</v>
      </c>
      <c r="G36">
        <v>88563963</v>
      </c>
      <c r="H36">
        <v>88594364</v>
      </c>
      <c r="I36">
        <v>30389</v>
      </c>
    </row>
    <row r="37" spans="1:9">
      <c r="A37" t="s">
        <v>2652</v>
      </c>
      <c r="B37">
        <v>24223168</v>
      </c>
      <c r="C37">
        <v>24254145</v>
      </c>
      <c r="D37">
        <v>5563</v>
      </c>
      <c r="F37" t="s">
        <v>2652</v>
      </c>
      <c r="G37">
        <v>24254146</v>
      </c>
      <c r="H37">
        <v>24269209</v>
      </c>
      <c r="I37">
        <v>15063</v>
      </c>
    </row>
    <row r="38" spans="1:9">
      <c r="A38" t="s">
        <v>2652</v>
      </c>
      <c r="B38">
        <v>24269210</v>
      </c>
      <c r="C38">
        <v>24279095</v>
      </c>
      <c r="D38">
        <v>9885</v>
      </c>
      <c r="F38" t="s">
        <v>2652</v>
      </c>
      <c r="G38">
        <v>24279096</v>
      </c>
      <c r="H38">
        <v>24407901</v>
      </c>
      <c r="I38">
        <v>71840</v>
      </c>
    </row>
    <row r="39" spans="1:9">
      <c r="A39" t="s">
        <v>2652</v>
      </c>
      <c r="B39">
        <v>43029219</v>
      </c>
      <c r="C39">
        <v>43039793</v>
      </c>
      <c r="D39">
        <v>1608</v>
      </c>
      <c r="F39" t="s">
        <v>2652</v>
      </c>
      <c r="G39">
        <v>43013179</v>
      </c>
      <c r="H39">
        <v>43015757</v>
      </c>
      <c r="I39">
        <v>2578</v>
      </c>
    </row>
    <row r="40" spans="1:9">
      <c r="A40" t="s">
        <v>2652</v>
      </c>
      <c r="B40">
        <v>62496215</v>
      </c>
      <c r="C40">
        <v>62573211</v>
      </c>
      <c r="D40">
        <v>30505</v>
      </c>
      <c r="F40" t="s">
        <v>2652</v>
      </c>
      <c r="G40">
        <v>62573212</v>
      </c>
      <c r="H40">
        <v>62576389</v>
      </c>
      <c r="I40">
        <v>3177</v>
      </c>
    </row>
    <row r="41" spans="1:9">
      <c r="A41" t="s">
        <v>2652</v>
      </c>
      <c r="B41">
        <v>79022376</v>
      </c>
      <c r="C41">
        <v>79033249</v>
      </c>
      <c r="D41">
        <v>5412</v>
      </c>
      <c r="F41" t="s">
        <v>2652</v>
      </c>
      <c r="G41">
        <v>79027837</v>
      </c>
      <c r="H41">
        <v>79042175</v>
      </c>
      <c r="I41">
        <v>14338</v>
      </c>
    </row>
    <row r="42" spans="1:9">
      <c r="A42" t="s">
        <v>2652</v>
      </c>
      <c r="B42">
        <v>89736386</v>
      </c>
      <c r="C42">
        <v>89749195</v>
      </c>
      <c r="D42">
        <v>3598</v>
      </c>
      <c r="F42" t="s">
        <v>2652</v>
      </c>
      <c r="G42">
        <v>89749196</v>
      </c>
      <c r="H42">
        <v>89753100</v>
      </c>
      <c r="I42">
        <v>3139</v>
      </c>
    </row>
    <row r="43" spans="1:9">
      <c r="A43" t="s">
        <v>2652</v>
      </c>
      <c r="B43">
        <v>91825325</v>
      </c>
      <c r="C43">
        <v>91849238</v>
      </c>
      <c r="D43">
        <v>4699</v>
      </c>
      <c r="E43">
        <v>7</v>
      </c>
      <c r="F43" t="s">
        <v>2652</v>
      </c>
      <c r="G43">
        <v>91849239</v>
      </c>
      <c r="H43">
        <v>91951938</v>
      </c>
      <c r="I43">
        <v>102699</v>
      </c>
    </row>
    <row r="44" spans="1:9">
      <c r="A44" t="s">
        <v>2653</v>
      </c>
      <c r="B44">
        <v>23677355</v>
      </c>
      <c r="C44">
        <v>23690204</v>
      </c>
      <c r="D44">
        <v>201</v>
      </c>
      <c r="F44" t="s">
        <v>2653</v>
      </c>
      <c r="G44">
        <v>23724821</v>
      </c>
      <c r="H44">
        <v>23765010</v>
      </c>
      <c r="I44">
        <v>40178</v>
      </c>
    </row>
    <row r="45" spans="1:9">
      <c r="A45" t="s">
        <v>2653</v>
      </c>
      <c r="B45">
        <v>28381362</v>
      </c>
      <c r="C45">
        <v>28391348</v>
      </c>
      <c r="D45">
        <v>9538</v>
      </c>
      <c r="F45" t="s">
        <v>2653</v>
      </c>
      <c r="G45">
        <v>28376654</v>
      </c>
      <c r="H45">
        <v>28381361</v>
      </c>
      <c r="I45">
        <v>4700</v>
      </c>
    </row>
    <row r="46" spans="1:9">
      <c r="A46" t="s">
        <v>2653</v>
      </c>
      <c r="B46">
        <v>31083339</v>
      </c>
      <c r="C46">
        <v>31095335</v>
      </c>
      <c r="D46">
        <v>102</v>
      </c>
      <c r="F46" t="s">
        <v>2653</v>
      </c>
      <c r="G46">
        <v>31107301</v>
      </c>
      <c r="H46">
        <v>31117428</v>
      </c>
      <c r="I46">
        <v>10120</v>
      </c>
    </row>
    <row r="47" spans="1:9">
      <c r="A47" t="s">
        <v>2653</v>
      </c>
      <c r="B47">
        <v>66647926</v>
      </c>
      <c r="C47">
        <v>66658617</v>
      </c>
      <c r="D47">
        <v>727</v>
      </c>
      <c r="F47" t="s">
        <v>2653</v>
      </c>
      <c r="G47">
        <v>66622178</v>
      </c>
      <c r="H47">
        <v>66637777</v>
      </c>
      <c r="I47">
        <v>15599</v>
      </c>
    </row>
    <row r="48" spans="1:9">
      <c r="A48" t="s">
        <v>2653</v>
      </c>
      <c r="B48">
        <v>68530944</v>
      </c>
      <c r="C48">
        <v>68543883</v>
      </c>
      <c r="D48">
        <v>12939</v>
      </c>
      <c r="E48">
        <v>5</v>
      </c>
      <c r="F48" t="s">
        <v>2653</v>
      </c>
      <c r="G48">
        <v>68511473</v>
      </c>
      <c r="H48">
        <v>68530943</v>
      </c>
      <c r="I48">
        <v>19470</v>
      </c>
    </row>
    <row r="49" spans="1:9">
      <c r="A49" t="s">
        <v>2654</v>
      </c>
      <c r="B49">
        <v>7231762</v>
      </c>
      <c r="C49">
        <v>7239463</v>
      </c>
      <c r="D49">
        <v>1790</v>
      </c>
      <c r="F49" t="s">
        <v>2654</v>
      </c>
      <c r="G49">
        <v>7197934</v>
      </c>
      <c r="H49">
        <v>7210318</v>
      </c>
      <c r="I49">
        <v>12378</v>
      </c>
    </row>
    <row r="50" spans="1:9">
      <c r="A50" t="s">
        <v>2654</v>
      </c>
      <c r="B50">
        <v>18216209</v>
      </c>
      <c r="C50">
        <v>18232206</v>
      </c>
      <c r="D50">
        <v>303</v>
      </c>
      <c r="F50" t="s">
        <v>2654</v>
      </c>
      <c r="G50">
        <v>18266877</v>
      </c>
      <c r="H50">
        <v>18280976</v>
      </c>
      <c r="I50">
        <v>14079</v>
      </c>
    </row>
    <row r="51" spans="1:9">
      <c r="A51" t="s">
        <v>2654</v>
      </c>
      <c r="B51">
        <v>26586053</v>
      </c>
      <c r="C51">
        <v>26605774</v>
      </c>
      <c r="D51">
        <v>5396</v>
      </c>
      <c r="F51" t="s">
        <v>2654</v>
      </c>
      <c r="G51">
        <v>26581655</v>
      </c>
      <c r="H51">
        <v>26583401</v>
      </c>
      <c r="I51">
        <v>1746</v>
      </c>
    </row>
    <row r="52" spans="1:9">
      <c r="A52" t="s">
        <v>2654</v>
      </c>
      <c r="B52">
        <v>34229674</v>
      </c>
      <c r="C52">
        <v>34248832</v>
      </c>
      <c r="D52">
        <v>1668</v>
      </c>
      <c r="F52" t="s">
        <v>2654</v>
      </c>
      <c r="G52">
        <v>34216808</v>
      </c>
      <c r="H52">
        <v>34220711</v>
      </c>
      <c r="I52">
        <v>3903</v>
      </c>
    </row>
    <row r="53" spans="1:9">
      <c r="A53" t="s">
        <v>2654</v>
      </c>
      <c r="B53">
        <v>36552280</v>
      </c>
      <c r="C53">
        <v>36562782</v>
      </c>
      <c r="D53">
        <v>936</v>
      </c>
      <c r="F53" t="s">
        <v>2654</v>
      </c>
      <c r="G53">
        <v>36562783</v>
      </c>
      <c r="H53">
        <v>36566042</v>
      </c>
      <c r="I53">
        <v>3259</v>
      </c>
    </row>
    <row r="54" spans="1:9">
      <c r="A54" t="s">
        <v>2654</v>
      </c>
      <c r="B54">
        <v>66117204</v>
      </c>
      <c r="C54">
        <v>66135103</v>
      </c>
      <c r="D54">
        <v>4714</v>
      </c>
      <c r="F54" t="s">
        <v>2654</v>
      </c>
      <c r="G54">
        <v>66111659</v>
      </c>
      <c r="H54">
        <v>66117203</v>
      </c>
      <c r="I54">
        <v>5544</v>
      </c>
    </row>
    <row r="55" spans="1:9">
      <c r="A55" t="s">
        <v>2654</v>
      </c>
      <c r="B55">
        <v>73056106</v>
      </c>
      <c r="C55">
        <v>73063992</v>
      </c>
      <c r="D55">
        <v>2008</v>
      </c>
      <c r="F55" t="s">
        <v>2654</v>
      </c>
      <c r="G55">
        <v>73063993</v>
      </c>
      <c r="H55">
        <v>73070401</v>
      </c>
      <c r="I55">
        <v>5989</v>
      </c>
    </row>
    <row r="56" spans="1:9">
      <c r="A56" t="s">
        <v>2654</v>
      </c>
      <c r="B56">
        <v>74553469</v>
      </c>
      <c r="C56">
        <v>74562102</v>
      </c>
      <c r="D56">
        <v>114</v>
      </c>
      <c r="F56" t="s">
        <v>2654</v>
      </c>
      <c r="G56">
        <v>74583038</v>
      </c>
      <c r="H56">
        <v>74591666</v>
      </c>
      <c r="I56">
        <v>8628</v>
      </c>
    </row>
    <row r="57" spans="1:9">
      <c r="A57" t="s">
        <v>2654</v>
      </c>
      <c r="B57">
        <v>76985085</v>
      </c>
      <c r="C57">
        <v>76993110</v>
      </c>
      <c r="D57">
        <v>2714</v>
      </c>
      <c r="F57" t="s">
        <v>2654</v>
      </c>
      <c r="G57">
        <v>76976191</v>
      </c>
      <c r="H57">
        <v>76985084</v>
      </c>
      <c r="I57">
        <v>8893</v>
      </c>
    </row>
    <row r="58" spans="1:9">
      <c r="A58" t="s">
        <v>2654</v>
      </c>
      <c r="B58">
        <v>79473027</v>
      </c>
      <c r="C58">
        <v>79483935</v>
      </c>
      <c r="D58">
        <v>3970</v>
      </c>
      <c r="E58">
        <v>10</v>
      </c>
      <c r="F58" t="s">
        <v>2654</v>
      </c>
      <c r="G58">
        <v>79448596</v>
      </c>
      <c r="H58">
        <v>79473026</v>
      </c>
      <c r="I58">
        <v>24430</v>
      </c>
    </row>
    <row r="59" spans="1:9">
      <c r="A59" t="s">
        <v>2655</v>
      </c>
      <c r="B59">
        <v>11633196</v>
      </c>
      <c r="C59">
        <v>11698981</v>
      </c>
      <c r="D59">
        <v>40357</v>
      </c>
      <c r="E59">
        <v>1</v>
      </c>
      <c r="F59" t="s">
        <v>2655</v>
      </c>
      <c r="G59">
        <v>11552846</v>
      </c>
      <c r="H59">
        <v>11609474</v>
      </c>
      <c r="I59">
        <v>56627</v>
      </c>
    </row>
    <row r="60" spans="1:9">
      <c r="A60" t="s">
        <v>2656</v>
      </c>
      <c r="B60">
        <v>16120965</v>
      </c>
      <c r="C60">
        <v>16155513</v>
      </c>
      <c r="D60">
        <v>11564</v>
      </c>
      <c r="F60" t="s">
        <v>2656</v>
      </c>
      <c r="G60">
        <v>16109830</v>
      </c>
      <c r="H60">
        <v>16120964</v>
      </c>
      <c r="I60">
        <v>11134</v>
      </c>
    </row>
    <row r="61" spans="1:9">
      <c r="A61" t="s">
        <v>2656</v>
      </c>
      <c r="B61">
        <v>19848827</v>
      </c>
      <c r="C61">
        <v>19869819</v>
      </c>
      <c r="D61">
        <v>16805</v>
      </c>
      <c r="F61" t="s">
        <v>2656</v>
      </c>
      <c r="G61">
        <v>19843906</v>
      </c>
      <c r="H61">
        <v>19848826</v>
      </c>
      <c r="I61">
        <v>4920</v>
      </c>
    </row>
    <row r="62" spans="1:9">
      <c r="A62" t="s">
        <v>2656</v>
      </c>
      <c r="B62">
        <v>22928738</v>
      </c>
      <c r="C62">
        <v>22935512</v>
      </c>
      <c r="D62">
        <v>6247</v>
      </c>
      <c r="F62" t="s">
        <v>2656</v>
      </c>
      <c r="G62">
        <v>22926212</v>
      </c>
      <c r="H62">
        <v>22928737</v>
      </c>
      <c r="I62">
        <v>2525</v>
      </c>
    </row>
    <row r="63" spans="1:9">
      <c r="A63" t="s">
        <v>2656</v>
      </c>
      <c r="B63">
        <v>35374879</v>
      </c>
      <c r="C63">
        <v>35387799</v>
      </c>
      <c r="D63">
        <v>7293</v>
      </c>
      <c r="F63" t="s">
        <v>2656</v>
      </c>
      <c r="G63">
        <v>35357823</v>
      </c>
      <c r="H63">
        <v>35374878</v>
      </c>
      <c r="I63">
        <v>17043</v>
      </c>
    </row>
    <row r="64" spans="1:9">
      <c r="A64" t="s">
        <v>2656</v>
      </c>
      <c r="B64">
        <v>35391755</v>
      </c>
      <c r="C64">
        <v>35403584</v>
      </c>
      <c r="D64">
        <v>6298</v>
      </c>
      <c r="E64">
        <v>5</v>
      </c>
      <c r="F64" t="s">
        <v>2656</v>
      </c>
      <c r="G64">
        <v>35403585</v>
      </c>
      <c r="H64">
        <v>35414203</v>
      </c>
      <c r="I64">
        <v>10618</v>
      </c>
    </row>
    <row r="65" spans="1:9">
      <c r="A65" t="s">
        <v>2657</v>
      </c>
      <c r="B65">
        <v>90498900</v>
      </c>
      <c r="C65">
        <v>91730960</v>
      </c>
      <c r="D65">
        <v>1226918</v>
      </c>
      <c r="F65" t="s">
        <v>2657</v>
      </c>
      <c r="G65">
        <v>91730937</v>
      </c>
      <c r="H65">
        <v>91734174</v>
      </c>
      <c r="I65">
        <v>3237</v>
      </c>
    </row>
    <row r="66" spans="1:9">
      <c r="A66" t="s">
        <v>2657</v>
      </c>
      <c r="B66">
        <v>95419856</v>
      </c>
      <c r="C66">
        <v>95459749</v>
      </c>
      <c r="D66">
        <v>2519</v>
      </c>
      <c r="F66" t="s">
        <v>2657</v>
      </c>
      <c r="G66">
        <v>91730937</v>
      </c>
      <c r="H66">
        <v>91734174</v>
      </c>
      <c r="I66">
        <v>3237</v>
      </c>
    </row>
    <row r="67" spans="1:9">
      <c r="A67" t="s">
        <v>2657</v>
      </c>
      <c r="B67">
        <v>95521847</v>
      </c>
      <c r="C67">
        <v>95541715</v>
      </c>
      <c r="D67">
        <v>8893</v>
      </c>
      <c r="F67" t="s">
        <v>2657</v>
      </c>
      <c r="G67">
        <v>91730937</v>
      </c>
      <c r="H67">
        <v>91734174</v>
      </c>
      <c r="I67">
        <v>3237</v>
      </c>
    </row>
    <row r="68" spans="1:9">
      <c r="A68" t="s">
        <v>2657</v>
      </c>
      <c r="B68">
        <v>121973698</v>
      </c>
      <c r="C68">
        <v>121982558</v>
      </c>
      <c r="D68">
        <v>465</v>
      </c>
      <c r="F68" t="s">
        <v>2657</v>
      </c>
      <c r="G68">
        <v>121940156</v>
      </c>
      <c r="H68">
        <v>121973697</v>
      </c>
      <c r="I68">
        <v>33541</v>
      </c>
    </row>
    <row r="69" spans="1:9">
      <c r="A69" t="s">
        <v>2657</v>
      </c>
      <c r="B69">
        <v>130792797</v>
      </c>
      <c r="C69">
        <v>130835551</v>
      </c>
      <c r="D69">
        <v>22899</v>
      </c>
      <c r="F69" t="s">
        <v>2657</v>
      </c>
      <c r="G69">
        <v>130740311</v>
      </c>
      <c r="H69">
        <v>130748029</v>
      </c>
      <c r="I69">
        <v>7718</v>
      </c>
    </row>
    <row r="70" spans="1:9">
      <c r="A70" t="s">
        <v>2657</v>
      </c>
      <c r="B70">
        <v>237030675</v>
      </c>
      <c r="C70">
        <v>237041380</v>
      </c>
      <c r="D70">
        <v>936</v>
      </c>
      <c r="F70" t="s">
        <v>2657</v>
      </c>
      <c r="G70">
        <v>237041381</v>
      </c>
      <c r="H70">
        <v>237061715</v>
      </c>
      <c r="I70">
        <v>20328</v>
      </c>
    </row>
    <row r="71" spans="1:9">
      <c r="A71" t="s">
        <v>2657</v>
      </c>
      <c r="B71">
        <v>239352995</v>
      </c>
      <c r="C71">
        <v>239363666</v>
      </c>
      <c r="D71">
        <v>2658</v>
      </c>
      <c r="E71">
        <v>7</v>
      </c>
      <c r="F71" t="s">
        <v>2657</v>
      </c>
      <c r="G71">
        <v>239366161</v>
      </c>
      <c r="H71">
        <v>239419331</v>
      </c>
      <c r="I71">
        <v>53159</v>
      </c>
    </row>
    <row r="72" spans="1:9">
      <c r="A72" t="s">
        <v>2658</v>
      </c>
      <c r="B72">
        <v>5171677</v>
      </c>
      <c r="C72">
        <v>5179628</v>
      </c>
      <c r="D72">
        <v>1095</v>
      </c>
      <c r="F72" t="s">
        <v>2658</v>
      </c>
      <c r="G72">
        <v>5179629</v>
      </c>
      <c r="H72">
        <v>5273034</v>
      </c>
      <c r="I72">
        <v>93388</v>
      </c>
    </row>
    <row r="73" spans="1:9">
      <c r="A73" t="s">
        <v>2658</v>
      </c>
      <c r="B73">
        <v>5473972</v>
      </c>
      <c r="C73">
        <v>5486585</v>
      </c>
      <c r="D73">
        <v>5154</v>
      </c>
      <c r="F73" t="s">
        <v>2658</v>
      </c>
      <c r="G73">
        <v>5455828</v>
      </c>
      <c r="H73">
        <v>5476713</v>
      </c>
      <c r="I73">
        <v>20872</v>
      </c>
    </row>
    <row r="74" spans="1:9">
      <c r="A74" t="s">
        <v>2658</v>
      </c>
      <c r="B74">
        <v>31436063</v>
      </c>
      <c r="C74">
        <v>31444827</v>
      </c>
      <c r="D74">
        <v>2364</v>
      </c>
      <c r="F74" t="s">
        <v>2658</v>
      </c>
      <c r="G74">
        <v>31397162</v>
      </c>
      <c r="H74">
        <v>31407699</v>
      </c>
      <c r="I74">
        <v>10531</v>
      </c>
    </row>
    <row r="75" spans="1:9">
      <c r="A75" t="s">
        <v>2658</v>
      </c>
      <c r="B75">
        <v>47154559</v>
      </c>
      <c r="C75">
        <v>47162369</v>
      </c>
      <c r="D75">
        <v>7182</v>
      </c>
      <c r="E75">
        <v>4</v>
      </c>
      <c r="F75" t="s">
        <v>2658</v>
      </c>
      <c r="G75">
        <v>47122555</v>
      </c>
      <c r="H75">
        <v>47154558</v>
      </c>
      <c r="I75">
        <v>32003</v>
      </c>
    </row>
    <row r="76" spans="1:9">
      <c r="A76" t="s">
        <v>2659</v>
      </c>
      <c r="B76">
        <v>45886885</v>
      </c>
      <c r="C76">
        <v>45920909</v>
      </c>
      <c r="D76">
        <v>20102</v>
      </c>
      <c r="E76">
        <v>1</v>
      </c>
      <c r="F76" t="s">
        <v>2659</v>
      </c>
      <c r="G76">
        <v>45882079</v>
      </c>
      <c r="H76">
        <v>45886884</v>
      </c>
      <c r="I76">
        <v>4805</v>
      </c>
    </row>
    <row r="77" spans="1:9">
      <c r="A77" t="s">
        <v>2660</v>
      </c>
      <c r="B77">
        <v>18208834</v>
      </c>
      <c r="C77">
        <v>18217791</v>
      </c>
      <c r="D77">
        <v>3283</v>
      </c>
      <c r="F77" t="s">
        <v>2660</v>
      </c>
      <c r="G77">
        <v>18257536</v>
      </c>
      <c r="H77">
        <v>18260088</v>
      </c>
      <c r="I77">
        <v>2552</v>
      </c>
    </row>
    <row r="78" spans="1:9">
      <c r="A78" t="s">
        <v>2660</v>
      </c>
      <c r="B78">
        <v>21040679</v>
      </c>
      <c r="C78">
        <v>21049277</v>
      </c>
      <c r="D78">
        <v>3538</v>
      </c>
      <c r="F78" t="s">
        <v>2660</v>
      </c>
      <c r="G78">
        <v>18830912</v>
      </c>
      <c r="H78">
        <v>18832650</v>
      </c>
      <c r="I78">
        <v>1738</v>
      </c>
    </row>
    <row r="79" spans="1:9">
      <c r="A79" t="s">
        <v>2660</v>
      </c>
      <c r="B79">
        <v>31671114</v>
      </c>
      <c r="C79">
        <v>31689434</v>
      </c>
      <c r="D79">
        <v>1507</v>
      </c>
      <c r="F79" t="s">
        <v>2660</v>
      </c>
      <c r="G79">
        <v>37711386</v>
      </c>
      <c r="H79">
        <v>37735624</v>
      </c>
      <c r="I79">
        <v>24238</v>
      </c>
    </row>
    <row r="80" spans="1:9">
      <c r="A80" t="s">
        <v>2660</v>
      </c>
      <c r="B80">
        <v>39078331</v>
      </c>
      <c r="C80">
        <v>39087131</v>
      </c>
      <c r="D80">
        <v>122</v>
      </c>
      <c r="F80" t="s">
        <v>2660</v>
      </c>
      <c r="G80">
        <v>37711386</v>
      </c>
      <c r="H80">
        <v>37735624</v>
      </c>
      <c r="I80">
        <v>24238</v>
      </c>
    </row>
    <row r="81" spans="1:9">
      <c r="A81" t="s">
        <v>2660</v>
      </c>
      <c r="B81">
        <v>50272669</v>
      </c>
      <c r="C81">
        <v>50290618</v>
      </c>
      <c r="D81">
        <v>6892</v>
      </c>
      <c r="F81" t="s">
        <v>2660</v>
      </c>
      <c r="G81">
        <v>39097561</v>
      </c>
      <c r="H81">
        <v>39101728</v>
      </c>
      <c r="I81">
        <v>4167</v>
      </c>
    </row>
    <row r="82" spans="1:9">
      <c r="A82" t="s">
        <v>2660</v>
      </c>
      <c r="B82">
        <v>18832651</v>
      </c>
      <c r="C82">
        <v>18840619</v>
      </c>
      <c r="D82">
        <v>1045</v>
      </c>
      <c r="E82">
        <v>6</v>
      </c>
      <c r="F82" t="s">
        <v>2660</v>
      </c>
      <c r="G82">
        <v>50290619</v>
      </c>
      <c r="H82">
        <v>50293877</v>
      </c>
      <c r="I82">
        <v>3258</v>
      </c>
    </row>
    <row r="83" spans="1:9">
      <c r="A83" t="s">
        <v>2661</v>
      </c>
      <c r="B83">
        <v>12888513</v>
      </c>
      <c r="C83">
        <v>12921417</v>
      </c>
      <c r="D83">
        <v>1471</v>
      </c>
      <c r="F83" t="s">
        <v>2661</v>
      </c>
      <c r="G83">
        <v>12926710</v>
      </c>
      <c r="H83">
        <v>12938719</v>
      </c>
      <c r="I83">
        <v>12009</v>
      </c>
    </row>
    <row r="84" spans="1:9">
      <c r="A84" t="s">
        <v>2661</v>
      </c>
      <c r="B84">
        <v>49758613</v>
      </c>
      <c r="C84">
        <v>49768420</v>
      </c>
      <c r="D84">
        <v>343</v>
      </c>
      <c r="F84" t="s">
        <v>2661</v>
      </c>
      <c r="G84">
        <v>49708978</v>
      </c>
      <c r="H84">
        <v>49711435</v>
      </c>
      <c r="I84">
        <v>2457</v>
      </c>
    </row>
    <row r="85" spans="1:9">
      <c r="A85" t="s">
        <v>2661</v>
      </c>
      <c r="B85">
        <v>124462898</v>
      </c>
      <c r="C85">
        <v>124469870</v>
      </c>
      <c r="D85">
        <v>1750</v>
      </c>
      <c r="F85" t="s">
        <v>2661</v>
      </c>
      <c r="G85">
        <v>124469871</v>
      </c>
      <c r="H85">
        <v>124480795</v>
      </c>
      <c r="I85">
        <v>10924</v>
      </c>
    </row>
    <row r="86" spans="1:9">
      <c r="A86" t="s">
        <v>2661</v>
      </c>
      <c r="B86">
        <v>128551846</v>
      </c>
      <c r="C86">
        <v>128584836</v>
      </c>
      <c r="D86">
        <v>25037</v>
      </c>
      <c r="F86" t="s">
        <v>2661</v>
      </c>
      <c r="G86">
        <v>128533639</v>
      </c>
      <c r="H86">
        <v>128551845</v>
      </c>
      <c r="I86">
        <v>17593</v>
      </c>
    </row>
    <row r="87" spans="1:9">
      <c r="A87" t="s">
        <v>2661</v>
      </c>
      <c r="B87">
        <v>181717081</v>
      </c>
      <c r="C87">
        <v>181729733</v>
      </c>
      <c r="D87">
        <v>1267</v>
      </c>
      <c r="E87">
        <v>5</v>
      </c>
      <c r="F87" t="s">
        <v>2661</v>
      </c>
      <c r="G87">
        <v>181729734</v>
      </c>
      <c r="H87">
        <v>181839672</v>
      </c>
      <c r="I87">
        <v>109914</v>
      </c>
    </row>
    <row r="88" spans="1:9">
      <c r="A88" t="s">
        <v>2662</v>
      </c>
      <c r="B88">
        <v>41981218</v>
      </c>
      <c r="C88">
        <v>41989614</v>
      </c>
      <c r="D88">
        <v>3619</v>
      </c>
      <c r="F88" t="s">
        <v>2662</v>
      </c>
      <c r="G88">
        <v>41989615</v>
      </c>
      <c r="H88">
        <v>41990758</v>
      </c>
      <c r="I88">
        <v>1143</v>
      </c>
    </row>
    <row r="89" spans="1:9">
      <c r="A89" t="s">
        <v>2662</v>
      </c>
      <c r="B89">
        <v>119547188</v>
      </c>
      <c r="C89">
        <v>119563146</v>
      </c>
      <c r="D89">
        <v>5265</v>
      </c>
      <c r="F89" t="s">
        <v>2662</v>
      </c>
      <c r="G89">
        <v>119563147</v>
      </c>
      <c r="H89">
        <v>119585242</v>
      </c>
      <c r="I89">
        <v>22095</v>
      </c>
    </row>
    <row r="90" spans="1:9">
      <c r="A90" t="s">
        <v>2662</v>
      </c>
      <c r="B90">
        <v>120323190</v>
      </c>
      <c r="C90">
        <v>120336158</v>
      </c>
      <c r="D90">
        <v>5932</v>
      </c>
      <c r="F90" t="s">
        <v>2662</v>
      </c>
      <c r="G90">
        <v>120316490</v>
      </c>
      <c r="H90">
        <v>120323189</v>
      </c>
      <c r="I90">
        <v>6699</v>
      </c>
    </row>
    <row r="91" spans="1:9">
      <c r="A91" t="s">
        <v>2662</v>
      </c>
      <c r="B91">
        <v>152584172</v>
      </c>
      <c r="C91">
        <v>152591018</v>
      </c>
      <c r="D91">
        <v>3592</v>
      </c>
      <c r="F91" t="s">
        <v>2662</v>
      </c>
      <c r="G91">
        <v>152682175</v>
      </c>
      <c r="H91">
        <v>152720652</v>
      </c>
      <c r="I91">
        <v>38477</v>
      </c>
    </row>
    <row r="92" spans="1:9">
      <c r="A92" t="s">
        <v>2662</v>
      </c>
      <c r="B92">
        <v>165928222</v>
      </c>
      <c r="C92">
        <v>165938097</v>
      </c>
      <c r="D92">
        <v>7073</v>
      </c>
      <c r="E92">
        <v>5</v>
      </c>
      <c r="F92" t="s">
        <v>2662</v>
      </c>
      <c r="G92">
        <v>165908939</v>
      </c>
      <c r="H92">
        <v>165928221</v>
      </c>
      <c r="I92">
        <v>19282</v>
      </c>
    </row>
    <row r="93" spans="1:9">
      <c r="A93" t="s">
        <v>2663</v>
      </c>
      <c r="B93">
        <v>42989118</v>
      </c>
      <c r="C93">
        <v>42997891</v>
      </c>
      <c r="D93">
        <v>8773</v>
      </c>
      <c r="F93" t="s">
        <v>2663</v>
      </c>
      <c r="G93">
        <v>42973194</v>
      </c>
      <c r="H93">
        <v>42989117</v>
      </c>
      <c r="I93">
        <v>15923</v>
      </c>
    </row>
    <row r="94" spans="1:9">
      <c r="A94" t="s">
        <v>2663</v>
      </c>
      <c r="B94">
        <v>178250015</v>
      </c>
      <c r="C94">
        <v>178259870</v>
      </c>
      <c r="D94">
        <v>9666</v>
      </c>
      <c r="F94" t="s">
        <v>2663</v>
      </c>
      <c r="G94">
        <v>178245436</v>
      </c>
      <c r="H94">
        <v>178250014</v>
      </c>
      <c r="I94">
        <v>4578</v>
      </c>
    </row>
    <row r="95" spans="1:9">
      <c r="A95" t="s">
        <v>2663</v>
      </c>
      <c r="B95">
        <v>179503105</v>
      </c>
      <c r="C95">
        <v>179510993</v>
      </c>
      <c r="D95">
        <v>4548</v>
      </c>
      <c r="F95" t="s">
        <v>2663</v>
      </c>
      <c r="G95">
        <v>179499118</v>
      </c>
      <c r="H95">
        <v>179503104</v>
      </c>
      <c r="I95">
        <v>3986</v>
      </c>
    </row>
    <row r="96" spans="1:9">
      <c r="A96" t="s">
        <v>2663</v>
      </c>
      <c r="B96">
        <v>180104021</v>
      </c>
      <c r="C96">
        <v>180120384</v>
      </c>
      <c r="D96">
        <v>7225</v>
      </c>
      <c r="E96">
        <v>4</v>
      </c>
      <c r="F96" t="s">
        <v>2663</v>
      </c>
      <c r="G96">
        <v>180099598</v>
      </c>
      <c r="H96">
        <v>180104020</v>
      </c>
      <c r="I96">
        <v>4415</v>
      </c>
    </row>
    <row r="97" spans="1:9">
      <c r="A97" t="s">
        <v>2664</v>
      </c>
      <c r="B97">
        <v>4185730</v>
      </c>
      <c r="C97">
        <v>4194263</v>
      </c>
      <c r="D97">
        <v>6187</v>
      </c>
      <c r="F97" t="s">
        <v>2664</v>
      </c>
      <c r="G97">
        <v>4157619</v>
      </c>
      <c r="H97">
        <v>4185729</v>
      </c>
      <c r="I97">
        <v>28110</v>
      </c>
    </row>
    <row r="98" spans="1:9">
      <c r="A98" t="s">
        <v>2664</v>
      </c>
      <c r="B98">
        <v>25723034</v>
      </c>
      <c r="C98">
        <v>25734245</v>
      </c>
      <c r="D98">
        <v>9794</v>
      </c>
      <c r="F98" t="s">
        <v>2664</v>
      </c>
      <c r="G98">
        <v>25723035</v>
      </c>
      <c r="H98">
        <v>25726360</v>
      </c>
      <c r="I98">
        <v>3325</v>
      </c>
    </row>
    <row r="99" spans="1:9">
      <c r="A99" t="s">
        <v>2664</v>
      </c>
      <c r="B99">
        <v>26103393</v>
      </c>
      <c r="C99">
        <v>26113254</v>
      </c>
      <c r="D99">
        <v>8710</v>
      </c>
      <c r="F99" t="s">
        <v>2664</v>
      </c>
      <c r="G99">
        <v>26098571</v>
      </c>
      <c r="H99">
        <v>26103392</v>
      </c>
      <c r="I99">
        <v>4821</v>
      </c>
    </row>
    <row r="100" spans="1:9">
      <c r="A100" t="s">
        <v>2664</v>
      </c>
      <c r="B100">
        <v>26153437</v>
      </c>
      <c r="C100">
        <v>26161250</v>
      </c>
      <c r="D100">
        <v>4184</v>
      </c>
      <c r="F100" t="s">
        <v>2664</v>
      </c>
      <c r="G100">
        <v>26139344</v>
      </c>
      <c r="H100">
        <v>26153436</v>
      </c>
      <c r="I100">
        <v>14092</v>
      </c>
    </row>
    <row r="101" spans="1:9">
      <c r="A101" t="s">
        <v>2664</v>
      </c>
      <c r="B101">
        <v>26212797</v>
      </c>
      <c r="C101">
        <v>26220651</v>
      </c>
      <c r="D101">
        <v>6707</v>
      </c>
      <c r="F101" t="s">
        <v>2664</v>
      </c>
      <c r="G101">
        <v>26206266</v>
      </c>
      <c r="H101">
        <v>26212796</v>
      </c>
      <c r="I101">
        <v>6530</v>
      </c>
    </row>
    <row r="102" spans="1:9">
      <c r="A102" t="s">
        <v>2664</v>
      </c>
      <c r="B102">
        <v>26231685</v>
      </c>
      <c r="C102">
        <v>26239237</v>
      </c>
      <c r="D102">
        <v>6754</v>
      </c>
      <c r="F102" t="s">
        <v>2664</v>
      </c>
      <c r="G102">
        <v>26227701</v>
      </c>
      <c r="H102">
        <v>26231684</v>
      </c>
      <c r="I102">
        <v>3983</v>
      </c>
    </row>
    <row r="103" spans="1:9">
      <c r="A103" t="s">
        <v>2664</v>
      </c>
      <c r="B103">
        <v>34245126</v>
      </c>
      <c r="C103">
        <v>34257679</v>
      </c>
      <c r="D103">
        <v>2330</v>
      </c>
      <c r="F103" t="s">
        <v>2664</v>
      </c>
      <c r="G103">
        <v>34231450</v>
      </c>
      <c r="H103">
        <v>34245125</v>
      </c>
      <c r="I103">
        <v>13675</v>
      </c>
    </row>
    <row r="104" spans="1:9">
      <c r="A104" t="s">
        <v>2664</v>
      </c>
      <c r="B104">
        <v>36451822</v>
      </c>
      <c r="C104">
        <v>36460692</v>
      </c>
      <c r="D104">
        <v>1772</v>
      </c>
      <c r="F104" t="s">
        <v>2664</v>
      </c>
      <c r="G104">
        <v>34231450</v>
      </c>
      <c r="H104">
        <v>34245125</v>
      </c>
      <c r="I104">
        <v>13675</v>
      </c>
    </row>
    <row r="105" spans="1:9">
      <c r="A105" t="s">
        <v>2664</v>
      </c>
      <c r="B105">
        <v>39068783</v>
      </c>
      <c r="C105">
        <v>39093690</v>
      </c>
      <c r="D105">
        <v>13776</v>
      </c>
      <c r="F105" t="s">
        <v>2664</v>
      </c>
      <c r="G105">
        <v>36515247</v>
      </c>
      <c r="H105">
        <v>36562130</v>
      </c>
      <c r="I105">
        <v>46883</v>
      </c>
    </row>
    <row r="106" spans="1:9">
      <c r="A106" t="s">
        <v>2664</v>
      </c>
      <c r="B106">
        <v>39094797</v>
      </c>
      <c r="C106">
        <v>39108646</v>
      </c>
      <c r="D106">
        <v>13835</v>
      </c>
      <c r="F106" t="s">
        <v>2664</v>
      </c>
      <c r="G106">
        <v>39055519</v>
      </c>
      <c r="H106">
        <v>39068782</v>
      </c>
      <c r="I106">
        <v>13263</v>
      </c>
    </row>
    <row r="107" spans="1:9">
      <c r="A107" t="s">
        <v>2664</v>
      </c>
      <c r="B107">
        <v>40343104</v>
      </c>
      <c r="C107">
        <v>40351746</v>
      </c>
      <c r="D107">
        <v>4120</v>
      </c>
      <c r="F107" t="s">
        <v>2664</v>
      </c>
      <c r="G107">
        <v>39082965</v>
      </c>
      <c r="H107">
        <v>39094796</v>
      </c>
      <c r="I107">
        <v>11825</v>
      </c>
    </row>
    <row r="108" spans="1:9">
      <c r="A108" t="s">
        <v>2664</v>
      </c>
      <c r="B108">
        <v>42689739</v>
      </c>
      <c r="C108">
        <v>42699763</v>
      </c>
      <c r="D108">
        <v>8973</v>
      </c>
      <c r="F108" t="s">
        <v>2664</v>
      </c>
      <c r="G108">
        <v>41732198</v>
      </c>
      <c r="H108">
        <v>41737914</v>
      </c>
      <c r="I108">
        <v>5710</v>
      </c>
    </row>
    <row r="109" spans="1:9">
      <c r="A109" t="s">
        <v>2664</v>
      </c>
      <c r="B109">
        <v>42842946</v>
      </c>
      <c r="C109">
        <v>42858545</v>
      </c>
      <c r="D109">
        <v>4750</v>
      </c>
      <c r="F109" t="s">
        <v>2664</v>
      </c>
      <c r="G109">
        <v>42699764</v>
      </c>
      <c r="H109">
        <v>42712219</v>
      </c>
      <c r="I109">
        <v>12455</v>
      </c>
    </row>
    <row r="110" spans="1:9">
      <c r="A110" t="s">
        <v>2664</v>
      </c>
      <c r="B110">
        <v>107383411</v>
      </c>
      <c r="C110">
        <v>107395081</v>
      </c>
      <c r="D110">
        <v>2975</v>
      </c>
      <c r="F110" t="s">
        <v>2664</v>
      </c>
      <c r="G110">
        <v>42836298</v>
      </c>
      <c r="H110">
        <v>42842945</v>
      </c>
      <c r="I110">
        <v>6647</v>
      </c>
    </row>
    <row r="111" spans="1:9">
      <c r="A111" t="s">
        <v>2664</v>
      </c>
      <c r="B111">
        <v>133133066</v>
      </c>
      <c r="C111">
        <v>133141657</v>
      </c>
      <c r="D111">
        <v>5468</v>
      </c>
      <c r="F111" t="s">
        <v>2664</v>
      </c>
      <c r="G111">
        <v>107372546</v>
      </c>
      <c r="H111">
        <v>107383410</v>
      </c>
      <c r="I111">
        <v>10864</v>
      </c>
    </row>
    <row r="112" spans="1:9">
      <c r="A112" t="s">
        <v>2664</v>
      </c>
      <c r="B112">
        <v>159049067</v>
      </c>
      <c r="C112">
        <v>159058050</v>
      </c>
      <c r="D112">
        <v>1046</v>
      </c>
      <c r="F112" t="s">
        <v>2664</v>
      </c>
      <c r="G112">
        <v>133119692</v>
      </c>
      <c r="H112">
        <v>133133065</v>
      </c>
      <c r="I112">
        <v>13373</v>
      </c>
    </row>
    <row r="113" spans="1:9">
      <c r="A113" t="s">
        <v>2664</v>
      </c>
      <c r="B113">
        <v>29493892</v>
      </c>
      <c r="C113">
        <v>29505708</v>
      </c>
      <c r="D113">
        <v>7344</v>
      </c>
      <c r="E113">
        <v>17</v>
      </c>
      <c r="F113" t="s">
        <v>2664</v>
      </c>
      <c r="G113">
        <v>159065771</v>
      </c>
      <c r="H113">
        <v>159071046</v>
      </c>
      <c r="I113">
        <v>5275</v>
      </c>
    </row>
    <row r="114" spans="1:9">
      <c r="A114" t="s">
        <v>2665</v>
      </c>
      <c r="B114">
        <v>6198867</v>
      </c>
      <c r="C114">
        <v>6207568</v>
      </c>
      <c r="D114">
        <v>212</v>
      </c>
      <c r="F114" t="s">
        <v>2665</v>
      </c>
      <c r="G114">
        <v>6132716</v>
      </c>
      <c r="H114">
        <v>6144515</v>
      </c>
      <c r="I114">
        <v>11799</v>
      </c>
    </row>
    <row r="115" spans="1:9">
      <c r="A115" t="s">
        <v>2665</v>
      </c>
      <c r="B115">
        <v>6617659</v>
      </c>
      <c r="C115">
        <v>6633659</v>
      </c>
      <c r="D115">
        <v>643</v>
      </c>
      <c r="F115" t="s">
        <v>2665</v>
      </c>
      <c r="G115">
        <v>6591067</v>
      </c>
      <c r="H115">
        <v>6617065</v>
      </c>
      <c r="I115">
        <v>25992</v>
      </c>
    </row>
    <row r="116" spans="1:9">
      <c r="A116" t="s">
        <v>2665</v>
      </c>
      <c r="B116">
        <v>27493034</v>
      </c>
      <c r="C116">
        <v>27502607</v>
      </c>
      <c r="D116">
        <v>7684</v>
      </c>
      <c r="F116" t="s">
        <v>2665</v>
      </c>
      <c r="G116">
        <v>27452510</v>
      </c>
      <c r="H116">
        <v>27493033</v>
      </c>
      <c r="I116">
        <v>37490</v>
      </c>
    </row>
    <row r="117" spans="1:9">
      <c r="A117" t="s">
        <v>2665</v>
      </c>
      <c r="B117">
        <v>35732666</v>
      </c>
      <c r="C117">
        <v>35739378</v>
      </c>
      <c r="D117">
        <v>355</v>
      </c>
      <c r="F117" t="s">
        <v>2665</v>
      </c>
      <c r="G117">
        <v>35739379</v>
      </c>
      <c r="H117">
        <v>35754644</v>
      </c>
      <c r="I117">
        <v>15259</v>
      </c>
    </row>
    <row r="118" spans="1:9">
      <c r="A118" t="s">
        <v>2665</v>
      </c>
      <c r="B118">
        <v>56870712</v>
      </c>
      <c r="C118">
        <v>56905707</v>
      </c>
      <c r="D118">
        <v>3383</v>
      </c>
      <c r="F118" t="s">
        <v>2665</v>
      </c>
      <c r="G118">
        <v>56804283</v>
      </c>
      <c r="H118">
        <v>56870711</v>
      </c>
      <c r="I118">
        <v>64114</v>
      </c>
    </row>
    <row r="119" spans="1:9">
      <c r="A119" t="s">
        <v>2665</v>
      </c>
      <c r="B119">
        <v>63200389</v>
      </c>
      <c r="C119">
        <v>63215405</v>
      </c>
      <c r="D119">
        <v>15016</v>
      </c>
      <c r="F119" t="s">
        <v>2665</v>
      </c>
      <c r="G119">
        <v>63160819</v>
      </c>
      <c r="H119">
        <v>63200388</v>
      </c>
      <c r="I119">
        <v>39569</v>
      </c>
    </row>
    <row r="120" spans="1:9">
      <c r="A120" t="s">
        <v>2665</v>
      </c>
      <c r="B120">
        <v>64293379</v>
      </c>
      <c r="C120">
        <v>64300618</v>
      </c>
      <c r="D120">
        <v>4957</v>
      </c>
      <c r="F120" t="s">
        <v>2665</v>
      </c>
      <c r="G120">
        <v>64300619</v>
      </c>
      <c r="H120">
        <v>64312775</v>
      </c>
      <c r="I120">
        <v>12150</v>
      </c>
    </row>
    <row r="121" spans="1:9">
      <c r="A121" t="s">
        <v>2665</v>
      </c>
      <c r="B121">
        <v>66362919</v>
      </c>
      <c r="C121">
        <v>66374773</v>
      </c>
      <c r="D121">
        <v>8414</v>
      </c>
      <c r="F121" t="s">
        <v>2665</v>
      </c>
      <c r="G121">
        <v>66356278</v>
      </c>
      <c r="H121">
        <v>66362918</v>
      </c>
      <c r="I121">
        <v>1619</v>
      </c>
    </row>
    <row r="122" spans="1:9">
      <c r="A122" t="s">
        <v>2665</v>
      </c>
      <c r="B122">
        <v>74437156</v>
      </c>
      <c r="C122">
        <v>74447091</v>
      </c>
      <c r="D122">
        <v>2423</v>
      </c>
      <c r="F122" t="s">
        <v>2665</v>
      </c>
      <c r="G122">
        <v>74329339</v>
      </c>
      <c r="H122">
        <v>74379083</v>
      </c>
      <c r="I122">
        <v>49744</v>
      </c>
    </row>
    <row r="123" spans="1:9">
      <c r="A123" t="s">
        <v>2665</v>
      </c>
      <c r="B123">
        <v>102908736</v>
      </c>
      <c r="C123">
        <v>102923212</v>
      </c>
      <c r="D123">
        <v>2355</v>
      </c>
      <c r="F123" t="s">
        <v>2665</v>
      </c>
      <c r="G123">
        <v>102923213</v>
      </c>
      <c r="H123">
        <v>102937869</v>
      </c>
      <c r="I123">
        <v>14656</v>
      </c>
    </row>
    <row r="124" spans="1:9">
      <c r="A124" t="s">
        <v>2665</v>
      </c>
      <c r="B124">
        <v>117852321</v>
      </c>
      <c r="C124">
        <v>117869066</v>
      </c>
      <c r="D124">
        <v>2402</v>
      </c>
      <c r="F124" t="s">
        <v>2665</v>
      </c>
      <c r="G124">
        <v>117832878</v>
      </c>
      <c r="H124">
        <v>117852320</v>
      </c>
      <c r="I124">
        <v>19442</v>
      </c>
    </row>
    <row r="125" spans="1:9">
      <c r="A125" t="s">
        <v>2665</v>
      </c>
      <c r="B125">
        <v>148943506</v>
      </c>
      <c r="C125">
        <v>148956111</v>
      </c>
      <c r="D125">
        <v>3411</v>
      </c>
      <c r="E125">
        <v>12</v>
      </c>
      <c r="F125" t="s">
        <v>2665</v>
      </c>
      <c r="G125">
        <v>148956112</v>
      </c>
      <c r="H125">
        <v>148959262</v>
      </c>
      <c r="I125">
        <v>3150</v>
      </c>
    </row>
    <row r="126" spans="1:9">
      <c r="A126" t="s">
        <v>2666</v>
      </c>
      <c r="B126">
        <v>156150</v>
      </c>
      <c r="C126">
        <v>165015</v>
      </c>
      <c r="D126">
        <v>7036</v>
      </c>
      <c r="F126" t="s">
        <v>2666</v>
      </c>
      <c r="G126">
        <v>152897</v>
      </c>
      <c r="H126">
        <v>156149</v>
      </c>
      <c r="I126">
        <v>2856</v>
      </c>
    </row>
    <row r="127" spans="1:9">
      <c r="A127" t="s">
        <v>2666</v>
      </c>
      <c r="B127">
        <v>28605622</v>
      </c>
      <c r="C127">
        <v>28614366</v>
      </c>
      <c r="D127">
        <v>1250</v>
      </c>
      <c r="F127" t="s">
        <v>2666</v>
      </c>
      <c r="G127">
        <v>28614367</v>
      </c>
      <c r="H127">
        <v>28625178</v>
      </c>
      <c r="I127">
        <v>10811</v>
      </c>
    </row>
    <row r="128" spans="1:9">
      <c r="A128" t="s">
        <v>2666</v>
      </c>
      <c r="B128">
        <v>28904563</v>
      </c>
      <c r="C128">
        <v>28924544</v>
      </c>
      <c r="D128">
        <v>2263</v>
      </c>
      <c r="F128" t="s">
        <v>2666</v>
      </c>
      <c r="G128">
        <v>29120641</v>
      </c>
      <c r="H128">
        <v>29127491</v>
      </c>
      <c r="I128">
        <v>6850</v>
      </c>
    </row>
    <row r="129" spans="1:9">
      <c r="A129" t="s">
        <v>2666</v>
      </c>
      <c r="B129">
        <v>142215114</v>
      </c>
      <c r="C129">
        <v>142224752</v>
      </c>
      <c r="D129">
        <v>2151</v>
      </c>
      <c r="F129" t="s">
        <v>2666</v>
      </c>
      <c r="G129">
        <v>142205907</v>
      </c>
      <c r="H129">
        <v>142215113</v>
      </c>
      <c r="I129">
        <v>9194</v>
      </c>
    </row>
    <row r="130" spans="1:9">
      <c r="A130" t="s">
        <v>2666</v>
      </c>
      <c r="B130">
        <v>143736415</v>
      </c>
      <c r="C130">
        <v>143749404</v>
      </c>
      <c r="D130">
        <v>2459</v>
      </c>
      <c r="E130">
        <v>5</v>
      </c>
      <c r="F130" t="s">
        <v>2666</v>
      </c>
      <c r="G130">
        <v>143722027</v>
      </c>
      <c r="H130">
        <v>143736414</v>
      </c>
      <c r="I130">
        <v>14375</v>
      </c>
    </row>
    <row r="131" spans="1:9">
      <c r="A131" t="s">
        <v>2667</v>
      </c>
      <c r="B131">
        <v>26620003</v>
      </c>
      <c r="C131">
        <v>26644650</v>
      </c>
      <c r="D131">
        <v>22749</v>
      </c>
      <c r="F131" t="s">
        <v>2667</v>
      </c>
      <c r="G131">
        <v>26614123</v>
      </c>
      <c r="H131">
        <v>26620002</v>
      </c>
      <c r="I131">
        <v>5879</v>
      </c>
    </row>
    <row r="132" spans="1:9">
      <c r="A132" t="s">
        <v>2667</v>
      </c>
      <c r="B132">
        <v>33572015</v>
      </c>
      <c r="C132">
        <v>33582959</v>
      </c>
      <c r="D132">
        <v>5946</v>
      </c>
      <c r="F132" t="s">
        <v>2667</v>
      </c>
      <c r="G132">
        <v>33573007</v>
      </c>
      <c r="H132">
        <v>33574359</v>
      </c>
      <c r="I132">
        <v>1351</v>
      </c>
    </row>
    <row r="133" spans="1:9">
      <c r="A133" t="s">
        <v>2667</v>
      </c>
      <c r="B133">
        <v>37435083</v>
      </c>
      <c r="C133">
        <v>37445725</v>
      </c>
      <c r="D133">
        <v>1123</v>
      </c>
      <c r="F133" t="s">
        <v>2667</v>
      </c>
      <c r="G133">
        <v>37384431</v>
      </c>
      <c r="H133">
        <v>37422663</v>
      </c>
      <c r="I133">
        <v>38232</v>
      </c>
    </row>
    <row r="134" spans="1:9">
      <c r="A134" t="s">
        <v>2667</v>
      </c>
      <c r="B134">
        <v>44017295</v>
      </c>
      <c r="C134">
        <v>44031054</v>
      </c>
      <c r="D134">
        <v>12695</v>
      </c>
      <c r="F134" t="s">
        <v>2667</v>
      </c>
      <c r="G134">
        <v>42474239</v>
      </c>
      <c r="H134">
        <v>42477991</v>
      </c>
      <c r="I134">
        <v>3752</v>
      </c>
    </row>
    <row r="135" spans="1:9">
      <c r="A135" t="s">
        <v>2667</v>
      </c>
      <c r="B135">
        <v>67290040</v>
      </c>
      <c r="C135">
        <v>67306943</v>
      </c>
      <c r="D135">
        <v>8311</v>
      </c>
      <c r="F135" t="s">
        <v>2667</v>
      </c>
      <c r="G135">
        <v>44011839</v>
      </c>
      <c r="H135">
        <v>44017295</v>
      </c>
      <c r="I135">
        <v>5456</v>
      </c>
    </row>
    <row r="136" spans="1:9">
      <c r="A136" t="s">
        <v>2667</v>
      </c>
      <c r="B136">
        <v>69446439</v>
      </c>
      <c r="C136">
        <v>69483196</v>
      </c>
      <c r="D136">
        <v>34511</v>
      </c>
      <c r="F136" t="s">
        <v>2667</v>
      </c>
      <c r="G136">
        <v>67306943</v>
      </c>
      <c r="H136">
        <v>67327775</v>
      </c>
      <c r="I136">
        <v>20832</v>
      </c>
    </row>
    <row r="137" spans="1:9">
      <c r="A137" t="s">
        <v>2667</v>
      </c>
      <c r="B137">
        <v>82495927</v>
      </c>
      <c r="C137">
        <v>82518848</v>
      </c>
      <c r="D137">
        <v>14249</v>
      </c>
      <c r="F137" t="s">
        <v>2667</v>
      </c>
      <c r="G137">
        <v>82506922</v>
      </c>
      <c r="H137">
        <v>82522044</v>
      </c>
      <c r="I137">
        <v>15122</v>
      </c>
    </row>
    <row r="138" spans="1:9">
      <c r="A138" t="s">
        <v>2667</v>
      </c>
      <c r="B138">
        <v>82522045</v>
      </c>
      <c r="C138">
        <v>82532928</v>
      </c>
      <c r="D138">
        <v>8416</v>
      </c>
      <c r="F138" t="s">
        <v>2667</v>
      </c>
      <c r="G138">
        <v>82518848</v>
      </c>
      <c r="H138">
        <v>82528184</v>
      </c>
      <c r="I138">
        <v>9336</v>
      </c>
    </row>
    <row r="139" spans="1:9">
      <c r="A139" t="s">
        <v>2667</v>
      </c>
      <c r="B139">
        <v>84523917</v>
      </c>
      <c r="C139">
        <v>84548943</v>
      </c>
      <c r="D139">
        <v>12530</v>
      </c>
      <c r="F139" t="s">
        <v>2667</v>
      </c>
      <c r="G139">
        <v>84503900</v>
      </c>
      <c r="H139">
        <v>84523916</v>
      </c>
      <c r="I139">
        <v>20016</v>
      </c>
    </row>
    <row r="140" spans="1:9">
      <c r="A140" t="s">
        <v>2667</v>
      </c>
      <c r="B140">
        <v>84587919</v>
      </c>
      <c r="C140">
        <v>84596471</v>
      </c>
      <c r="D140">
        <v>525</v>
      </c>
      <c r="F140" t="s">
        <v>2667</v>
      </c>
      <c r="G140">
        <v>84534841</v>
      </c>
      <c r="H140">
        <v>84542936</v>
      </c>
      <c r="I140">
        <v>8095</v>
      </c>
    </row>
    <row r="141" spans="1:9">
      <c r="A141" t="s">
        <v>2667</v>
      </c>
      <c r="B141">
        <v>90528916</v>
      </c>
      <c r="C141">
        <v>90548943</v>
      </c>
      <c r="D141">
        <v>11015</v>
      </c>
      <c r="F141" t="s">
        <v>2667</v>
      </c>
      <c r="G141">
        <v>90503814</v>
      </c>
      <c r="H141">
        <v>90528915</v>
      </c>
      <c r="I141">
        <v>25101</v>
      </c>
    </row>
    <row r="142" spans="1:9">
      <c r="A142" t="s">
        <v>2667</v>
      </c>
      <c r="B142">
        <v>90732964</v>
      </c>
      <c r="C142">
        <v>90753918</v>
      </c>
      <c r="D142">
        <v>11966</v>
      </c>
      <c r="F142" t="s">
        <v>2667</v>
      </c>
      <c r="G142">
        <v>90682952</v>
      </c>
      <c r="H142">
        <v>90732963</v>
      </c>
      <c r="I142">
        <v>50011</v>
      </c>
    </row>
    <row r="143" spans="1:9">
      <c r="A143" t="s">
        <v>2667</v>
      </c>
      <c r="B143">
        <v>93340401</v>
      </c>
      <c r="C143">
        <v>93351022</v>
      </c>
      <c r="D143">
        <v>5996</v>
      </c>
      <c r="F143" t="s">
        <v>2667</v>
      </c>
      <c r="G143">
        <v>93351023</v>
      </c>
      <c r="H143">
        <v>93372114</v>
      </c>
      <c r="I143">
        <v>21091</v>
      </c>
    </row>
    <row r="144" spans="1:9">
      <c r="A144" t="s">
        <v>2667</v>
      </c>
      <c r="B144">
        <v>125869371</v>
      </c>
      <c r="C144">
        <v>125883279</v>
      </c>
      <c r="D144">
        <v>2402</v>
      </c>
      <c r="F144" t="s">
        <v>2667</v>
      </c>
      <c r="G144">
        <v>125867145</v>
      </c>
      <c r="H144">
        <v>125869370</v>
      </c>
      <c r="I144">
        <v>2225</v>
      </c>
    </row>
    <row r="145" spans="1:9">
      <c r="A145" t="s">
        <v>2667</v>
      </c>
      <c r="B145">
        <v>135562094</v>
      </c>
      <c r="C145">
        <v>135572057</v>
      </c>
      <c r="D145">
        <v>1715</v>
      </c>
      <c r="F145" t="s">
        <v>2667</v>
      </c>
      <c r="G145">
        <v>135572057</v>
      </c>
      <c r="H145">
        <v>135600965</v>
      </c>
      <c r="I145">
        <v>16998</v>
      </c>
    </row>
    <row r="146" spans="1:9">
      <c r="A146" t="s">
        <v>2667</v>
      </c>
      <c r="B146">
        <v>136888679</v>
      </c>
      <c r="C146">
        <v>136901094</v>
      </c>
      <c r="D146">
        <v>1882</v>
      </c>
      <c r="E146">
        <v>16</v>
      </c>
      <c r="F146" t="s">
        <v>2667</v>
      </c>
      <c r="G146">
        <v>136857726</v>
      </c>
      <c r="H146">
        <v>136888678</v>
      </c>
      <c r="I146">
        <v>30944</v>
      </c>
    </row>
    <row r="147" spans="1:9">
      <c r="A147" t="s">
        <v>2668</v>
      </c>
      <c r="B147">
        <v>9368056</v>
      </c>
      <c r="C147">
        <v>9385959</v>
      </c>
      <c r="D147">
        <v>8247</v>
      </c>
      <c r="F147" t="s">
        <v>2668</v>
      </c>
      <c r="G147">
        <v>9243246</v>
      </c>
      <c r="H147">
        <v>9368055</v>
      </c>
      <c r="I147">
        <v>124809</v>
      </c>
    </row>
    <row r="148" spans="1:9">
      <c r="A148" t="s">
        <v>2668</v>
      </c>
      <c r="B148">
        <v>53168234</v>
      </c>
      <c r="C148">
        <v>53199943</v>
      </c>
      <c r="D148">
        <v>2083</v>
      </c>
      <c r="E148">
        <v>2</v>
      </c>
      <c r="F148" t="s">
        <v>2668</v>
      </c>
      <c r="G148">
        <v>53200096</v>
      </c>
      <c r="H148">
        <v>53220503</v>
      </c>
      <c r="I148">
        <v>20401</v>
      </c>
    </row>
  </sheetData>
  <pageMargins left="0.78749999999999998" right="0.78749999999999998" top="1.0249999999999999" bottom="1.0249999999999999" header="0.78749999999999998" footer="0.78749999999999998"/>
  <pageSetup firstPageNumber="0" orientation="portrait" horizontalDpi="300" verticalDpi="300"/>
  <headerFooter>
    <oddHeader>&amp;C&amp;"Arial,Regular"&amp;10&amp;A</oddHeader>
    <oddFooter>&amp;C&amp;"Arial,Regular"&amp;10Page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33110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Filtered_sample</vt:lpstr>
      <vt:lpstr>Diversity&amp;Neutrality</vt:lpstr>
      <vt:lpstr>Differentiation_Fst</vt:lpstr>
      <vt:lpstr>summary_MKT</vt:lpstr>
      <vt:lpstr>chr1</vt:lpstr>
      <vt:lpstr>chr2</vt:lpstr>
      <vt:lpstr>chr3</vt:lpstr>
      <vt:lpstr>chr4</vt:lpstr>
      <vt:lpstr>chr5</vt:lpstr>
      <vt:lpstr>chr6</vt:lpstr>
      <vt:lpstr>chr7</vt:lpstr>
      <vt:lpstr>chr8</vt:lpstr>
      <vt:lpstr>chr9</vt:lpstr>
      <vt:lpstr>chr10</vt:lpstr>
      <vt:lpstr>chr11</vt:lpstr>
      <vt:lpstr>chr12</vt:lpstr>
      <vt:lpstr>chr13</vt:lpstr>
      <vt:lpstr>chr14</vt:lpstr>
      <vt:lpstr>chr15</vt:lpstr>
      <vt:lpstr>chr16</vt:lpstr>
      <vt:lpstr>chr17</vt:lpstr>
      <vt:lpstr>chr18</vt:lpstr>
      <vt:lpstr>chr19</vt:lpstr>
      <vt:lpstr>chr20</vt:lpstr>
      <vt:lpstr>chr21</vt:lpstr>
      <vt:lpstr>chr22</vt:lpstr>
      <vt:lpstr>chrX</vt:lpstr>
      <vt:lpstr>clean_clust_inter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Olga</dc:creator>
  <dc:description/>
  <cp:lastModifiedBy>Olga Dolgova</cp:lastModifiedBy>
  <cp:revision>484</cp:revision>
  <cp:lastPrinted>2017-08-01T18:18:44Z</cp:lastPrinted>
  <dcterms:created xsi:type="dcterms:W3CDTF">2006-09-16T00:00:00Z</dcterms:created>
  <dcterms:modified xsi:type="dcterms:W3CDTF">2017-08-30T16:49:51Z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